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Ex1.xml" ContentType="application/vnd.ms-office.chartex+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5.xml" ContentType="application/vnd.openxmlformats-officedocument.drawing+xml"/>
  <Override PartName="/xl/pivotTables/pivotTable10.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sheka\Desktop\Resume\Projects\"/>
    </mc:Choice>
  </mc:AlternateContent>
  <xr:revisionPtr revIDLastSave="0" documentId="8_{F05B18A5-8631-4C93-BE92-5F2F67710445}" xr6:coauthVersionLast="47" xr6:coauthVersionMax="47" xr10:uidLastSave="{00000000-0000-0000-0000-000000000000}"/>
  <bookViews>
    <workbookView xWindow="-120" yWindow="-120" windowWidth="21840" windowHeight="13020" xr2:uid="{D0B02C51-275F-4CAD-B5A8-0113299829C1}"/>
  </bookViews>
  <sheets>
    <sheet name="Dashboard" sheetId="5" r:id="rId1"/>
    <sheet name="Data" sheetId="1" r:id="rId2"/>
    <sheet name="Sorted Data" sheetId="2" r:id="rId3"/>
    <sheet name="Pivot Tables" sheetId="4" r:id="rId4"/>
    <sheet name="Formulas Used" sheetId="7" r:id="rId5"/>
    <sheet name="Tableau files" sheetId="8" r:id="rId6"/>
  </sheets>
  <definedNames>
    <definedName name="_xlchart.v5.0" hidden="1">'Pivot Tables'!$D$56:$E$56</definedName>
    <definedName name="_xlchart.v5.1" hidden="1">'Pivot Tables'!$D$57:$E$64</definedName>
    <definedName name="_xlchart.v5.2" hidden="1">'Pivot Tables'!$F$56</definedName>
    <definedName name="_xlchart.v5.3" hidden="1">'Pivot Tables'!$F$57:$F$64</definedName>
    <definedName name="County" localSheetId="3">'Pivot Tables'!$E$56:$F$64</definedName>
    <definedName name="_xlnm.Print_Area" localSheetId="0">Dashboard!$A$1:$U$49</definedName>
    <definedName name="Slicer_DeathCounty">#N/A</definedName>
    <definedName name="Slicer_DOI__Code">#N/A</definedName>
    <definedName name="Slicer_Quarters__Date">#N/A</definedName>
  </definedNames>
  <calcPr calcId="191029"/>
  <pivotCaches>
    <pivotCache cacheId="0" r:id="rId7"/>
    <pivotCache cacheId="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3" i="7" l="1"/>
  <c r="M14" i="7"/>
  <c r="M15" i="7"/>
  <c r="M16" i="7"/>
  <c r="M17" i="7"/>
  <c r="M18" i="7"/>
  <c r="M19" i="7"/>
  <c r="M20" i="7"/>
  <c r="J19" i="7"/>
  <c r="J18" i="7"/>
  <c r="J17" i="7"/>
  <c r="J16" i="7"/>
  <c r="J15" i="7"/>
  <c r="J14" i="7"/>
  <c r="I13" i="7" a="1"/>
  <c r="I15" i="7" s="1"/>
  <c r="B16" i="7"/>
  <c r="E17" i="7"/>
  <c r="E16" i="7"/>
  <c r="E15" i="7"/>
  <c r="E14" i="7"/>
  <c r="E13" i="7"/>
  <c r="B21" i="7"/>
  <c r="B20" i="7"/>
  <c r="B19" i="7"/>
  <c r="B18" i="7"/>
  <c r="B17" i="7"/>
  <c r="B15" i="7"/>
  <c r="B14" i="7"/>
  <c r="B13" i="7"/>
  <c r="B12" i="7"/>
  <c r="B11" i="7"/>
  <c r="M13" i="7"/>
  <c r="C30" i="7"/>
  <c r="A31" i="7"/>
  <c r="A32" i="7" s="1"/>
  <c r="B73" i="7"/>
  <c r="C73" i="7"/>
  <c r="D73" i="7"/>
  <c r="E73" i="7"/>
  <c r="F73" i="7"/>
  <c r="G73" i="7"/>
  <c r="H73" i="7"/>
  <c r="I73" i="7"/>
  <c r="J73" i="7"/>
  <c r="B74" i="7"/>
  <c r="C74" i="7"/>
  <c r="D74" i="7"/>
  <c r="E74" i="7"/>
  <c r="F74" i="7"/>
  <c r="G74" i="7"/>
  <c r="H74" i="7"/>
  <c r="I74" i="7"/>
  <c r="J74" i="7"/>
  <c r="B75" i="7"/>
  <c r="C75" i="7"/>
  <c r="D75" i="7"/>
  <c r="E75" i="7"/>
  <c r="F75" i="7"/>
  <c r="G75" i="7"/>
  <c r="H75" i="7"/>
  <c r="I75" i="7"/>
  <c r="J75" i="7"/>
  <c r="E77" i="4"/>
  <c r="E78" i="4"/>
  <c r="E79" i="4"/>
  <c r="E80" i="4"/>
  <c r="E81" i="4"/>
  <c r="E82" i="4"/>
  <c r="E83" i="4"/>
  <c r="E84" i="4"/>
  <c r="E85" i="4"/>
  <c r="E86" i="4"/>
  <c r="E87" i="4"/>
  <c r="E88" i="4"/>
  <c r="E89" i="4"/>
  <c r="E90" i="4"/>
  <c r="E91" i="4"/>
  <c r="E92" i="4"/>
  <c r="D78" i="4"/>
  <c r="D79" i="4"/>
  <c r="D80" i="4"/>
  <c r="D81" i="4"/>
  <c r="D82" i="4"/>
  <c r="D83" i="4"/>
  <c r="D84" i="4"/>
  <c r="D85" i="4"/>
  <c r="D86" i="4"/>
  <c r="D87" i="4"/>
  <c r="D88" i="4"/>
  <c r="D89" i="4"/>
  <c r="D90" i="4"/>
  <c r="D91" i="4"/>
  <c r="D92" i="4"/>
  <c r="D77" i="4"/>
  <c r="D34" i="4"/>
  <c r="D35" i="4" s="1"/>
  <c r="H15" i="4"/>
  <c r="H16" i="4"/>
  <c r="H17" i="4"/>
  <c r="H18" i="4"/>
  <c r="H19" i="4"/>
  <c r="H20" i="4"/>
  <c r="H21" i="4"/>
  <c r="H14" i="4"/>
  <c r="I19" i="7" l="1"/>
  <c r="I18" i="7"/>
  <c r="I13" i="7"/>
  <c r="I17" i="7"/>
  <c r="I14" i="7"/>
  <c r="I16" i="7"/>
  <c r="B30" i="7"/>
  <c r="C31" i="7"/>
  <c r="B31" i="7"/>
  <c r="A33" i="7"/>
  <c r="A34" i="7" s="1"/>
  <c r="B32" i="7"/>
  <c r="C32" i="7"/>
  <c r="F83" i="4"/>
  <c r="F89" i="4"/>
  <c r="F87" i="4"/>
  <c r="F79" i="4"/>
  <c r="F90" i="4"/>
  <c r="F82" i="4"/>
  <c r="D36" i="4"/>
  <c r="F81" i="4"/>
  <c r="F88" i="4"/>
  <c r="F80" i="4"/>
  <c r="F86" i="4"/>
  <c r="F78" i="4"/>
  <c r="F77" i="4"/>
  <c r="F85" i="4"/>
  <c r="F92" i="4"/>
  <c r="F84" i="4"/>
  <c r="F91" i="4"/>
  <c r="B33" i="7" l="1"/>
  <c r="C33" i="7"/>
  <c r="D37" i="4"/>
  <c r="B34" i="7"/>
  <c r="C34" i="7"/>
  <c r="A35" i="7"/>
  <c r="D38" i="4" l="1"/>
  <c r="C35" i="7"/>
  <c r="A36" i="7"/>
  <c r="B35" i="7"/>
  <c r="D39" i="4" l="1"/>
  <c r="A37" i="7"/>
  <c r="B36" i="7"/>
  <c r="C36" i="7" s="1"/>
  <c r="D40" i="4" l="1"/>
  <c r="A38" i="7"/>
  <c r="B37" i="7"/>
  <c r="C37" i="7" s="1"/>
  <c r="D41" i="4" l="1"/>
  <c r="B38" i="7"/>
  <c r="C38" i="7" s="1"/>
  <c r="A39" i="7"/>
  <c r="E41" i="4" l="1"/>
  <c r="E34" i="4"/>
  <c r="E35" i="4"/>
  <c r="E36" i="4"/>
  <c r="E37" i="4"/>
  <c r="E38" i="4"/>
  <c r="E39" i="4"/>
  <c r="E40" i="4"/>
  <c r="B39" i="7"/>
  <c r="C39" i="7" s="1"/>
  <c r="A40" i="7"/>
  <c r="A41" i="7" l="1"/>
  <c r="B40" i="7"/>
  <c r="C40" i="7" s="1"/>
  <c r="A42" i="7" l="1"/>
  <c r="B41" i="7"/>
  <c r="C41" i="7" s="1"/>
  <c r="B42" i="7" l="1"/>
  <c r="C42" i="7" s="1"/>
  <c r="A43" i="7"/>
  <c r="C43" i="7" l="1"/>
  <c r="A44" i="7"/>
  <c r="B43" i="7"/>
  <c r="C44" i="7" l="1"/>
  <c r="A45" i="7"/>
  <c r="B44" i="7"/>
  <c r="B45" i="7" l="1"/>
  <c r="A46" i="7"/>
  <c r="C45" i="7"/>
  <c r="B46" i="7" l="1"/>
  <c r="C46" i="7"/>
  <c r="A47" i="7"/>
  <c r="B47" i="7" l="1"/>
  <c r="C47" i="7"/>
  <c r="A48" i="7"/>
  <c r="A49" i="7" l="1"/>
  <c r="B48" i="7"/>
  <c r="C48" i="7"/>
  <c r="A50" i="7" l="1"/>
  <c r="B49" i="7"/>
  <c r="C49" i="7"/>
  <c r="B50" i="7" l="1"/>
  <c r="C50" i="7"/>
</calcChain>
</file>

<file path=xl/sharedStrings.xml><?xml version="1.0" encoding="utf-8"?>
<sst xmlns="http://schemas.openxmlformats.org/spreadsheetml/2006/main" count="107442" uniqueCount="11927">
  <si>
    <t>S.no</t>
  </si>
  <si>
    <t>ID</t>
  </si>
  <si>
    <t>Date</t>
  </si>
  <si>
    <t>Age</t>
  </si>
  <si>
    <t>Sex</t>
  </si>
  <si>
    <t>Race</t>
  </si>
  <si>
    <t>ResidenceCity</t>
  </si>
  <si>
    <t>ResidenceCounty</t>
  </si>
  <si>
    <t>ResidenceState</t>
  </si>
  <si>
    <t>DeathCity</t>
  </si>
  <si>
    <t>DeathCounty</t>
  </si>
  <si>
    <t>Location</t>
  </si>
  <si>
    <t>LocationifOther</t>
  </si>
  <si>
    <t>DescriptionofInjury</t>
  </si>
  <si>
    <t>InjuryPlace</t>
  </si>
  <si>
    <t>InjuryCity</t>
  </si>
  <si>
    <t>InjuryCounty</t>
  </si>
  <si>
    <t>InjuryState</t>
  </si>
  <si>
    <t>COD</t>
  </si>
  <si>
    <t>OtherSignifican</t>
  </si>
  <si>
    <t>Heroin</t>
  </si>
  <si>
    <t>Cocaine</t>
  </si>
  <si>
    <t>Fentanyl</t>
  </si>
  <si>
    <t>FentanylAnalogue</t>
  </si>
  <si>
    <t>Oxycodone</t>
  </si>
  <si>
    <t>Oxymorphone</t>
  </si>
  <si>
    <t>Ethanol</t>
  </si>
  <si>
    <t>Hydrocodone</t>
  </si>
  <si>
    <t>Benzodiazepine</t>
  </si>
  <si>
    <t>Methadone</t>
  </si>
  <si>
    <t>Amphet</t>
  </si>
  <si>
    <t>Tramad</t>
  </si>
  <si>
    <t>Morphine_NotHeroin</t>
  </si>
  <si>
    <t>Hydromorphone</t>
  </si>
  <si>
    <t>Other</t>
  </si>
  <si>
    <t>OpiateNOS</t>
  </si>
  <si>
    <t>AnyOpioid</t>
  </si>
  <si>
    <t>MannerofDeath</t>
  </si>
  <si>
    <t>14-0273</t>
  </si>
  <si>
    <t>06/28/2014 12:00:00 AM</t>
  </si>
  <si>
    <t>substance</t>
  </si>
  <si>
    <t>Acute fent, hydrocod, benzodiazepine</t>
  </si>
  <si>
    <t>Y</t>
  </si>
  <si>
    <t>Accident</t>
  </si>
  <si>
    <t>13-0102</t>
  </si>
  <si>
    <t>03/21/2013 12:00:00 AM</t>
  </si>
  <si>
    <t>Male</t>
  </si>
  <si>
    <t>Black</t>
  </si>
  <si>
    <t>NORWALK</t>
  </si>
  <si>
    <t>FAIRFIELD</t>
  </si>
  <si>
    <t>Hospital</t>
  </si>
  <si>
    <t>Cocaine Intoxication</t>
  </si>
  <si>
    <t>16-0165</t>
  </si>
  <si>
    <t>03/13/2016 12:00:00 AM</t>
  </si>
  <si>
    <t>Female</t>
  </si>
  <si>
    <t>White</t>
  </si>
  <si>
    <t>SANDY HOOK</t>
  </si>
  <si>
    <t>CT</t>
  </si>
  <si>
    <t>DANBURY</t>
  </si>
  <si>
    <t>Substance Abuse</t>
  </si>
  <si>
    <t>Unknown</t>
  </si>
  <si>
    <t>UNKNOWN</t>
  </si>
  <si>
    <t>Acute Heroin and Cocaine Intoxication</t>
  </si>
  <si>
    <t>16-0208</t>
  </si>
  <si>
    <t>03/31/2016 12:00:00 AM</t>
  </si>
  <si>
    <t>RYE</t>
  </si>
  <si>
    <t>WESTCHESTER</t>
  </si>
  <si>
    <t>NY</t>
  </si>
  <si>
    <t>GREENWICH</t>
  </si>
  <si>
    <t>substance abuse</t>
  </si>
  <si>
    <t>Residence</t>
  </si>
  <si>
    <t>Acute Fentanyl and Morphine Intoxication</t>
  </si>
  <si>
    <t>13-0052</t>
  </si>
  <si>
    <t>02/13/2013 12:00:00 AM</t>
  </si>
  <si>
    <t>Asian, Other</t>
  </si>
  <si>
    <t>FLUSHING</t>
  </si>
  <si>
    <t>QUEENS</t>
  </si>
  <si>
    <t>Transdermal Absorption</t>
  </si>
  <si>
    <t>Fentanyl Intoxication</t>
  </si>
  <si>
    <t>14-0277</t>
  </si>
  <si>
    <t>06/29/2014 12:00:00 AM</t>
  </si>
  <si>
    <t>BRISTOL</t>
  </si>
  <si>
    <t>HARTFORD</t>
  </si>
  <si>
    <t>Inhalation</t>
  </si>
  <si>
    <t>Heroin Intoxication</t>
  </si>
  <si>
    <t>12-0205</t>
  </si>
  <si>
    <t>08/12/2012 12:00:00 AM</t>
  </si>
  <si>
    <t>WEST HARTFORD</t>
  </si>
  <si>
    <t>Used Heroin</t>
  </si>
  <si>
    <t>Heroin Toxicity</t>
  </si>
  <si>
    <t>13-0404</t>
  </si>
  <si>
    <t>11/10/2013 12:00:00 AM</t>
  </si>
  <si>
    <t>HAMDEN</t>
  </si>
  <si>
    <t>NEW HAVEN</t>
  </si>
  <si>
    <t>Complications of Cocaine Intoxication</t>
  </si>
  <si>
    <t>12-0107</t>
  </si>
  <si>
    <t>04/25/2012 12:00:00 AM</t>
  </si>
  <si>
    <t>EAST HARTFORD</t>
  </si>
  <si>
    <t>13-0161</t>
  </si>
  <si>
    <t>05/15/2013 12:00:00 AM</t>
  </si>
  <si>
    <t>MONTVILLE</t>
  </si>
  <si>
    <t>NEW LONDON</t>
  </si>
  <si>
    <t>Ingestion</t>
  </si>
  <si>
    <t>Oxycodone Intoxication</t>
  </si>
  <si>
    <t>12-0218</t>
  </si>
  <si>
    <t>08/23/2012 12:00:00 AM</t>
  </si>
  <si>
    <t>Hispanic, White</t>
  </si>
  <si>
    <t>STRATFORD</t>
  </si>
  <si>
    <t>Honey Spot</t>
  </si>
  <si>
    <t>Injection/Inhalation</t>
  </si>
  <si>
    <t>Hotel or Motel</t>
  </si>
  <si>
    <t>Multiple Drug Toxicity</t>
  </si>
  <si>
    <t>15-0334</t>
  </si>
  <si>
    <t>07/05/2015 12:00:00 AM</t>
  </si>
  <si>
    <t>Acute intoxication from the combined effects of heroin and methadone</t>
  </si>
  <si>
    <t>15-0728</t>
  </si>
  <si>
    <t>Ruptured Aneurysm of right Iliac Artery with Hemoperitoneum</t>
  </si>
  <si>
    <t>Acute Cocaine</t>
  </si>
  <si>
    <t>15-0232</t>
  </si>
  <si>
    <t>05/14/2015 12:00:00 AM</t>
  </si>
  <si>
    <t>16-0028</t>
  </si>
  <si>
    <t>01/13/2016 12:00:00 AM</t>
  </si>
  <si>
    <t>Acute Heroin Intoxication in a Person Taking Clonazepam, Amphetamine, Citalopram, and Aripiprazole</t>
  </si>
  <si>
    <t>13-0279</t>
  </si>
  <si>
    <t>08/19/2013 12:00:00 AM</t>
  </si>
  <si>
    <t>Methadone Intoxication</t>
  </si>
  <si>
    <t>14-0042</t>
  </si>
  <si>
    <t>01/29/2014 12:00:00 AM</t>
  </si>
  <si>
    <t>CANTERBURY</t>
  </si>
  <si>
    <t>Acute intoxication due to the combined effects of heroin, Citalopram and Clonazepam</t>
  </si>
  <si>
    <t>12-0060</t>
  </si>
  <si>
    <t>03/02/2012 12:00:00 AM</t>
  </si>
  <si>
    <t>WALLINGFORD</t>
  </si>
  <si>
    <t>Ethanol and Oxymorphone Toxicity</t>
  </si>
  <si>
    <t>16-0065</t>
  </si>
  <si>
    <t>01/30/2016 12:00:00 AM</t>
  </si>
  <si>
    <t>MIDDLETOWN</t>
  </si>
  <si>
    <t>MIDDLESEX</t>
  </si>
  <si>
    <t>Substance Abuse Including Injection of Heroin</t>
  </si>
  <si>
    <t>Acute Heroin Intoxication While Using Alcohol, Trazodone, Bupropion and Abilify</t>
  </si>
  <si>
    <t>16-0889</t>
  </si>
  <si>
    <t>12/20/2016 12:00:00 AM</t>
  </si>
  <si>
    <t>WINDHAM</t>
  </si>
  <si>
    <t>Acute Intoxication due to the Combined Effects of Fentanyl, Heroin, Clonazepam and Nordiazepam</t>
  </si>
  <si>
    <t>14-0474</t>
  </si>
  <si>
    <t>11/14/2014 12:00:00 AM</t>
  </si>
  <si>
    <t>BRIDGEPORT</t>
  </si>
  <si>
    <t>Acute intoxication due to the combined effects of heroin and alcohol</t>
  </si>
  <si>
    <t>15-0263</t>
  </si>
  <si>
    <t>06/02/2015 12:00:00 AM</t>
  </si>
  <si>
    <t>ANSONIA</t>
  </si>
  <si>
    <t>DERBY</t>
  </si>
  <si>
    <t>Intoxication due to the Combined Effects of Methadone and Diphenhydramine</t>
  </si>
  <si>
    <t>14-0188</t>
  </si>
  <si>
    <t>05/02/2014 12:00:00 AM</t>
  </si>
  <si>
    <t>Intoxication due to the combined effects of Oxycodone, Oxymorphone, Clonazepam, and Alprazolam</t>
  </si>
  <si>
    <t>16-0688</t>
  </si>
  <si>
    <t>10/07/2016 12:00:00 AM</t>
  </si>
  <si>
    <t>COS COB</t>
  </si>
  <si>
    <t>Acute Intoxication due to the Combined Effects of Fentanyl and Heroin</t>
  </si>
  <si>
    <t>16-0495</t>
  </si>
  <si>
    <t>07/16/2016 12:00:00 AM</t>
  </si>
  <si>
    <t>Acute Intoxication due to the Combined Effects of Acetyl Fentanyl, Fentanyl, and Heroin</t>
  </si>
  <si>
    <t>17-0817</t>
  </si>
  <si>
    <t>10/13/2017 12:00:00 AM</t>
  </si>
  <si>
    <t>MERIDEN</t>
  </si>
  <si>
    <t>Substance abuse</t>
  </si>
  <si>
    <t>ACUTE COMBINED HEROIN, FENTANYL, ACETYL FENTANYL AND COCAINE TOXICITIES</t>
  </si>
  <si>
    <t>18-0095</t>
  </si>
  <si>
    <t>02/10/2018 12:00:00 AM</t>
  </si>
  <si>
    <t>Drug Use</t>
  </si>
  <si>
    <t>Other, Public Buildings</t>
  </si>
  <si>
    <t>Acute IntoxicationCombined Effects of Ethanol, Alprazolam, Topiramate, Fluoxetine, and Fentanyl</t>
  </si>
  <si>
    <t>15-0182</t>
  </si>
  <si>
    <t>04/12/2015 12:00:00 AM</t>
  </si>
  <si>
    <t>Heroin and Ethanol Intoxication</t>
  </si>
  <si>
    <t>15-0098</t>
  </si>
  <si>
    <t>02/27/2015 12:00:00 AM</t>
  </si>
  <si>
    <t>NEW BRITAIN</t>
  </si>
  <si>
    <t>Restaurant</t>
  </si>
  <si>
    <t>Acute Fentanyl Toxicity</t>
  </si>
  <si>
    <t>18-0285</t>
  </si>
  <si>
    <t>04/11/2018 12:00:00 AM</t>
  </si>
  <si>
    <t>HARRISBURG</t>
  </si>
  <si>
    <t>DAUPHIN</t>
  </si>
  <si>
    <t>PA</t>
  </si>
  <si>
    <t>Nursing Home</t>
  </si>
  <si>
    <t>Complications of Anoxic-Ischemic EncephalopathyAcute Opioid Intoxication</t>
  </si>
  <si>
    <t>16-0316</t>
  </si>
  <si>
    <t>05/10/2016 12:00:00 AM</t>
  </si>
  <si>
    <t>MELROSE</t>
  </si>
  <si>
    <t>MA</t>
  </si>
  <si>
    <t>ENFIELD</t>
  </si>
  <si>
    <t>Motel 6</t>
  </si>
  <si>
    <t>Acute Heroin, Fentanyl and Cocaine Toxicities Associated With Alprazolam and Alcohol Use</t>
  </si>
  <si>
    <t>13-0441</t>
  </si>
  <si>
    <t>12/04/2013 12:00:00 AM</t>
  </si>
  <si>
    <t>NORTH SALEM</t>
  </si>
  <si>
    <t>Acute intoxication due to the combined effects of heroin, Alprazolam and ethanol</t>
  </si>
  <si>
    <t>18-0468</t>
  </si>
  <si>
    <t>06/18/2018 12:00:00 AM</t>
  </si>
  <si>
    <t>TORRINGTON</t>
  </si>
  <si>
    <t>LITCHFIELD</t>
  </si>
  <si>
    <t>ACUTE COMBINED FENTANYL, HEROIN AND ALCOHOL TOXICITY</t>
  </si>
  <si>
    <t>RECENT COCAINE USE</t>
  </si>
  <si>
    <t>18-0355</t>
  </si>
  <si>
    <t>05/09/2018 12:00:00 AM</t>
  </si>
  <si>
    <t>SOUTHBURY</t>
  </si>
  <si>
    <t>WATERBURY</t>
  </si>
  <si>
    <t>Drug abuse while traveling in vehicle</t>
  </si>
  <si>
    <t>In Vehicle</t>
  </si>
  <si>
    <t>Multidrug Toxicity Including Ethanol, Cocaine, and Sertraline</t>
  </si>
  <si>
    <t>17-0907</t>
  </si>
  <si>
    <t>11/16/2017 12:00:00 AM</t>
  </si>
  <si>
    <t>Acute Intoxication From the Combined Effects of Cocaine, Fentanyl, Heroin, and Alcohol</t>
  </si>
  <si>
    <t>15-0475</t>
  </si>
  <si>
    <t>09/14/2015 12:00:00 AM</t>
  </si>
  <si>
    <t>Acute Intoxication ethanol, hydrocodone, and benzodiazepines</t>
  </si>
  <si>
    <t>14-0490</t>
  </si>
  <si>
    <t>11/22/2014 12:00:00 AM</t>
  </si>
  <si>
    <t>DARIEN</t>
  </si>
  <si>
    <t>Intoxication due to the combined effects of Ethanol and Heroin</t>
  </si>
  <si>
    <t>15-0314</t>
  </si>
  <si>
    <t>06/28/2015 12:00:00 AM</t>
  </si>
  <si>
    <t>SAUGUS</t>
  </si>
  <si>
    <t>ESSEX</t>
  </si>
  <si>
    <t>MASHANTUCKET</t>
  </si>
  <si>
    <t>ethanol, clonazepam</t>
  </si>
  <si>
    <t>15-0687</t>
  </si>
  <si>
    <t>12/07/2015 12:00:00 AM</t>
  </si>
  <si>
    <t>acute Cocaine, CV disease</t>
  </si>
  <si>
    <t>accident</t>
  </si>
  <si>
    <t>17-0888</t>
  </si>
  <si>
    <t>11/11/2017 12:00:00 AM</t>
  </si>
  <si>
    <t>Hotel/Motel</t>
  </si>
  <si>
    <t>Acute Intoxication due to the Combined Effects of Fluorobutyryl Fentanyl, Heroin, and Ethanol</t>
  </si>
  <si>
    <t>15-0007</t>
  </si>
  <si>
    <t>01/04/2015 12:00:00 AM</t>
  </si>
  <si>
    <t>MILFORD</t>
  </si>
  <si>
    <t>Acute intoxication due to the combined effects of heroin, Clonazepam and Hydrocodone</t>
  </si>
  <si>
    <t>13-0263</t>
  </si>
  <si>
    <t>08/06/2013 12:00:00 AM</t>
  </si>
  <si>
    <t>Acute Cocaine and Morphine Toxicities</t>
  </si>
  <si>
    <t>18-0122</t>
  </si>
  <si>
    <t>02/21/2018 12:00:00 AM</t>
  </si>
  <si>
    <t>GUILFORD</t>
  </si>
  <si>
    <t>Toxic effects of fentanyl</t>
  </si>
  <si>
    <t>Fentanyl Toxicity</t>
  </si>
  <si>
    <t>16-0477</t>
  </si>
  <si>
    <t>07/11/2016 12:00:00 AM</t>
  </si>
  <si>
    <t>SOMERS</t>
  </si>
  <si>
    <t>TOLLAND</t>
  </si>
  <si>
    <t>Acute Fentanyl and Heroin Intoxication</t>
  </si>
  <si>
    <t>18-0001</t>
  </si>
  <si>
    <t>01/01/2018 12:00:00 AM</t>
  </si>
  <si>
    <t>Took medications and alcohol</t>
  </si>
  <si>
    <t>Acute Intoxication due to the Combined Effects of Methadone, Buprenorphine, and Ethanol</t>
  </si>
  <si>
    <t>Bupren</t>
  </si>
  <si>
    <t>14-0176</t>
  </si>
  <si>
    <t>04/22/2014 12:00:00 AM</t>
  </si>
  <si>
    <t>STAMFORD</t>
  </si>
  <si>
    <t>Combined Cocaine, Methadone and Alprazolam Toxicities</t>
  </si>
  <si>
    <t>15-0066</t>
  </si>
  <si>
    <t>02/07/2015 12:00:00 AM</t>
  </si>
  <si>
    <t>Intoxication due to the combined effects of Clonazepam, Cocaine, Venlafaxine, and Fentanyl</t>
  </si>
  <si>
    <t>12-0353</t>
  </si>
  <si>
    <t>12/29/2012 12:00:00 AM</t>
  </si>
  <si>
    <t>WILLIMANTIC</t>
  </si>
  <si>
    <t>Park</t>
  </si>
  <si>
    <t>Injection</t>
  </si>
  <si>
    <t>Public Park</t>
  </si>
  <si>
    <t>18-1002</t>
  </si>
  <si>
    <t>12/23/2018 12:00:00 AM</t>
  </si>
  <si>
    <t>WATERTOWN</t>
  </si>
  <si>
    <t>Took drugs and inhaled aerosolized chemicals</t>
  </si>
  <si>
    <t>Acute Difluoroethane and Methadone Intoxication</t>
  </si>
  <si>
    <t>Chronic cocaine use</t>
  </si>
  <si>
    <t>16-0610</t>
  </si>
  <si>
    <t>09/05/2016 12:00:00 AM</t>
  </si>
  <si>
    <t>BALTIC</t>
  </si>
  <si>
    <t>Friend's Home</t>
  </si>
  <si>
    <t>Acute Intoxication from the Combined Effects of Heroin and Oxycodone</t>
  </si>
  <si>
    <t>14-0522</t>
  </si>
  <si>
    <t>12/10/2014 12:00:00 AM</t>
  </si>
  <si>
    <t>Intoxication due to the combined effects of Diazepam, Oxazepam, Temazepam, Carisoprodol, and Tramadol</t>
  </si>
  <si>
    <t>18-0747</t>
  </si>
  <si>
    <t>09/22/2018 12:00:00 AM</t>
  </si>
  <si>
    <t>Residential Building</t>
  </si>
  <si>
    <t>Acute Intoxication Combined Effects of Olanzapine, Fentanyl, and Acetyl Fentanyl</t>
  </si>
  <si>
    <t>12-0128</t>
  </si>
  <si>
    <t>05/20/2012 12:00:00 AM</t>
  </si>
  <si>
    <t>RIDGEFIELD</t>
  </si>
  <si>
    <t>Used Methanone and Ethanol</t>
  </si>
  <si>
    <t>Methadone and Ethanol Toxicities</t>
  </si>
  <si>
    <t>16-0753</t>
  </si>
  <si>
    <t>11/07/2016 12:00:00 AM</t>
  </si>
  <si>
    <t>EASTON</t>
  </si>
  <si>
    <t>Outside</t>
  </si>
  <si>
    <t>Other, Other Outdoor Area</t>
  </si>
  <si>
    <t>Acute Intoxication Combined Effects of Ethanol, Alprazolam, Cocaine, Fentanyl, Oxycodone, and Heroin</t>
  </si>
  <si>
    <t>15-0420</t>
  </si>
  <si>
    <t>08/13/2015 12:00:00 AM</t>
  </si>
  <si>
    <t>Acute Combined Oxycodone, Benzodiazepine, Mirtazapine, Diphenhydramine and Alcohol Toxicities</t>
  </si>
  <si>
    <t>14-0340</t>
  </si>
  <si>
    <t>08/20/2014 12:00:00 AM</t>
  </si>
  <si>
    <t>EAST HAVEN</t>
  </si>
  <si>
    <t>14-0319</t>
  </si>
  <si>
    <t>08/04/2014 12:00:00 AM</t>
  </si>
  <si>
    <t>Heroin and Cocaine Intoxication</t>
  </si>
  <si>
    <t>16-0160</t>
  </si>
  <si>
    <t>03/10/2016 12:00:00 AM</t>
  </si>
  <si>
    <t>Dunkin donuts</t>
  </si>
  <si>
    <t>Acute Intoxication Due To The Combined Effects of Fentanyl and Heroin</t>
  </si>
  <si>
    <t>16-0171</t>
  </si>
  <si>
    <t>03/16/2016 12:00:00 AM</t>
  </si>
  <si>
    <t>BROOKFIELD</t>
  </si>
  <si>
    <t>Acute Intoxication due to the Combined Effects of Ethanol, Lorazepam, Cocaine, Lysergic Acid Diethylamide, Zolpidem, Prochlorperazine, Morphine, and Hydromorphone</t>
  </si>
  <si>
    <t>lsd, hydromorph</t>
  </si>
  <si>
    <t>15-0415</t>
  </si>
  <si>
    <t>08/12/2015 12:00:00 AM</t>
  </si>
  <si>
    <t>SHELTON</t>
  </si>
  <si>
    <t>Acute Intoxication due to the Combined Effects of Heroin, Cocaine, and Ethanol</t>
  </si>
  <si>
    <t>18-0478</t>
  </si>
  <si>
    <t>06/21/2018 12:00:00 AM</t>
  </si>
  <si>
    <t>Acute Intoxication From the Combined Effects of Fentanyl, Methadone,Hydroxyzine, Olanzapine, and Escitalopram</t>
  </si>
  <si>
    <t>17-0003</t>
  </si>
  <si>
    <t>01/02/2017 12:00:00 AM</t>
  </si>
  <si>
    <t>18-0008</t>
  </si>
  <si>
    <t>01/04/2018 12:00:00 AM</t>
  </si>
  <si>
    <t>Abused prescription medications</t>
  </si>
  <si>
    <t>Acute Morphine and Alprazolam Intoxication</t>
  </si>
  <si>
    <t>YES</t>
  </si>
  <si>
    <t>18-0358</t>
  </si>
  <si>
    <t>05/11/2018 12:00:00 AM</t>
  </si>
  <si>
    <t>Acute Intoxication due to the Combined Effects of Fentanyl, Acetyl Fentanyl,Heroin, Cocaine, Amphetamines, and Oxymorphone</t>
  </si>
  <si>
    <t>17-0290</t>
  </si>
  <si>
    <t>04/09/2017 12:00:00 AM</t>
  </si>
  <si>
    <t>EAST HAMPTON</t>
  </si>
  <si>
    <t>Acute Fentanyl and Ethanol Intoxication</t>
  </si>
  <si>
    <t>13-0394</t>
  </si>
  <si>
    <t>11/08/2013 12:00:00 AM</t>
  </si>
  <si>
    <t>NORWICH</t>
  </si>
  <si>
    <t>Acute Heroin Intoxication</t>
  </si>
  <si>
    <t>17-0950</t>
  </si>
  <si>
    <t>12/03/2017 12:00:00 AM</t>
  </si>
  <si>
    <t>Asian Indian</t>
  </si>
  <si>
    <t>NAUGATUCK</t>
  </si>
  <si>
    <t>Acute Intoxication due to Synthetic Fentanyls including para-Fluorobutyryl Fentanyl and Butyryl Fentanyl</t>
  </si>
  <si>
    <t>18-0371</t>
  </si>
  <si>
    <t>05/13/2018 12:00:00 AM</t>
  </si>
  <si>
    <t>Drug abuse</t>
  </si>
  <si>
    <t>16-0205</t>
  </si>
  <si>
    <t>Acute Morphine (Pharmaceutical) and Alprazolam Intoxication</t>
  </si>
  <si>
    <t>12-0092</t>
  </si>
  <si>
    <t>04/07/2012 12:00:00 AM</t>
  </si>
  <si>
    <t>16-0200</t>
  </si>
  <si>
    <t>03/25/2016 12:00:00 AM</t>
  </si>
  <si>
    <t>OXFORD</t>
  </si>
  <si>
    <t>Heroin and ethanol intoxication</t>
  </si>
  <si>
    <t>16-0875</t>
  </si>
  <si>
    <t>12/15/2016 12:00:00 AM</t>
  </si>
  <si>
    <t>ELLINGTON</t>
  </si>
  <si>
    <t>VERNON</t>
  </si>
  <si>
    <t>Acute Intoxication due to the Combined Effects of Fentanyl, Heroin and Diazepam</t>
  </si>
  <si>
    <t>15-0702</t>
  </si>
  <si>
    <t>12/15/2015 12:00:00 AM</t>
  </si>
  <si>
    <t>Acute Intoxication due to the Combined Effects of Ethanol, Clonazepam, Nortriptyline, and Oxycodone</t>
  </si>
  <si>
    <t>18-0736</t>
  </si>
  <si>
    <t>09/19/2018 12:00:00 AM</t>
  </si>
  <si>
    <t>Acute Intoxication due to the Combined Effects of Fentanyl, Acetyl Fentanyl, Heroin, and Cocaine</t>
  </si>
  <si>
    <t>15-0726</t>
  </si>
  <si>
    <t>12/31/2015 12:00:00 AM</t>
  </si>
  <si>
    <t>Acute Intoxication Due To The Combined Effects of Heroin, Cocaine, Alprazolam and Tramadol</t>
  </si>
  <si>
    <t>15-0051</t>
  </si>
  <si>
    <t>01/31/2015 12:00:00 AM</t>
  </si>
  <si>
    <t>18-0820</t>
  </si>
  <si>
    <t>10/17/2018 12:00:00 AM</t>
  </si>
  <si>
    <t>Apartment</t>
  </si>
  <si>
    <t>Acute Intoxication due to the Combined Effects of Fentanyl, Cocaine, Methamphetamine, Clonazepam, and Ethanol</t>
  </si>
  <si>
    <t>15-0625</t>
  </si>
  <si>
    <t>11/13/2015 12:00:00 AM</t>
  </si>
  <si>
    <t>PLYMOUTH</t>
  </si>
  <si>
    <t>Complications of Acute Intoxication due to the Combined Effects of Fentanyl and Cocaine</t>
  </si>
  <si>
    <t>15-0231</t>
  </si>
  <si>
    <t>SHARON</t>
  </si>
  <si>
    <t>Acute Fentanyl and Oxycodone Toxicities</t>
  </si>
  <si>
    <t>16-0644</t>
  </si>
  <si>
    <t>09/18/2016 12:00:00 AM</t>
  </si>
  <si>
    <t>Father's house</t>
  </si>
  <si>
    <t>Acute Intoxication due to the Combined Effects of Ethanol and Oxycodone</t>
  </si>
  <si>
    <t>15-0665</t>
  </si>
  <si>
    <t>11/24/2015 12:00:00 AM</t>
  </si>
  <si>
    <t>Acute Intoxication from the Combined Effects of Cocaine and Fentanyl</t>
  </si>
  <si>
    <t>18-0170</t>
  </si>
  <si>
    <t>03/07/2018 12:00:00 AM</t>
  </si>
  <si>
    <t>MONROE</t>
  </si>
  <si>
    <t>ACUTE FENTANYL, METHOXYACETYLFENTANYL AND HEROIN WITH ALPRAZOLAM TOXICITY</t>
  </si>
  <si>
    <t>17-0611</t>
  </si>
  <si>
    <t>07/18/2017 12:00:00 AM</t>
  </si>
  <si>
    <t>WINCHESTER</t>
  </si>
  <si>
    <t>Acute Intoxication Combined Effects of Clonazepam, Fentanyl, and Heroin</t>
  </si>
  <si>
    <t>17-1004</t>
  </si>
  <si>
    <t>12/24/2017 12:00:00 AM</t>
  </si>
  <si>
    <t>CHAPLIN</t>
  </si>
  <si>
    <t>Acute Intoxication Combined Effects of Fentanyl, Cocaine, Sertraline, and Heroin</t>
  </si>
  <si>
    <t>15-0363</t>
  </si>
  <si>
    <t>07/16/2015 12:00:00 AM</t>
  </si>
  <si>
    <t>Acute Intoxication from the Combined Effects of Cocaine, Heroin, and Alcohol</t>
  </si>
  <si>
    <t>17-0344</t>
  </si>
  <si>
    <t>04/29/2017 12:00:00 AM</t>
  </si>
  <si>
    <t>Halfway house</t>
  </si>
  <si>
    <t>Halfway House</t>
  </si>
  <si>
    <t>Acute Fentanyl Intoxication</t>
  </si>
  <si>
    <t>15-0589</t>
  </si>
  <si>
    <t>10/28/2015 12:00:00 AM</t>
  </si>
  <si>
    <t>Acute Fentanyl and Cocaine Intoxication</t>
  </si>
  <si>
    <t>16-0127</t>
  </si>
  <si>
    <t>02/26/2016 12:00:00 AM</t>
  </si>
  <si>
    <t>BRANFORD</t>
  </si>
  <si>
    <t>Acute Intoxication Due to the Combined Effects of Alprazolam, Diphenhydramine, and Methadone</t>
  </si>
  <si>
    <t>17-0874</t>
  </si>
  <si>
    <t>11/06/2017 12:00:00 AM</t>
  </si>
  <si>
    <t>MANCHESTER</t>
  </si>
  <si>
    <t>Friend's House</t>
  </si>
  <si>
    <t>House</t>
  </si>
  <si>
    <t>ACUTE COMBINED FENTANYL, ACETYL FENTANYL, COCAINE AND CITALOPRAM TOXICITY</t>
  </si>
  <si>
    <t>18-0075</t>
  </si>
  <si>
    <t>02/03/2018 12:00:00 AM</t>
  </si>
  <si>
    <t>WOLCOTT</t>
  </si>
  <si>
    <t>Took ethanol and prescription medication</t>
  </si>
  <si>
    <t>Ethanol and Carisoprodol Toxicity</t>
  </si>
  <si>
    <t>13-0111</t>
  </si>
  <si>
    <t>03/27/2013 12:00:00 AM</t>
  </si>
  <si>
    <t>DANIELSON</t>
  </si>
  <si>
    <t>Combined Drug Toxicity with Survival</t>
  </si>
  <si>
    <t>opiate</t>
  </si>
  <si>
    <t>18-0810</t>
  </si>
  <si>
    <t>10/13/2018 12:00:00 AM</t>
  </si>
  <si>
    <t>WEST SUFFIELD</t>
  </si>
  <si>
    <t>Heroin and Fentanyl Toxicity</t>
  </si>
  <si>
    <t>17-0745</t>
  </si>
  <si>
    <t>09/11/2017 12:00:00 AM</t>
  </si>
  <si>
    <t>NEWTOWN</t>
  </si>
  <si>
    <t>Drug Abuse</t>
  </si>
  <si>
    <t>Multidrug Toxicity Including Fentanyl, para-Fluorobutyryl Fentanyl, 4-ANPP, Morphine, and Methadone, RECENT COCAINE USE</t>
  </si>
  <si>
    <t>15-0191</t>
  </si>
  <si>
    <t>04/19/2015 12:00:00 AM</t>
  </si>
  <si>
    <t>FARMINGTON</t>
  </si>
  <si>
    <t>Intoxication due to the Combined Effects of Citalopram/Escitalopram, Olanzapine, Topiramine, and Buprenorphine</t>
  </si>
  <si>
    <t>BUPREN</t>
  </si>
  <si>
    <t>14-0256</t>
  </si>
  <si>
    <t>06/14/2014 12:00:00 AM</t>
  </si>
  <si>
    <t>12-0335</t>
  </si>
  <si>
    <t>12/14/2012 12:00:00 AM</t>
  </si>
  <si>
    <t>17-0615</t>
  </si>
  <si>
    <t>07/20/2017 12:00:00 AM</t>
  </si>
  <si>
    <t>SUBSTANCE ABUSE</t>
  </si>
  <si>
    <t>ACUTE FENTANYL TOXICITY, SERTRALINE, QUETIAPINE, CLONAZEPAM USE</t>
  </si>
  <si>
    <t>18-0641</t>
  </si>
  <si>
    <t>08/12/2018 12:00:00 AM</t>
  </si>
  <si>
    <t>NORTH BRANFORD</t>
  </si>
  <si>
    <t>Acute Ketamine Intoxication</t>
  </si>
  <si>
    <t>14-0447</t>
  </si>
  <si>
    <t>10/25/2014 12:00:00 AM</t>
  </si>
  <si>
    <t>Fentanyl Use</t>
  </si>
  <si>
    <t>Acute Fentanyl Toxicity Associated with Lorazepam, Doxylamine and Diphenhydramine Use</t>
  </si>
  <si>
    <t>17-0967</t>
  </si>
  <si>
    <t>12/09/2017 12:00:00 AM</t>
  </si>
  <si>
    <t>WARREN</t>
  </si>
  <si>
    <t>NEW MILFORD</t>
  </si>
  <si>
    <t>Acute Intoxication due to the Combined Effects of Amitriptyline, Carisoprodol, Diphenhydramine, Hydrocodone, and Temazepam</t>
  </si>
  <si>
    <t>15-0324</t>
  </si>
  <si>
    <t>07/02/2015 12:00:00 AM</t>
  </si>
  <si>
    <t>Acute intoxication from the combined effects of heroin, Fentanyl and Oxycodone</t>
  </si>
  <si>
    <t>17-0379</t>
  </si>
  <si>
    <t>05/09/2017 12:00:00 AM</t>
  </si>
  <si>
    <t>Acute Intoxication due to the Combined Effects of Fentanyl, Heroin and Cocaine</t>
  </si>
  <si>
    <t>17-0115</t>
  </si>
  <si>
    <t>02/08/2017 12:00:00 AM</t>
  </si>
  <si>
    <t>Vacant Apartment</t>
  </si>
  <si>
    <t>Combined Effects of Clonazepam and Fentanyl</t>
  </si>
  <si>
    <t>16-0276</t>
  </si>
  <si>
    <t>04/25/2016 12:00:00 AM</t>
  </si>
  <si>
    <t>16-0742</t>
  </si>
  <si>
    <t>11/02/2016 12:00:00 AM</t>
  </si>
  <si>
    <t>STONINGTON</t>
  </si>
  <si>
    <t>Acute Intoxication From the Combined Effects of Fentanyl, Morphine, Hydromorphone, Lorazepam, 7-Amino Clonazepam, and Promethazine</t>
  </si>
  <si>
    <t>HYDROMORPH</t>
  </si>
  <si>
    <t>14-0388</t>
  </si>
  <si>
    <t>09/25/2014 12:00:00 AM</t>
  </si>
  <si>
    <t>PRESTON</t>
  </si>
  <si>
    <t>Intoxication due to the combined effects of Ethanol, Olanzapine, Venlafaxine, O-Desmethylvenlafaxine, and Trazodone</t>
  </si>
  <si>
    <t>Chronic Alcoholism</t>
  </si>
  <si>
    <t>OTHERS</t>
  </si>
  <si>
    <t>13-0480</t>
  </si>
  <si>
    <t>12/25/2013 12:00:00 AM</t>
  </si>
  <si>
    <t>GROTON</t>
  </si>
  <si>
    <t>18-0089</t>
  </si>
  <si>
    <t>02/07/2018 12:00:00 AM</t>
  </si>
  <si>
    <t>Acute Cocaine and Fentanyl intoxication</t>
  </si>
  <si>
    <t>14-0060</t>
  </si>
  <si>
    <t>02/08/2014 12:00:00 AM</t>
  </si>
  <si>
    <t>PLANTSVILLE</t>
  </si>
  <si>
    <t>SOUTHINGTON</t>
  </si>
  <si>
    <t>16-0787</t>
  </si>
  <si>
    <t>11/18/2016 12:00:00 AM</t>
  </si>
  <si>
    <t>Abandoned Building</t>
  </si>
  <si>
    <t>Acute Intoxication from the Combined Effects of Fentanyl, Furanyl Fentanyl, Alcohol, and Bupropion</t>
  </si>
  <si>
    <t>18-0197</t>
  </si>
  <si>
    <t>03/16/2018 12:00:00 AM</t>
  </si>
  <si>
    <t>SOUTH WINDSOR</t>
  </si>
  <si>
    <t>17-0425</t>
  </si>
  <si>
    <t>05/24/2017 12:00:00 AM</t>
  </si>
  <si>
    <t>JEWETT CITY</t>
  </si>
  <si>
    <t>ACUTE FENTANYL AND HEROIN INTOXICATION</t>
  </si>
  <si>
    <t>17-0646</t>
  </si>
  <si>
    <t>08/04/2017 12:00:00 AM</t>
  </si>
  <si>
    <t>Acute Intoxication due to the Combined Effects of Cocaine and Heroin</t>
  </si>
  <si>
    <t>12-0322</t>
  </si>
  <si>
    <t>12/03/2012 12:00:00 AM</t>
  </si>
  <si>
    <t>EAST WINDSOR</t>
  </si>
  <si>
    <t>13-0262</t>
  </si>
  <si>
    <t>08/05/2013 12:00:00 AM</t>
  </si>
  <si>
    <t>17-0925</t>
  </si>
  <si>
    <t>11/24/2017 12:00:00 AM</t>
  </si>
  <si>
    <t>WEST HAVEN</t>
  </si>
  <si>
    <t>Acute Intoxication due to the Combined Effects of Difluoroethane, Diphenhydramine, and Methadone</t>
  </si>
  <si>
    <t>14-0183</t>
  </si>
  <si>
    <t>04/27/2014 12:00:00 AM</t>
  </si>
  <si>
    <t>12-0238</t>
  </si>
  <si>
    <t>09/09/2012 12:00:00 AM</t>
  </si>
  <si>
    <t>Sunnyside Inn</t>
  </si>
  <si>
    <t>Used Opiates and Cocaine</t>
  </si>
  <si>
    <t>Heroin, Cocaine and Methadone Toxicities</t>
  </si>
  <si>
    <t>Cardiomegaly</t>
  </si>
  <si>
    <t>13-0396</t>
  </si>
  <si>
    <t>11/09/2013 12:00:00 AM</t>
  </si>
  <si>
    <t>Basement</t>
  </si>
  <si>
    <t>Acute Heroin Toxicity</t>
  </si>
  <si>
    <t>16-0327</t>
  </si>
  <si>
    <t>05/14/2016 12:00:00 AM</t>
  </si>
  <si>
    <t>OLD SAYBROOK</t>
  </si>
  <si>
    <t>Acute Heroin and Fentanyl Toxicities Associated with Diazepam, Oxazepam, Temazepam and Alprazolam Use</t>
  </si>
  <si>
    <t>17-0428</t>
  </si>
  <si>
    <t>05/26/2017 12:00:00 AM</t>
  </si>
  <si>
    <t>Ethanol, Fentanyl, and Heroin</t>
  </si>
  <si>
    <t>15-0494</t>
  </si>
  <si>
    <t>09/22/2015 12:00:00 AM</t>
  </si>
  <si>
    <t>Acute intoxication due to the combined effects of Acetyl Fentanyl, ethanol and heroin</t>
  </si>
  <si>
    <t>14-0043</t>
  </si>
  <si>
    <t>01/30/2014 12:00:00 AM</t>
  </si>
  <si>
    <t>BROAD BROOK</t>
  </si>
  <si>
    <t>15-0436</t>
  </si>
  <si>
    <t>08/23/2015 12:00:00 AM</t>
  </si>
  <si>
    <t>Acute Intoxication due to the Combined Effects of Clonazepam, Citalopram/Escitalopram, Trazadone, Perphenazine, Hydroxyzine, and heroin</t>
  </si>
  <si>
    <t>17-0531</t>
  </si>
  <si>
    <t>06/28/2017 12:00:00 AM</t>
  </si>
  <si>
    <t>Acute Heroin and Alprazolam Intoxication</t>
  </si>
  <si>
    <t>18-0764</t>
  </si>
  <si>
    <t>09/29/2018 12:00:00 AM</t>
  </si>
  <si>
    <t>PORTLAND</t>
  </si>
  <si>
    <t>Multidrug Toxicity Including Fentanyl, Morphine, and Alprazolam</t>
  </si>
  <si>
    <t>14-0466</t>
  </si>
  <si>
    <t>11/10/2014 12:00:00 AM</t>
  </si>
  <si>
    <t>Wooded Area</t>
  </si>
  <si>
    <t>Acute heroin intoxication</t>
  </si>
  <si>
    <t>17-0809</t>
  </si>
  <si>
    <t>10/09/2017 12:00:00 AM</t>
  </si>
  <si>
    <t>Acute Intoxication Combined Effects of Cocaine, Fentanyl, and Acetyl Fentanyl</t>
  </si>
  <si>
    <t>17-0776</t>
  </si>
  <si>
    <t>09/26/2017 12:00:00 AM</t>
  </si>
  <si>
    <t>Acute Intoxication From the Combined Effects of Fentanyl and Levetiracetam</t>
  </si>
  <si>
    <t>16-0653</t>
  </si>
  <si>
    <t>09/22/2016 12:00:00 AM</t>
  </si>
  <si>
    <t>HEBRON</t>
  </si>
  <si>
    <t>ACUTE HEROIN, FENTANYL AND COCAINE TOXICITIES</t>
  </si>
  <si>
    <t>16-0460</t>
  </si>
  <si>
    <t>07/05/2016 12:00:00 AM</t>
  </si>
  <si>
    <t>Acute Heroin and Ethanol Intoxication</t>
  </si>
  <si>
    <t>13-0150</t>
  </si>
  <si>
    <t>05/01/2013 12:00:00 AM</t>
  </si>
  <si>
    <t>Hydrocodone and Methadone Intoxication</t>
  </si>
  <si>
    <t>15-0446</t>
  </si>
  <si>
    <t>08/31/2015 12:00:00 AM</t>
  </si>
  <si>
    <t>Acute ethanol and heroin intox</t>
  </si>
  <si>
    <t>16-0361</t>
  </si>
  <si>
    <t>05/29/2016 12:00:00 AM</t>
  </si>
  <si>
    <t>The Combined Effects of Fentanyl and Oxycodone</t>
  </si>
  <si>
    <t>16-0291</t>
  </si>
  <si>
    <t>05/02/2016 12:00:00 AM</t>
  </si>
  <si>
    <t>16-0344</t>
  </si>
  <si>
    <t>05/23/2016 12:00:00 AM</t>
  </si>
  <si>
    <t>The Combined Effects of Heroin and Alcohol</t>
  </si>
  <si>
    <t>17-0914</t>
  </si>
  <si>
    <t>11/18/2017 12:00:00 AM</t>
  </si>
  <si>
    <t>Multidrug Toxicity Including Fentanyl, Acetyl Fentanyl, Ethanol, and Morphine</t>
  </si>
  <si>
    <t>14-0233</t>
  </si>
  <si>
    <t>06/01/2014 12:00:00 AM</t>
  </si>
  <si>
    <t>Used Medications</t>
  </si>
  <si>
    <t>Combined Acute Buproprion and Olanzapine Toxicities</t>
  </si>
  <si>
    <t>14-0114</t>
  </si>
  <si>
    <t>03/08/2014 12:00:00 AM</t>
  </si>
  <si>
    <t>Friend's Apartment</t>
  </si>
  <si>
    <t>Cocaine, Heroin and Phencyclidine Intoxication</t>
  </si>
  <si>
    <t>15-0576</t>
  </si>
  <si>
    <t>10/23/2015 12:00:00 AM</t>
  </si>
  <si>
    <t>Acute Intoxication due to the Combined Effects of Heroin, Phencyclidine, Olanzapine and Citalopram</t>
  </si>
  <si>
    <t>pcp</t>
  </si>
  <si>
    <t>13-0100</t>
  </si>
  <si>
    <t>03/20/2013 12:00:00 AM</t>
  </si>
  <si>
    <t>OSHKOSH</t>
  </si>
  <si>
    <t>WINNEBAGO</t>
  </si>
  <si>
    <t>Used Fentanyl</t>
  </si>
  <si>
    <t>16-0423</t>
  </si>
  <si>
    <t>06/21/2016 12:00:00 AM</t>
  </si>
  <si>
    <t>LEDYARD</t>
  </si>
  <si>
    <t>Cousin's residence</t>
  </si>
  <si>
    <t>Acute Fentanyl and Cocaine Intoxication While Using Diazepam</t>
  </si>
  <si>
    <t>17-0397</t>
  </si>
  <si>
    <t>05/16/2017 12:00:00 AM</t>
  </si>
  <si>
    <t>Shed</t>
  </si>
  <si>
    <t>Combined Effects of Cocaine, Fentanyl, and Heroin</t>
  </si>
  <si>
    <t>17-0960</t>
  </si>
  <si>
    <t>12/06/2017 12:00:00 AM</t>
  </si>
  <si>
    <t>NORTH HAVEN</t>
  </si>
  <si>
    <t>ACUTE COMBINED FENTANYL, PARA-FLUOROBUTYRYL FENTANYL/FIBF, ACETYL FENTANYL AND HEROIN</t>
  </si>
  <si>
    <t>12-0224</t>
  </si>
  <si>
    <t>08/28/2012 12:00:00 AM</t>
  </si>
  <si>
    <t>TRUMBULL</t>
  </si>
  <si>
    <t>Multiple drug toxicity</t>
  </si>
  <si>
    <t>Coronary Artery Disease</t>
  </si>
  <si>
    <t>16-0407</t>
  </si>
  <si>
    <t>06/16/2016 12:00:00 AM</t>
  </si>
  <si>
    <t>The Combined Effects of Heroin, Fentanyl, and Ethanol</t>
  </si>
  <si>
    <t>14-0092</t>
  </si>
  <si>
    <t>02/26/2014 12:00:00 AM</t>
  </si>
  <si>
    <t>Combined Drug Toxicity, Methadone, Ethanol and Lorazepam</t>
  </si>
  <si>
    <t>12-0026</t>
  </si>
  <si>
    <t>01/29/2012 12:00:00 AM</t>
  </si>
  <si>
    <t>17-0871</t>
  </si>
  <si>
    <t>Acute Intoxication From the Combined Effects of Fentanyl, Heroin, and Quetiapine</t>
  </si>
  <si>
    <t>14-0329</t>
  </si>
  <si>
    <t>08/11/2014 12:00:00 AM</t>
  </si>
  <si>
    <t>Acute Heroin, Cocaine and Alcohol Toxicities</t>
  </si>
  <si>
    <t>16-0195</t>
  </si>
  <si>
    <t>homeless shelter</t>
  </si>
  <si>
    <t>Heroin intoxication</t>
  </si>
  <si>
    <t>18-0592</t>
  </si>
  <si>
    <t>07/26/2018 12:00:00 AM</t>
  </si>
  <si>
    <t>BURLINGTON</t>
  </si>
  <si>
    <t>13-0411</t>
  </si>
  <si>
    <t>11/14/2013 12:00:00 AM</t>
  </si>
  <si>
    <t>Ingested medicines</t>
  </si>
  <si>
    <t>Acute Intoxication due to the Combined Effects of Methadone, Hydromorphone, Oxycodone, and Antihistamines</t>
  </si>
  <si>
    <t>17-0516</t>
  </si>
  <si>
    <t>06/21/2017 12:00:00 AM</t>
  </si>
  <si>
    <t>Intraparenchymal Pontine Hemorrhage/Acute Cocaine</t>
  </si>
  <si>
    <t>13-0188</t>
  </si>
  <si>
    <t>06/07/2013 12:00:00 AM</t>
  </si>
  <si>
    <t>Cocaine and Heroin Intoxication</t>
  </si>
  <si>
    <t>18-0942</t>
  </si>
  <si>
    <t>11/26/2018 12:00:00 AM</t>
  </si>
  <si>
    <t>Acute Intoxication due to the Combined Effects of Fentanyl and Cocaine</t>
  </si>
  <si>
    <t>18-0640</t>
  </si>
  <si>
    <t>BLOOMFIELD</t>
  </si>
  <si>
    <t>Acute Cocaine and Methamphetamine Intoxication</t>
  </si>
  <si>
    <t>13-0300</t>
  </si>
  <si>
    <t>09/07/2013 12:00:00 AM</t>
  </si>
  <si>
    <t>TERRYVILLE</t>
  </si>
  <si>
    <t>18-0788</t>
  </si>
  <si>
    <t>10/06/2018 12:00:00 AM</t>
  </si>
  <si>
    <t>Acute Intoxication due to the Combined Effects of Ethanol, Alprazolam, Amitriptyline, Oxycodone and Oxymorphone</t>
  </si>
  <si>
    <t>15-0551</t>
  </si>
  <si>
    <t>10/15/2015 12:00:00 AM</t>
  </si>
  <si>
    <t>Acute Intoxication due to the Combined Effects of Clonazepam, Topiramate, Fluoxetine, and Heroin</t>
  </si>
  <si>
    <t>15-0545</t>
  </si>
  <si>
    <t>10/12/2015 12:00:00 AM</t>
  </si>
  <si>
    <t>18-0906</t>
  </si>
  <si>
    <t>11/14/2018 12:00:00 AM</t>
  </si>
  <si>
    <t>STAFFORD SPRINGS</t>
  </si>
  <si>
    <t>ACUTE FENTANYL AND COCAINE TOXICITIES, RISPERIDONE USE</t>
  </si>
  <si>
    <t>12-0079</t>
  </si>
  <si>
    <t>03/26/2012 12:00:00 AM</t>
  </si>
  <si>
    <t>BETHEL</t>
  </si>
  <si>
    <t>15-0147</t>
  </si>
  <si>
    <t>03/27/2015 12:00:00 AM</t>
  </si>
  <si>
    <t>Acute Combined Fentanyl, Alcohol and Buprenorphine Toxicities</t>
  </si>
  <si>
    <t>16-0144</t>
  </si>
  <si>
    <t>03/05/2016 12:00:00 AM</t>
  </si>
  <si>
    <t>Neighbor's Home</t>
  </si>
  <si>
    <t>Acute Intoxication due to the Combined Effects of Methadone, Ethanol and Doxylamine</t>
  </si>
  <si>
    <t>15-0151</t>
  </si>
  <si>
    <t>03/29/2015 12:00:00 AM</t>
  </si>
  <si>
    <t>OXYMORPH DIAZEPAM</t>
  </si>
  <si>
    <t>18-0815</t>
  </si>
  <si>
    <t>10/15/2018 12:00:00 AM</t>
  </si>
  <si>
    <t>Complications of Fentanyl, Acetyl Fentanyl, and Clonazepam Toxicity</t>
  </si>
  <si>
    <t>14-0261</t>
  </si>
  <si>
    <t>06/17/2014 12:00:00 AM</t>
  </si>
  <si>
    <t>Heroin and Fentanyl Intoxication</t>
  </si>
  <si>
    <t>17-0120</t>
  </si>
  <si>
    <t>02/09/2017 12:00:00 AM</t>
  </si>
  <si>
    <t>Acute Intoxication From the Combined Effects of Fentanyl and Acetyl Fentanyl</t>
  </si>
  <si>
    <t>15-0283</t>
  </si>
  <si>
    <t>06/13/2015 12:00:00 AM</t>
  </si>
  <si>
    <t>WEBSTER</t>
  </si>
  <si>
    <t>WORCESTER</t>
  </si>
  <si>
    <t>THOMPSON</t>
  </si>
  <si>
    <t>Acute Intoxication from the Combined Effects of Heroin, Clonazepam, 7-Amino Clonazepam, and Amphetamine</t>
  </si>
  <si>
    <t>13-0113</t>
  </si>
  <si>
    <t>03/28/2013 12:00:00 AM</t>
  </si>
  <si>
    <t>Beach</t>
  </si>
  <si>
    <t>Phencyclidine Intoxication</t>
  </si>
  <si>
    <t>PCP</t>
  </si>
  <si>
    <t>18-0072</t>
  </si>
  <si>
    <t>12-0340</t>
  </si>
  <si>
    <t>12/18/2012 12:00:00 AM</t>
  </si>
  <si>
    <t>Ketamine Toxicity</t>
  </si>
  <si>
    <t>Hypertension</t>
  </si>
  <si>
    <t>ketamine</t>
  </si>
  <si>
    <t>16-0114</t>
  </si>
  <si>
    <t>02/16/2016 12:00:00 AM</t>
  </si>
  <si>
    <t>substance abuse including intravenous drug use</t>
  </si>
  <si>
    <t>Acute Heroin Intoxication While Using Diazepam</t>
  </si>
  <si>
    <t>16-0227</t>
  </si>
  <si>
    <t>04/09/2016 12:00:00 AM</t>
  </si>
  <si>
    <t>Fentanyl and Heroin</t>
  </si>
  <si>
    <t>15-0451</t>
  </si>
  <si>
    <t>09/02/2015 12:00:00 AM</t>
  </si>
  <si>
    <t>Acute Tramadol, Alprazolam, and Cyclobenazprine Toxicities</t>
  </si>
  <si>
    <t>17-0629</t>
  </si>
  <si>
    <t>07/26/2017 12:00:00 AM</t>
  </si>
  <si>
    <t>Hispanic, Black</t>
  </si>
  <si>
    <t>Acute Intoxication Combined Effects of Ethanol, Quetiapine, and Venlafaxine</t>
  </si>
  <si>
    <t>14-0350</t>
  </si>
  <si>
    <t>08/28/2014 12:00:00 AM</t>
  </si>
  <si>
    <t>Intoxication due to the combined effects of Fentanyl and Heroin</t>
  </si>
  <si>
    <t>15-0670</t>
  </si>
  <si>
    <t>11/27/2015 12:00:00 AM</t>
  </si>
  <si>
    <t>Acute Combined Heroin, Fentanyl and Alcohol Toxicities</t>
  </si>
  <si>
    <t>17-0987</t>
  </si>
  <si>
    <t>12/18/2017 12:00:00 AM</t>
  </si>
  <si>
    <t>Used multiple medications and cocaine</t>
  </si>
  <si>
    <t>ACUTE COMBINED OXYCODONE, HYDROMORPHONE, ZOLPIDEM, CYCLOBENZAPRINE, DIAZEPAM AND CITALOPRAM TOXICITIES, RECENT COCAINE USE</t>
  </si>
  <si>
    <t>17-0481</t>
  </si>
  <si>
    <t>06/10/2017 12:00:00 AM</t>
  </si>
  <si>
    <t>Acute Intoxication due to the Combined Effects of Alcohol, Methadone and Chlordiazepoxide</t>
  </si>
  <si>
    <t>18-0844</t>
  </si>
  <si>
    <t>10/26/2018 12:00:00 AM</t>
  </si>
  <si>
    <t>PLAINVILLE</t>
  </si>
  <si>
    <t>Acute Intoxication due to the Combined Effects of Fentanyl, Heroin, Amphetamine, Clonazepam, and N-Ethyl Pentylone</t>
  </si>
  <si>
    <t>15-0347</t>
  </si>
  <si>
    <t>07/11/2015 12:00:00 AM</t>
  </si>
  <si>
    <t>Acute Intoxication due to the Combined Effects of Fentanyl, Hydrocodone, Doxylamine and Diphenhydramine</t>
  </si>
  <si>
    <t>17-0133</t>
  </si>
  <si>
    <t>02/12/2017 12:00:00 AM</t>
  </si>
  <si>
    <t>Mother's House</t>
  </si>
  <si>
    <t>Acetyl Fentanyl, Fentanyl, and Heroin</t>
  </si>
  <si>
    <t>13-0041</t>
  </si>
  <si>
    <t>02/04/2013 12:00:00 AM</t>
  </si>
  <si>
    <t>POMFRET</t>
  </si>
  <si>
    <t>Used Opiates</t>
  </si>
  <si>
    <t>Opiate Toxicity</t>
  </si>
  <si>
    <t>14-0129</t>
  </si>
  <si>
    <t>03/21/2014 12:00:00 AM</t>
  </si>
  <si>
    <t>Combined Acute Cocaine, Oxycodone, Alprazolam, Topiramate, Zolpidem, Chlorpromazine and Duloxetine</t>
  </si>
  <si>
    <t>12-0160</t>
  </si>
  <si>
    <t>06/25/2012 12:00:00 AM</t>
  </si>
  <si>
    <t>Meperidine Toxicity</t>
  </si>
  <si>
    <t>meperidine</t>
  </si>
  <si>
    <t>17-0630</t>
  </si>
  <si>
    <t>ACUTE FENTANYL AND ACETYL FENTANYL TOXICITIES, METHADONE, ALPRAZOLAM AND ALCOHOL USE, RECENT COCAINE USE</t>
  </si>
  <si>
    <t>14-0361</t>
  </si>
  <si>
    <t>09/04/2014 12:00:00 AM</t>
  </si>
  <si>
    <t>Public bathroom</t>
  </si>
  <si>
    <t>17-0935</t>
  </si>
  <si>
    <t>11/27/2017 12:00:00 AM</t>
  </si>
  <si>
    <t>MARLBOROUGH</t>
  </si>
  <si>
    <t>Acute Intoxication From the Combined Effects of Fentanyl, Heroin, and Methadone</t>
  </si>
  <si>
    <t>18-0626</t>
  </si>
  <si>
    <t>08/06/2018 12:00:00 AM</t>
  </si>
  <si>
    <t>Acute Intoxication By The Combined Effects of Fentanyl, Heroin and Clonazepam</t>
  </si>
  <si>
    <t>13-0155</t>
  </si>
  <si>
    <t>05/03/2013 12:00:00 AM</t>
  </si>
  <si>
    <t>Intoxication due to the Combined Effects of Cocaine and Heroin</t>
  </si>
  <si>
    <t>17-0980</t>
  </si>
  <si>
    <t>12/16/2017 12:00:00 AM</t>
  </si>
  <si>
    <t>Acute Intoxication due to the Combined Effects of Heroin, Fentanyl, Oxycodone, Alprazolam, Amphetamine, and Ethanol.</t>
  </si>
  <si>
    <t>14-0308</t>
  </si>
  <si>
    <t>07/29/2014 12:00:00 AM</t>
  </si>
  <si>
    <t>BERLIN</t>
  </si>
  <si>
    <t>16-0174</t>
  </si>
  <si>
    <t>03/17/2016 12:00:00 AM</t>
  </si>
  <si>
    <t>CLINTON</t>
  </si>
  <si>
    <t>Acute Intoxication Fromt the Combined Effects of Methadone, Buprenorphine and Temazepam</t>
  </si>
  <si>
    <t>16-0375</t>
  </si>
  <si>
    <t>06/04/2016 12:00:00 AM</t>
  </si>
  <si>
    <t>13-0216</t>
  </si>
  <si>
    <t>06/26/2013 12:00:00 AM</t>
  </si>
  <si>
    <t>Overdose</t>
  </si>
  <si>
    <t>Other (unknown)</t>
  </si>
  <si>
    <t>opiate screen</t>
  </si>
  <si>
    <t>16-0843</t>
  </si>
  <si>
    <t>12/02/2016 12:00:00 AM</t>
  </si>
  <si>
    <t>Acute Intoxication due to the Combined Effects of Acetyl Fentanyl, Cocaine, Fentanyl, Heroin, and Phencyclidine</t>
  </si>
  <si>
    <t>18-0284</t>
  </si>
  <si>
    <t>Acute IntoxicationCombined Effects of Ethanol and Morphine</t>
  </si>
  <si>
    <t>17-0022</t>
  </si>
  <si>
    <t>01/09/2017 12:00:00 AM</t>
  </si>
  <si>
    <t>Acute Intoxication Benzodiazepines, Cocaine, Heroin, and Oxycodone</t>
  </si>
  <si>
    <t>15-0519</t>
  </si>
  <si>
    <t>10/02/2015 12:00:00 AM</t>
  </si>
  <si>
    <t>OAKVILLE</t>
  </si>
  <si>
    <t>Acute Intoxication due to the Combined Effects of Heroin and Alcohol</t>
  </si>
  <si>
    <t>14-0157</t>
  </si>
  <si>
    <t>04/10/2014 12:00:00 AM</t>
  </si>
  <si>
    <t>Heroin toxicity</t>
  </si>
  <si>
    <t>16-0076</t>
  </si>
  <si>
    <t>02/02/2016 12:00:00 AM</t>
  </si>
  <si>
    <t>Acute Intoxication due to the Combined Effects of Amphetamine, Clonazepam, Cocaine, Heroin, and MDMA</t>
  </si>
  <si>
    <t>MDMA</t>
  </si>
  <si>
    <t>15-0710</t>
  </si>
  <si>
    <t>12/17/2015 12:00:00 AM</t>
  </si>
  <si>
    <t>16-0806</t>
  </si>
  <si>
    <t>11/23/2016 12:00:00 AM</t>
  </si>
  <si>
    <t>Acute Intoxication From the Combined Effects of Fentanyl and Morphine</t>
  </si>
  <si>
    <t>15-0193</t>
  </si>
  <si>
    <t>HTFD</t>
  </si>
  <si>
    <t>Acute Heroin and Fentanyl Toxicities</t>
  </si>
  <si>
    <t>15-0002</t>
  </si>
  <si>
    <t>01/01/2015 12:00:00 AM</t>
  </si>
  <si>
    <t>Intoxication due to the combined effects of Cocaine and Oxycodone</t>
  </si>
  <si>
    <t>12-0105</t>
  </si>
  <si>
    <t>04/22/2012 12:00:00 AM</t>
  </si>
  <si>
    <t>15-0697</t>
  </si>
  <si>
    <t>12/12/2015 12:00:00 AM</t>
  </si>
  <si>
    <t>ROCKY HILL</t>
  </si>
  <si>
    <t>17-0262</t>
  </si>
  <si>
    <t>03/30/2017 12:00:00 AM</t>
  </si>
  <si>
    <t>Fentanyl, Heroin, and Oxycodone</t>
  </si>
  <si>
    <t>18-0132</t>
  </si>
  <si>
    <t>02/25/2018 12:00:00 AM</t>
  </si>
  <si>
    <t>WINDSOR LOCKS</t>
  </si>
  <si>
    <t>Restaurant Bathroom</t>
  </si>
  <si>
    <t>ACUTE COMBINED FENTANYL AND ALCOHOL TOXICITIES</t>
  </si>
  <si>
    <t>18-0407</t>
  </si>
  <si>
    <t>05/30/2018 12:00:00 AM</t>
  </si>
  <si>
    <t>18-0247</t>
  </si>
  <si>
    <t>04/02/2018 12:00:00 AM</t>
  </si>
  <si>
    <t>Complications of Acute Intoxication due to the Combined Effects ofClonazepam, Codeine, Fentanyl, Hydroxyzine, and Zolpidem</t>
  </si>
  <si>
    <t>13-0316</t>
  </si>
  <si>
    <t>09/21/2013 12:00:00 AM</t>
  </si>
  <si>
    <t>Acute Intoxication of Ethanol, Opiates, and Diazepam</t>
  </si>
  <si>
    <t>13-0363</t>
  </si>
  <si>
    <t>10/21/2013 12:00:00 AM</t>
  </si>
  <si>
    <t>Paroxetine Intoxication</t>
  </si>
  <si>
    <t>PAROX</t>
  </si>
  <si>
    <t>17-1018</t>
  </si>
  <si>
    <t>12/27/2017 12:00:00 AM</t>
  </si>
  <si>
    <t>Multidrug Toxicity Including Fentanyl, Acetyl Fentanyl, and Morphine</t>
  </si>
  <si>
    <t>14-0442</t>
  </si>
  <si>
    <t>10/23/2014 12:00:00 AM</t>
  </si>
  <si>
    <t>Acute Heroin Toxicity Associated with Alcohol and Benzodiazepine Use</t>
  </si>
  <si>
    <t>15-0478</t>
  </si>
  <si>
    <t>09/15/2015 12:00:00 AM</t>
  </si>
  <si>
    <t>CANAAN</t>
  </si>
  <si>
    <t>12-0266</t>
  </si>
  <si>
    <t>10/10/2012 12:00:00 AM</t>
  </si>
  <si>
    <t>16-0096</t>
  </si>
  <si>
    <t>02/10/2016 12:00:00 AM</t>
  </si>
  <si>
    <t>ingestion</t>
  </si>
  <si>
    <t>16-0487</t>
  </si>
  <si>
    <t>07/14/2016 12:00:00 AM</t>
  </si>
  <si>
    <t>Acute Cocaine Intoxication</t>
  </si>
  <si>
    <t>14-0219</t>
  </si>
  <si>
    <t>05/23/2014 12:00:00 AM</t>
  </si>
  <si>
    <t>17-0804</t>
  </si>
  <si>
    <t>10/07/2017 12:00:00 AM</t>
  </si>
  <si>
    <t>Fentanyl and Morphine Toxicity</t>
  </si>
  <si>
    <t>18-0219</t>
  </si>
  <si>
    <t>03/21/2018 12:00:00 AM</t>
  </si>
  <si>
    <t>Acute Intoxication due to the Combined Effects ofDiphenhydramine, Fentanyl, Heroin, and Oxycodone</t>
  </si>
  <si>
    <t>16-0673</t>
  </si>
  <si>
    <t>10/03/2016 12:00:00 AM</t>
  </si>
  <si>
    <t>HIGHLAND</t>
  </si>
  <si>
    <t>ULSTER</t>
  </si>
  <si>
    <t>Complications of Acute Fentanyl Intoxication</t>
  </si>
  <si>
    <t>17-0848</t>
  </si>
  <si>
    <t>10/26/2017 12:00:00 AM</t>
  </si>
  <si>
    <t>THOMASTON</t>
  </si>
  <si>
    <t>Building</t>
  </si>
  <si>
    <t>ACUTE FENTANYL AND HEROIN TOXICITIES, SERTRALINE, CLONAZEPAM USE, RECENT COCAINE USE</t>
  </si>
  <si>
    <t>15-0120</t>
  </si>
  <si>
    <t>03/10/2015 12:00:00 AM</t>
  </si>
  <si>
    <t>17-0708</t>
  </si>
  <si>
    <t>08/26/2017 12:00:00 AM</t>
  </si>
  <si>
    <t>AVON</t>
  </si>
  <si>
    <t>Acute Intoxication due to the Combined Effects of Cocaine and Fentanyl</t>
  </si>
  <si>
    <t>16-0508</t>
  </si>
  <si>
    <t>07/23/2016 12:00:00 AM</t>
  </si>
  <si>
    <t>Acute and Chronic Substance Abuse (Cocaine and Ethanol)</t>
  </si>
  <si>
    <t>18-0422</t>
  </si>
  <si>
    <t>06/03/2018 12:00:00 AM</t>
  </si>
  <si>
    <t>Acute IntoxicationCombined Effects of Cocaine, Fentanyl, Acetyl Fentanyl, and Heroin</t>
  </si>
  <si>
    <t>17-0760</t>
  </si>
  <si>
    <t>09/17/2017 12:00:00 AM</t>
  </si>
  <si>
    <t>Acute Intoxication Combined Effects of Diazepam, Clonazepam, Fentanyl, Acetyl Fentanyl, and Heroin</t>
  </si>
  <si>
    <t>16-0357</t>
  </si>
  <si>
    <t>05/28/2016 12:00:00 AM</t>
  </si>
  <si>
    <t>SEYMOUR</t>
  </si>
  <si>
    <t>The Combined Effects of Heroin, Diazepam and Alcohol</t>
  </si>
  <si>
    <t>17-0177</t>
  </si>
  <si>
    <t>03/02/2017 12:00:00 AM</t>
  </si>
  <si>
    <t>Ethanol, Furanyl Fentanyl, and Para-Fluorobutyryl Fentanyl</t>
  </si>
  <si>
    <t>16-0244</t>
  </si>
  <si>
    <t>04/13/2016 12:00:00 AM</t>
  </si>
  <si>
    <t>Acute Intoxication due to the Combined Effects of Heroin and Fentanyl</t>
  </si>
  <si>
    <t>18-0983</t>
  </si>
  <si>
    <t>12/15/2018 12:00:00 AM</t>
  </si>
  <si>
    <t>Acute Intoxication From the Combined Effects of Cocaine, Cocaethylene, para-Fluoroisobutyrylfentanyl, Alcohol, and Diphenhydramine</t>
  </si>
  <si>
    <t>16-0258</t>
  </si>
  <si>
    <t>04/18/2016 12:00:00 AM</t>
  </si>
  <si>
    <t>16-0774</t>
  </si>
  <si>
    <t>11/13/2016 12:00:00 AM</t>
  </si>
  <si>
    <t>Acute Intoxication From the Combined Effects of Heroin, Fentanyl, Clonazepam, and Diphenhydramine</t>
  </si>
  <si>
    <t>16-0364</t>
  </si>
  <si>
    <t>05/31/2016 12:00:00 AM</t>
  </si>
  <si>
    <t>drug use</t>
  </si>
  <si>
    <t>Acute Oxycodone Intoxication</t>
  </si>
  <si>
    <t>17-0496</t>
  </si>
  <si>
    <t>06/17/2017 12:00:00 AM</t>
  </si>
  <si>
    <t>McDonald Park</t>
  </si>
  <si>
    <t>Acute Intoxication From the Combined Effects of Cocaine, Fentanyl, cocaethylene and alcohol</t>
  </si>
  <si>
    <t>15-0039</t>
  </si>
  <si>
    <t>01/25/2015 12:00:00 AM</t>
  </si>
  <si>
    <t>18-0914</t>
  </si>
  <si>
    <t>11/17/2018 12:00:00 AM</t>
  </si>
  <si>
    <t>WINSTED</t>
  </si>
  <si>
    <t>Acute Intoxication due to the Combined Effects of Fentanyl, Acetyl Fentanyl, and Oxycodone</t>
  </si>
  <si>
    <t>16-0642</t>
  </si>
  <si>
    <t>09/17/2016 12:00:00 AM</t>
  </si>
  <si>
    <t>Acute Intoxication From The Combined Effects of Cocaine and Fentanyl</t>
  </si>
  <si>
    <t>15-0404</t>
  </si>
  <si>
    <t>08/04/2015 12:00:00 AM</t>
  </si>
  <si>
    <t>COLCHESTER</t>
  </si>
  <si>
    <t>Acute intoxication due to the combined effects of ethanol and hydromorphone</t>
  </si>
  <si>
    <t>16-0524</t>
  </si>
  <si>
    <t>08/02/2016 12:00:00 AM</t>
  </si>
  <si>
    <t>Acute Asthma Attack and Acute Heroin Toxicity, Buprenorphine Use</t>
  </si>
  <si>
    <t>17-0360</t>
  </si>
  <si>
    <t>05/04/2017 12:00:00 AM</t>
  </si>
  <si>
    <t>Friend's Residence</t>
  </si>
  <si>
    <t>ACUTE HEROIN AND FENTANYL TOXICITIES</t>
  </si>
  <si>
    <t>17-0457</t>
  </si>
  <si>
    <t>06/02/2017 12:00:00 AM</t>
  </si>
  <si>
    <t>ACUTE FENTANYL TOXICITY, recent cocaine</t>
  </si>
  <si>
    <t>15-0216</t>
  </si>
  <si>
    <t>05/04/2015 12:00:00 AM</t>
  </si>
  <si>
    <t>Intoxication due to the Combined Effects of Ethanol, Diazepam, Hydromorphone, and Oxycodone</t>
  </si>
  <si>
    <t>17-0286</t>
  </si>
  <si>
    <t>04/08/2017 12:00:00 AM</t>
  </si>
  <si>
    <t>Took another person's methadone</t>
  </si>
  <si>
    <t>Acute Methadone Intoxication</t>
  </si>
  <si>
    <t>17-0323</t>
  </si>
  <si>
    <t>04/22/2017 12:00:00 AM</t>
  </si>
  <si>
    <t>14-0146</t>
  </si>
  <si>
    <t>04/01/2014 12:00:00 AM</t>
  </si>
  <si>
    <t>Intoxication due to the Combined Effects of Ethanol, Cocaine and Hydrocodone</t>
  </si>
  <si>
    <t>16-0389</t>
  </si>
  <si>
    <t>06/09/2016 12:00:00 AM</t>
  </si>
  <si>
    <t>16-0907</t>
  </si>
  <si>
    <t>12/29/2016 12:00:00 AM</t>
  </si>
  <si>
    <t>18-0300</t>
  </si>
  <si>
    <t>04/19/2018 12:00:00 AM</t>
  </si>
  <si>
    <t>CROMWELL</t>
  </si>
  <si>
    <t>Automobile</t>
  </si>
  <si>
    <t>ACUTE COMBINED FENTANYL, ACETYL FENTANYL, HEROIN, OXYCODONE, AND COCAINE TOXICITIES</t>
  </si>
  <si>
    <t>17-0100</t>
  </si>
  <si>
    <t>02/05/2017 12:00:00 AM</t>
  </si>
  <si>
    <t>Ethanol and Heroin</t>
  </si>
  <si>
    <t>16-0819</t>
  </si>
  <si>
    <t>11/26/2016 12:00:00 AM</t>
  </si>
  <si>
    <t>Parent's Home</t>
  </si>
  <si>
    <t>Acute Intoxication Combined Effects of Ethanol, U-47700 (Opioid), Diazepam, Lorazepam, Hydroxyzine, and Citalopram/Escitalopram</t>
  </si>
  <si>
    <t>16-0455</t>
  </si>
  <si>
    <t>07/03/2016 12:00:00 AM</t>
  </si>
  <si>
    <t>Acute Intoxication due to the Combined Effects of Ethanol, Fentanyl, and Acetyl Fentanyl</t>
  </si>
  <si>
    <t>14-0554</t>
  </si>
  <si>
    <t>12/28/2014 12:00:00 AM</t>
  </si>
  <si>
    <t>Drug and alcohol abuse</t>
  </si>
  <si>
    <t>Acute intoxication due to the combined effects of ethanol, Alprazolam and Cyclobenzaprine</t>
  </si>
  <si>
    <t>12-0037</t>
  </si>
  <si>
    <t>02/06/2012 12:00:00 AM</t>
  </si>
  <si>
    <t>Super 8 Motel Room 219</t>
  </si>
  <si>
    <t>Cocaine Toxicity</t>
  </si>
  <si>
    <t>17-0408</t>
  </si>
  <si>
    <t>05/20/2017 12:00:00 AM</t>
  </si>
  <si>
    <t>Acute Intoxication From the Combined Effects of Carfentanil and Alcohol</t>
  </si>
  <si>
    <t>carfentanil</t>
  </si>
  <si>
    <t>15-0018</t>
  </si>
  <si>
    <t>01/08/2015 12:00:00 AM</t>
  </si>
  <si>
    <t>12-0298</t>
  </si>
  <si>
    <t>11/06/2012 12:00:00 AM</t>
  </si>
  <si>
    <t>16-0813</t>
  </si>
  <si>
    <t>11/25/2016 12:00:00 AM</t>
  </si>
  <si>
    <t>Acute intoxication due to the combined effects of heroin, cocaine, and benzodiazepines</t>
  </si>
  <si>
    <t>15-0165</t>
  </si>
  <si>
    <t>04/04/2015 12:00:00 AM</t>
  </si>
  <si>
    <t>Intoxication due to the Combined Effects of Alprazolam, Cocaine, Bupropion, Duloxetine, Quetiapine, Fentanyl, and Heroin</t>
  </si>
  <si>
    <t>15-0534</t>
  </si>
  <si>
    <t>10/07/2015 12:00:00 AM</t>
  </si>
  <si>
    <t>NEW YORK</t>
  </si>
  <si>
    <t>Acute Cocaine Toxicity</t>
  </si>
  <si>
    <t>N</t>
  </si>
  <si>
    <t>18-0608</t>
  </si>
  <si>
    <t>08/01/2018 12:00:00 AM</t>
  </si>
  <si>
    <t>Acetyl Fentanyl and Fentanyl</t>
  </si>
  <si>
    <t>17-0904</t>
  </si>
  <si>
    <t>11/15/2017 12:00:00 AM</t>
  </si>
  <si>
    <t>Friends House</t>
  </si>
  <si>
    <t>Acute Intoxication due to the Combined Effects of Fentanyl, Heroin, Cocaine, Alcohol, Bupropion and Zolpidem</t>
  </si>
  <si>
    <t>16-0112</t>
  </si>
  <si>
    <t>PROSPECT</t>
  </si>
  <si>
    <t>Acute Bronchial Asthma Complicating Acute Heroin and Diphenhydramine Intoxication While on Methadone</t>
  </si>
  <si>
    <t>18-0720</t>
  </si>
  <si>
    <t>09/15/2018 12:00:00 AM</t>
  </si>
  <si>
    <t>Multidrug Toxicity Including Cocaine, Fentanyl, Morphine, and Ethanol</t>
  </si>
  <si>
    <t>17-0856</t>
  </si>
  <si>
    <t>10/28/2017 12:00:00 AM</t>
  </si>
  <si>
    <t>Acute Intoxication due to the Combined Effects of Cocaine, Ethanol, and Heroin</t>
  </si>
  <si>
    <t>17-0048</t>
  </si>
  <si>
    <t>01/16/2017 12:00:00 AM</t>
  </si>
  <si>
    <t>Complications of Acute Intoxication due to the Combined Effects of Cocaine, Furanyl Fentanyl, and Heroin</t>
  </si>
  <si>
    <t>13-0375</t>
  </si>
  <si>
    <t>10/27/2013 12:00:00 AM</t>
  </si>
  <si>
    <t>PALMER</t>
  </si>
  <si>
    <t>HAMPDEN</t>
  </si>
  <si>
    <t>STAFFORD</t>
  </si>
  <si>
    <t>Roadway</t>
  </si>
  <si>
    <t>Heroin and Oxycodone Intoxication</t>
  </si>
  <si>
    <t>14-0224</t>
  </si>
  <si>
    <t>05/26/2014 12:00:00 AM</t>
  </si>
  <si>
    <t>Ingested medications</t>
  </si>
  <si>
    <t>Acute intoxication due to the combined effects of Hydrocodone, Fentanyl, Doxepin, Trazodone, Quetiapine and Venlafaxine</t>
  </si>
  <si>
    <t>16-0537</t>
  </si>
  <si>
    <t>08/07/2016 12:00:00 AM</t>
  </si>
  <si>
    <t>Acute Intoxication The Combined Effects of Cocaine, Bupropion, Fentanyl, and Amphetamine</t>
  </si>
  <si>
    <t>15-0142</t>
  </si>
  <si>
    <t>03/25/2015 12:00:00 AM</t>
  </si>
  <si>
    <t>MOOSUP</t>
  </si>
  <si>
    <t>Intoxication due to the Combined Effects of Paroxetine and Fentanyl</t>
  </si>
  <si>
    <t>16-0542</t>
  </si>
  <si>
    <t>08/13/2016 12:00:00 AM</t>
  </si>
  <si>
    <t>Acute Heroin, Fentanyl and Cocaine Intoxication</t>
  </si>
  <si>
    <t>15-0608</t>
  </si>
  <si>
    <t>11/03/2015 12:00:00 AM</t>
  </si>
  <si>
    <t>Acute Intoxication due to the Combined Effects of Heroin, Alprazolam, and Lorazepam</t>
  </si>
  <si>
    <t>17-0854</t>
  </si>
  <si>
    <t>Complications of acute opiate/opioid intoxication</t>
  </si>
  <si>
    <t>18-0873</t>
  </si>
  <si>
    <t>11/04/2018 12:00:00 AM</t>
  </si>
  <si>
    <t>Acute Intoxication Due to the Combined Effects of Fentanyl and Heroin</t>
  </si>
  <si>
    <t>14-0036</t>
  </si>
  <si>
    <t>01/26/2014 12:00:00 AM</t>
  </si>
  <si>
    <t>JASPER</t>
  </si>
  <si>
    <t>Econo Lodge</t>
  </si>
  <si>
    <t>Acute intoxication due to the combined effects of cocaine, heroin, and ethanol</t>
  </si>
  <si>
    <t>15-0323</t>
  </si>
  <si>
    <t>17-0058</t>
  </si>
  <si>
    <t>01/20/2017 12:00:00 AM</t>
  </si>
  <si>
    <t>Back Stairwell</t>
  </si>
  <si>
    <t>18-0623</t>
  </si>
  <si>
    <t>08/05/2018 12:00:00 AM</t>
  </si>
  <si>
    <t>Acute Ethanol and Fentanyl Intoxication and Gastrointestinal Hemorrhage/Cirrhosis/Chronic Alcoholism</t>
  </si>
  <si>
    <t>Hypertensive Cardiovascular Disease, Pulmonary Emphysema</t>
  </si>
  <si>
    <t>18-0511</t>
  </si>
  <si>
    <t>06/29/2018 12:00:00 AM</t>
  </si>
  <si>
    <t>TAMARAC</t>
  </si>
  <si>
    <t>BROWARD</t>
  </si>
  <si>
    <t>FL</t>
  </si>
  <si>
    <t>Cousin's house</t>
  </si>
  <si>
    <t>Apartment House</t>
  </si>
  <si>
    <t>ACUTE FENTANYL TOXICITY</t>
  </si>
  <si>
    <t>14-0021</t>
  </si>
  <si>
    <t>01/12/2014 12:00:00 AM</t>
  </si>
  <si>
    <t>16-0880</t>
  </si>
  <si>
    <t>Acute Intoxication due to the Combined Effects of Oxycodone and Clonazepam</t>
  </si>
  <si>
    <t>14-0355</t>
  </si>
  <si>
    <t>09/02/2014 12:00:00 AM</t>
  </si>
  <si>
    <t>13-0082</t>
  </si>
  <si>
    <t>03/04/2013 12:00:00 AM</t>
  </si>
  <si>
    <t>ASTORIA</t>
  </si>
  <si>
    <t>Opiate and Benzodiazapine</t>
  </si>
  <si>
    <t>Casino</t>
  </si>
  <si>
    <t>Opiate and Benzodiazapine Toxicities</t>
  </si>
  <si>
    <t>12-0110</t>
  </si>
  <si>
    <t>04/28/2012 12:00:00 AM</t>
  </si>
  <si>
    <t>KILLINGLY</t>
  </si>
  <si>
    <t>15-0692</t>
  </si>
  <si>
    <t>12/10/2015 12:00:00 AM</t>
  </si>
  <si>
    <t>Acute Intoxication Due To The Combined Effects of Heroin and Ethanol</t>
  </si>
  <si>
    <t>16-0146</t>
  </si>
  <si>
    <t>used multiple medications</t>
  </si>
  <si>
    <t>Acute Combined Oxycodone, Hydromorphone, Morphine and Carisoprodol Toxicities</t>
  </si>
  <si>
    <t>hydromorph</t>
  </si>
  <si>
    <t>12-0237</t>
  </si>
  <si>
    <t>09/08/2012 12:00:00 AM</t>
  </si>
  <si>
    <t>15-0187</t>
  </si>
  <si>
    <t>04/14/2015 12:00:00 AM</t>
  </si>
  <si>
    <t>Intoxication due to the Combined Effects of Heroin, Temazepam, Oxazepam, and Diazepam</t>
  </si>
  <si>
    <t>15-0707</t>
  </si>
  <si>
    <t>Acute Intoxication From The Combined Effects Of Cocaine, Heroin, Methamphetamine, Cyclobenzaprine, Venlafaxine and 7-Amino Clonazepam</t>
  </si>
  <si>
    <t>16-0703</t>
  </si>
  <si>
    <t>10/15/2016 12:00:00 AM</t>
  </si>
  <si>
    <t>KNOXVILLE</t>
  </si>
  <si>
    <t>KNOX</t>
  </si>
  <si>
    <t>TN</t>
  </si>
  <si>
    <t>BEACON FALLS</t>
  </si>
  <si>
    <t>Acute Intoxication due to the combined effects of Cocaine, Methadone, and Fentanyl</t>
  </si>
  <si>
    <t>14-0292</t>
  </si>
  <si>
    <t>07/12/2014 12:00:00 AM</t>
  </si>
  <si>
    <t>Friends's Residence</t>
  </si>
  <si>
    <t>Intoxication due to the combined effects of Methadone and Oxycodone</t>
  </si>
  <si>
    <t>13-0012</t>
  </si>
  <si>
    <t>01/12/2013 12:00:00 AM</t>
  </si>
  <si>
    <t>WILTON</t>
  </si>
  <si>
    <t>14-0421</t>
  </si>
  <si>
    <t>10/11/2014 12:00:00 AM</t>
  </si>
  <si>
    <t>Intoxication due to the combined effects of Cocaine and Methadone</t>
  </si>
  <si>
    <t>14-0026</t>
  </si>
  <si>
    <t>01/17/2014 12:00:00 AM</t>
  </si>
  <si>
    <t>UNCASVILLE</t>
  </si>
  <si>
    <t>Heroin and Alprazolam Intoxication</t>
  </si>
  <si>
    <t>18-0234</t>
  </si>
  <si>
    <t>03/29/2018 12:00:00 AM</t>
  </si>
  <si>
    <t>Acute Intoxication due to the Combined Effects of Fentanyl, Cocaine, Clonazepam, Zolpidem and Diphenhydramine</t>
  </si>
  <si>
    <t>13-0073</t>
  </si>
  <si>
    <t>02/26/2013 12:00:00 AM</t>
  </si>
  <si>
    <t>Intoxication due to the Combined Effects of Ethanol and Heroin</t>
  </si>
  <si>
    <t>13-0289</t>
  </si>
  <si>
    <t>08/26/2013 12:00:00 AM</t>
  </si>
  <si>
    <t>17-0446</t>
  </si>
  <si>
    <t>06/01/2017 12:00:00 AM</t>
  </si>
  <si>
    <t>Ingested medication</t>
  </si>
  <si>
    <t>Acute Oxycodone Intoxication Following Mediastinoscopy For Metastatic Adenocarcinoma Of Lung</t>
  </si>
  <si>
    <t>13-0143</t>
  </si>
  <si>
    <t>04/26/2013 12:00:00 AM</t>
  </si>
  <si>
    <t>OLD LYME</t>
  </si>
  <si>
    <t>18-0120</t>
  </si>
  <si>
    <t>16-0243</t>
  </si>
  <si>
    <t>Acute Intoxication due to the Combined Effects of Heroin, Methadone, Diphenhydramine and Amitriptyline</t>
  </si>
  <si>
    <t>15-0565</t>
  </si>
  <si>
    <t>10/20/2015 12:00:00 AM</t>
  </si>
  <si>
    <t>15-0389</t>
  </si>
  <si>
    <t>07/29/2015 12:00:00 AM</t>
  </si>
  <si>
    <t>Acute Intoxication due to the Combined Effects of Alprazolam, Diazepam, and Oxycodone</t>
  </si>
  <si>
    <t>18-0522</t>
  </si>
  <si>
    <t>07/03/2018 12:00:00 AM</t>
  </si>
  <si>
    <t>ACUTE COMBINED HEROIN, FENTANYL, BUPRENORPHINE AND ALCOHOL TOXICITIES</t>
  </si>
  <si>
    <t>17-0347</t>
  </si>
  <si>
    <t>04/30/2017 12:00:00 AM</t>
  </si>
  <si>
    <t>16-0720</t>
  </si>
  <si>
    <t>10/23/2016 12:00:00 AM</t>
  </si>
  <si>
    <t>Acute Intoxication From the Combined Effects of Cocaine, Methadone, Diazepam, Alprazolam, and Citalopram/Escitalopram</t>
  </si>
  <si>
    <t>15-0131</t>
  </si>
  <si>
    <t>03/18/2015 12:00:00 AM</t>
  </si>
  <si>
    <t>Acute Combined Buprenorphine, Ethanol and Alprazolam Toxicities</t>
  </si>
  <si>
    <t>13-0248</t>
  </si>
  <si>
    <t>07/25/2013 12:00:00 AM</t>
  </si>
  <si>
    <t>Cocaine, Heroin and Oxycodone Intoxication</t>
  </si>
  <si>
    <t>15-0288</t>
  </si>
  <si>
    <t>06/14/2015 12:00:00 AM</t>
  </si>
  <si>
    <t>Acute Intoxication due to the Combined Effects of Heroin and Ethanol</t>
  </si>
  <si>
    <t>18-0531</t>
  </si>
  <si>
    <t>07/06/2018 12:00:00 AM</t>
  </si>
  <si>
    <t>Acute Intoxication From the Combined Effects of Cocaine, Fentanyl, Heroin, Methadone, and Cyclobenzaprine</t>
  </si>
  <si>
    <t>18-0317</t>
  </si>
  <si>
    <t>04/28/2018 12:00:00 AM</t>
  </si>
  <si>
    <t>Multidrug Toxicity Including Ethanol, Heroin, Fentanyl, and Methadone</t>
  </si>
  <si>
    <t>18-0886</t>
  </si>
  <si>
    <t>11/08/2018 12:00:00 AM</t>
  </si>
  <si>
    <t>Acute Intoxication Combined Effects of Ethanol, Diazepam, Clonazepam, Alprazolam, Sertraline, Chlorpheniramine, Diphenhydramine, and Diltiazem</t>
  </si>
  <si>
    <t>12-0259</t>
  </si>
  <si>
    <t>10/03/2012 12:00:00 AM</t>
  </si>
  <si>
    <t>13-0311</t>
  </si>
  <si>
    <t>09/18/2013 12:00:00 AM</t>
  </si>
  <si>
    <t>Wooded area</t>
  </si>
  <si>
    <t>Intoxication due to the Combined Effects of Ethanol, Oxycodone, Citalopram, Dicyclomine, Phentermine, and Diphenhydramine</t>
  </si>
  <si>
    <t>14-0456</t>
  </si>
  <si>
    <t>11/05/2014 12:00:00 AM</t>
  </si>
  <si>
    <t>12-0190</t>
  </si>
  <si>
    <t>07/23/2012 12:00:00 AM</t>
  </si>
  <si>
    <t>Ethanol and Heroin Toxicity</t>
  </si>
  <si>
    <t>13-0231</t>
  </si>
  <si>
    <t>07/12/2013 12:00:00 AM</t>
  </si>
  <si>
    <t>Difluoroethane Intoxication</t>
  </si>
  <si>
    <t>DUSTER</t>
  </si>
  <si>
    <t>18-0659</t>
  </si>
  <si>
    <t>08/24/2018 12:00:00 AM</t>
  </si>
  <si>
    <t>Acute Intoxication due to the Combined Effects of Fentanyl, Heroin, Temazepam, and Trazodone</t>
  </si>
  <si>
    <t>15-0033</t>
  </si>
  <si>
    <t>01/19/2015 12:00:00 AM</t>
  </si>
  <si>
    <t>Hydromorphone Intoxication</t>
  </si>
  <si>
    <t>18-0394</t>
  </si>
  <si>
    <t>05/23/2018 12:00:00 AM</t>
  </si>
  <si>
    <t>Intracerebellar HemorrhageHypertensive Cardiovascular Disease</t>
  </si>
  <si>
    <t>Cocaine Abuse</t>
  </si>
  <si>
    <t>18-0500</t>
  </si>
  <si>
    <t>06/28/2018 12:00:00 AM</t>
  </si>
  <si>
    <t>ACUTE COMBINED ETHANOL AND DIPHENHYDRAMINE TOXICITIES, FLUOXETINE USE</t>
  </si>
  <si>
    <t>DIPHENHYDRAMINE</t>
  </si>
  <si>
    <t>14-0193</t>
  </si>
  <si>
    <t>05/05/2014 12:00:00 AM</t>
  </si>
  <si>
    <t>BROOKLYN</t>
  </si>
  <si>
    <t>Acute intoxication due to the combined effects of methamphetamine, heroin and Clonazepam</t>
  </si>
  <si>
    <t>14-0008</t>
  </si>
  <si>
    <t>01/07/2014 12:00:00 AM</t>
  </si>
  <si>
    <t>Atherosclerotic Coronary Artery Disease, Diabetes Mellitus</t>
  </si>
  <si>
    <t>17-0328</t>
  </si>
  <si>
    <t>04/24/2017 12:00:00 AM</t>
  </si>
  <si>
    <t>Acute Intoxication From the Combined Effects of Cocaine and Heroin</t>
  </si>
  <si>
    <t>18-0386</t>
  </si>
  <si>
    <t>05/19/2018 12:00:00 AM</t>
  </si>
  <si>
    <t>Ingested multiple medications</t>
  </si>
  <si>
    <t>ACUTE COMBINED HYDROMORPHONE, DIAZEPAM, PAROXETINE AND AMITRIPTYLINE TOXICITIES</t>
  </si>
  <si>
    <t>14-0324</t>
  </si>
  <si>
    <t>08/06/2014 12:00:00 AM</t>
  </si>
  <si>
    <t>Inhalation, Ingestion</t>
  </si>
  <si>
    <t>Heroin, Cocaine, Alcohol, and Diazepam Intoxication</t>
  </si>
  <si>
    <t>15-0083</t>
  </si>
  <si>
    <t>02/19/2015 12:00:00 AM</t>
  </si>
  <si>
    <t>18-0439</t>
  </si>
  <si>
    <t>06/07/2018 12:00:00 AM</t>
  </si>
  <si>
    <t>18-0011</t>
  </si>
  <si>
    <t>Injected Crushed Pills into Peripherally Inserted Central Catheter (PICC)</t>
  </si>
  <si>
    <t>Acute and Chronic Substance Abuse (Oxycodone, Diazepam, Trazodone) with Pulmonary Vascular Emboli and GranulomatosisIntravenous Injection of Crushed Pills</t>
  </si>
  <si>
    <t>17-0794</t>
  </si>
  <si>
    <t>10/05/2017 12:00:00 AM</t>
  </si>
  <si>
    <t>15-0094</t>
  </si>
  <si>
    <t>02/25/2015 12:00:00 AM</t>
  </si>
  <si>
    <t>Acute Combined Heroin, Oxycodone, and Alcohol Toxicities</t>
  </si>
  <si>
    <t>14-0343</t>
  </si>
  <si>
    <t>08/24/2014 12:00:00 AM</t>
  </si>
  <si>
    <t>WINDSOR</t>
  </si>
  <si>
    <t>14-0247</t>
  </si>
  <si>
    <t>06/10/2014 12:00:00 AM</t>
  </si>
  <si>
    <t>16-0061</t>
  </si>
  <si>
    <t>OAKDALE</t>
  </si>
  <si>
    <t>GALES FERRY</t>
  </si>
  <si>
    <t>Acute Intoxication Due to the Combined Effects of Amphetamine, Clonazepam, Ethanol, and Oxymorphone</t>
  </si>
  <si>
    <t>15-0301</t>
  </si>
  <si>
    <t>06/23/2015 12:00:00 AM</t>
  </si>
  <si>
    <t>Acute Intoxication due to the Combined Effects of Ethanol, Oxycodone, and Zolpidem</t>
  </si>
  <si>
    <t>16-0885</t>
  </si>
  <si>
    <t>12/18/2016 12:00:00 AM</t>
  </si>
  <si>
    <t>Acute Intoxication Due to the Combined Effects of Acetyl Fentanyl and Fentanyl</t>
  </si>
  <si>
    <t>18-0450</t>
  </si>
  <si>
    <t>06/13/2018 12:00:00 AM</t>
  </si>
  <si>
    <t>WOODBURY</t>
  </si>
  <si>
    <t>Alcohol ingestion and medication use</t>
  </si>
  <si>
    <t>CHRONIC ALCOHOLISM WITH ACUTE ALCOHOL AND NORDIAZEPAM TOXICITY</t>
  </si>
  <si>
    <t>14-0228</t>
  </si>
  <si>
    <t>05/28/2014 12:00:00 AM</t>
  </si>
  <si>
    <t>VOLUNTOWN</t>
  </si>
  <si>
    <t>FRANKLIN</t>
  </si>
  <si>
    <t>Intoxication due to the Combined Effects of Sertraline, Quetiapine, Oxymorphone and Desmethylsertraline</t>
  </si>
  <si>
    <t>15-0384</t>
  </si>
  <si>
    <t>07/27/2015 12:00:00 AM</t>
  </si>
  <si>
    <t>SALISBURY</t>
  </si>
  <si>
    <t>Intoxication due tot he Combined Effects of Ethanol, Clonazepam, Alprazolam, Cocaine, and Methadone</t>
  </si>
  <si>
    <t>15-0022</t>
  </si>
  <si>
    <t>01/12/2015 12:00:00 AM</t>
  </si>
  <si>
    <t>17-0164</t>
  </si>
  <si>
    <t>02/24/2017 12:00:00 AM</t>
  </si>
  <si>
    <t>Combined Effects of Lorazepam, Clonazepam, Tramadol, Verapamil, Cyclobenzaprine, and Amphetamine</t>
  </si>
  <si>
    <t>17-0477</t>
  </si>
  <si>
    <t>06/09/2017 12:00:00 AM</t>
  </si>
  <si>
    <t>18-0140</t>
  </si>
  <si>
    <t>02/27/2018 12:00:00 AM</t>
  </si>
  <si>
    <t>Acute Intoxication due to the Combined Effects ofAcetyl Fentanyl, Alprazolam, Fentanyl, Heroin, and Methadone</t>
  </si>
  <si>
    <t>15-0269</t>
  </si>
  <si>
    <t>06/05/2015 12:00:00 AM</t>
  </si>
  <si>
    <t>WASHINGTON</t>
  </si>
  <si>
    <t>Intoxication due to the Combined Effects of Ethanol, Diazepam, Lorazepam, Clonazepam, Methocarbanol , and Oxycodone</t>
  </si>
  <si>
    <t>18-0951</t>
  </si>
  <si>
    <t>12/03/2018 12:00:00 AM</t>
  </si>
  <si>
    <t>Acute Intoxication From the Combined Effects of Cocaine, Fentanyl, Acetyl Fentanyl, para-Fluorobutyrylfentanyl, 4-ANPP, Heroin, Diphenhydramine, Alprazolam, 7-Amino Clonazepam, and Trazodone</t>
  </si>
  <si>
    <t>17-0741</t>
  </si>
  <si>
    <t>09/09/2017 12:00:00 AM</t>
  </si>
  <si>
    <t>Girlfriend's House</t>
  </si>
  <si>
    <t>Multidrug Toxicity Including Cocaine, Fentanyl, Amphetamine, and Morphine</t>
  </si>
  <si>
    <t>15-0206</t>
  </si>
  <si>
    <t>04/26/2015 12:00:00 AM</t>
  </si>
  <si>
    <t>18-0541</t>
  </si>
  <si>
    <t>07/09/2018 12:00:00 AM</t>
  </si>
  <si>
    <t>ACUTE FENTANYL, ACETYL FENTANYL AND COCAINE TOXICITIES</t>
  </si>
  <si>
    <t>18-0312</t>
  </si>
  <si>
    <t>04/26/2018 12:00:00 AM</t>
  </si>
  <si>
    <t>Multidrug Toxicity Including Cocaine, Fentanyl, and Heroin</t>
  </si>
  <si>
    <t>17-0385</t>
  </si>
  <si>
    <t>05/11/2017 12:00:00 AM</t>
  </si>
  <si>
    <t>Acute Intoxication due to the Combined Effects of Diazepam, Furanyl Fentanyl, and Oxycodone</t>
  </si>
  <si>
    <t>13-0018</t>
  </si>
  <si>
    <t>01/16/2013 12:00:00 AM</t>
  </si>
  <si>
    <t>13-0017</t>
  </si>
  <si>
    <t>01/14/2013 12:00:00 AM</t>
  </si>
  <si>
    <t>17-1034</t>
  </si>
  <si>
    <t>12/31/2017 12:00:00 AM</t>
  </si>
  <si>
    <t>BRIDGEWATER</t>
  </si>
  <si>
    <t>Acute Intoxication From the Combined Effects of Fentanyl, Acetyl Fentanyl, Heroin, and Amphetamine</t>
  </si>
  <si>
    <t>15-0253</t>
  </si>
  <si>
    <t>05/30/2015 12:00:00 AM</t>
  </si>
  <si>
    <t>17-0070</t>
  </si>
  <si>
    <t>01/24/2017 12:00:00 AM</t>
  </si>
  <si>
    <t>17-0372</t>
  </si>
  <si>
    <t>05/08/2017 12:00:00 AM</t>
  </si>
  <si>
    <t>Acute Intoxication Cocaine, Ethanol, and Heroin</t>
  </si>
  <si>
    <t>16-0916</t>
  </si>
  <si>
    <t>12/31/2016 12:00:00 AM</t>
  </si>
  <si>
    <t>Acute fentanyl and cocaine</t>
  </si>
  <si>
    <t>17-0691</t>
  </si>
  <si>
    <t>08/19/2017 12:00:00 AM</t>
  </si>
  <si>
    <t>Girlfriend's Residence</t>
  </si>
  <si>
    <t>Acute Intoxication Combined Effects of Clonazepam, Alprazolam, and Buprenorphine</t>
  </si>
  <si>
    <t>Buprenor</t>
  </si>
  <si>
    <t>18-0327</t>
  </si>
  <si>
    <t>05/03/2018 12:00:00 AM</t>
  </si>
  <si>
    <t>Acute IntoxicationCombined Effects of Diazepam, Lorazepam, Zolpidem, Hydroxyzine, and Oxycodone</t>
  </si>
  <si>
    <t>18-0651</t>
  </si>
  <si>
    <t>08/18/2018 12:00:00 AM</t>
  </si>
  <si>
    <t>Acute Intoxication Combined Effects of Butalbital, Alprazolam, Cocaine, Amitriptyline, Dextromethorphan, Fentanyl, Acetyl Fentanyl, and Heroin</t>
  </si>
  <si>
    <t>14-0287</t>
  </si>
  <si>
    <t>07/07/2014 12:00:00 AM</t>
  </si>
  <si>
    <t>Acute intoxication due to the combined effects of heroin, hydromorphone and diphenhydramine</t>
  </si>
  <si>
    <t>HYDRO MORPH</t>
  </si>
  <si>
    <t>16-0472</t>
  </si>
  <si>
    <t>07/08/2016 12:00:00 AM</t>
  </si>
  <si>
    <t>MADISON</t>
  </si>
  <si>
    <t>16-0552</t>
  </si>
  <si>
    <t>08/16/2016 12:00:00 AM</t>
  </si>
  <si>
    <t>combined alcohol and medications</t>
  </si>
  <si>
    <t>Acute Intoxication the Combined Effects of Oxycodone, Clonazepam and Alcohol</t>
  </si>
  <si>
    <t>15-0353</t>
  </si>
  <si>
    <t>07/12/2015 12:00:00 AM</t>
  </si>
  <si>
    <t>COLUMBUS</t>
  </si>
  <si>
    <t>MUSCOGEE</t>
  </si>
  <si>
    <t>GA</t>
  </si>
  <si>
    <t>Acute Intoxication due to the combined effects of Heroin, Fentanyl, Diazepam and Bupropion</t>
  </si>
  <si>
    <t>18-0482</t>
  </si>
  <si>
    <t>06/23/2018 12:00:00 AM</t>
  </si>
  <si>
    <t>Multidrug Toxicity Including Ethanol, para-Fluoroisobutyrylfentanyl, Fluoxetine, and Acetaminophen</t>
  </si>
  <si>
    <t>14-0461</t>
  </si>
  <si>
    <t>11/07/2014 12:00:00 AM</t>
  </si>
  <si>
    <t>Under overpass I-91 North</t>
  </si>
  <si>
    <t>Acute intoxication due to the combined effects of heroin, ethanol and Mirtazepine</t>
  </si>
  <si>
    <t>13-0165</t>
  </si>
  <si>
    <t>05/16/2013 12:00:00 AM</t>
  </si>
  <si>
    <t>Acute Buprenorphine, Alprazolam and Venlafaxine Toxicity</t>
  </si>
  <si>
    <t>BUPRE</t>
  </si>
  <si>
    <t>16-0871</t>
  </si>
  <si>
    <t>12/12/2016 12:00:00 AM</t>
  </si>
  <si>
    <t>ACUTE HEROIN AND FENTANYL TOXICITIES ASSOCIATED WITH METHADONE AND ALCOHOL USE</t>
  </si>
  <si>
    <t>15-0629</t>
  </si>
  <si>
    <t>11/14/2015 12:00:00 AM</t>
  </si>
  <si>
    <t>Acute Intoxication Due To The Combined Effects of Heroin, Fentanyl and Alprazolam</t>
  </si>
  <si>
    <t>18-0751</t>
  </si>
  <si>
    <t>Acute Intoxication due to the Combined Effects of Methadone, Diazepam, Alcohol and Buspirone</t>
  </si>
  <si>
    <t>16-0353</t>
  </si>
  <si>
    <t>05/27/2016 12:00:00 AM</t>
  </si>
  <si>
    <t>QUAKER HILL</t>
  </si>
  <si>
    <t>17-0277</t>
  </si>
  <si>
    <t>04/03/2017 12:00:00 AM</t>
  </si>
  <si>
    <t>Combined Effects of Ethanol, Furanyl Fentanyl, Cocaine, Amitriptyline, and Morphine</t>
  </si>
  <si>
    <t>18-0557</t>
  </si>
  <si>
    <t>07/13/2018 12:00:00 AM</t>
  </si>
  <si>
    <t>BANTAM</t>
  </si>
  <si>
    <t>Acute Intoxication due to the Combined Effects of Fentanyl and Acetyl Fentanyl</t>
  </si>
  <si>
    <t>17-0312</t>
  </si>
  <si>
    <t>04/17/2017 12:00:00 AM</t>
  </si>
  <si>
    <t>Abuse of Medication</t>
  </si>
  <si>
    <t>Acute Intoxication due to the Combined Effects of Oxycodone and Dextro/Levo Methorphan</t>
  </si>
  <si>
    <t>17-0597</t>
  </si>
  <si>
    <t>07/16/2017 12:00:00 AM</t>
  </si>
  <si>
    <t>MYSTIC</t>
  </si>
  <si>
    <t>Acute Intoxication From the Combined Effects of Cocaine, Fentanyl, para-Fluorobutyryl Fentanyl, and Heroin</t>
  </si>
  <si>
    <t>17-0083</t>
  </si>
  <si>
    <t>01/31/2017 12:00:00 AM</t>
  </si>
  <si>
    <t>ACUTE FENTANYL, ACETYL FENTANYL, COCAINE AND ALCOHOL TOXICITIES, DIAZEPAM, BUPROPION, AMPHETAMINE USE</t>
  </si>
  <si>
    <t>18-0004</t>
  </si>
  <si>
    <t>01/03/2018 12:00:00 AM</t>
  </si>
  <si>
    <t>Complications of Acute IntoxicationCombined Effects of Substances Including Alcohol and Benzodiazepines</t>
  </si>
  <si>
    <t>17-0886</t>
  </si>
  <si>
    <t>11/10/2017 12:00:00 AM</t>
  </si>
  <si>
    <t>Acute Intoxication due to the Combined Effects of Fentanyl, Acetyl Fentanyl, Heroin, Cocaine, Methadone, and Clonazepam</t>
  </si>
  <si>
    <t>17-0956</t>
  </si>
  <si>
    <t>12/05/2017 12:00:00 AM</t>
  </si>
  <si>
    <t>Took cocaine</t>
  </si>
  <si>
    <t>Acute Intoxication due to the Combined Effects of Cocaine, Cocaethylene, and Diphenhydramine</t>
  </si>
  <si>
    <t>13-0183</t>
  </si>
  <si>
    <t>06/03/2013 12:00:00 AM</t>
  </si>
  <si>
    <t>17-0598</t>
  </si>
  <si>
    <t>Acute And Chronic Substance Abuse (Methadone And Cocaine)</t>
  </si>
  <si>
    <t>18-0795</t>
  </si>
  <si>
    <t>10/08/2018 12:00:00 AM</t>
  </si>
  <si>
    <t>HARWINTON</t>
  </si>
  <si>
    <t>Acute Intoxication due to the Combined Effects of Fentanyl, Heroin, Cocaine and Methadone</t>
  </si>
  <si>
    <t>17-0310</t>
  </si>
  <si>
    <t>04/16/2017 12:00:00 AM</t>
  </si>
  <si>
    <t>ACUTE FLUOROBUTYRYL FENTANYL AND METHADONE INTOXICATION</t>
  </si>
  <si>
    <t>12-0132</t>
  </si>
  <si>
    <t>05/24/2012 12:00:00 AM</t>
  </si>
  <si>
    <t>Ingestion of Pills</t>
  </si>
  <si>
    <t>18-0781</t>
  </si>
  <si>
    <t>10/04/2018 12:00:00 AM</t>
  </si>
  <si>
    <t>Acute Intoxication by the Combined Effects of Fentanyl, Ethanol, Buproprion, and Citalopram</t>
  </si>
  <si>
    <t>16-0606</t>
  </si>
  <si>
    <t>09/04/2016 12:00:00 AM</t>
  </si>
  <si>
    <t>16-0784</t>
  </si>
  <si>
    <t>11/17/2016 12:00:00 AM</t>
  </si>
  <si>
    <t>Complications of Acute Intoxication due to the Combined Effects of Fentanyl and Morphine (Heroin)</t>
  </si>
  <si>
    <t>17-0983</t>
  </si>
  <si>
    <t>12/17/2017 12:00:00 AM</t>
  </si>
  <si>
    <t>Acute Intoxication due to the Combined Effects of Fentanyl, Cocaine and Dextromethorphan</t>
  </si>
  <si>
    <t>16-0911</t>
  </si>
  <si>
    <t>12/30/2016 12:00:00 AM</t>
  </si>
  <si>
    <t>Neighbor's apartment</t>
  </si>
  <si>
    <t>Acute Intoxication due to the combined effects of Furanyl Fentanyl, Heroin, Cocaine, and Ethanol</t>
  </si>
  <si>
    <t>15-0330</t>
  </si>
  <si>
    <t>Intoxication due to the Combined Effects of Ethanol, Fentanyl, and Heroin</t>
  </si>
  <si>
    <t>18-0017</t>
  </si>
  <si>
    <t>01/07/2018 12:00:00 AM</t>
  </si>
  <si>
    <t>Acute Intoxication From the Combined Effects of Fentanyl, Acetyl Fentanyl,and Clonazepam</t>
  </si>
  <si>
    <t>15-0463</t>
  </si>
  <si>
    <t>09/06/2015 12:00:00 AM</t>
  </si>
  <si>
    <t>Intracerebral hemorrhage due to acute cocaine intox</t>
  </si>
  <si>
    <t>13-0132</t>
  </si>
  <si>
    <t>04/15/2013 12:00:00 AM</t>
  </si>
  <si>
    <t>Intoxication due to the Combined Effects of Cocaine and Morphine</t>
  </si>
  <si>
    <t>18-0126</t>
  </si>
  <si>
    <t>02/23/2018 12:00:00 AM</t>
  </si>
  <si>
    <t>Complications of Phencyclidine Toxicity</t>
  </si>
  <si>
    <t>18-0435</t>
  </si>
  <si>
    <t>06/06/2018 12:00:00 AM</t>
  </si>
  <si>
    <t>Acute intoxication due to the combined effects ofFentanyl, Oxycodone, Amphetamine, Cocaine, Hydroxyzine,and Clonazepam</t>
  </si>
  <si>
    <t>16-0050</t>
  </si>
  <si>
    <t>01/24/2016 12:00:00 AM</t>
  </si>
  <si>
    <t>Acute Buprenorphine Intoxication</t>
  </si>
  <si>
    <t>17-0123</t>
  </si>
  <si>
    <t>02/10/2017 12:00:00 AM</t>
  </si>
  <si>
    <t>14-0313</t>
  </si>
  <si>
    <t>08/01/2014 12:00:00 AM</t>
  </si>
  <si>
    <t>Acute and chronic substance abuse (cocaine, Oxycodone, morphine)</t>
  </si>
  <si>
    <t>MORPHINE</t>
  </si>
  <si>
    <t>15-0593</t>
  </si>
  <si>
    <t>10/29/2015 12:00:00 AM</t>
  </si>
  <si>
    <t>Acute Intoxication due to the Combined Effects of Heroin, Fentanyl, and Cocaine</t>
  </si>
  <si>
    <t>13-0431</t>
  </si>
  <si>
    <t>11/28/2013 12:00:00 AM</t>
  </si>
  <si>
    <t>16-0181</t>
  </si>
  <si>
    <t>03/19/2016 12:00:00 AM</t>
  </si>
  <si>
    <t>Acute Intoxication The Combined Effects of Alcohol, Methadone, Clonazepam and  Clozapine</t>
  </si>
  <si>
    <t>17-0394</t>
  </si>
  <si>
    <t>05/14/2017 12:00:00 AM</t>
  </si>
  <si>
    <t>Motel</t>
  </si>
  <si>
    <t>ACUTE HEROIN, FENTANYL, COCAINE AND CLONIDINE TOXICITIES, PSEUDOEPHEDRINE AND ALCOHOL USE</t>
  </si>
  <si>
    <t>13-0348</t>
  </si>
  <si>
    <t>10/11/2013 12:00:00 AM</t>
  </si>
  <si>
    <t>Intoxication due to the Combined Effects of Diazepam, Nordiazepam, Oxazepam, 7-Amino Clonazepam, Oxycodone, Oxymorphone, Carisoprodol and Meprobamate</t>
  </si>
  <si>
    <t>16-0312</t>
  </si>
  <si>
    <t>05/09/2016 12:00:00 AM</t>
  </si>
  <si>
    <t>used methadone</t>
  </si>
  <si>
    <t>Acute Methadone Toxicity</t>
  </si>
  <si>
    <t>17-0283</t>
  </si>
  <si>
    <t>04/06/2017 12:00:00 AM</t>
  </si>
  <si>
    <t>Honeyspot Motor Lodge</t>
  </si>
  <si>
    <t>ACUTE HEROIN TOXICITY, ALCOHOL, DIAZEPAM, TRAZODONE, MIRTAZAPINE, DILTIAZEM USE</t>
  </si>
  <si>
    <t>16-0799</t>
  </si>
  <si>
    <t>11/21/2016 12:00:00 AM</t>
  </si>
  <si>
    <t>Cube Smart</t>
  </si>
  <si>
    <t>Warehouse</t>
  </si>
  <si>
    <t>Acute Intoxication Due to the Combined Effects of Fentanyl, Heroin, Cocaine, and Ethanol</t>
  </si>
  <si>
    <t>14-0427</t>
  </si>
  <si>
    <t>10/14/2014 12:00:00 AM</t>
  </si>
  <si>
    <t>16-0007</t>
  </si>
  <si>
    <t>01/02/2016 12:00:00 AM</t>
  </si>
  <si>
    <t>Acute Tramadol and Methadone Intoxication While Using Alprazolam and Diphenhydramine and Recent Use of Cocaine</t>
  </si>
  <si>
    <t>18-0546</t>
  </si>
  <si>
    <t>07/10/2018 12:00:00 AM</t>
  </si>
  <si>
    <t>16-0298</t>
  </si>
  <si>
    <t>05/05/2016 12:00:00 AM</t>
  </si>
  <si>
    <t>took Fentanyl</t>
  </si>
  <si>
    <t>15-0468</t>
  </si>
  <si>
    <t>09/10/2015 12:00:00 AM</t>
  </si>
  <si>
    <t>EAST HADDAM</t>
  </si>
  <si>
    <t>16-0578</t>
  </si>
  <si>
    <t>08/24/2016 12:00:00 AM</t>
  </si>
  <si>
    <t>LEBANON</t>
  </si>
  <si>
    <t>Acute Intoxication due to the Combined Effects of Alprazolam, Fentanyl, and Heroin</t>
  </si>
  <si>
    <t>13-0104</t>
  </si>
  <si>
    <t>03/22/2013 12:00:00 AM</t>
  </si>
  <si>
    <t>GLASTONBURY</t>
  </si>
  <si>
    <t>17-0566</t>
  </si>
  <si>
    <t>07/06/2017 12:00:00 AM</t>
  </si>
  <si>
    <t>Acute Intoxication From the Combined Effects of Fentanyl, Heroin, Chlodiazepoxide, Alprazolam, and Alcohol</t>
  </si>
  <si>
    <t>14-0383</t>
  </si>
  <si>
    <t>09/22/2014 12:00:00 AM</t>
  </si>
  <si>
    <t>Intoxication due to the combined effects of Oxycodone and Oxymorphone</t>
  </si>
  <si>
    <t>18-0186</t>
  </si>
  <si>
    <t>03/11/2018 12:00:00 AM</t>
  </si>
  <si>
    <t>Caretaker's House</t>
  </si>
  <si>
    <t>Medication abuse</t>
  </si>
  <si>
    <t>ACUTE COMBINED TRAMADOL, MORPHINE, LORAZEPAM, DIPHENHYDRAMINE AND ALCOHOL TOXICITIES</t>
  </si>
  <si>
    <t>17-0728</t>
  </si>
  <si>
    <t>09/05/2017 12:00:00 AM</t>
  </si>
  <si>
    <t>Acute Intoxication Combined Effects of Ethanol, Cocaine, and Morphine</t>
  </si>
  <si>
    <t>18-0768</t>
  </si>
  <si>
    <t>JAMAICA PLAIN</t>
  </si>
  <si>
    <t>SUFFOLK</t>
  </si>
  <si>
    <t>18-0349</t>
  </si>
  <si>
    <t>05/07/2018 12:00:00 AM</t>
  </si>
  <si>
    <t>Acute Intoxication From the Combined Effects of Fentanyl, para-Fluororbutyryl Fentanyl, and Heroin</t>
  </si>
  <si>
    <t>13-0447</t>
  </si>
  <si>
    <t>12/10/2013 12:00:00 AM</t>
  </si>
  <si>
    <t>Opiate and Cocaine Intoxication</t>
  </si>
  <si>
    <t>14-0479</t>
  </si>
  <si>
    <t>11/16/2014 12:00:00 AM</t>
  </si>
  <si>
    <t>ingested medications</t>
  </si>
  <si>
    <t>Acute intoxication due to the combined effects of Oxycodone, morphine, Zolpidem, Olanzapine and Citalopram</t>
  </si>
  <si>
    <t>morphine</t>
  </si>
  <si>
    <t>17-0641</t>
  </si>
  <si>
    <t>Acute Intoxication due to the Combined Effects of Fentanyl and Alcohol</t>
  </si>
  <si>
    <t>18-0498</t>
  </si>
  <si>
    <t>06/27/2018 12:00:00 AM</t>
  </si>
  <si>
    <t>Fentanyl and Heroin Toxicity</t>
  </si>
  <si>
    <t>18-0560</t>
  </si>
  <si>
    <t>07/14/2018 12:00:00 AM</t>
  </si>
  <si>
    <t>WOODSTOCK</t>
  </si>
  <si>
    <t>Acute Intoxication Combined Effects of Ethanol and Fentanyl</t>
  </si>
  <si>
    <t>16-0340</t>
  </si>
  <si>
    <t>05/20/2016 12:00:00 AM</t>
  </si>
  <si>
    <t>the combined effects of Fentanyl, Heroin, Oxycodone and Diazepam</t>
  </si>
  <si>
    <t>16-0492</t>
  </si>
  <si>
    <t>Complications of Acute and or Chronic Heroin, Cocaine and Alcohol Use</t>
  </si>
  <si>
    <t>16-0033</t>
  </si>
  <si>
    <t>01/17/2016 12:00:00 AM</t>
  </si>
  <si>
    <t>Acute Intoxication due to the Combined Effects of Diazepam, Alprazolam, Diphenhydramine, and Oxycodone</t>
  </si>
  <si>
    <t>14-0412</t>
  </si>
  <si>
    <t>10/05/2014 12:00:00 AM</t>
  </si>
  <si>
    <t>COVENTRY</t>
  </si>
  <si>
    <t>Coventry CT State Boat Launch</t>
  </si>
  <si>
    <t>Inhalation/Injection</t>
  </si>
  <si>
    <t>Heroin and Alcohol Intoxication</t>
  </si>
  <si>
    <t>13-0331</t>
  </si>
  <si>
    <t>09/29/2013 12:00:00 AM</t>
  </si>
  <si>
    <t>intox</t>
  </si>
  <si>
    <t>Pending</t>
  </si>
  <si>
    <t>17-1000</t>
  </si>
  <si>
    <t>12/23/2017 12:00:00 AM</t>
  </si>
  <si>
    <t>COMPLICATIONS OF ACUTE FENTANYL, DIAZEPAM TOXICITIES, RECENT COCAINE USE</t>
  </si>
  <si>
    <t>15-0515</t>
  </si>
  <si>
    <t>10/01/2015 12:00:00 AM</t>
  </si>
  <si>
    <t>COLUMBIA</t>
  </si>
  <si>
    <t>Acute Heroin, Fentanyl and Methamphetamine Toxicities</t>
  </si>
  <si>
    <t>17-0200</t>
  </si>
  <si>
    <t>03/09/2017 12:00:00 AM</t>
  </si>
  <si>
    <t>ACUTE FENTANYL TOXICITY, QUETIAPINE, SERTRALINE, CYCLOBENZAPRINE USE</t>
  </si>
  <si>
    <t>15-0582</t>
  </si>
  <si>
    <t>10/25/2015 12:00:00 AM</t>
  </si>
  <si>
    <t>Acute Intoxication from the Combined Effects of Fentanyl, Hydrocodone, Alprazolam, Paroxetine, and Alcohol</t>
  </si>
  <si>
    <t>17-0772</t>
  </si>
  <si>
    <t>09/24/2017 12:00:00 AM</t>
  </si>
  <si>
    <t>Acute Intoxication From the Combined Effects of Fentanyl and Alprazolam</t>
  </si>
  <si>
    <t>16-0323</t>
  </si>
  <si>
    <t>05/13/2016 12:00:00 AM</t>
  </si>
  <si>
    <t>Acute Intoxication from the Combined Effects of Cocaine, Heroin, Fentanyl and Alcohol</t>
  </si>
  <si>
    <t>17-0391</t>
  </si>
  <si>
    <t>05/13/2017 12:00:00 AM</t>
  </si>
  <si>
    <t>Combined Effects of Ethanol and Heroin</t>
  </si>
  <si>
    <t>15-0357</t>
  </si>
  <si>
    <t>07/14/2015 12:00:00 AM</t>
  </si>
  <si>
    <t>14-0495</t>
  </si>
  <si>
    <t>11/27/2014 12:00:00 AM</t>
  </si>
  <si>
    <t>Intoxication due to the combined effects of Heroin, Diazepam, and Zolpidem</t>
  </si>
  <si>
    <t>17-0110</t>
  </si>
  <si>
    <t>02/07/2017 12:00:00 AM</t>
  </si>
  <si>
    <t>Acute Intoxication Alprazolam and Fentanyl</t>
  </si>
  <si>
    <t>18-0201</t>
  </si>
  <si>
    <t>Ingested prescription medications</t>
  </si>
  <si>
    <t>Chronic Obstructive Pulmonary Disease with Cardiac Hypertrophy</t>
  </si>
  <si>
    <t>Obesity, Methadone, Alprazolam and Clonazepam Intoxication</t>
  </si>
  <si>
    <t>13-0381</t>
  </si>
  <si>
    <t>11/02/2013 12:00:00 AM</t>
  </si>
  <si>
    <t>DAYVILLE</t>
  </si>
  <si>
    <t>PUTNAM</t>
  </si>
  <si>
    <t>14-0064</t>
  </si>
  <si>
    <t>02/12/2014 12:00:00 AM</t>
  </si>
  <si>
    <t>17-0430</t>
  </si>
  <si>
    <t>Took Medications With Alcohol</t>
  </si>
  <si>
    <t>Positional Asphyxia Complicating Acute Intoxication due to the Combined Effects of Cyclobenzaprine, Diazepam, Diphenhydramine, Ethanol, and Hydrocodone</t>
  </si>
  <si>
    <t>18-0153</t>
  </si>
  <si>
    <t>03/03/2018 12:00:00 AM</t>
  </si>
  <si>
    <t>Travel Inn Motel</t>
  </si>
  <si>
    <t>Acute Intoxication From the Combined Effects of Fentanyl, Heroin,Clonazepam, and Citalopram/Escitalopram</t>
  </si>
  <si>
    <t>18-0919</t>
  </si>
  <si>
    <t>11/19/2018 12:00:00 AM</t>
  </si>
  <si>
    <t>Acute Intoxication From the Combined Effects of Fentanyl, para-Fluoroisobutyrylfentanyl, and 4-ANPP</t>
  </si>
  <si>
    <t>17-0511</t>
  </si>
  <si>
    <t>06/20/2017 12:00:00 AM</t>
  </si>
  <si>
    <t>15-0238</t>
  </si>
  <si>
    <t>05/20/2015 12:00:00 AM</t>
  </si>
  <si>
    <t>Citalopram and tramadol Intoxication</t>
  </si>
  <si>
    <t>16-0445</t>
  </si>
  <si>
    <t>07/01/2016 12:00:00 AM</t>
  </si>
  <si>
    <t>Acute Heroin and Alcohol Intoxication</t>
  </si>
  <si>
    <t>16-0766</t>
  </si>
  <si>
    <t>11/11/2016 12:00:00 AM</t>
  </si>
  <si>
    <t>ACUTE COCAINE AND FENTANYL TOXICITIES</t>
  </si>
  <si>
    <t>14-0096</t>
  </si>
  <si>
    <t>02/28/2014 12:00:00 AM</t>
  </si>
  <si>
    <t>Ingested alcohol and medications</t>
  </si>
  <si>
    <t>Acute intoxication due to the combined effects of morphine, Oxycodone, ethanol and benzodiazepines</t>
  </si>
  <si>
    <t>MORPH</t>
  </si>
  <si>
    <t>17-0315</t>
  </si>
  <si>
    <t>04/19/2017 12:00:00 AM</t>
  </si>
  <si>
    <t>SALEM</t>
  </si>
  <si>
    <t>Combined Effects of Ethanol, Alprazolam, Heroin, and Oxymorphone</t>
  </si>
  <si>
    <t>14-0214</t>
  </si>
  <si>
    <t>05/21/2014 12:00:00 AM</t>
  </si>
  <si>
    <t>hyd-morph</t>
  </si>
  <si>
    <t>15-0549</t>
  </si>
  <si>
    <t>10/14/2015 12:00:00 AM</t>
  </si>
  <si>
    <t>Complications of Acute Cocaine Intoxication</t>
  </si>
  <si>
    <t>16-0710</t>
  </si>
  <si>
    <t>10/19/2016 12:00:00 AM</t>
  </si>
  <si>
    <t>12-0328</t>
  </si>
  <si>
    <t>12/07/2012 12:00:00 AM</t>
  </si>
  <si>
    <t>18-0344</t>
  </si>
  <si>
    <t>05/06/2018 12:00:00 AM</t>
  </si>
  <si>
    <t>ACUTE COMBINED FENTANYL, HEROIN AND COCAINE TOXICITIES WITH ALPRAZOLAM USE</t>
  </si>
  <si>
    <t>17-0527</t>
  </si>
  <si>
    <t>06/26/2017 12:00:00 AM</t>
  </si>
  <si>
    <t>Acute intoxication due to Furanyl Fentanyl and U47700 (Synthetic Opioid)</t>
  </si>
  <si>
    <t>U47700</t>
  </si>
  <si>
    <t>15-0635</t>
  </si>
  <si>
    <t>11/16/2015 12:00:00 AM</t>
  </si>
  <si>
    <t>13-0171</t>
  </si>
  <si>
    <t>05/22/2013 12:00:00 AM</t>
  </si>
  <si>
    <t>14-0507</t>
  </si>
  <si>
    <t>12/01/2014 12:00:00 AM</t>
  </si>
  <si>
    <t>Intoxication due to the combined effects of Opioids, Duloxetine, Zopiclone, Topiramate, Aripiprazole, Cyclobenzaprine, and Alcohol</t>
  </si>
  <si>
    <t>12-0143</t>
  </si>
  <si>
    <t>06/08/2012 12:00:00 AM</t>
  </si>
  <si>
    <t>16-0012</t>
  </si>
  <si>
    <t>01/04/2016 12:00:00 AM</t>
  </si>
  <si>
    <t>Acute Intoxication Due to the Combined Effects of Ethanol, Fentanyl, and Heroin</t>
  </si>
  <si>
    <t>18-0894</t>
  </si>
  <si>
    <t>11/11/2018 12:00:00 AM</t>
  </si>
  <si>
    <t>Fentanyl and Alprazolam Toxicity</t>
  </si>
  <si>
    <t>15-0104</t>
  </si>
  <si>
    <t>02/28/2015 12:00:00 AM</t>
  </si>
  <si>
    <t>Acute Heroin and Cocaine Toxicities</t>
  </si>
  <si>
    <t>14-0372</t>
  </si>
  <si>
    <t>09/13/2014 12:00:00 AM</t>
  </si>
  <si>
    <t>Acute intoxication due to the combined effects of heroin, Alprazolam and Cyclobenzaprine</t>
  </si>
  <si>
    <t>14-0081</t>
  </si>
  <si>
    <t>02/19/2014 12:00:00 AM</t>
  </si>
  <si>
    <t>Diphenhydramine and Doxylamine Intoxication</t>
  </si>
  <si>
    <t>DOX, DIPHEN</t>
  </si>
  <si>
    <t>17-0838</t>
  </si>
  <si>
    <t>10/23/2017 12:00:00 AM</t>
  </si>
  <si>
    <t>ACUTE COCAINE, FENTANYL AND ALCOHOL TOXICITIES, CHLORPHENIRAMINE USE</t>
  </si>
  <si>
    <t>17-0665</t>
  </si>
  <si>
    <t>08/11/2017 12:00:00 AM</t>
  </si>
  <si>
    <t>Cousin's House</t>
  </si>
  <si>
    <t>13-0342</t>
  </si>
  <si>
    <t>10/09/2013 12:00:00 AM</t>
  </si>
  <si>
    <t>IVORYTON</t>
  </si>
  <si>
    <t>Heroin Use</t>
  </si>
  <si>
    <t>16-0224</t>
  </si>
  <si>
    <t>04/07/2016 12:00:00 AM</t>
  </si>
  <si>
    <t>Acute Intoxication due to the Combined Effects of Heroin and Acetyl Fentanyl</t>
  </si>
  <si>
    <t>18-0675</t>
  </si>
  <si>
    <t>08/29/2018 12:00:00 AM</t>
  </si>
  <si>
    <t>Acute Intoxication due to the Combined Effects of Fentanyl and Benzodiazepines</t>
  </si>
  <si>
    <t>15-0055</t>
  </si>
  <si>
    <t>02/03/2015 12:00:00 AM</t>
  </si>
  <si>
    <t>13-0304</t>
  </si>
  <si>
    <t>09/13/2013 12:00:00 AM</t>
  </si>
  <si>
    <t>Acute intoxication due to the combined effects of morphine,                                                                     temazepam, lorazepam, duloxetine, lamotrigine, and aripiprazole</t>
  </si>
  <si>
    <t>17-0223</t>
  </si>
  <si>
    <t>03/16/2017 12:00:00 AM</t>
  </si>
  <si>
    <t>USED MULTIPLE MEDICATIONS</t>
  </si>
  <si>
    <t>ACUTE BUPROPION AND DIPHENHYDRAMINE TOXICITIES, COMBINED WITH ALPRAZOLAM, METHADONE, DICYCLOMINE USE</t>
  </si>
  <si>
    <t>16-0440</t>
  </si>
  <si>
    <t>06/28/2016 12:00:00 AM</t>
  </si>
  <si>
    <t>Acute Fentanyl and Oxycodone Intoxication</t>
  </si>
  <si>
    <t>18-0854</t>
  </si>
  <si>
    <t>10/31/2018 12:00:00 AM</t>
  </si>
  <si>
    <t>Complications of Acute Cocaine and Heroin Intoxication</t>
  </si>
  <si>
    <t>13-0463</t>
  </si>
  <si>
    <t>12/21/2013 12:00:00 AM</t>
  </si>
  <si>
    <t>Acute Intoxicatiaon due to the Combined Effects of Cocaine and Fentanyl</t>
  </si>
  <si>
    <t>17-0316</t>
  </si>
  <si>
    <t>Ingested medications, alcohol</t>
  </si>
  <si>
    <t>OXYCODONE TOXICITY, ALCOHOL AND ALPRAZOLAM USE</t>
  </si>
  <si>
    <t>12-0164</t>
  </si>
  <si>
    <t>06/29/2012 12:00:00 AM</t>
  </si>
  <si>
    <t>14-0246</t>
  </si>
  <si>
    <t>06/09/2014 12:00:00 AM</t>
  </si>
  <si>
    <t>Acute intoxication due to the combined effects of Fentanyl, heroin and alcohol</t>
  </si>
  <si>
    <t>13-0037</t>
  </si>
  <si>
    <t>02/02/2013 12:00:00 AM</t>
  </si>
  <si>
    <t>17-0280</t>
  </si>
  <si>
    <t>04/04/2017 12:00:00 AM</t>
  </si>
  <si>
    <t>Acute Intoxication due to the Combined Effects of Cocaine and Alcohol</t>
  </si>
  <si>
    <t>14-0409</t>
  </si>
  <si>
    <t>10/04/2014 12:00:00 AM</t>
  </si>
  <si>
    <t>17-0991</t>
  </si>
  <si>
    <t>Mother's Residence</t>
  </si>
  <si>
    <t>15-0343</t>
  </si>
  <si>
    <t>07/09/2015 12:00:00 AM</t>
  </si>
  <si>
    <t>Acute intoxication due to the combined effects of heroin, cocaine, ethanol and benzodiazepines</t>
  </si>
  <si>
    <t>17-0053</t>
  </si>
  <si>
    <t>01/18/2017 12:00:00 AM</t>
  </si>
  <si>
    <t>14-0048</t>
  </si>
  <si>
    <t>02/01/2014 12:00:00 AM</t>
  </si>
  <si>
    <t>Acute heroin and Fentanyl intoxication</t>
  </si>
  <si>
    <t>12-0175</t>
  </si>
  <si>
    <t>07/06/2012 12:00:00 AM</t>
  </si>
  <si>
    <t>18-0704</t>
  </si>
  <si>
    <t>09/09/2018 12:00:00 AM</t>
  </si>
  <si>
    <t>CHESHIRE</t>
  </si>
  <si>
    <t>Acute Intoxication due to the Combined Effects of 7-Amino Clonazepam, Ethanol, Fentanyl, and Tramadol</t>
  </si>
  <si>
    <t>15-0431</t>
  </si>
  <si>
    <t>08/20/2015 12:00:00 AM</t>
  </si>
  <si>
    <t>Liver Failure due to cirrhosis due to chronic hepatitis C (OSC Heroin)</t>
  </si>
  <si>
    <t>17-0782</t>
  </si>
  <si>
    <t>09/29/2017 12:00:00 AM</t>
  </si>
  <si>
    <t>16-0082</t>
  </si>
  <si>
    <t>02/05/2016 12:00:00 AM</t>
  </si>
  <si>
    <t>PLAINFIELD</t>
  </si>
  <si>
    <t>Acute Fentanyl Intoxication While Using Alprazolam, Fluoxetine and Imipramine</t>
  </si>
  <si>
    <t>18-0251</t>
  </si>
  <si>
    <t>04/03/2018 12:00:00 AM</t>
  </si>
  <si>
    <t>Coronary Artery ThrombusAtherosclerotic and Hypertensive Cardiovascular Disease</t>
  </si>
  <si>
    <t>Acute Intoxication due to the Combined Effects of Heroin and Methadone</t>
  </si>
  <si>
    <t>17-0183</t>
  </si>
  <si>
    <t>03/03/2017 12:00:00 AM</t>
  </si>
  <si>
    <t>Acute Intoxication due to the Combined Effects of Fentayl and Cocaine</t>
  </si>
  <si>
    <t>17-0579</t>
  </si>
  <si>
    <t>07/10/2017 12:00:00 AM</t>
  </si>
  <si>
    <t>In car in front of</t>
  </si>
  <si>
    <t>Acute Intoxication due to the Combined Effects of Fentanyl, Heroin and Methamphetamine</t>
  </si>
  <si>
    <t>16-0212</t>
  </si>
  <si>
    <t>04/02/2016 12:00:00 AM</t>
  </si>
  <si>
    <t>17-0295</t>
  </si>
  <si>
    <t>04/10/2017 12:00:00 AM</t>
  </si>
  <si>
    <t>Acute Intoxication due to the Combined Effects of Heroin, Alcohol, Tramadol and Alprazolam</t>
  </si>
  <si>
    <t>14-0153</t>
  </si>
  <si>
    <t>04/09/2014 12:00:00 AM</t>
  </si>
  <si>
    <t>Ingested Medications</t>
  </si>
  <si>
    <t>Intoxication due to the Combined Effects of Nordiazepam, Clonazepam, Alprazolam, Olanzapine, Risperidone, and 9-Hydroxyrisperidone</t>
  </si>
  <si>
    <t>17-0492</t>
  </si>
  <si>
    <t>06/14/2017 12:00:00 AM</t>
  </si>
  <si>
    <t>Ethanol, Heroin, and Lorazepam</t>
  </si>
  <si>
    <t>16-0589</t>
  </si>
  <si>
    <t>08/29/2016 12:00:00 AM</t>
  </si>
  <si>
    <t>Acute Intoxication From The Combined Effects of Fentanyl, Heroin, Codeine, Alcohol, and Fluoxetine</t>
  </si>
  <si>
    <t>16-0839</t>
  </si>
  <si>
    <t>ACUTE HEROIN TOXICITY</t>
  </si>
  <si>
    <t>17-0583</t>
  </si>
  <si>
    <t>07/11/2017 12:00:00 AM</t>
  </si>
  <si>
    <t>Outdoor Stairwell</t>
  </si>
  <si>
    <t>Stairs</t>
  </si>
  <si>
    <t>Acute Intoxication Combined Effects of Cocaine and Fentanyl</t>
  </si>
  <si>
    <t>18-0049</t>
  </si>
  <si>
    <t>01/25/2018 12:00:00 AM</t>
  </si>
  <si>
    <t>15-0639</t>
  </si>
  <si>
    <t>11/17/2015 12:00:00 AM</t>
  </si>
  <si>
    <t>Acute Intoxication Due To The Combined Effects Of Cocaine, Fentanyl, and Heroin</t>
  </si>
  <si>
    <t>Y-A</t>
  </si>
  <si>
    <t>17-0712</t>
  </si>
  <si>
    <t>08/29/2017 12:00:00 AM</t>
  </si>
  <si>
    <t>Acute Intoxication From the Combined Effects of Fentanyl, Heroin, Amphetamine, Bupropion, and Doxepin</t>
  </si>
  <si>
    <t>16-0296</t>
  </si>
  <si>
    <t>Acute Intoxication due to the Combined Effects of Cocaine, Fentanyl and Acetyl Fentanyl</t>
  </si>
  <si>
    <t>17-0939</t>
  </si>
  <si>
    <t>11/28/2017 12:00:00 AM</t>
  </si>
  <si>
    <t>Excited delirium due to acute cocaine intoxication</t>
  </si>
  <si>
    <t>15-0510</t>
  </si>
  <si>
    <t>09/30/2015 12:00:00 AM</t>
  </si>
  <si>
    <t>Acute intoxication fentanyl and cocaine</t>
  </si>
  <si>
    <t>14-0394</t>
  </si>
  <si>
    <t>09/27/2014 12:00:00 AM</t>
  </si>
  <si>
    <t>NEW BEDFORD</t>
  </si>
  <si>
    <t>Foxwoods Casino</t>
  </si>
  <si>
    <t>Parking Lot</t>
  </si>
  <si>
    <t>Intoxication due to the combined effects of Clonazepam, Alprazolam, Fentanyl, Norfentanyl, and Heroin</t>
  </si>
  <si>
    <t>14-0278</t>
  </si>
  <si>
    <t>06/30/2014 12:00:00 AM</t>
  </si>
  <si>
    <t>LaQuinta Inn</t>
  </si>
  <si>
    <t>Intoxication due to the combined effects of Cocaine, Diazepam, Nordiazepam, and Heroin</t>
  </si>
  <si>
    <t>16-0629</t>
  </si>
  <si>
    <t>09/12/2016 12:00:00 AM</t>
  </si>
  <si>
    <t>WETHERSFIELD</t>
  </si>
  <si>
    <t>Complications of Acute Intoxication The Combined Effects of Ethanol and Opiates</t>
  </si>
  <si>
    <t>17-0859</t>
  </si>
  <si>
    <t>10/30/2017 12:00:00 AM</t>
  </si>
  <si>
    <t>Acute Intoxication Combined Effects of Duloxetine, Methocarbamol, Tramadol, and Amitriptyline,</t>
  </si>
  <si>
    <t>16-0411</t>
  </si>
  <si>
    <t>06/17/2016 12:00:00 AM</t>
  </si>
  <si>
    <t>15-0378</t>
  </si>
  <si>
    <t>07/26/2015 12:00:00 AM</t>
  </si>
  <si>
    <t>Acute Cocaine and Heroin Intoxication</t>
  </si>
  <si>
    <t>17-0450</t>
  </si>
  <si>
    <t>Combined Effects of Fentanyl and Heroin</t>
  </si>
  <si>
    <t>12-0020</t>
  </si>
  <si>
    <t>01/23/2012 12:00:00 AM</t>
  </si>
  <si>
    <t>Complications of Opiate Toxicity</t>
  </si>
  <si>
    <t>opiates</t>
  </si>
  <si>
    <t>16-0853</t>
  </si>
  <si>
    <t>12/06/2016 12:00:00 AM</t>
  </si>
  <si>
    <t>Atherosclerotic and Hypertensive Cardiovascular Disease/Acute Methamphetamine and Amphetamine Intoxication</t>
  </si>
  <si>
    <t>18-0402</t>
  </si>
  <si>
    <t>05/26/2018 12:00:00 AM</t>
  </si>
  <si>
    <t>Multidrug Toxicity Including Heroin, Fentanyl, Acetyl Fentanyl, and Hydroxyzine</t>
  </si>
  <si>
    <t>16-0092</t>
  </si>
  <si>
    <t>02/08/2016 12:00:00 AM</t>
  </si>
  <si>
    <t>Took Opioids</t>
  </si>
  <si>
    <t>Complications of Acute Opioid Intoxication</t>
  </si>
  <si>
    <t>14-0544</t>
  </si>
  <si>
    <t>12/24/2014 12:00:00 AM</t>
  </si>
  <si>
    <t>Acute intoxication due to the combined effects of heroin, cocaine and Oxycodone</t>
  </si>
  <si>
    <t>Atherosclerotic Cardiovascular Disease</t>
  </si>
  <si>
    <t>15-0172</t>
  </si>
  <si>
    <t>04/08/2015 12:00:00 AM</t>
  </si>
  <si>
    <t>Intoxication Due to the  Combined Effects of Heroin and Fentanyl</t>
  </si>
  <si>
    <t>17-0196</t>
  </si>
  <si>
    <t>03/06/2017 12:00:00 AM</t>
  </si>
  <si>
    <t>Acute Intoxication due to the Combined Effects of Fentanyl and Diphenhydramine</t>
  </si>
  <si>
    <t>18-0279</t>
  </si>
  <si>
    <t>04/10/2018 12:00:00 AM</t>
  </si>
  <si>
    <t>Infectious Complications of Percutaneous Gastrostomy Tube PlacedCerebral Infarct ComplicatingAcute Cocaine Intoxication with Atherosclerosis</t>
  </si>
  <si>
    <t>17-1022</t>
  </si>
  <si>
    <t>13-0416</t>
  </si>
  <si>
    <t>11/17/2013 12:00:00 AM</t>
  </si>
  <si>
    <t>Ingested Alcohol, Diazapam</t>
  </si>
  <si>
    <t>Acute and Chronic Alcohol Toxicity Associated with Diazapam Use</t>
  </si>
  <si>
    <t>15-0037</t>
  </si>
  <si>
    <t>01/21/2015 12:00:00 AM</t>
  </si>
  <si>
    <t>Acute intoxication due to the combined effects of cocaine, heroin and Alprazolam</t>
  </si>
  <si>
    <t>18-0174</t>
  </si>
  <si>
    <t>03/09/2018 12:00:00 AM</t>
  </si>
  <si>
    <t>Complications Following Acute Intoxication due to the Combined Effects of Fentanyl, Heroin and Alcohol</t>
  </si>
  <si>
    <t>15-0614</t>
  </si>
  <si>
    <t>11/05/2015 12:00:00 AM</t>
  </si>
  <si>
    <t>Acute Intoxication from the Combined Effects of Cocaine and Alcohol</t>
  </si>
  <si>
    <t>13-0475</t>
  </si>
  <si>
    <t>12/23/2013 12:00:00 AM</t>
  </si>
  <si>
    <t>Acute Intoxication due to the Combined Effects of Fentanyl, Hydrocodone, and Ethanol</t>
  </si>
  <si>
    <t>17-0462</t>
  </si>
  <si>
    <t>06/05/2017 12:00:00 AM</t>
  </si>
  <si>
    <t>ACUTE COCAINE, FENTANYL, HEROIN, PHENCYCLIDINE TOXICITIES, ALCOHOL, HYDROXYZINE, PROMETHAZINE, DEXTROMETHORPHAN USE</t>
  </si>
  <si>
    <t>13-0050</t>
  </si>
  <si>
    <t>02/10/2013 12:00:00 AM</t>
  </si>
  <si>
    <t>12-0001</t>
  </si>
  <si>
    <t>01/01/2012 12:00:00 AM</t>
  </si>
  <si>
    <t>Cocaine and Heroin Toxicity</t>
  </si>
  <si>
    <t>18-0589</t>
  </si>
  <si>
    <t>07/23/2018 12:00:00 AM</t>
  </si>
  <si>
    <t>Acute Intoxication Combined Effects of Butalbital, Cyclobenzaprine, Fentanyl, Amphetamine, and Oxycodone</t>
  </si>
  <si>
    <t>14-0125</t>
  </si>
  <si>
    <t>03/17/2014 12:00:00 AM</t>
  </si>
  <si>
    <t>Oxycodone and Oxymorphone Intoxication</t>
  </si>
  <si>
    <t>Diabetes</t>
  </si>
  <si>
    <t>14-0033</t>
  </si>
  <si>
    <t>01/22/2014 12:00:00 AM</t>
  </si>
  <si>
    <t>Heroin, Oxycodone, and Phencyclidine Intoxication</t>
  </si>
  <si>
    <t>18-0526</t>
  </si>
  <si>
    <t>Hypertensive Cardiovascular Disease, Morbid Obesity</t>
  </si>
  <si>
    <t>17-0038</t>
  </si>
  <si>
    <t>01/12/2017 12:00:00 AM</t>
  </si>
  <si>
    <t>ACUTE INTOXICATION DUE TO THE COMBINED EFFECTS OF FENTANYL, HEROIN, AND COCAINE</t>
  </si>
  <si>
    <t>17-0724</t>
  </si>
  <si>
    <t>09/04/2017 12:00:00 AM</t>
  </si>
  <si>
    <t>Sidewalk</t>
  </si>
  <si>
    <t>14-0198</t>
  </si>
  <si>
    <t>05/10/2014 12:00:00 AM</t>
  </si>
  <si>
    <t>12-0278</t>
  </si>
  <si>
    <t>10/22/2012 12:00:00 AM</t>
  </si>
  <si>
    <t>Truck Stop</t>
  </si>
  <si>
    <t>Used Cocaine and Opiates</t>
  </si>
  <si>
    <t>Cocaine and Opiate Toxicities</t>
  </si>
  <si>
    <t>15-0211</t>
  </si>
  <si>
    <t>05/02/2015 12:00:00 AM</t>
  </si>
  <si>
    <t>Store or Shopping Area</t>
  </si>
  <si>
    <t>Intoxication due to the Combined Effects of Methadone and Hydroxyzine</t>
  </si>
  <si>
    <t>17-0254</t>
  </si>
  <si>
    <t>03/26/2017 12:00:00 AM</t>
  </si>
  <si>
    <t>CANTON</t>
  </si>
  <si>
    <t>Acute Acryl Fentanyl Toxicity, Acute and Chronic Alcohol Abuse, Associated Cardiac Hypertrophy</t>
  </si>
  <si>
    <t>15-0604</t>
  </si>
  <si>
    <t>11/01/2015 12:00:00 AM</t>
  </si>
  <si>
    <t>15-0530</t>
  </si>
  <si>
    <t>10/05/2015 12:00:00 AM</t>
  </si>
  <si>
    <t>Acute Intoxication Due to the Combined Effects of Cocaine, Ethanol, and Heroin</t>
  </si>
  <si>
    <t>17-0891</t>
  </si>
  <si>
    <t>11/12/2017 12:00:00 AM</t>
  </si>
  <si>
    <t>Took Medications</t>
  </si>
  <si>
    <t>Acute Intoxication due to the Combined Effects of Alprazolam, Methadone, Sertraline, and Venlafaxine</t>
  </si>
  <si>
    <t>18-0715</t>
  </si>
  <si>
    <t>09/12/2018 12:00:00 AM</t>
  </si>
  <si>
    <t>17-0973</t>
  </si>
  <si>
    <t>12/13/2017 12:00:00 AM</t>
  </si>
  <si>
    <t>ACUTE COMBINED CARFENTANIL, ALPRAZOLAM, BUPRENORPHINE AND ALCOHOL TOXICITIES, CITALOPRAM USE</t>
  </si>
  <si>
    <t>Buprenor, carfentanil</t>
  </si>
  <si>
    <t>18-0032</t>
  </si>
  <si>
    <t>01/15/2018 12:00:00 AM</t>
  </si>
  <si>
    <t>Brother's Home</t>
  </si>
  <si>
    <t>Acute Intoxication From the Combined Effects of Cocaine, Fentanyl, AcetylFentanyl, Morphine, Oxycodone, Oxymorphone, Chlorpheniramine,Tramadol, and Alcohol</t>
  </si>
  <si>
    <t>15-0248</t>
  </si>
  <si>
    <t>05/26/2015 12:00:00 AM</t>
  </si>
  <si>
    <t>Heroin, Methadone, Alprazolam and Topiramate</t>
  </si>
  <si>
    <t>17-0676</t>
  </si>
  <si>
    <t>08/16/2017 12:00:00 AM</t>
  </si>
  <si>
    <t>Multidrug Toxicity Including Cocaine, Fentanyl, Acetyl Fentanyl, and Heroin</t>
  </si>
  <si>
    <t>15-0243</t>
  </si>
  <si>
    <t>05/24/2015 12:00:00 AM</t>
  </si>
  <si>
    <t>Intoxication due to the Combined Effects of Paroxetine, Mirtazapine, Buspirone, Cyclobenzaprine, Hydrocodone, and Oxycodone</t>
  </si>
  <si>
    <t>15-0680</t>
  </si>
  <si>
    <t>12/04/2015 12:00:00 AM</t>
  </si>
  <si>
    <t>18-0970</t>
  </si>
  <si>
    <t>12/11/2018 12:00:00 AM</t>
  </si>
  <si>
    <t>Acute and chronic substance abuse</t>
  </si>
  <si>
    <t>Acute Intoxication the Combined Effects of Heroin, Fentanyl, Acetyl Fentanyl, para-Fluorisobutyrylfentanyl, Quetiapine, and Ethanol</t>
  </si>
  <si>
    <t>16-0751</t>
  </si>
  <si>
    <t>11/06/2016 12:00:00 AM</t>
  </si>
  <si>
    <t>ALCOHOL MEDICATION ABUSE</t>
  </si>
  <si>
    <t>ACUTE COMBINED OXYCODONE, ALCOHOL, HYDROXYZINE AND CYCLOBENZAPRINE TOXICITIES</t>
  </si>
  <si>
    <t>18-0829</t>
  </si>
  <si>
    <t>10/20/2018 12:00:00 AM</t>
  </si>
  <si>
    <t>Acute Intoxication due to the Combined Effects of Fentanyl, Alcohol, Buprenorphine, Amphetamine, Aripiprazole and Venlafaxine</t>
  </si>
  <si>
    <t>14-0512</t>
  </si>
  <si>
    <t>12/04/2014 12:00:00 AM</t>
  </si>
  <si>
    <t>Intoxication due to the combined effects of Ethanol and Oxycodone</t>
  </si>
  <si>
    <t>15-0199</t>
  </si>
  <si>
    <t>04/24/2015 12:00:00 AM</t>
  </si>
  <si>
    <t>14-0539</t>
  </si>
  <si>
    <t>12/20/2014 12:00:00 AM</t>
  </si>
  <si>
    <t>17-0228</t>
  </si>
  <si>
    <t>03/18/2017 12:00:00 AM</t>
  </si>
  <si>
    <t>Acute and Chronic Substance Abuse (Cocaine and Benzodiazepines)</t>
  </si>
  <si>
    <t>17-0414</t>
  </si>
  <si>
    <t>05/22/2017 12:00:00 AM</t>
  </si>
  <si>
    <t>ACUTE HEROIN AND FENTANYL TOXICITIES, RECENT COCAINE USE</t>
  </si>
  <si>
    <t>18-0105</t>
  </si>
  <si>
    <t>02/15/2018 12:00:00 AM</t>
  </si>
  <si>
    <t>Acute IntoxicationCombined Effects of Ethanol, Fentanyl, Lorazepam, Cocaine, Sertraline, and Diphenhydramine</t>
  </si>
  <si>
    <t>12-0291</t>
  </si>
  <si>
    <t>10/30/2012 12:00:00 AM</t>
  </si>
  <si>
    <t>Alleyway</t>
  </si>
  <si>
    <t>17-0841</t>
  </si>
  <si>
    <t>10/24/2017 12:00:00 AM</t>
  </si>
  <si>
    <t>Acute Intoxication due to the Combined Effects of Fentanyl, Acetyl Fentanyl, Heroin, Alcohol and Chlordiazepoxide</t>
  </si>
  <si>
    <t>15-0674</t>
  </si>
  <si>
    <t>11/30/2015 12:00:00 AM</t>
  </si>
  <si>
    <t>Convenience Store</t>
  </si>
  <si>
    <t>Hypoxic-Ischemic Encephalopathy Following Cardiopulmonary Arrest Acute Opiate/Heroin and Cocaine Intoxication</t>
  </si>
  <si>
    <t>17-0088</t>
  </si>
  <si>
    <t>02/02/2017 12:00:00 AM</t>
  </si>
  <si>
    <t>Outdoors</t>
  </si>
  <si>
    <t>Railroad Track</t>
  </si>
  <si>
    <t>Acute Intoxication Combined Effects of Ethanol and Diazepam</t>
  </si>
  <si>
    <t>16-0396</t>
  </si>
  <si>
    <t>06/12/2016 12:00:00 AM</t>
  </si>
  <si>
    <t>Acute U-47700 Toxicity</t>
  </si>
  <si>
    <t>18-0044</t>
  </si>
  <si>
    <t>01/21/2018 12:00:00 AM</t>
  </si>
  <si>
    <t>Multidrug Toxicity Including Fentanyl, Acetyl Fentanyl, Heroin, Alprazolam, and Amphetamine</t>
  </si>
  <si>
    <t>15-0335</t>
  </si>
  <si>
    <t>07/06/2015 12:00:00 AM</t>
  </si>
  <si>
    <t>Intoxication due to the Combined Effects of Heroin, Alprazolam, and 3,4-Methylenedioxymethamphetamine (MDMA)</t>
  </si>
  <si>
    <t>mdma</t>
  </si>
  <si>
    <t>15-0072</t>
  </si>
  <si>
    <t>02/09/2015 12:00:00 AM</t>
  </si>
  <si>
    <t>Intoxication due to the combined effects of Cocaine, Topiramate and Tramadol</t>
  </si>
  <si>
    <t>12-0309</t>
  </si>
  <si>
    <t>11/20/2012 12:00:00 AM</t>
  </si>
  <si>
    <t>17-0756</t>
  </si>
  <si>
    <t>09/16/2017 12:00:00 AM</t>
  </si>
  <si>
    <t>COSTA MESA</t>
  </si>
  <si>
    <t>ORANGE</t>
  </si>
  <si>
    <t>CA</t>
  </si>
  <si>
    <t>Acute Intoxication due to the Combined Effects of Heroin and Para-Fluorobutyryl Fentanyl</t>
  </si>
  <si>
    <t>16-0038</t>
  </si>
  <si>
    <t>01/20/2016 12:00:00 AM</t>
  </si>
  <si>
    <t>Substance Abuse including intravenous administration of fentanyl</t>
  </si>
  <si>
    <t>Sequelae of Cardiopulmonary Arrest due to Acute Fentanyl and Alcohol Intoxication While Using Methadone and Bupropion</t>
  </si>
  <si>
    <t>13-0198</t>
  </si>
  <si>
    <t>06/11/2013 12:00:00 AM</t>
  </si>
  <si>
    <t>DURHAM</t>
  </si>
  <si>
    <t>Acute Oxycodone, Oxymorphone, and Topiramate Toxicities</t>
  </si>
  <si>
    <t>18-0515</t>
  </si>
  <si>
    <t>06/30/2018 12:00:00 AM</t>
  </si>
  <si>
    <t>Acute IntoxicationCombined Effects of Clonazepam, Lamotrigine, Trazodone, Hydroxyzine, Fentanyl, Para-Fluoroisobutyrylfentanyl(FIBF), and Heroin</t>
  </si>
  <si>
    <t>14-0519</t>
  </si>
  <si>
    <t>12/09/2014 12:00:00 AM</t>
  </si>
  <si>
    <t>ALFRED STATION</t>
  </si>
  <si>
    <t>Intoxication due to the combined effects of Cocaine, Oxycodone, and Oxymorphone</t>
  </si>
  <si>
    <t>16-0379</t>
  </si>
  <si>
    <t>06/05/2016 12:00:00 AM</t>
  </si>
  <si>
    <t>16-0263</t>
  </si>
  <si>
    <t>04/19/2016 12:00:00 AM</t>
  </si>
  <si>
    <t>Acute Fentanyl, Heroin and Alcohol Intoxication</t>
  </si>
  <si>
    <t>18-0673</t>
  </si>
  <si>
    <t>08/27/2018 12:00:00 AM</t>
  </si>
  <si>
    <t>Acute Intoxication By The Combined Effects of Heroin and Fentanyl</t>
  </si>
  <si>
    <t>18-0876</t>
  </si>
  <si>
    <t>11/05/2018 12:00:00 AM</t>
  </si>
  <si>
    <t>Acute and Chronic Substance Abuse</t>
  </si>
  <si>
    <t>Acute Intoxication the Combined Effects of Fentanyl,Alprazolam, Diphenhydramine, and Sertraline</t>
  </si>
  <si>
    <t>15-0660</t>
  </si>
  <si>
    <t>11/23/2015 12:00:00 AM</t>
  </si>
  <si>
    <t>Acute Intoxication due to the Combined Effects of Alprazolam, Fentanyl, and Morphine</t>
  </si>
  <si>
    <t>STOLE MEDS</t>
  </si>
  <si>
    <t>16-0691</t>
  </si>
  <si>
    <t>10/08/2016 12:00:00 AM</t>
  </si>
  <si>
    <t>Acute Intoxication of Cocaine, Diazepam, Diphenhydramine, Fentanyl, Hydromorphone, Amphetamine, and Trazodone</t>
  </si>
  <si>
    <t>15-0127</t>
  </si>
  <si>
    <t>03/17/2015 12:00:00 AM</t>
  </si>
  <si>
    <t>15-0562</t>
  </si>
  <si>
    <t>10/18/2015 12:00:00 AM</t>
  </si>
  <si>
    <t>18-0575</t>
  </si>
  <si>
    <t>07/18/2018 12:00:00 AM</t>
  </si>
  <si>
    <t>18-0230</t>
  </si>
  <si>
    <t>03/26/2018 12:00:00 AM</t>
  </si>
  <si>
    <t>Acute Intoxication due to the Combined Effects of7-Amino Clonazepam and Methadone</t>
  </si>
  <si>
    <t>16-0684</t>
  </si>
  <si>
    <t>10/06/2016 12:00:00 AM</t>
  </si>
  <si>
    <t>Acute Intoxication The Combined Effects of Cocaine, Methadone, Fentanyl, and Heroin</t>
  </si>
  <si>
    <t>18-0062</t>
  </si>
  <si>
    <t>01/31/2018 12:00:00 AM</t>
  </si>
  <si>
    <t>Prescription Medicine Abuse</t>
  </si>
  <si>
    <t>Acute Intoxication From the Combined Effects of Hydrocodone, Zolpidem,and Acetaminophen</t>
  </si>
  <si>
    <t>13-0069</t>
  </si>
  <si>
    <t>02/21/2013 12:00:00 AM</t>
  </si>
  <si>
    <t>Intoxication due to the Combined Effects of Ethanol, Cocaine, and Heroin</t>
  </si>
  <si>
    <t>15-0414</t>
  </si>
  <si>
    <t>Forest, Wooded Area</t>
  </si>
  <si>
    <t>17-0824</t>
  </si>
  <si>
    <t>10/15/2017 12:00:00 AM</t>
  </si>
  <si>
    <t>Acute Intoxication from the Combined Effects of Cocaine, Fentanyl, Hydromorphone, and Alprazolam</t>
  </si>
  <si>
    <t>17-0822</t>
  </si>
  <si>
    <t>10/14/2017 12:00:00 AM</t>
  </si>
  <si>
    <t>ACUTE FENTANYL TOXICITY COMBINED WITH ALCOHOL INTOXICATION</t>
  </si>
  <si>
    <t>16-0002</t>
  </si>
  <si>
    <t>01/01/2016 12:00:00 AM</t>
  </si>
  <si>
    <t>Substance Abuse Including Intravenous Injection</t>
  </si>
  <si>
    <t>Acute Fentanyl, Acetyl Fentanyl and Heroin (With Hydroxyzine) Intoxication While Using Methadone</t>
  </si>
  <si>
    <t>12-0015</t>
  </si>
  <si>
    <t>01/15/2012 12:00:00 AM</t>
  </si>
  <si>
    <t>Multiple Drug Use</t>
  </si>
  <si>
    <t>Combined Drug Toxicity, Heroin and Methadone</t>
  </si>
  <si>
    <t>15-0500</t>
  </si>
  <si>
    <t>09/25/2015 12:00:00 AM</t>
  </si>
  <si>
    <t>Acute heroin and alcohol toxicities</t>
  </si>
  <si>
    <t>15-0116</t>
  </si>
  <si>
    <t>03/07/2015 12:00:00 AM</t>
  </si>
  <si>
    <t>Oxycodone, chlordia</t>
  </si>
  <si>
    <t>14-0417</t>
  </si>
  <si>
    <t>10/09/2014 12:00:00 AM</t>
  </si>
  <si>
    <t>Regal Inn</t>
  </si>
  <si>
    <t>18-0518</t>
  </si>
  <si>
    <t>07/02/2018 12:00:00 AM</t>
  </si>
  <si>
    <t>ACUTE FENTANYL TOXICITY COMBINED WITH TRAMADOL AND CYCLOBENZAPRINE</t>
  </si>
  <si>
    <t>15-0299</t>
  </si>
  <si>
    <t>06/22/2015 12:00:00 AM</t>
  </si>
  <si>
    <t>Intoxication due to the Combined Effects of Ethanol, Lorazepam, Alprazolam, and Oxycodone</t>
  </si>
  <si>
    <t>18-0861</t>
  </si>
  <si>
    <t>11/02/2018 12:00:00 AM</t>
  </si>
  <si>
    <t>Acute Intoxication From the Combined Effects of Fentanyl and Alcohol</t>
  </si>
  <si>
    <t>16-0393</t>
  </si>
  <si>
    <t>06/10/2016 12:00:00 AM</t>
  </si>
  <si>
    <t>Acute Alcohol Intoxication While Using Oxycodone</t>
  </si>
  <si>
    <t>18-0374</t>
  </si>
  <si>
    <t>relative's home</t>
  </si>
  <si>
    <t>16-0269</t>
  </si>
  <si>
    <t>04/22/2016 12:00:00 AM</t>
  </si>
  <si>
    <t>Acute Intoxication due to the Combined Effects of Ethanol, Diazepam, Trazodone and Oxycodone</t>
  </si>
  <si>
    <t>14-0378</t>
  </si>
  <si>
    <t>09/18/2014 12:00:00 AM</t>
  </si>
  <si>
    <t>NEWINGTON</t>
  </si>
  <si>
    <t>15-0221</t>
  </si>
  <si>
    <t>05/09/2015 12:00:00 AM</t>
  </si>
  <si>
    <t>Acute Intoxication from the Combined Effects of Phencyclidine and Heroin</t>
  </si>
  <si>
    <t>15-0079</t>
  </si>
  <si>
    <t>02/17/2015 12:00:00 AM</t>
  </si>
  <si>
    <t>17-0547</t>
  </si>
  <si>
    <t>07/02/2017 12:00:00 AM</t>
  </si>
  <si>
    <t>12-0002</t>
  </si>
  <si>
    <t>01/03/2012 12:00:00 AM</t>
  </si>
  <si>
    <t>14-0405</t>
  </si>
  <si>
    <t>10/03/2014 12:00:00 AM</t>
  </si>
  <si>
    <t>Intoxication due to the combined effects of Ethanol, Lorazepam, Citalopram/Escitalopram, and Tramadol</t>
  </si>
  <si>
    <t>17-0636</t>
  </si>
  <si>
    <t>08/01/2017 12:00:00 AM</t>
  </si>
  <si>
    <t>Trailer</t>
  </si>
  <si>
    <t>Acute Intoxication due to the Combined Effects of Diazepam and Heroin</t>
  </si>
  <si>
    <t>18-0687</t>
  </si>
  <si>
    <t>09/03/2018 12:00:00 AM</t>
  </si>
  <si>
    <t>Acute Ethanol and Morphine Intoxication</t>
  </si>
  <si>
    <t>16-0735</t>
  </si>
  <si>
    <t>10/31/2016 12:00:00 AM</t>
  </si>
  <si>
    <t>18-0418</t>
  </si>
  <si>
    <t>Acute Intoxication due to the Combined Effects of Fentanyl, Acetyl Fentanyl, Heroin and Alprazolam</t>
  </si>
  <si>
    <t>18-0938</t>
  </si>
  <si>
    <t>Acute Intoxication due to the Combined Effects of Fentanyl, para-Fluoroisobutyrlfentanyl, Alprazolam, and Methylphenidate</t>
  </si>
  <si>
    <t>Recent cocaine use</t>
  </si>
  <si>
    <t>18-0155</t>
  </si>
  <si>
    <t>Acute Intoxication From the Combined Effects of Fentanyl, Alcohol, andCyclobenzaprine</t>
  </si>
  <si>
    <t>15-0483</t>
  </si>
  <si>
    <t>09/18/2015 12:00:00 AM</t>
  </si>
  <si>
    <t>18-0295</t>
  </si>
  <si>
    <t>04/16/2018 12:00:00 AM</t>
  </si>
  <si>
    <t>13-0285</t>
  </si>
  <si>
    <t>08/24/2013 12:00:00 AM</t>
  </si>
  <si>
    <t>Alcohol and Sertraline Intoxication</t>
  </si>
  <si>
    <t>SERT</t>
  </si>
  <si>
    <t>16-0824</t>
  </si>
  <si>
    <t>11/27/2016 12:00:00 AM</t>
  </si>
  <si>
    <t>Complications following methadone intoxication</t>
  </si>
  <si>
    <t>12-0246</t>
  </si>
  <si>
    <t>09/16/2012 12:00:00 AM</t>
  </si>
  <si>
    <t>17-0767</t>
  </si>
  <si>
    <t>09/23/2017 12:00:00 AM</t>
  </si>
  <si>
    <t>Carport</t>
  </si>
  <si>
    <t>Garage</t>
  </si>
  <si>
    <t>ACUTE FENTANYL AND HEROIN TOXICITIES</t>
  </si>
  <si>
    <t>17-0834</t>
  </si>
  <si>
    <t>10/22/2017 12:00:00 AM</t>
  </si>
  <si>
    <t>BRONX</t>
  </si>
  <si>
    <t>Days Inn</t>
  </si>
  <si>
    <t>Acute Intoxication due to the Combined Effects of Fentanyl, Acetyl Fentanyl, Dibutylone, Butylone, Clonazepam and Alprazolam</t>
  </si>
  <si>
    <t>18-0545</t>
  </si>
  <si>
    <t>Acute Intoxication Combined Effects of Alprazolam, Cocaine, Sertraline, Diphenhydramine, Fentanyl, Para-Fluoroisobutyrylfentanyl, and Heroin</t>
  </si>
  <si>
    <t>16-0519</t>
  </si>
  <si>
    <t>07/31/2016 12:00:00 AM</t>
  </si>
  <si>
    <t>13-0022</t>
  </si>
  <si>
    <t>01/22/2013 12:00:00 AM</t>
  </si>
  <si>
    <t>12-0336</t>
  </si>
  <si>
    <t>Passport Inn #106</t>
  </si>
  <si>
    <t>15-0226</t>
  </si>
  <si>
    <t>05/12/2015 12:00:00 AM</t>
  </si>
  <si>
    <t>SUFFIELD</t>
  </si>
  <si>
    <t>Acute intoxication due to the combined effects of amphetamine and Tapentadol</t>
  </si>
  <si>
    <t>TAPENTADOL</t>
  </si>
  <si>
    <t>17-0195</t>
  </si>
  <si>
    <t>03/05/2017 12:00:00 AM</t>
  </si>
  <si>
    <t>back patio</t>
  </si>
  <si>
    <t>Drank Alcohol and Took Prescription Medications</t>
  </si>
  <si>
    <t>Acute Intoxication From the Combined Effects of Alcohol, Zolpidem, and cyclobenzaprine</t>
  </si>
  <si>
    <t>12-0033</t>
  </si>
  <si>
    <t>02/02/2012 12:00:00 AM</t>
  </si>
  <si>
    <t>Aunt's Residence</t>
  </si>
  <si>
    <t>Combined drug toxicity, ethanol and phencyclidine</t>
  </si>
  <si>
    <t>14-0207</t>
  </si>
  <si>
    <t>05/15/2014 12:00:00 AM</t>
  </si>
  <si>
    <t>Acute intoxication due to the combined effects of Alprazolam, Fentanyl and Diphenhydramine</t>
  </si>
  <si>
    <t>15-0005</t>
  </si>
  <si>
    <t>01/03/2015 12:00:00 AM</t>
  </si>
  <si>
    <t>Acute Hydrocodone Toxicity</t>
  </si>
  <si>
    <t>13-0357</t>
  </si>
  <si>
    <t>10/18/2013 12:00:00 AM</t>
  </si>
  <si>
    <t>18-0144</t>
  </si>
  <si>
    <t>02/28/2018 12:00:00 AM</t>
  </si>
  <si>
    <t>Acute Intoxication due to the Combined Effects of Fentanyl, Acetyl Fentanyl and 4-ANPP</t>
  </si>
  <si>
    <t>4-anpp</t>
  </si>
  <si>
    <t>17-0151</t>
  </si>
  <si>
    <t>02/17/2017 12:00:00 AM</t>
  </si>
  <si>
    <t>18-0446</t>
  </si>
  <si>
    <t>06/12/2018 12:00:00 AM</t>
  </si>
  <si>
    <t>Acute Intoxication due to the Combined Effects ofAcetyl Fentanyl, Alprazolam, Cocaine, Ethanol,Fentanyl, Flubromazolam, and3-Methoxyphencyclidine (Designer Hallucinogen)</t>
  </si>
  <si>
    <t>methoxyPCP</t>
  </si>
  <si>
    <t>17-0388</t>
  </si>
  <si>
    <t>05/12/2017 12:00:00 AM</t>
  </si>
  <si>
    <t>Acute Intoxication due to the Combined Effects of Fentanyl and Clonazepam</t>
  </si>
  <si>
    <t>17-0210</t>
  </si>
  <si>
    <t>03/11/2017 12:00:00 AM</t>
  </si>
  <si>
    <t>Acute Intoxication From the Combined Effects of Oxycodone, Oxymorphone, Clonazepam, Cyclobenzaprine, Quetiapine, Amitriptyline, Nortriptyline, and hydroxyzine</t>
  </si>
  <si>
    <t>18-0348</t>
  </si>
  <si>
    <t>Acute Fentanyl and Acetyl Fentanyl Intoxication</t>
  </si>
  <si>
    <t>14-0439</t>
  </si>
  <si>
    <t>10/22/2014 12:00:00 AM</t>
  </si>
  <si>
    <t>17-0168</t>
  </si>
  <si>
    <t>02/26/2017 12:00:00 AM</t>
  </si>
  <si>
    <t>Acute Intoxication From the Combined Effects of Fentanyl and Heroin</t>
  </si>
  <si>
    <t>18-0453</t>
  </si>
  <si>
    <t>06/14/2018 12:00:00 AM</t>
  </si>
  <si>
    <t>Multidrug Toxicity Including Ethanol, Fentanyl, Morphine, and Diazepam</t>
  </si>
  <si>
    <t>Recent Cocaine Use</t>
  </si>
  <si>
    <t>12-0049</t>
  </si>
  <si>
    <t>02/21/2012 12:00:00 AM</t>
  </si>
  <si>
    <t>Homeless</t>
  </si>
  <si>
    <t>Used Oxycodone</t>
  </si>
  <si>
    <t>Oxycodone Toxicity</t>
  </si>
  <si>
    <t>15-0305</t>
  </si>
  <si>
    <t>06/24/2015 12:00:00 AM</t>
  </si>
  <si>
    <t>Heroin, cocaine</t>
  </si>
  <si>
    <t>17-0922</t>
  </si>
  <si>
    <t>11/21/2017 12:00:00 AM</t>
  </si>
  <si>
    <t>16-0468</t>
  </si>
  <si>
    <t>07/07/2016 12:00:00 AM</t>
  </si>
  <si>
    <t>Acute Intoxication from the Combined Effects of Heroin, Methadone, Olanzapine, Venlafaxine, Fluoxetine, and Mirtazapine</t>
  </si>
  <si>
    <t>16-0192</t>
  </si>
  <si>
    <t>03/24/2016 12:00:00 AM</t>
  </si>
  <si>
    <t>Royal Inn</t>
  </si>
  <si>
    <t>Acute Heroin and Fentanyl Toxicities Associated With Tramadol, Topiramate, Olanzapine and Fluoxetine Use</t>
  </si>
  <si>
    <t>16-0782</t>
  </si>
  <si>
    <t>Acute Intoxication Alprazolam, Furanyl Fentanyl, and Heroin</t>
  </si>
  <si>
    <t>18-0431</t>
  </si>
  <si>
    <t>06/05/2018 12:00:00 AM</t>
  </si>
  <si>
    <t>LISBON</t>
  </si>
  <si>
    <t>Acute Intoxication due to the Combined Effects ofAcetyl Fentanyl, Cocaine, Fentanyl, and Lorazepam</t>
  </si>
  <si>
    <t>17-0882</t>
  </si>
  <si>
    <t>11/09/2017 12:00:00 AM</t>
  </si>
  <si>
    <t>Multidrug Toxicity Including Heroin, Fentanyl, Ethanol, and Alprazolam</t>
  </si>
  <si>
    <t>17-0142</t>
  </si>
  <si>
    <t>02/15/2017 12:00:00 AM</t>
  </si>
  <si>
    <t>SIMSBURY</t>
  </si>
  <si>
    <t>Combined Effects of Ethanol, Diazepam, Oxazepam, Temazepam, Cocaine, Venlafaxine, Amitriptyline, and Heroin</t>
  </si>
  <si>
    <t>16-0897</t>
  </si>
  <si>
    <t>12/24/2016 12:00:00 AM</t>
  </si>
  <si>
    <t>Acute Intoxication due to the Combined Effects of Cocaine, Ethanol, and Fentanyl</t>
  </si>
  <si>
    <t>18-0256</t>
  </si>
  <si>
    <t>04/04/2018 12:00:00 AM</t>
  </si>
  <si>
    <t>Complications of Acute Intoxication due to the Combined Effects ofFentanyl and Oxycodone</t>
  </si>
  <si>
    <t>13-0204</t>
  </si>
  <si>
    <t>06/15/2013 12:00:00 AM</t>
  </si>
  <si>
    <t>18-0655</t>
  </si>
  <si>
    <t>08/22/2018 12:00:00 AM</t>
  </si>
  <si>
    <t>Took prescription medications</t>
  </si>
  <si>
    <t>Multidrug Toxicity Including Methadone, Alprazolam, Hydroxyzine, Gabapentin, and Sertraline</t>
  </si>
  <si>
    <t>Hypertensive Cardiovascular Disease</t>
  </si>
  <si>
    <t>17-0368</t>
  </si>
  <si>
    <t>05/06/2017 12:00:00 AM</t>
  </si>
  <si>
    <t>Acute Intoxication due to the Combined Effects of Alprazolam, Bupropion, Methadone, Methylphenidate, Nortriptyline, Ritalinic Acid, Topiramate, Tramadol, and Venlafaxine</t>
  </si>
  <si>
    <t>18-0777</t>
  </si>
  <si>
    <t>10/03/2018 12:00:00 AM</t>
  </si>
  <si>
    <t>18-0807</t>
  </si>
  <si>
    <t>ACUTE COCAINE TOXICITY, ASSOCIATED TOPIRAMATE, TRAZODONE AND CYCLOBENZAPRINE USE</t>
  </si>
  <si>
    <t>15-0388</t>
  </si>
  <si>
    <t>07/28/2015 12:00:00 AM</t>
  </si>
  <si>
    <t>Acute Alcohol and Heroin Intoxication</t>
  </si>
  <si>
    <t>15-0026</t>
  </si>
  <si>
    <t>01/14/2015 12:00:00 AM</t>
  </si>
  <si>
    <t>17-0593</t>
  </si>
  <si>
    <t>07/15/2017 12:00:00 AM</t>
  </si>
  <si>
    <t>Acute Intoxication Combined Effects of Clonazepam, Cocaine, Fentanyl, and Heroin</t>
  </si>
  <si>
    <t>16-0601</t>
  </si>
  <si>
    <t>09/02/2016 12:00:00 AM</t>
  </si>
  <si>
    <t>Acute Intoxication from the Combined Effects of Fentanyl, Nortriptyline, and Norfluoxetine</t>
  </si>
  <si>
    <t>16-0679</t>
  </si>
  <si>
    <t>Took Amphetamine</t>
  </si>
  <si>
    <t>HYPERTENSIVE AND ATHEROSCLEROTIC CARDIOVASCULAR DISEASE/Acute Amphetamine intoxication</t>
  </si>
  <si>
    <t>18-0471</t>
  </si>
  <si>
    <t>06/19/2018 12:00:00 AM</t>
  </si>
  <si>
    <t>ACUTE COCAINE TOXICITY</t>
  </si>
  <si>
    <t>15-0579</t>
  </si>
  <si>
    <t>10/24/2015 12:00:00 AM</t>
  </si>
  <si>
    <t>Acute and Chronic Substance Abuse (Fentanyl and Buprenorphine)</t>
  </si>
  <si>
    <t>18-0331</t>
  </si>
  <si>
    <t>05/04/2018 12:00:00 AM</t>
  </si>
  <si>
    <t>Acute IntoxicationCombined Effects of Sertraline, Risperidone, Fentanyl, Acetyl Fentanyl, and Heroin</t>
  </si>
  <si>
    <t>15-0715</t>
  </si>
  <si>
    <t>12/23/2015 12:00:00 AM</t>
  </si>
  <si>
    <t>17-0222</t>
  </si>
  <si>
    <t>Acute Intoxication From the Combined Effects of Methadone and Alcohol</t>
  </si>
  <si>
    <t>12-0174</t>
  </si>
  <si>
    <t>07/05/2012 12:00:00 AM</t>
  </si>
  <si>
    <t>NORTH CANAAN</t>
  </si>
  <si>
    <t>16-0564</t>
  </si>
  <si>
    <t>08/20/2016 12:00:00 AM</t>
  </si>
  <si>
    <t>Acute Intoxication from the Combined Effects of Methadone, Alprazolam, Clonazepam, and Phentermine</t>
  </si>
  <si>
    <t>15-0356</t>
  </si>
  <si>
    <t>07/13/2015 12:00:00 AM</t>
  </si>
  <si>
    <t>Acute Combined Heroin, Fentanyl and Methadone Toxicities</t>
  </si>
  <si>
    <t>17-0079</t>
  </si>
  <si>
    <t>01/29/2017 12:00:00 AM</t>
  </si>
  <si>
    <t>Acute Intoxication Combined Effects of Ethanol and Chlordiazepoxide</t>
  </si>
  <si>
    <t>18-0869</t>
  </si>
  <si>
    <t>Acute Intoxication From the Combined Effects of Cocaine, Fentanyl, Methadone, Phencyclidine, and Lamotrigine</t>
  </si>
  <si>
    <t>15-0258</t>
  </si>
  <si>
    <t>05/31/2015 12:00:00 AM</t>
  </si>
  <si>
    <t>Acute Alcohol, Heroin and Fentanyl Toxicities</t>
  </si>
  <si>
    <t>14-0449</t>
  </si>
  <si>
    <t>10/26/2014 12:00:00 AM</t>
  </si>
  <si>
    <t>Intoxication due to the combined effects of Ethanol, Alprazolam, Oxycodone, and Oxymorphone</t>
  </si>
  <si>
    <t>17-1012</t>
  </si>
  <si>
    <t>12/26/2017 12:00:00 AM</t>
  </si>
  <si>
    <t>SOUTHPORT</t>
  </si>
  <si>
    <t>Acute Intoxication From the Combined Effects of Fentanyl, Oxycodone, Lorazepam, Cyclobenzaprine, Quetiapine, Escitalopram, Mirtazapine, Desmethyldoxepin, and Paroxetine</t>
  </si>
  <si>
    <t>17-0066</t>
  </si>
  <si>
    <t>01/22/2017 12:00:00 AM</t>
  </si>
  <si>
    <t>NIANTIC</t>
  </si>
  <si>
    <t>Acute Intoxication From the Combined Effects of Fentanyl, Heroin, and Alprazolam</t>
  </si>
  <si>
    <t>16-0533</t>
  </si>
  <si>
    <t>08/05/2016 12:00:00 AM</t>
  </si>
  <si>
    <t>Acute Intoxication The Combined Effects of Fentanyl, Cocaine, and Heroin</t>
  </si>
  <si>
    <t>13-0352</t>
  </si>
  <si>
    <t>10/14/2013 12:00:00 AM</t>
  </si>
  <si>
    <t>18-0057</t>
  </si>
  <si>
    <t>01/29/2018 12:00:00 AM</t>
  </si>
  <si>
    <t>Used illicit drugs</t>
  </si>
  <si>
    <t>Acute Intoxication due to the Combined Effects ofFentanyl, Acetyl Fentanyl, Heroin, Cocaine, and Diazepam</t>
  </si>
  <si>
    <t>16-0203</t>
  </si>
  <si>
    <t>03/30/2016 12:00:00 AM</t>
  </si>
  <si>
    <t>Complications of Acute Intoxication due to the Combined Effects of Heroin and Benzodiazepines</t>
  </si>
  <si>
    <t>18-0603</t>
  </si>
  <si>
    <t>07/29/2018 12:00:00 AM</t>
  </si>
  <si>
    <t>Acute Intoxication By The Combined Effects of Fentanyl, Ethanol and Hydroxyzine</t>
  </si>
  <si>
    <t>13-0419</t>
  </si>
  <si>
    <t>Cocaine and Oxycodone Intoxication</t>
  </si>
  <si>
    <t>16-0913</t>
  </si>
  <si>
    <t>17-0637</t>
  </si>
  <si>
    <t>08/02/2017 12:00:00 AM</t>
  </si>
  <si>
    <t>Acute Intoxication Combined Effects of Alprazolam, Citalopram/Escitalopram, Fentanyl, and Heroin</t>
  </si>
  <si>
    <t>18-0324</t>
  </si>
  <si>
    <t>05/02/2018 12:00:00 AM</t>
  </si>
  <si>
    <t>Acute Intoxication due to the Combined Effects ofAcetyl Fentanyl, Cocaine, Cyclobenzaprine, and Fentanyl</t>
  </si>
  <si>
    <t>17-0287</t>
  </si>
  <si>
    <t>Acute Intoxication From the Combined Effects of Heroin, Clonazepam, Sertraline, and Bupropion</t>
  </si>
  <si>
    <t>16-0133</t>
  </si>
  <si>
    <t>02/27/2016 12:00:00 AM</t>
  </si>
  <si>
    <t>Godfather's Residence</t>
  </si>
  <si>
    <t>Acute Intoxication due to the Combined Effects of Cocaine, Fentanyl, and Oxycodone</t>
  </si>
  <si>
    <t>16-0621</t>
  </si>
  <si>
    <t>09/08/2016 12:00:00 AM</t>
  </si>
  <si>
    <t>Acute Intoxication the Combined Effects of Cocaine, Olanzapine, Fentanyl, Amitriptyline and Heroin</t>
  </si>
  <si>
    <t>13-0005</t>
  </si>
  <si>
    <t>01/05/2013 12:00:00 AM</t>
  </si>
  <si>
    <t>Father's Residence</t>
  </si>
  <si>
    <t>17-0443</t>
  </si>
  <si>
    <t>05/30/2017 12:00:00 AM</t>
  </si>
  <si>
    <t>Acute Intoxication Due To The Combined Effects Of Fentanyl, Heroin, Methadone, Alprazolam, and Clonazepam</t>
  </si>
  <si>
    <t>13-0136</t>
  </si>
  <si>
    <t>04/19/2013 12:00:00 AM</t>
  </si>
  <si>
    <t>heroin use</t>
  </si>
  <si>
    <t>18-0130</t>
  </si>
  <si>
    <t>02/24/2018 12:00:00 AM</t>
  </si>
  <si>
    <t>15-0467</t>
  </si>
  <si>
    <t>09/08/2015 12:00:00 AM</t>
  </si>
  <si>
    <t>Acute Methadone and Alprazolam Intoxication</t>
  </si>
  <si>
    <t>17-0524</t>
  </si>
  <si>
    <t>06/25/2017 12:00:00 AM</t>
  </si>
  <si>
    <t>Multidrug Toxicity Including Fentanyl, Acetyl Fentanyl, and Ethanol</t>
  </si>
  <si>
    <t>18-0674</t>
  </si>
  <si>
    <t>08/28/2018 12:00:00 AM</t>
  </si>
  <si>
    <t>Multidrug Toxicity Including Cocaine, Cocaethylene, Diphenhydramine, and Buprenorphine</t>
  </si>
  <si>
    <t>17-0011</t>
  </si>
  <si>
    <t>01/05/2017 12:00:00 AM</t>
  </si>
  <si>
    <t>12-0100</t>
  </si>
  <si>
    <t>04/14/2012 12:00:00 AM</t>
  </si>
  <si>
    <t>Used Cocaine, Heroin and Fentanyl</t>
  </si>
  <si>
    <t>Cocaine, Heroin and Fentanyl Toxicities</t>
  </si>
  <si>
    <t>16-0574</t>
  </si>
  <si>
    <t>08/23/2016 12:00:00 AM</t>
  </si>
  <si>
    <t>Acute Intoxication The Combined Effects of Fentanyl, Heroin, and Alprazolam</t>
  </si>
  <si>
    <t>17-0768</t>
  </si>
  <si>
    <t>Multidrug Toxicity Including Fentanyl and Ethanol</t>
  </si>
  <si>
    <t>15-0503</t>
  </si>
  <si>
    <t>09/26/2015 12:00:00 AM</t>
  </si>
  <si>
    <t>Other indoor Area</t>
  </si>
  <si>
    <t>Acute intoxication from the combined effects of heroin and Fentanyl</t>
  </si>
  <si>
    <t>18-0978</t>
  </si>
  <si>
    <t>12/13/2018 12:00:00 AM</t>
  </si>
  <si>
    <t>Acute Intoxication From the Combined Effects of Fentanyl, Acetyl Fentanyl, Heroin, Alprazolam, Amitriptyline, and Nortriptyline</t>
  </si>
  <si>
    <t>16-0363</t>
  </si>
  <si>
    <t>Acute Heroin Toxicity Associated with Alprazolam Use</t>
  </si>
  <si>
    <t>18-0564</t>
  </si>
  <si>
    <t>07/15/2018 12:00:00 AM</t>
  </si>
  <si>
    <t>17-0567</t>
  </si>
  <si>
    <t>Acute Intoxication due to the Combined Effects of Amitriptyline, Oxycodone, and Oxymorphone</t>
  </si>
  <si>
    <t>14-0483</t>
  </si>
  <si>
    <t>11/17/2014 12:00:00 AM</t>
  </si>
  <si>
    <t>Intoxication due to the Combined Effects of Ethanol, Heroin, and Oxycodine</t>
  </si>
  <si>
    <t>16-0308</t>
  </si>
  <si>
    <t>05/07/2016 12:00:00 AM</t>
  </si>
  <si>
    <t>15-0456</t>
  </si>
  <si>
    <t>09/03/2015 12:00:00 AM</t>
  </si>
  <si>
    <t>Acute intoxication due to the combined effects of heroin, Fentanyl, Zolpidem and ethanol</t>
  </si>
  <si>
    <t>14-0416</t>
  </si>
  <si>
    <t>10/08/2014 12:00:00 AM</t>
  </si>
  <si>
    <t>Combined alcohol and medication</t>
  </si>
  <si>
    <t>Acute intoxication due to the combined effects of ethanol and methadone</t>
  </si>
  <si>
    <t>18-0242</t>
  </si>
  <si>
    <t>04/01/2018 12:00:00 AM</t>
  </si>
  <si>
    <t>16-0083</t>
  </si>
  <si>
    <t>Combined Acute Fentanyl and Diazepam Toxicity</t>
  </si>
  <si>
    <t>13-0221</t>
  </si>
  <si>
    <t>07/04/2013 12:00:00 AM</t>
  </si>
  <si>
    <t>Fentanyl and Heroin Intoxication</t>
  </si>
  <si>
    <t>14-0475</t>
  </si>
  <si>
    <t>Complications of acute opiate intoxication</t>
  </si>
  <si>
    <t>17-0562</t>
  </si>
  <si>
    <t>07/05/2017 12:00:00 AM</t>
  </si>
  <si>
    <t>WATERFORD</t>
  </si>
  <si>
    <t>Parent's house</t>
  </si>
  <si>
    <t>ACUTE OXYCODONE TOXICITY, CLONAZEPAM, SERTRALINE USE, RECENT COCAINE USE</t>
  </si>
  <si>
    <t>17-0125</t>
  </si>
  <si>
    <t>02/11/2017 12:00:00 AM</t>
  </si>
  <si>
    <t>17-0602</t>
  </si>
  <si>
    <t>Acute Intoxication From the Combined Effects of Fentanyl, Heroin, Alcohol, Topiramate, Quetiapine, and Escitalopram</t>
  </si>
  <si>
    <t>13-0253</t>
  </si>
  <si>
    <t>07/27/2013 12:00:00 AM</t>
  </si>
  <si>
    <t>13-0472</t>
  </si>
  <si>
    <t>15-0108</t>
  </si>
  <si>
    <t>03/03/2015 12:00:00 AM</t>
  </si>
  <si>
    <t>Combined Hydromorphone, Alcohol, Cyclobenzapine, Diazapam and Diphenhydramine Toxicities</t>
  </si>
  <si>
    <t>16-0138</t>
  </si>
  <si>
    <t>02/29/2016 12:00:00 AM</t>
  </si>
  <si>
    <t>14-0068</t>
  </si>
  <si>
    <t>02/14/2014 12:00:00 AM</t>
  </si>
  <si>
    <t>Acute intoxication due to the combined effects of heroin, Methylphenidate, Topiramate, Methylone and Amitriptyline</t>
  </si>
  <si>
    <t>13-0335</t>
  </si>
  <si>
    <t>10/05/2013 12:00:00 AM</t>
  </si>
  <si>
    <t>KILLINGWORTH</t>
  </si>
  <si>
    <t>13-0385</t>
  </si>
  <si>
    <t>11/03/2013 12:00:00 AM</t>
  </si>
  <si>
    <t>17-0434</t>
  </si>
  <si>
    <t>05/28/2017 12:00:00 AM</t>
  </si>
  <si>
    <t>Diphenhydramine, Ethanol, Hydrocodone, Nordiazepam, and Zolpidem</t>
  </si>
  <si>
    <t>18-0690</t>
  </si>
  <si>
    <t>09/04/2018 12:00:00 AM</t>
  </si>
  <si>
    <t>Acute Intoxication due to the Combined Effects of Alprazolam, Buprenorphine, Diphenhydramine, Heroin, and Zolpidem</t>
  </si>
  <si>
    <t>13-0435</t>
  </si>
  <si>
    <t>12/01/2013 12:00:00 AM</t>
  </si>
  <si>
    <t>Super 8 Motel</t>
  </si>
  <si>
    <t>Ethanol, Cocaine and Heroin Intoxication</t>
  </si>
  <si>
    <t>12-0115</t>
  </si>
  <si>
    <t>05/06/2012 12:00:00 AM</t>
  </si>
  <si>
    <t>Heroin use</t>
  </si>
  <si>
    <t>12-0332</t>
  </si>
  <si>
    <t>12/10/2012 12:00:00 AM</t>
  </si>
  <si>
    <t>Cocaine and Morphine Toxicity</t>
  </si>
  <si>
    <t>17-0723</t>
  </si>
  <si>
    <t>Took oxycodone</t>
  </si>
  <si>
    <t>Hospital or Emergency Room</t>
  </si>
  <si>
    <t>Oxycodone Toxicity and Chronic Drug Abuse</t>
  </si>
  <si>
    <t>16-0548</t>
  </si>
  <si>
    <t>Acute Intoxication the Combined Effects of Fentanyl, Morphine (Heroin) and Alcohol</t>
  </si>
  <si>
    <t>18-0610</t>
  </si>
  <si>
    <t>Acute Opioid Intoxication</t>
  </si>
  <si>
    <t>15-0423</t>
  </si>
  <si>
    <t>08/14/2015 12:00:00 AM</t>
  </si>
  <si>
    <t>Complications of acute intoxication from the combined effects of cocaine, opiates and benzodiazepines</t>
  </si>
  <si>
    <t>18-0038</t>
  </si>
  <si>
    <t>01/19/2018 12:00:00 AM</t>
  </si>
  <si>
    <t>Multidrug Toxcity Including Heroin, Fentanyl, Hydrocodone, N-Ethyl Pentylone, and Topiramate</t>
  </si>
  <si>
    <t>N-ETHYL-PENTYLONE</t>
  </si>
  <si>
    <t>17-0489</t>
  </si>
  <si>
    <t>06/13/2017 12:00:00 AM</t>
  </si>
  <si>
    <t>BLANDFORD</t>
  </si>
  <si>
    <t>Roadway in vehicle</t>
  </si>
  <si>
    <t>Acute Intoxication Cocaine Toxicity</t>
  </si>
  <si>
    <t>14-0464</t>
  </si>
  <si>
    <t>11/08/2014 12:00:00 AM</t>
  </si>
  <si>
    <t>PORT CHESTER</t>
  </si>
  <si>
    <t>Complications of remote cocaine intoxication with cerebral artery aneurysm rupture</t>
  </si>
  <si>
    <t>14-0431</t>
  </si>
  <si>
    <t>10/17/2014 12:00:00 AM</t>
  </si>
  <si>
    <t>18-0183</t>
  </si>
  <si>
    <t>Acute IntoxicationCombined Effects of Ethanol, Heroin, and Fentanyl</t>
  </si>
  <si>
    <t>18-0257</t>
  </si>
  <si>
    <t>04/05/2018 12:00:00 AM</t>
  </si>
  <si>
    <t>Pilot Gas Station</t>
  </si>
  <si>
    <t>Gas Station</t>
  </si>
  <si>
    <t>ACUTE COMBINED FENTANYL, COCAINE AND ALCOHOL TOXICITIES</t>
  </si>
  <si>
    <t>17-0355</t>
  </si>
  <si>
    <t>05/03/2017 12:00:00 AM</t>
  </si>
  <si>
    <t>Combined Effects of Ethanol, Diazepam, Oxazepam, Temazepam, Chlordiazepoxide, Lorazepam, Alprazolam, Fentanyl, and Heroin</t>
  </si>
  <si>
    <t>16-0051</t>
  </si>
  <si>
    <t>01/25/2016 12:00:00 AM</t>
  </si>
  <si>
    <t>Complications of Acute Heroin Toxicity</t>
  </si>
  <si>
    <t>15-0173</t>
  </si>
  <si>
    <t>EAST HARTFORD,</t>
  </si>
  <si>
    <t>Intoxicaion due to the Combined Effects of Heroin, Fentanyl and Alprazolam</t>
  </si>
  <si>
    <t>15-0052</t>
  </si>
  <si>
    <t>02/01/2015 12:00:00 AM</t>
  </si>
  <si>
    <t>17-0227</t>
  </si>
  <si>
    <t>Combined Effects of Cocaine, Methadone, Amitriptyline, Citalopram / Escitalopram, and Trazodone</t>
  </si>
  <si>
    <t>17-0714</t>
  </si>
  <si>
    <t>08/31/2017 12:00:00 AM</t>
  </si>
  <si>
    <t>17-0791</t>
  </si>
  <si>
    <t>Acute Intoxication due to the Combined Effects of Ethanol and Fentanyl</t>
  </si>
  <si>
    <t>16-0426</t>
  </si>
  <si>
    <t>06/22/2016 12:00:00 AM</t>
  </si>
  <si>
    <t>WILLINGTON</t>
  </si>
  <si>
    <t>Acute Heroin Toxicity Associated with Alprazolam and Alcohol Use</t>
  </si>
  <si>
    <t>17-0968</t>
  </si>
  <si>
    <t>Multidrug Toxicity Including Heroin, Fentanyl, Alprazolam, and Diazepam</t>
  </si>
  <si>
    <t>17-0039</t>
  </si>
  <si>
    <t>01/13/2017 12:00:00 AM</t>
  </si>
  <si>
    <t>Front Steps</t>
  </si>
  <si>
    <t>Acute Intoxication Combined Effects of Ethanol, Clonazepam. Topiramate, and Heroin</t>
  </si>
  <si>
    <t>16-0350</t>
  </si>
  <si>
    <t>05/26/2016 12:00:00 AM</t>
  </si>
  <si>
    <t>WESTON</t>
  </si>
  <si>
    <t>Acute Heroin and Probable Acetyl Fentanyl Intoxication</t>
  </si>
  <si>
    <t>16-0510</t>
  </si>
  <si>
    <t>RED HOOK</t>
  </si>
  <si>
    <t>DUTCHESS</t>
  </si>
  <si>
    <t>STORMVILLE</t>
  </si>
  <si>
    <t>Acute Heroin Intoxication and Recent Use of Cocaine</t>
  </si>
  <si>
    <t>16-0761</t>
  </si>
  <si>
    <t>11/10/2016 12:00:00 AM</t>
  </si>
  <si>
    <t>Abuse of Medications</t>
  </si>
  <si>
    <t>Acute Intoxication due to the Combined Effects of Hydromorphone and Alprazolam</t>
  </si>
  <si>
    <t>14-0085</t>
  </si>
  <si>
    <t>02/20/2014 12:00:00 AM</t>
  </si>
  <si>
    <t>Acute Oxycodone Toxicity</t>
  </si>
  <si>
    <t>12-0345</t>
  </si>
  <si>
    <t>12/21/2012 12:00:00 AM</t>
  </si>
  <si>
    <t>14-0341</t>
  </si>
  <si>
    <t>08/21/2014 12:00:00 AM</t>
  </si>
  <si>
    <t>17-0690</t>
  </si>
  <si>
    <t>Acute Methadone and Heroin Intoxication</t>
  </si>
  <si>
    <t>15-0586</t>
  </si>
  <si>
    <t>10/26/2015 12:00:00 AM</t>
  </si>
  <si>
    <t>Acute Heroin, Fentanyl and Ethanol Toxicities</t>
  </si>
  <si>
    <t>18-0475</t>
  </si>
  <si>
    <t>06/20/2018 12:00:00 AM</t>
  </si>
  <si>
    <t>Complications of Acute Intoxication including Amphetamine,Benzodiazepine and Opioids</t>
  </si>
  <si>
    <t>17-0298</t>
  </si>
  <si>
    <t>04/11/2017 12:00:00 AM</t>
  </si>
  <si>
    <t>Acute Intoxication due to the Combined Effects of Diazepam, Ethanol, and Oxycodone</t>
  </si>
  <si>
    <t>18-0898</t>
  </si>
  <si>
    <t>11/12/2018 12:00:00 AM</t>
  </si>
  <si>
    <t>Acute Intoxication due to the Combined Effects of Fentanyl, para-Fluoroisobutyrylfentanyl, and Heroin</t>
  </si>
  <si>
    <t>17-0750</t>
  </si>
  <si>
    <t>09/13/2017 12:00:00 AM</t>
  </si>
  <si>
    <t>Fentanyl and Ethanol Toxicity</t>
  </si>
  <si>
    <t>16-0330</t>
  </si>
  <si>
    <t>Acute Intoxication due to the Combined Effects of Heroin, Fentanyl, Cocaine and Ethanol</t>
  </si>
  <si>
    <t>15-0721</t>
  </si>
  <si>
    <t>12/27/2015 12:00:00 AM</t>
  </si>
  <si>
    <t>12-0184</t>
  </si>
  <si>
    <t>07/15/2012 12:00:00 AM</t>
  </si>
  <si>
    <t>18-0678</t>
  </si>
  <si>
    <t>08/31/2018 12:00:00 AM</t>
  </si>
  <si>
    <t>Acute Intoxication From the Combined Effects of Fentanyl, Heroin, Oxycodone, Oxymorphone, Diazepam, Alcohol, and Escitalopram</t>
  </si>
  <si>
    <t>15-0059</t>
  </si>
  <si>
    <t>02/04/2015 12:00:00 AM</t>
  </si>
  <si>
    <t>Intoxication due to the Combined Effects of Alprazolam, Morphine, and Oxycodone</t>
  </si>
  <si>
    <t>18-0337</t>
  </si>
  <si>
    <t>05/05/2018 12:00:00 AM</t>
  </si>
  <si>
    <t>Combined Medication with Alcohol</t>
  </si>
  <si>
    <t>Acute Intoxication due to the Combined Effects ofBenzodiazepines, Ethanol, and Hydroxyzine</t>
  </si>
  <si>
    <t>14-0315</t>
  </si>
  <si>
    <t>08/02/2014 12:00:00 AM</t>
  </si>
  <si>
    <t>Street</t>
  </si>
  <si>
    <t>Alcohol, Cocaine and Heroin Intoxication</t>
  </si>
  <si>
    <t>14-0282</t>
  </si>
  <si>
    <t>07/02/2014 12:00:00 AM</t>
  </si>
  <si>
    <t>Acute Heroin and Alcohol Toxicities</t>
  </si>
  <si>
    <t>Cardiac Hypertrophy with Hypertension, Asthma</t>
  </si>
  <si>
    <t>16-0910</t>
  </si>
  <si>
    <t>Acute Intox Morphine, Phencyclidine, Hydromorphone, and Diazepam</t>
  </si>
  <si>
    <t>PCP, HYDROMORPH</t>
  </si>
  <si>
    <t>17-0801</t>
  </si>
  <si>
    <t>Acute Intoxication Combined Effects of Alprazolam, Cocaine, Fentanyl, Acetyl Fentanyl, and Heroin</t>
  </si>
  <si>
    <t>14-0101</t>
  </si>
  <si>
    <t>03/03/2014 12:00:00 AM</t>
  </si>
  <si>
    <t>FRIEND HOME</t>
  </si>
  <si>
    <t>Acute Cocaine, Fentanyl, Ziprasidone and Alcohol Toxicities</t>
  </si>
  <si>
    <t>16-0611</t>
  </si>
  <si>
    <t>Acute Intoxication the Combined Effects of Ethanol, Clonazepam, Cocaine, Duloxetine, and Fentanyl</t>
  </si>
  <si>
    <t>16-0435</t>
  </si>
  <si>
    <t>06/27/2016 12:00:00 AM</t>
  </si>
  <si>
    <t>Substance Abuse (Injection)</t>
  </si>
  <si>
    <t>Acute Fentanyl and Heroin Toxicities</t>
  </si>
  <si>
    <t>17-0661</t>
  </si>
  <si>
    <t>08/10/2017 12:00:00 AM</t>
  </si>
  <si>
    <t>Backyard</t>
  </si>
  <si>
    <t>Yard</t>
  </si>
  <si>
    <t>ACUTE COCAINE TOXICITY, ALPRAZOLAM, METHADONE USE</t>
  </si>
  <si>
    <t>16-0220</t>
  </si>
  <si>
    <t>04/06/2016 12:00:00 AM</t>
  </si>
  <si>
    <t>MIDDLEFIELD</t>
  </si>
  <si>
    <t>13-0175</t>
  </si>
  <si>
    <t>05/30/2013 12:00:00 AM</t>
  </si>
  <si>
    <t>Combined Morphine, Quetiapine and Sertraline Toxicities</t>
  </si>
  <si>
    <t>13-0092</t>
  </si>
  <si>
    <t>03/14/2013 12:00:00 AM</t>
  </si>
  <si>
    <t>18-0149</t>
  </si>
  <si>
    <t>03/01/2018 12:00:00 AM</t>
  </si>
  <si>
    <t>Acute Intoxication due to the Combined Effects of Fentanyl,Acetyl Fentanyl, Cocaine, Ethanol, Diphenhydramine, and Nortriptyline</t>
  </si>
  <si>
    <t>12-0147</t>
  </si>
  <si>
    <t>06/10/2012 12:00:00 AM</t>
  </si>
  <si>
    <t>16-0569</t>
  </si>
  <si>
    <t>08/22/2016 12:00:00 AM</t>
  </si>
  <si>
    <t>Acute Mirtagynine and Etizolam Intoxication</t>
  </si>
  <si>
    <t>Mirtagynine</t>
  </si>
  <si>
    <t>15-0143</t>
  </si>
  <si>
    <t>16-0284</t>
  </si>
  <si>
    <t>04/30/2016 12:00:00 AM</t>
  </si>
  <si>
    <t>Acute Intoxication from the Combined Effects of Heroin and Fentanyl</t>
  </si>
  <si>
    <t>18-0261</t>
  </si>
  <si>
    <t>04/06/2018 12:00:00 AM</t>
  </si>
  <si>
    <t>Multiple Complications of Anoxic Ischemic Encephalopathy following Remote Acute Drug Intoxication</t>
  </si>
  <si>
    <t>UK</t>
  </si>
  <si>
    <t>15-0517</t>
  </si>
  <si>
    <t>Acute Intoxication from the Combined Effects of Oxycodone, Oxymorphone, Zolpidem, Doxylamine, Dextromethorphan, and 7-Amino Clonazepam</t>
  </si>
  <si>
    <t>13-0450</t>
  </si>
  <si>
    <t>12/12/2013 12:00:00 AM</t>
  </si>
  <si>
    <t>Inhalation/Ingestion</t>
  </si>
  <si>
    <t>Diazepam and Heroin Intoxication</t>
  </si>
  <si>
    <t>16-0557</t>
  </si>
  <si>
    <t>08/18/2016 12:00:00 AM</t>
  </si>
  <si>
    <t>Acute Intoxication the Combined Effects of Ethanol, Chlordiazepoxide, Fentanyl and Heroin</t>
  </si>
  <si>
    <t>14-0053</t>
  </si>
  <si>
    <t>02/03/2014 12:00:00 AM</t>
  </si>
  <si>
    <t>13-0192</t>
  </si>
  <si>
    <t>06/08/2013 12:00:00 AM</t>
  </si>
  <si>
    <t>Methadone Toxicity</t>
  </si>
  <si>
    <t>17-0049</t>
  </si>
  <si>
    <t>15-0397</t>
  </si>
  <si>
    <t>08/01/2015 12:00:00 AM</t>
  </si>
  <si>
    <t>Acute cocaine and heroin intoxication</t>
  </si>
  <si>
    <t>16-0579</t>
  </si>
  <si>
    <t>Acute Heroin, Fentanyl and Hydromorphone Intoxication</t>
  </si>
  <si>
    <t>HYDROMORP</t>
  </si>
  <si>
    <t>18-0026</t>
  </si>
  <si>
    <t>01/13/2018 12:00:00 AM</t>
  </si>
  <si>
    <t>Took Medication</t>
  </si>
  <si>
    <t>Acute Intoxication due to the Combined Effects ofClonazepam, Methadone, Oxycodone,Quetiapine, Topiramate, and Venlafaxine</t>
  </si>
  <si>
    <t>17-0466</t>
  </si>
  <si>
    <t>06/06/2017 12:00:00 AM</t>
  </si>
  <si>
    <t>Ethanol and Fentanyl</t>
  </si>
  <si>
    <t>17-0943</t>
  </si>
  <si>
    <t>12/01/2017 12:00:00 AM</t>
  </si>
  <si>
    <t>Family residence</t>
  </si>
  <si>
    <t>Acute Intoxication From the Combined Effects of Cocaine, Fentanyl, Acetyl Fentanyl, Oxycodone, and Alcohol</t>
  </si>
  <si>
    <t>13-0272</t>
  </si>
  <si>
    <t>08/15/2013 12:00:00 AM</t>
  </si>
  <si>
    <t>13-0490</t>
  </si>
  <si>
    <t>12/31/2013 12:00:00 AM</t>
  </si>
  <si>
    <t>Combined Effects of Morphine, Diazapem, Oxazepam, Temazepam, Bupropion, Clomipramine and Duloxetime</t>
  </si>
  <si>
    <t>17-0786</t>
  </si>
  <si>
    <t>10/03/2017 12:00:00 AM</t>
  </si>
  <si>
    <t>Complications of Acute Methadone Intoxication</t>
  </si>
  <si>
    <t>15-0487</t>
  </si>
  <si>
    <t>09/19/2015 12:00:00 AM</t>
  </si>
  <si>
    <t>Acute Intoxication due to the Combined Effects of Heroin, Cocaine, and Clonazepam</t>
  </si>
  <si>
    <t>17-0411</t>
  </si>
  <si>
    <t>05/21/2017 12:00:00 AM</t>
  </si>
  <si>
    <t>FENTANYL AND HEROIN TOXICITY</t>
  </si>
  <si>
    <t>14-0532</t>
  </si>
  <si>
    <t>12/13/2014 12:00:00 AM</t>
  </si>
  <si>
    <t>17-0320</t>
  </si>
  <si>
    <t>04/21/2017 12:00:00 AM</t>
  </si>
  <si>
    <t>Ingested medications and ethanol</t>
  </si>
  <si>
    <t>ACUTE INTOXICATION DUE TO THE COMBINED EFFECTS OF MORPHINE, HYDROMORPHONE, AND ETHANOL</t>
  </si>
  <si>
    <t>17-0331</t>
  </si>
  <si>
    <t>04/26/2017 12:00:00 AM</t>
  </si>
  <si>
    <t>Acute Intoxication Cocaine, Diazepam, Ethanol, Fentanyl, Heroin, Oxycodone, and Zolpidem</t>
  </si>
  <si>
    <t>16-0723</t>
  </si>
  <si>
    <t>10/27/2016 12:00:00 AM</t>
  </si>
  <si>
    <t>Acute Phencyclidine and Heroin Intoxication</t>
  </si>
  <si>
    <t>18-0773</t>
  </si>
  <si>
    <t>10/01/2018 12:00:00 AM</t>
  </si>
  <si>
    <t>Acute Intoxication by the Combined Effects of Cocaine, Bupropion, and Citalopram</t>
  </si>
  <si>
    <t>18-0701</t>
  </si>
  <si>
    <t>09/08/2018 12:00:00 AM</t>
  </si>
  <si>
    <t>16-0034</t>
  </si>
  <si>
    <t>01/18/2016 12:00:00 AM</t>
  </si>
  <si>
    <t>Acute Intoxication Due To The Combined Effects of Fentanyl and Acetyl Fentanyl</t>
  </si>
  <si>
    <t>16-0266</t>
  </si>
  <si>
    <t>04/20/2016 12:00:00 AM</t>
  </si>
  <si>
    <t>17-0587</t>
  </si>
  <si>
    <t>07/12/2017 12:00:00 AM</t>
  </si>
  <si>
    <t>WEST SPRINGFIELD</t>
  </si>
  <si>
    <t>Multidrug Toxicity Including Ethanol, Furanyl Fentanyl, 4-ANPP, U-47700, Cocaine, Cocaethylene, and Heroin</t>
  </si>
  <si>
    <t>U-47700</t>
  </si>
  <si>
    <t>14-0237</t>
  </si>
  <si>
    <t>06/04/2014 12:00:00 AM</t>
  </si>
  <si>
    <t>Acute intoxication due to the combined effects of cocaine, ethanol and Clonazepam</t>
  </si>
  <si>
    <t>15-0111</t>
  </si>
  <si>
    <t>03/05/2015 12:00:00 AM</t>
  </si>
  <si>
    <t>Acute intoxication due to the combined effects of alcohol and Diazepam</t>
  </si>
  <si>
    <t>12-0178</t>
  </si>
  <si>
    <t>07/07/2012 12:00:00 AM</t>
  </si>
  <si>
    <t>18-0525</t>
  </si>
  <si>
    <t>12-0052</t>
  </si>
  <si>
    <t>02/25/2012 12:00:00 AM</t>
  </si>
  <si>
    <t>KINGSTON</t>
  </si>
  <si>
    <t>14-0297</t>
  </si>
  <si>
    <t>07/17/2014 12:00:00 AM</t>
  </si>
  <si>
    <t>Acute intoxication due to the combined effects of cocaine and heroin</t>
  </si>
  <si>
    <t>18-0101</t>
  </si>
  <si>
    <t>02/13/2018 12:00:00 AM</t>
  </si>
  <si>
    <t>Complications of Acute Heroin and Fentanyl Toxicities</t>
  </si>
  <si>
    <t>14-0398</t>
  </si>
  <si>
    <t>09/29/2014 12:00:00 AM</t>
  </si>
  <si>
    <t>Howard Johnson Hotel</t>
  </si>
  <si>
    <t>18-0265</t>
  </si>
  <si>
    <t>04/07/2018 12:00:00 AM</t>
  </si>
  <si>
    <t>ACUTE COMBINED HEROIN, FENTANYL, ALCOHOL AND COCAINE TOXICITIES</t>
  </si>
  <si>
    <t>15-0642</t>
  </si>
  <si>
    <t>11/18/2015 12:00:00 AM</t>
  </si>
  <si>
    <t>16-0417</t>
  </si>
  <si>
    <t>06/19/2016 12:00:00 AM</t>
  </si>
  <si>
    <t>The Combined Effects of Cocaine, Acetyl Fentanyl, Morphine and Oxycodone</t>
  </si>
  <si>
    <t>14-0471</t>
  </si>
  <si>
    <t>11/13/2014 12:00:00 AM</t>
  </si>
  <si>
    <t>15-0300</t>
  </si>
  <si>
    <t>13-0054</t>
  </si>
  <si>
    <t>02/14/2013 12:00:00 AM</t>
  </si>
  <si>
    <t>14-0017</t>
  </si>
  <si>
    <t>01/11/2014 12:00:00 AM</t>
  </si>
  <si>
    <t>Heroin and Clonazepam Intoxication</t>
  </si>
  <si>
    <t>18-0178</t>
  </si>
  <si>
    <t>03/10/2018 12:00:00 AM</t>
  </si>
  <si>
    <t>15-0486</t>
  </si>
  <si>
    <t>Acute intoxication due to the combined effects of Acetyl Fentanyl, Fentanyl and heroin</t>
  </si>
  <si>
    <t>18-0085</t>
  </si>
  <si>
    <t>02/06/2018 12:00:00 AM</t>
  </si>
  <si>
    <t>Mixed alcohol and pills</t>
  </si>
  <si>
    <t>Acute Intoxication due to the Combined Effects ofOxycodone, Ethanol, and Diazepam</t>
  </si>
  <si>
    <t>18-0574</t>
  </si>
  <si>
    <t>16-0633</t>
  </si>
  <si>
    <t>09/14/2016 12:00:00 AM</t>
  </si>
  <si>
    <t>Acute Intoxication due to the Combined Effects of Acetyl Fentanyl, Alprazolam, Fentanyl, Heroin, and Oxycodone</t>
  </si>
  <si>
    <t>15-0076</t>
  </si>
  <si>
    <t>02/11/2015 12:00:00 AM</t>
  </si>
  <si>
    <t>Intoxication due to the combined effects of Clozapine, Paroxetine, and Cyclobenzaprine</t>
  </si>
  <si>
    <t>12-0024</t>
  </si>
  <si>
    <t>01/28/2012 12:00:00 AM</t>
  </si>
  <si>
    <t>15-0207</t>
  </si>
  <si>
    <t>04/28/2015 12:00:00 AM</t>
  </si>
  <si>
    <t>18-0398</t>
  </si>
  <si>
    <t>05/24/2018 12:00:00 AM</t>
  </si>
  <si>
    <t>Acute Intoxication From the Combined Effects of Fentanyl, Morphine,Amphetamine, Amitriptyline, and Alcohol</t>
  </si>
  <si>
    <t>14-0121</t>
  </si>
  <si>
    <t>03/14/2014 12:00:00 AM</t>
  </si>
  <si>
    <t>Took Prescription Drugs</t>
  </si>
  <si>
    <t>Intoxication due to the Combined Effects of Fentanyl, Oxycodone and Clonazepam</t>
  </si>
  <si>
    <t>12-0084</t>
  </si>
  <si>
    <t>04/01/2012 12:00:00 AM</t>
  </si>
  <si>
    <t>16-0236</t>
  </si>
  <si>
    <t>04/11/2016 12:00:00 AM</t>
  </si>
  <si>
    <t>inhalant abuse</t>
  </si>
  <si>
    <t>Acute 1,1-Difluoroethane Intoxication</t>
  </si>
  <si>
    <t>difluro</t>
  </si>
  <si>
    <t>13-0240</t>
  </si>
  <si>
    <t>07/20/2013 12:00:00 AM</t>
  </si>
  <si>
    <t>Ingested Multiple Medications</t>
  </si>
  <si>
    <t>Acute Combined Methadone, Trazodone and Dextromethorphan Toxicities</t>
  </si>
  <si>
    <t>18-0530</t>
  </si>
  <si>
    <t>07/05/2018 12:00:00 AM</t>
  </si>
  <si>
    <t>ME</t>
  </si>
  <si>
    <t>ACUTE FENTANYL, ACETYL FENTANYL, HEROIN, COCAINE TOXICITIES COMBINED WITH ALCOHOL, ALPRAZOLAM, ZOLPIDEM, BUPRENORPNINE, CLONIDINE AND DIPHENHYDRAMINE</t>
  </si>
  <si>
    <t>18-0841</t>
  </si>
  <si>
    <t>14-0500</t>
  </si>
  <si>
    <t>11/28/2014 12:00:00 AM</t>
  </si>
  <si>
    <t>Intoxication due to the combined effects of Methadone, Alprazolam, and Heroin</t>
  </si>
  <si>
    <t>15-0168</t>
  </si>
  <si>
    <t>04/06/2015 12:00:00 AM</t>
  </si>
  <si>
    <t>Intoxication due to the Combined Effects of Diazepam, Paroxetine, Tramadol,  and Heroin</t>
  </si>
  <si>
    <t>17-0863</t>
  </si>
  <si>
    <t>11/02/2017 12:00:00 AM</t>
  </si>
  <si>
    <t>14-0165</t>
  </si>
  <si>
    <t>04/17/2014 12:00:00 AM</t>
  </si>
  <si>
    <t>friend's house</t>
  </si>
  <si>
    <t>17-0163</t>
  </si>
  <si>
    <t>12-0274</t>
  </si>
  <si>
    <t>10/17/2012 12:00:00 AM</t>
  </si>
  <si>
    <t>15-0338</t>
  </si>
  <si>
    <t>07/08/2015 12:00:00 AM</t>
  </si>
  <si>
    <t>Acute intoxication from the combined effects of heroin, Fentanyl, Clonazepam, 7-Amino Clonazepam, Triazolam, Desalkylflurazepam,</t>
  </si>
  <si>
    <t>14-0551</t>
  </si>
  <si>
    <t>12/27/2014 12:00:00 AM</t>
  </si>
  <si>
    <t>fen her</t>
  </si>
  <si>
    <t>18-0742</t>
  </si>
  <si>
    <t>09/21/2018 12:00:00 AM</t>
  </si>
  <si>
    <t>Acute Intoxication due to the Combined Effects of Cocaine, Fentanyl, and Tramadol</t>
  </si>
  <si>
    <t>18-0225</t>
  </si>
  <si>
    <t>03/24/2018 12:00:00 AM</t>
  </si>
  <si>
    <t>Acute Intoxication From the Combined Effects of Fentanyl, Heroin, andLorazepam</t>
  </si>
  <si>
    <t>14-0029</t>
  </si>
  <si>
    <t>01/20/2014 12:00:00 AM</t>
  </si>
  <si>
    <t>17-0034</t>
  </si>
  <si>
    <t>01/11/2017 12:00:00 AM</t>
  </si>
  <si>
    <t>Boyfriend's Residence</t>
  </si>
  <si>
    <t>13-0049</t>
  </si>
  <si>
    <t>02/09/2013 12:00:00 AM</t>
  </si>
  <si>
    <t>Friend's house</t>
  </si>
  <si>
    <t>14-0266</t>
  </si>
  <si>
    <t>06/21/2014 12:00:00 AM</t>
  </si>
  <si>
    <t>16-0499</t>
  </si>
  <si>
    <t>07/18/2016 12:00:00 AM</t>
  </si>
  <si>
    <t>CLAREMORE</t>
  </si>
  <si>
    <t>ROGERS</t>
  </si>
  <si>
    <t>OK</t>
  </si>
  <si>
    <t>Crown Plaza Hotel</t>
  </si>
  <si>
    <t>Acute Intoxication due to the Combined Effects of Ethanol, Fentanyl, and Heroin</t>
  </si>
  <si>
    <t>18-0966</t>
  </si>
  <si>
    <t>12/09/2018 12:00:00 AM</t>
  </si>
  <si>
    <t>16-0795</t>
  </si>
  <si>
    <t>11/19/2016 12:00:00 AM</t>
  </si>
  <si>
    <t>ACUTE FENTANYL INTOXICATION</t>
  </si>
  <si>
    <t>12-0314</t>
  </si>
  <si>
    <t>11/26/2012 12:00:00 AM</t>
  </si>
  <si>
    <t>Took Multiple Medications</t>
  </si>
  <si>
    <t>Oxycodone Toxicity Combined with Diazepam and Diphenhydramine</t>
  </si>
  <si>
    <t>18-0584</t>
  </si>
  <si>
    <t>07/22/2018 12:00:00 AM</t>
  </si>
  <si>
    <t>ACUTE COMBINED FENTANYL, COCAINE, OXYCODONE, ALCOHOL TOXICITIES WITH DIPHENHYDRAMINE AND CYCLOBENZAPRINE USE</t>
  </si>
  <si>
    <t>HYPERTENSIVE AND ATHEROSCLEROTIC HEART DISEASE</t>
  </si>
  <si>
    <t>17-0418</t>
  </si>
  <si>
    <t>Acute Intoxication due to the Combined Effects of Fentanyl, Alprazolam and Etizolam</t>
  </si>
  <si>
    <t>17-0258</t>
  </si>
  <si>
    <t>03/29/2017 12:00:00 AM</t>
  </si>
  <si>
    <t>Acute Opioid (likely Fentanyl) and Ethanol Intoxiciation</t>
  </si>
  <si>
    <t>18-0459</t>
  </si>
  <si>
    <t>06/15/2018 12:00:00 AM</t>
  </si>
  <si>
    <t>Acute IntoxicationCombined Effects of Ethanol, Venlafaxine, Zolpidem, and Diphenhydramine</t>
  </si>
  <si>
    <t>DIPHENHYDRAMINE, ZOLPIDEM</t>
  </si>
  <si>
    <t>17-0845</t>
  </si>
  <si>
    <t>10/25/2017 12:00:00 AM</t>
  </si>
  <si>
    <t>Took other's and own prescribed medications</t>
  </si>
  <si>
    <t>Multidrug Toxicity Including Morphine, Lorazepam, and Clonazepam</t>
  </si>
  <si>
    <t>17-0606</t>
  </si>
  <si>
    <t>07/17/2017 12:00:00 AM</t>
  </si>
  <si>
    <t>15-0526</t>
  </si>
  <si>
    <t>10/04/2015 12:00:00 AM</t>
  </si>
  <si>
    <t>Intoxication due to the Combined Effects of Cocaine, Fentanyl, and Heroin</t>
  </si>
  <si>
    <t>12-0142</t>
  </si>
  <si>
    <t>06/06/2012 12:00:00 AM</t>
  </si>
  <si>
    <t>ASCVD</t>
  </si>
  <si>
    <t>15-0164</t>
  </si>
  <si>
    <t>17-0680</t>
  </si>
  <si>
    <t>08/18/2017 12:00:00 AM</t>
  </si>
  <si>
    <t>Acute Intoxication From the Combined Effects of Cocaine, Cocaethylene, Morphine, Alcohol, Diazepam, Oxazepam, Diphenhydramine, Lamotrigine, and Fluoxetine</t>
  </si>
  <si>
    <t>18-0275</t>
  </si>
  <si>
    <t>04/09/2018 12:00:00 AM</t>
  </si>
  <si>
    <t>Multidrug Toxicity Including Ethanol, Cocaethylene, Fentanyl, para-Fluorobutyryl Fentanyl, and 4-ANPP</t>
  </si>
  <si>
    <t>4-ANPP</t>
  </si>
  <si>
    <t>16-0882</t>
  </si>
  <si>
    <t>12/16/2016 12:00:00 AM</t>
  </si>
  <si>
    <t>Acute Intoxication Combined Effects of Ethanol, Cocaine, and Fentanyl</t>
  </si>
  <si>
    <t>16-0382</t>
  </si>
  <si>
    <t>06/06/2016 12:00:00 AM</t>
  </si>
  <si>
    <t>Acute Intoxication from the Combined Effects of Heroin, Fentanyl, Methadone and Alprazolam</t>
  </si>
  <si>
    <t>18-0048</t>
  </si>
  <si>
    <t>01/24/2018 12:00:00 AM</t>
  </si>
  <si>
    <t>18-0865</t>
  </si>
  <si>
    <t>11/03/2018 12:00:00 AM</t>
  </si>
  <si>
    <t>Acute Intoxication due to the Combined Effects of Chlorpheniramine, Fentanyl, Hydrocodone, Nordiazepam, and Oxycodone</t>
  </si>
  <si>
    <t>16-0596</t>
  </si>
  <si>
    <t>08/31/2016 12:00:00 AM</t>
  </si>
  <si>
    <t>12-0216</t>
  </si>
  <si>
    <t>08/22/2012 12:00:00 AM</t>
  </si>
  <si>
    <t>17-0895</t>
  </si>
  <si>
    <t>11/13/2017 12:00:00 AM</t>
  </si>
  <si>
    <t>Multidrug Toxicity Including Fentanyl, Heroin, Methadone, and Clonazepam</t>
  </si>
  <si>
    <t>16-0023</t>
  </si>
  <si>
    <t>01/08/2016 12:00:00 AM</t>
  </si>
  <si>
    <t>Acute Intoxication From the Combined Effects of Fentanyl, Oxycodone, Oxymorphone, and Alprazolam</t>
  </si>
  <si>
    <t>15-0618</t>
  </si>
  <si>
    <t>11/07/2015 12:00:00 AM</t>
  </si>
  <si>
    <t>Acute Tapentadol and Alcohol Intoxication While Using Hydromorphone, Oxycodone, Cyclobenzaprine and Diazepam</t>
  </si>
  <si>
    <t>18-0540</t>
  </si>
  <si>
    <t>07/08/2018 12:00:00 AM</t>
  </si>
  <si>
    <t>MAMARONECK</t>
  </si>
  <si>
    <t>ACUTE HEROIN TOXICITY ASSOCIATED WITH AMPHETAMINE AND ALPRAZOLAM USE</t>
  </si>
  <si>
    <t>15-0239</t>
  </si>
  <si>
    <t>05/21/2015 12:00:00 AM</t>
  </si>
  <si>
    <t>ORLANDO</t>
  </si>
  <si>
    <t>Heroin, ethanol, oxycod</t>
  </si>
  <si>
    <t>17-0781</t>
  </si>
  <si>
    <t>Acute Intoxication From the Combined Effects of Cocaine, Fentanyl, and Alcohol</t>
  </si>
  <si>
    <t>17-0656</t>
  </si>
  <si>
    <t>08/08/2017 12:00:00 AM</t>
  </si>
  <si>
    <t>Acute Intoxication Due To The Combined Effects Of Fentanyl, Heroin, Methadone, Cocaine, and Clonazepam</t>
  </si>
  <si>
    <t>18-0173</t>
  </si>
  <si>
    <t>Acute IntoxicationCombined Effects of Diazepam, Clonazepam, and Heroin</t>
  </si>
  <si>
    <t>12-0279</t>
  </si>
  <si>
    <t>10/23/2012 12:00:00 AM</t>
  </si>
  <si>
    <t>15-0369</t>
  </si>
  <si>
    <t>07/19/2015 12:00:00 AM</t>
  </si>
  <si>
    <t>Intoxication due to the Combined Effects of Clonazepam, Bupropion, Eszopiclone/Zopiclone, Olanzapine, Stertraline, Buprenorphine, Fluoxetine, Trazodone, and Hydroxyzine</t>
  </si>
  <si>
    <t>BUPRENORPHINE</t>
  </si>
  <si>
    <t>18-0292</t>
  </si>
  <si>
    <t>04/15/2018 12:00:00 AM</t>
  </si>
  <si>
    <t>ACUTE COMBINED FENTANYL, HEROIN, ALPRAZOLAM AND DIPHENHYDRAMINE TOXICITIES</t>
  </si>
  <si>
    <t>13-0081</t>
  </si>
  <si>
    <t>03/03/2013 12:00:00 AM</t>
  </si>
  <si>
    <t>MORRIS</t>
  </si>
  <si>
    <t>Used Oxycodone and Cocaine</t>
  </si>
  <si>
    <t>Oxycodone and Cocaine Toxicities</t>
  </si>
  <si>
    <t>16-0166</t>
  </si>
  <si>
    <t>Acute Heroin and Cocaine Toxicities, Associated Alprazolam Use</t>
  </si>
  <si>
    <t>15-0411</t>
  </si>
  <si>
    <t>08/10/2015 12:00:00 AM</t>
  </si>
  <si>
    <t>18-0367</t>
  </si>
  <si>
    <t>05/12/2018 12:00:00 AM</t>
  </si>
  <si>
    <t>ASHFORD</t>
  </si>
  <si>
    <t>Acute IntoxicationCombined Effects of Alprazolam, Cocaine, Quetiapine, Dextromethorphan, Fentanyl, Acetyl Fentanyl, Amphetamine, and Heroin</t>
  </si>
  <si>
    <t>15-0091</t>
  </si>
  <si>
    <t>Intoxication due to the Combined Effects of Alcohol, Cocaine Use, and Methadone</t>
  </si>
  <si>
    <t>12-0038</t>
  </si>
  <si>
    <t>16-0857</t>
  </si>
  <si>
    <t>12/07/2016 12:00:00 AM</t>
  </si>
  <si>
    <t>ACUTE INTOXICATION DUE TO THE COMBINED EFFECTS OF FENTANYL AND ALCOHOL</t>
  </si>
  <si>
    <t>12-0305</t>
  </si>
  <si>
    <t>11/11/2012 12:00:00 AM</t>
  </si>
  <si>
    <t>Friends Apartment</t>
  </si>
  <si>
    <t>Ethanol and Opiate Toxicity</t>
  </si>
  <si>
    <t>18-0990</t>
  </si>
  <si>
    <t>12/17/2018 12:00:00 AM</t>
  </si>
  <si>
    <t>Multidrug Toxicity Including Cocaine, Fentanyl, and Acetyl Fentanyl</t>
  </si>
  <si>
    <t>14-0515</t>
  </si>
  <si>
    <t>12/06/2014 12:00:00 AM</t>
  </si>
  <si>
    <t>DEEP RIVER</t>
  </si>
  <si>
    <t>Intoxication due to the combined effects of Ethanol, Diazepam, Heroin, and Oxycodone</t>
  </si>
  <si>
    <t>15-0558</t>
  </si>
  <si>
    <t>Acute Intoxication due to the Combined Effects of Clonazepam and Methadone</t>
  </si>
  <si>
    <t>17-0128</t>
  </si>
  <si>
    <t>Acute Intoxication due to the Combined Effects of Fentanyl, Tramadol, Clonazepam and Cyclobenzaprine</t>
  </si>
  <si>
    <t>18-0299</t>
  </si>
  <si>
    <t>04/18/2018 12:00:00 AM</t>
  </si>
  <si>
    <t>Acute IntoxicationCombined Effects of Alprazolam, Fentanyl, Acetyl Fentanyl, and Heroin</t>
  </si>
  <si>
    <t>18-1005</t>
  </si>
  <si>
    <t>12/25/2018 12:00:00 AM</t>
  </si>
  <si>
    <t>Acute Intoxication From the Combined Effects of Cocaine, Heroin, Codeine, Tramadol, and Alcohol</t>
  </si>
  <si>
    <t>18-0378</t>
  </si>
  <si>
    <t>05/15/2018 12:00:00 AM</t>
  </si>
  <si>
    <t>CENTRAL VILLAGE</t>
  </si>
  <si>
    <t>Acute Intoxication due to the Combined Effects of Heroin, Clonazepam and Alcohol</t>
  </si>
  <si>
    <t>18-0705</t>
  </si>
  <si>
    <t>Acute Intoxication By The Combined Effect of Cocaine, Cocaethylene, Fentanyl, Acetyl Fentanyl, and Ethanol</t>
  </si>
  <si>
    <t>18-0414</t>
  </si>
  <si>
    <t>06/02/2018 12:00:00 AM</t>
  </si>
  <si>
    <t>Acute Intoxication From the Combined Effects of Fentanyl, Heroin, and Escitalopram</t>
  </si>
  <si>
    <t>18-0934</t>
  </si>
  <si>
    <t>11/24/2018 12:00:00 AM</t>
  </si>
  <si>
    <t>Multidrug Toxicity Including Fentanyl, Alprazolam, and Lamotrigine</t>
  </si>
  <si>
    <t>17-0552</t>
  </si>
  <si>
    <t>07/03/2017 12:00:00 AM</t>
  </si>
  <si>
    <t>Multidrug Toxicity Including Fentanyl, Morphine, and Cocaine</t>
  </si>
  <si>
    <t>17-0506</t>
  </si>
  <si>
    <t>06/18/2017 12:00:00 AM</t>
  </si>
  <si>
    <t>Abuse of Inhalants</t>
  </si>
  <si>
    <t>Acute 1, 1-Difluoroethane Intoxication</t>
  </si>
  <si>
    <t>Difluro</t>
  </si>
  <si>
    <t>12-0069</t>
  </si>
  <si>
    <t>03/14/2012 12:00:00 AM</t>
  </si>
  <si>
    <t>18-0309</t>
  </si>
  <si>
    <t>04/24/2018 12:00:00 AM</t>
  </si>
  <si>
    <t>Acute Intoxication From the Combined Effects of Fentanyl, Heroin, and Alcohol</t>
  </si>
  <si>
    <t>15-0471</t>
  </si>
  <si>
    <t>09/12/2015 12:00:00 AM</t>
  </si>
  <si>
    <t>EAST LYME</t>
  </si>
  <si>
    <t>15-0374</t>
  </si>
  <si>
    <t>07/23/2015 12:00:00 AM</t>
  </si>
  <si>
    <t>16-0718</t>
  </si>
  <si>
    <t>Acute Intoxication due to the combined effects of Clonazepam, Alprazolam, Cocaine, Methadone, Fentanyl, Amphetamine, and Heroin</t>
  </si>
  <si>
    <t>18-0683</t>
  </si>
  <si>
    <t>09/02/2018 12:00:00 AM</t>
  </si>
  <si>
    <t>Acute Intoxication Combined Effects of Ethanol, Cocaine, Fentanyl, and Acetyl Fentanyl</t>
  </si>
  <si>
    <t>17-0178</t>
  </si>
  <si>
    <t>USED HYDROCODONE SYRUP AND DIPHENHYDRAMINE</t>
  </si>
  <si>
    <t>ACUTE HYDROCODONE COMBINED WITH DIPHENHYDRAMINE TOXICITIES, VENLAFAXINE AND ALPRAZOLAM USE</t>
  </si>
  <si>
    <t>18-0991</t>
  </si>
  <si>
    <t>18-0210</t>
  </si>
  <si>
    <t>03/18/2018 12:00:00 AM</t>
  </si>
  <si>
    <t>ACUTE FENTANYL TOXICITY ASSOCIATED WITH ALCOHOL, SERTRALINE AND LAMOTRIGINE USE</t>
  </si>
  <si>
    <t>18-0421</t>
  </si>
  <si>
    <t>Drug use</t>
  </si>
  <si>
    <t>Acute IntoxicationCombined Effects of Ethanol and Cocaine</t>
  </si>
  <si>
    <t>16-0251</t>
  </si>
  <si>
    <t>04/16/2016 12:00:00 AM</t>
  </si>
  <si>
    <t>17-0811</t>
  </si>
  <si>
    <t>10/10/2017 12:00:00 AM</t>
  </si>
  <si>
    <t>Acute Intoxication From the Combined Effects of Fentanyl, Heroin, and Etizolam</t>
  </si>
  <si>
    <t>16-0395</t>
  </si>
  <si>
    <t>06/11/2016 12:00:00 AM</t>
  </si>
  <si>
    <t>Acute Heroin and Oxycodone Intoxication</t>
  </si>
  <si>
    <t>14-0251</t>
  </si>
  <si>
    <t>06/12/2014 12:00:00 AM</t>
  </si>
  <si>
    <t>12-0250</t>
  </si>
  <si>
    <t>09/23/2012 12:00:00 AM</t>
  </si>
  <si>
    <t>Accidental Drug Overdose</t>
  </si>
  <si>
    <t>14-0382</t>
  </si>
  <si>
    <t>09/21/2014 12:00:00 AM</t>
  </si>
  <si>
    <t>Acute intoxication due to the combined effects of heroin, Oxycodone, Hydromorphone and Hydrocodone</t>
  </si>
  <si>
    <t>H-MORPH</t>
  </si>
  <si>
    <t>18-0159</t>
  </si>
  <si>
    <t>03/04/2018 12:00:00 AM</t>
  </si>
  <si>
    <t>14-0025</t>
  </si>
  <si>
    <t>Alcohol and Hydrocodone Intoxication</t>
  </si>
  <si>
    <t>18-0880</t>
  </si>
  <si>
    <t>SUNDERLAND</t>
  </si>
  <si>
    <t>BENNINGTON</t>
  </si>
  <si>
    <t>VT</t>
  </si>
  <si>
    <t>17-0215</t>
  </si>
  <si>
    <t>03/12/2017 12:00:00 AM</t>
  </si>
  <si>
    <t>Acute Intoxication Clonazepam, Heroin, Metaxalone and Zolpidem</t>
  </si>
  <si>
    <t>17-0953</t>
  </si>
  <si>
    <t>12/04/2017 12:00:00 AM</t>
  </si>
  <si>
    <t>Riverdale Motel</t>
  </si>
  <si>
    <t>Acute Ethanol and Fentanyl Intoxication</t>
  </si>
  <si>
    <t>17-0205</t>
  </si>
  <si>
    <t>03/10/2017 12:00:00 AM</t>
  </si>
  <si>
    <t>FENTANYL, ACETYL FENTANYL, METHADONE, COCAINE, QUETIAPINE, AND DIPHENHYDRAMINE</t>
  </si>
  <si>
    <t>18-0579</t>
  </si>
  <si>
    <t>07/20/2018 12:00:00 AM</t>
  </si>
  <si>
    <t>ACUTE FENTANYL AND HEROIN TOXICITY COMBINED WITH ALCOHOL AND SERTRALINE USE</t>
  </si>
  <si>
    <t>15-0443</t>
  </si>
  <si>
    <t>08/28/2015 12:00:00 AM</t>
  </si>
  <si>
    <t>Acute Intoxication from the Combined Effects of heroin and buprenorphine</t>
  </si>
  <si>
    <t>BUPRENORP</t>
  </si>
  <si>
    <t>18-0669</t>
  </si>
  <si>
    <t>08/26/2018 12:00:00 AM</t>
  </si>
  <si>
    <t>Acute Intoxication From the Combined Effects of Methadone, Alprazolam, and Sertraline</t>
  </si>
  <si>
    <t>12-0006</t>
  </si>
  <si>
    <t>01/08/2012 12:00:00 AM</t>
  </si>
  <si>
    <t>Ethanol and Methadone Toxicity</t>
  </si>
  <si>
    <t>16-0695</t>
  </si>
  <si>
    <t>10/10/2016 12:00:00 AM</t>
  </si>
  <si>
    <t>Acute and Chronic Substance Abuse (Heroin and Methadone) with Liver and Brain Abscesses</t>
  </si>
  <si>
    <t>17-0735</t>
  </si>
  <si>
    <t>09/08/2017 12:00:00 AM</t>
  </si>
  <si>
    <t>18-0503</t>
  </si>
  <si>
    <t>ACUTE COMBINED FENTANYL ANDPARA-FLUOROISOBUTYRYLFENTANYL TOXICITIES</t>
  </si>
  <si>
    <t>18-0341</t>
  </si>
  <si>
    <t>Tenant's Apartment</t>
  </si>
  <si>
    <t>Acute IntoxicationCombined Effects of Ethanol, Fentanyl, Acetyl Fentanyl, and Para-Fluorobutyryl Fentanyl</t>
  </si>
  <si>
    <t>16-0320</t>
  </si>
  <si>
    <t>05/12/2016 12:00:00 AM</t>
  </si>
  <si>
    <t>Stairwell</t>
  </si>
  <si>
    <t>15-0601</t>
  </si>
  <si>
    <t>Hypoxic-Ischemic Encephalopathy Following Cardiopulmonary Arrest Morphine Intoxication Probably Derived from Heroin</t>
  </si>
  <si>
    <t>16-0044</t>
  </si>
  <si>
    <t>01/22/2016 12:00:00 AM</t>
  </si>
  <si>
    <t>16-0087</t>
  </si>
  <si>
    <t>02/07/2016 12:00:00 AM</t>
  </si>
  <si>
    <t>Girlfriend's Home</t>
  </si>
  <si>
    <t>12-0204</t>
  </si>
  <si>
    <t>08/10/2012 12:00:00 AM</t>
  </si>
  <si>
    <t>18-0320</t>
  </si>
  <si>
    <t>04/30/2018 12:00:00 AM</t>
  </si>
  <si>
    <t>Acute Intoxication due to the Combined Effects ofCocaine, Diphenhydramine, Ethanol, Fentanyl, and Tramadol</t>
  </si>
  <si>
    <t>15-0086</t>
  </si>
  <si>
    <t>02/21/2015 12:00:00 AM</t>
  </si>
  <si>
    <t>Intoxication due to the combined effects of Ethanol, Alprazolam, and Dextromethorphan</t>
  </si>
  <si>
    <t>16-0816</t>
  </si>
  <si>
    <t>Acute Intoxication Combined Effects of Ethanol, Fentanyl, and Heroin</t>
  </si>
  <si>
    <t>18-0607</t>
  </si>
  <si>
    <t>07/31/2018 12:00:00 AM</t>
  </si>
  <si>
    <t>WESTBROOK</t>
  </si>
  <si>
    <t>Complications following Acute Opiate Intoxication</t>
  </si>
  <si>
    <t>18-0111</t>
  </si>
  <si>
    <t>02/17/2018 12:00:00 AM</t>
  </si>
  <si>
    <t>Acute Intoxication due to the Combined Effects of Cocaine, Cyclobenzaprine and Oxycodone</t>
  </si>
  <si>
    <t>16-0101</t>
  </si>
  <si>
    <t>02/12/2016 12:00:00 AM</t>
  </si>
  <si>
    <t>Acute Intoxication due to the Combined Effects of Cocaine, Fentanyl, Heroin, and Hydromorphone</t>
  </si>
  <si>
    <t>18-0902</t>
  </si>
  <si>
    <t>11/13/2018 12:00:00 AM</t>
  </si>
  <si>
    <t>Acute Intoxication Combined Effects of Clonazepam, Alprazolam, and Fentanyl</t>
  </si>
  <si>
    <t>15-0011</t>
  </si>
  <si>
    <t>01/06/2015 12:00:00 AM</t>
  </si>
  <si>
    <t>Acute intoxication due to the combined effects of heroin, cocaine and methadone</t>
  </si>
  <si>
    <t>13-0107</t>
  </si>
  <si>
    <t>03/23/2013 12:00:00 AM</t>
  </si>
  <si>
    <t>Red Roof Inn</t>
  </si>
  <si>
    <t>14-0075</t>
  </si>
  <si>
    <t>02/17/2014 12:00:00 AM</t>
  </si>
  <si>
    <t>Heroin, Cocaine, and Fentanyl Intoxication</t>
  </si>
  <si>
    <t>17-0267</t>
  </si>
  <si>
    <t>03/31/2017 12:00:00 AM</t>
  </si>
  <si>
    <t>Driveway</t>
  </si>
  <si>
    <t>Acute Intoxication COCAINE, FENTANYL, AND HEROIN</t>
  </si>
  <si>
    <t>16-0481</t>
  </si>
  <si>
    <t>07/12/2016 12:00:00 AM</t>
  </si>
  <si>
    <t>Acute Intoxication due to the Combined Effects of Cocaine and Ethanol</t>
  </si>
  <si>
    <t>15-0541</t>
  </si>
  <si>
    <t>10/10/2015 12:00:00 AM</t>
  </si>
  <si>
    <t>Acute Intoxication Due to the Combined Effects of Ethanol, Tramadol and Amitriptyline</t>
  </si>
  <si>
    <t>13-0124</t>
  </si>
  <si>
    <t>04/08/2013 12:00:00 AM</t>
  </si>
  <si>
    <t>Intoxication due to the Combined Effects of Ethanol and Nordiazepam</t>
  </si>
  <si>
    <t>12-0154</t>
  </si>
  <si>
    <t>06/20/2012 12:00:00 AM</t>
  </si>
  <si>
    <t>Under Pier</t>
  </si>
  <si>
    <t>18-0305</t>
  </si>
  <si>
    <t>04/20/2018 12:00:00 AM</t>
  </si>
  <si>
    <t>WELLS</t>
  </si>
  <si>
    <t>DELTA</t>
  </si>
  <si>
    <t>MI</t>
  </si>
  <si>
    <t>UNIONVILLE</t>
  </si>
  <si>
    <t>Acute Intoxication due to the Combined Effects ofDiazepam, Fentanyl, and Heroin</t>
  </si>
  <si>
    <t>15-0062</t>
  </si>
  <si>
    <t>02/05/2015 12:00:00 AM</t>
  </si>
  <si>
    <t>17-0472</t>
  </si>
  <si>
    <t>06/08/2017 12:00:00 AM</t>
  </si>
  <si>
    <t>Multidrug Toxicity Including Heroin, Fentanyl, and Alprazolam</t>
  </si>
  <si>
    <t>17-0376</t>
  </si>
  <si>
    <t>Acute Intoxication due to the Combined Effects of Fentanyl, Acetyl Fentanyl, Alprazolam and Alcohol</t>
  </si>
  <si>
    <t>14-0453</t>
  </si>
  <si>
    <t>10/31/2014 12:00:00 AM</t>
  </si>
  <si>
    <t>Alcohol and Oxycodone Intoxication</t>
  </si>
  <si>
    <t>13-0390</t>
  </si>
  <si>
    <t>11/06/2013 12:00:00 AM</t>
  </si>
  <si>
    <t>15-0262</t>
  </si>
  <si>
    <t>Combined Acute Methadone, Oxycodone and Diazapam Toxicities</t>
  </si>
  <si>
    <t>16-0660</t>
  </si>
  <si>
    <t>09/24/2016 12:00:00 AM</t>
  </si>
  <si>
    <t>Acute Intoxication The Combined Effects of Clonazepam, Methadone, Fentanyl, and Heroin</t>
  </si>
  <si>
    <t>18-0237</t>
  </si>
  <si>
    <t>Acute Intoxication due to the Combined Effects ofEthanol, Fentanyl, and Methamphetamine</t>
  </si>
  <si>
    <t>17-0830</t>
  </si>
  <si>
    <t>10/19/2017 12:00:00 AM</t>
  </si>
  <si>
    <t>INTOXICATION WITH FENTANYL, ASSOCIATED WITH CLONAZEPAM, BUPROPION AND FLUOXETINE</t>
  </si>
  <si>
    <t>17-0911</t>
  </si>
  <si>
    <t>11/17/2017 12:00:00 AM</t>
  </si>
  <si>
    <t>16-0189</t>
  </si>
  <si>
    <t>03/22/2016 12:00:00 AM</t>
  </si>
  <si>
    <t>Acute Trans-3, 4-Dichloro-N-(2-(Dimethylamino)Cyclohexyl)-N-Methylbenzamide (U-47700; Opioid) Intoxication</t>
  </si>
  <si>
    <t>U-47700 synthetic opioid</t>
  </si>
  <si>
    <t>18-0490</t>
  </si>
  <si>
    <t>06/24/2018 12:00:00 AM</t>
  </si>
  <si>
    <t>Acute Intoxication due to the Combined Effects ofAcetyl Fentanyl, Ethanol, Fentanyl, Heroin andpara-Fluoroisobutyryl Fentanyl</t>
  </si>
  <si>
    <t>15-0310</t>
  </si>
  <si>
    <t>15-0621</t>
  </si>
  <si>
    <t>11/09/2015 12:00:00 AM</t>
  </si>
  <si>
    <t>Acute Intoxication due to the Combined Effects of Ethanol, Cocaine, Methadone, and Heroin</t>
  </si>
  <si>
    <t>17-0146</t>
  </si>
  <si>
    <t>02/16/2017 12:00:00 AM</t>
  </si>
  <si>
    <t>ACUTE HEROIN AND FENTANYL TOXICITIES, ALCOHOL AND SERTRALINE USE</t>
  </si>
  <si>
    <t>13-0423</t>
  </si>
  <si>
    <t>11/22/2013 12:00:00 AM</t>
  </si>
  <si>
    <t>Methadone, Alcohol, and Heroin Intoxication</t>
  </si>
  <si>
    <t>18-0079</t>
  </si>
  <si>
    <t>02/04/2018 12:00:00 AM</t>
  </si>
  <si>
    <t>Acute Intoxication due to the Combined Effects ofFentanyl, Cocaine, and Diazepam</t>
  </si>
  <si>
    <t>17-0878</t>
  </si>
  <si>
    <t>11/08/2017 12:00:00 AM</t>
  </si>
  <si>
    <t>Complications Following Acute Intoxication due to the Combined Effects of Heroin and Fentanyl</t>
  </si>
  <si>
    <t>18-0814</t>
  </si>
  <si>
    <t>Acute Intoxication due to the Combined Effects of Fentanyl, para-Fluoroisobutyrylfentanyl, Acetyl Fentanyl, Heroin, Cocaine, Methadone and Alcohol</t>
  </si>
  <si>
    <t>18-0405</t>
  </si>
  <si>
    <t>05/28/2018 12:00:00 AM</t>
  </si>
  <si>
    <t>18-0998</t>
  </si>
  <si>
    <t>12/21/2018 12:00:00 AM</t>
  </si>
  <si>
    <t>ACUTE INTOXICATION BY THE COMBINED EFFECTS OF FENTANYL, HEROIN, METHADONE, AND ALCOHOL</t>
  </si>
  <si>
    <t>18-0554</t>
  </si>
  <si>
    <t>07/12/2018 12:00:00 AM</t>
  </si>
  <si>
    <t>15-0698</t>
  </si>
  <si>
    <t>12/13/2015 12:00:00 AM</t>
  </si>
  <si>
    <t>17-0025</t>
  </si>
  <si>
    <t>Acute Fentanyl and Phencyclidine Intoxication</t>
  </si>
  <si>
    <t>13-0325</t>
  </si>
  <si>
    <t>09/24/2013 12:00:00 AM</t>
  </si>
  <si>
    <t>17-1015</t>
  </si>
  <si>
    <t>Multidrug Toxicity Including Fentanyl, Heroin, Oxycodone, Lorazepam, Clonidine, Duloxetine, Promethazine, and Ethanol</t>
  </si>
  <si>
    <t>15-0407</t>
  </si>
  <si>
    <t>08/06/2015 12:00:00 AM</t>
  </si>
  <si>
    <t>12-0169</t>
  </si>
  <si>
    <t>07/01/2012 12:00:00 AM</t>
  </si>
  <si>
    <t>STANFORDVILLE</t>
  </si>
  <si>
    <t>15-0047</t>
  </si>
  <si>
    <t>01/30/2015 12:00:00 AM</t>
  </si>
  <si>
    <t>Intoxication due to the combined effects of Oxycodone and Alcohol</t>
  </si>
  <si>
    <t>17-0963</t>
  </si>
  <si>
    <t>12/07/2017 12:00:00 AM</t>
  </si>
  <si>
    <t>Consumed medications</t>
  </si>
  <si>
    <t>Multidrug Toxicity Including Diphenhydramine, Temazepam, and Oxycodone</t>
  </si>
  <si>
    <t>15-0683</t>
  </si>
  <si>
    <t>12/05/2015 12:00:00 AM</t>
  </si>
  <si>
    <t>Acute Heroin Intoxication with Bronchopneumonia</t>
  </si>
  <si>
    <t>13-0225</t>
  </si>
  <si>
    <t>07/08/2013 12:00:00 AM</t>
  </si>
  <si>
    <t>18-0941</t>
  </si>
  <si>
    <t>Acute Intoxication the Combined Effects of Fentanyl and Cocaine</t>
  </si>
  <si>
    <t>17-0339</t>
  </si>
  <si>
    <t>04/28/2017 12:00:00 AM</t>
  </si>
  <si>
    <t>HEROIN AND CLONAZEPAM</t>
  </si>
  <si>
    <t>18-0927</t>
  </si>
  <si>
    <t>11/22/2018 12:00:00 AM</t>
  </si>
  <si>
    <t>Acute Intoxication by the Combined Effects of Fentanyl, Diphenhydramine, and Levetiracetam</t>
  </si>
  <si>
    <t>18-0769</t>
  </si>
  <si>
    <t>Took drugs</t>
  </si>
  <si>
    <t>Acute Methadone and Gabapentin Intoxication</t>
  </si>
  <si>
    <t>18-0166</t>
  </si>
  <si>
    <t>03/06/2018 12:00:00 AM</t>
  </si>
  <si>
    <t>Acute IntoxicationCombined Effects of Ethanol, Fentanyl, Heroin, Alprazolam, Cocaine, MDMA, and Amphetamine</t>
  </si>
  <si>
    <t>14-0526</t>
  </si>
  <si>
    <t>12/11/2014 12:00:00 AM</t>
  </si>
  <si>
    <t>16-0864</t>
  </si>
  <si>
    <t>12/10/2016 12:00:00 AM</t>
  </si>
  <si>
    <t>Acute Intoxication Combined Effects of Methadone, Fentanyl, Acetyl Fentanyl, and Heroin</t>
  </si>
  <si>
    <t>13-0076</t>
  </si>
  <si>
    <t>03/02/2013 12:00:00 AM</t>
  </si>
  <si>
    <t>Gravel Pit</t>
  </si>
  <si>
    <t>Prolonged Exposure to Cold</t>
  </si>
  <si>
    <t>Hypothermia/morphine</t>
  </si>
  <si>
    <t>17-0671</t>
  </si>
  <si>
    <t>08/13/2017 12:00:00 AM</t>
  </si>
  <si>
    <t>Ethanol and drug abuse</t>
  </si>
  <si>
    <t>Multidrug Toxicity Including Ethanol, Cocaine, Cocaethylene, Fentanyl, Heroin, and Oxycodone</t>
  </si>
  <si>
    <t>15-0507</t>
  </si>
  <si>
    <t>09/28/2015 12:00:00 AM</t>
  </si>
  <si>
    <t>18-0362</t>
  </si>
  <si>
    <t>Acute Intoxication From the Combined Effects of Cocaine, Fentanyl,Clonazepam, Bupropion, and Escitalopram</t>
  </si>
  <si>
    <t>18-0508</t>
  </si>
  <si>
    <t>Cocaine Toxicity and Acute Intracerebral Hemorrhage</t>
  </si>
  <si>
    <t>17-0241</t>
  </si>
  <si>
    <t>03/22/2017 12:00:00 AM</t>
  </si>
  <si>
    <t>ACUTE FENTANYL TOXICITY, OXYCODONE, CLONAZEPAM USE</t>
  </si>
  <si>
    <t>16-0648</t>
  </si>
  <si>
    <t>09/19/2016 12:00:00 AM</t>
  </si>
  <si>
    <t>Acute Intoxication From The Combined Effects of Cocaine, Cocaethylene, Heroin, and Alprazolam</t>
  </si>
  <si>
    <t>14-0192</t>
  </si>
  <si>
    <t>Cardiac Hypertrophy with Associated Hypertension and Obesity</t>
  </si>
  <si>
    <t>14-0260</t>
  </si>
  <si>
    <t>American Motor Lodge</t>
  </si>
  <si>
    <t>Intoxication due to the Combined Effects of Cocaine, Heroin and Fentanyl</t>
  </si>
  <si>
    <t>Morphine Intoxication</t>
  </si>
  <si>
    <t>16-0757</t>
  </si>
  <si>
    <t>11/09/2016 12:00:00 AM</t>
  </si>
  <si>
    <t>Acute and Chronic Substance Abuse (Cocaine and Phencyclidine)</t>
  </si>
  <si>
    <t>15-0230</t>
  </si>
  <si>
    <t>Acute Intoxication from the Combined Effects of Heroin and Alprazolam</t>
  </si>
  <si>
    <t>18-0205</t>
  </si>
  <si>
    <t>03/17/2018 12:00:00 AM</t>
  </si>
  <si>
    <t>Acute Intoxication due to the Combined Effects of Fentanyl,Heroin, Amphetamine, Etizolam, and Ethanol</t>
  </si>
  <si>
    <t>12-0310</t>
  </si>
  <si>
    <t>11/24/2012 12:00:00 AM</t>
  </si>
  <si>
    <t>WOODBRIDGE</t>
  </si>
  <si>
    <t>16-0333</t>
  </si>
  <si>
    <t>05/15/2016 12:00:00 AM</t>
  </si>
  <si>
    <t>Acute Intoxication due to the Combined Effects of Alprazolam and Methadone</t>
  </si>
  <si>
    <t>17-0619</t>
  </si>
  <si>
    <t>07/22/2017 12:00:00 AM</t>
  </si>
  <si>
    <t>Multidrug Toxicity Including Ethanol, Cocaethylene, and Heroin</t>
  </si>
  <si>
    <t>18-0645</t>
  </si>
  <si>
    <t>Cocaine and Ethanol Toxicity</t>
  </si>
  <si>
    <t>Arteriosclerotic Cardiovascular Disease, Chronic Obstructive Pulmonary</t>
  </si>
  <si>
    <t>13-0009</t>
  </si>
  <si>
    <t>01/06/2013 12:00:00 AM</t>
  </si>
  <si>
    <t>Used Cocaine and Heroin</t>
  </si>
  <si>
    <t>Cocaine and Heroin Toxicities</t>
  </si>
  <si>
    <t>16-0123</t>
  </si>
  <si>
    <t>02/24/2016 12:00:00 AM</t>
  </si>
  <si>
    <t>Acute Intoxication due to the Combined Effects of Ethanol and Hydrocodone</t>
  </si>
  <si>
    <t>17-0946</t>
  </si>
  <si>
    <t>COMBINED HEROIN, FENTANYL, TRAMADOL, METHADONE AND ALPRAZOLAM TOXICITY ASSOCIATED WITH PHENCYCLIDINE USE</t>
  </si>
  <si>
    <t>18-0732</t>
  </si>
  <si>
    <t>09/18/2018 12:00:00 AM</t>
  </si>
  <si>
    <t>Acute Intoxication due to the  Combined Effects of Fentanyl, Acetyl Fentanyl, Cocaine, Amphetamine, Buprenorphine, Diazepam, and Alprazolam</t>
  </si>
  <si>
    <t>17-0111</t>
  </si>
  <si>
    <t>Acute Intoxication From the Combined Effects of Fentanyl, Acetyl Fentanyl, Heroin, and Alcohol</t>
  </si>
  <si>
    <t>16-0514</t>
  </si>
  <si>
    <t>07/26/2016 12:00:00 AM</t>
  </si>
  <si>
    <t>Econolodge</t>
  </si>
  <si>
    <t>Acute Intoxication from the Combined Effects of Heroin, Methadone, Codeine, Alprazolam, Quetiapine, and Mirtazapine</t>
  </si>
  <si>
    <t>15-0014</t>
  </si>
  <si>
    <t>01/07/2015 12:00:00 AM</t>
  </si>
  <si>
    <t>Anoxic ischemic encephalopathy due to acute intoxication by the combined effects of cocaine, Fentanyl and morphine</t>
  </si>
  <si>
    <t>17-0401</t>
  </si>
  <si>
    <t>05/18/2017 12:00:00 AM</t>
  </si>
  <si>
    <t>Multidrug Toxicity Including Fentanyl, Ethanol, Morphine, and Cocaine</t>
  </si>
  <si>
    <t>16-0315</t>
  </si>
  <si>
    <t>I-91 N Rest Area</t>
  </si>
  <si>
    <t>13-0257</t>
  </si>
  <si>
    <t>08/02/2013 12:00:00 AM</t>
  </si>
  <si>
    <t>EASTFORD</t>
  </si>
  <si>
    <t>Campgrounds</t>
  </si>
  <si>
    <t>Acute Intoxication due to the Combined Effects of                                                                 Heroin, Cocaine and Sertraline</t>
  </si>
  <si>
    <t>14-0487</t>
  </si>
  <si>
    <t>11/19/2014 12:00:00 AM</t>
  </si>
  <si>
    <t>Intoxication due to the combined effects Ethanol Tramadol, Oxycodone, and Oxymorphone</t>
  </si>
  <si>
    <t>12-0199</t>
  </si>
  <si>
    <t>08/05/2012 12:00:00 AM</t>
  </si>
  <si>
    <t>17-0474</t>
  </si>
  <si>
    <t>13-0280</t>
  </si>
  <si>
    <t>17-0421</t>
  </si>
  <si>
    <t>05/23/2017 12:00:00 AM</t>
  </si>
  <si>
    <t>Combined Effects of Clonazepam, Cocaine, Citalopram/Escitalopram, Fentanyl, and Heroin</t>
  </si>
  <si>
    <t>17-0650</t>
  </si>
  <si>
    <t>08/06/2017 12:00:00 AM</t>
  </si>
  <si>
    <t>BETHANY</t>
  </si>
  <si>
    <t>Mother's house</t>
  </si>
  <si>
    <t>ACUTE HEROIN TOXICITY, FLUOXETINE USE</t>
  </si>
  <si>
    <t>17-0929</t>
  </si>
  <si>
    <t>11/25/2017 12:00:00 AM</t>
  </si>
  <si>
    <t>12-0242</t>
  </si>
  <si>
    <t>09/14/2012 12:00:00 AM</t>
  </si>
  <si>
    <t>16-0746</t>
  </si>
  <si>
    <t>11/03/2016 12:00:00 AM</t>
  </si>
  <si>
    <t>Acute Intoxication Combined Effects of Cocaine, Fenatnyl, and Heroin</t>
  </si>
  <si>
    <t>15-0279</t>
  </si>
  <si>
    <t>06/09/2015 12:00:00 AM</t>
  </si>
  <si>
    <t>METHADONE</t>
  </si>
  <si>
    <t>13-0117</t>
  </si>
  <si>
    <t>04/01/2013 12:00:00 AM</t>
  </si>
  <si>
    <t>Intoxication due to the Combined Efficts of Ethanol, Cholordiazepine, Nordiazepam, and Demoxepam</t>
  </si>
  <si>
    <t>14-0286</t>
  </si>
  <si>
    <t>07/04/2014 12:00:00 AM</t>
  </si>
  <si>
    <t>Intoxication due to the combined effects of Ethanol, Clonazepam, Alprazolam, Cocaine, and Methadone</t>
  </si>
  <si>
    <t>18-0759</t>
  </si>
  <si>
    <t>09/27/2018 12:00:00 AM</t>
  </si>
  <si>
    <t>Acute Intoxication due to the Combined Effects of Cocaine, Heroin, and Hydroxyzine</t>
  </si>
  <si>
    <t>13-0468</t>
  </si>
  <si>
    <t>Lyme Tavern</t>
  </si>
  <si>
    <t>15-0454</t>
  </si>
  <si>
    <t>17-0383</t>
  </si>
  <si>
    <t>18-0194</t>
  </si>
  <si>
    <t>03/14/2018 12:00:00 AM</t>
  </si>
  <si>
    <t>17-0502</t>
  </si>
  <si>
    <t>15-0460</t>
  </si>
  <si>
    <t>09/04/2015 12:00:00 AM</t>
  </si>
  <si>
    <t>17-0994</t>
  </si>
  <si>
    <t>12/20/2017 12:00:00 AM</t>
  </si>
  <si>
    <t>ACUTE FENTANYL, HEROIN, COCAINE AND PHENCYCLIDINE TOXICITIES</t>
  </si>
  <si>
    <t>15-0717</t>
  </si>
  <si>
    <t>12/24/2015 12:00:00 AM</t>
  </si>
  <si>
    <t>Acute Intoxication From The Combined Effects of Oxycodone and Diazepam</t>
  </si>
  <si>
    <t>12-0096</t>
  </si>
  <si>
    <t>04/09/2012 12:00:00 AM</t>
  </si>
  <si>
    <t>Injection and Ingestion</t>
  </si>
  <si>
    <t>18-0728</t>
  </si>
  <si>
    <t>09/16/2018 12:00:00 AM</t>
  </si>
  <si>
    <t>Hypertensive and Atherosclerotic Cardiovascular Disease</t>
  </si>
  <si>
    <t>Acute and Chronic Cocaine Use</t>
  </si>
  <si>
    <t>12-0228</t>
  </si>
  <si>
    <t>08/31/2012 12:00:00 AM</t>
  </si>
  <si>
    <t>18-0636</t>
  </si>
  <si>
    <t>08/11/2018 12:00:00 AM</t>
  </si>
  <si>
    <t>15-0425</t>
  </si>
  <si>
    <t>08/17/2015 12:00:00 AM</t>
  </si>
  <si>
    <t>Acute Intoxication from the Combined Effects of Methadone, Alprazolam, Alcohol, and Carbamazepine</t>
  </si>
  <si>
    <t>17-0571</t>
  </si>
  <si>
    <t>07/07/2017 12:00:00 AM</t>
  </si>
  <si>
    <t>16-0791</t>
  </si>
  <si>
    <t>Acute Intoxication From the Combined Effects of Cocaine, Fentanyl, and Heroin</t>
  </si>
  <si>
    <t>17-0919</t>
  </si>
  <si>
    <t>ACUTE HEROIN TOXICITY ASSOCIATED WITH DIPHENHYDRAMINE, BUPROPION AND HALOPERIDOL USE</t>
  </si>
  <si>
    <t>15-0572</t>
  </si>
  <si>
    <t>10/21/2015 12:00:00 AM</t>
  </si>
  <si>
    <t>Acute Intoxication From The Combined Effects of Heroin, Fentanyl, Phencyclidine, Hydroxyzine and Paroxetine</t>
  </si>
  <si>
    <t>18-0946</t>
  </si>
  <si>
    <t>12/01/2018 12:00:00 AM</t>
  </si>
  <si>
    <t>Acute Intoxication From the Combined Effects of Fentanyl, Heroin, and Tramadol</t>
  </si>
  <si>
    <t>12-0111</t>
  </si>
  <si>
    <t>13-0146</t>
  </si>
  <si>
    <t>04/28/2013 12:00:00 AM</t>
  </si>
  <si>
    <t>14-0301</t>
  </si>
  <si>
    <t>07/20/2014 12:00:00 AM</t>
  </si>
  <si>
    <t>took prescription medication</t>
  </si>
  <si>
    <t>Acute intoxication due to the combined effects of oxymorphone and diazepam</t>
  </si>
  <si>
    <t>14-0088</t>
  </si>
  <si>
    <t>02/21/2014 12:00:00 AM</t>
  </si>
  <si>
    <t>Acute Opiate Toxicity</t>
  </si>
  <si>
    <t>OPIATE</t>
  </si>
  <si>
    <t>16-0156</t>
  </si>
  <si>
    <t>03/09/2016 12:00:00 AM</t>
  </si>
  <si>
    <t>prescription medicine misuse</t>
  </si>
  <si>
    <t>Multiple Sclerosis/Acute Intoxication from the Combined Effects of Hydrocodone, Clonazepam and Promethazine</t>
  </si>
  <si>
    <t>14-0536</t>
  </si>
  <si>
    <t>12/17/2014 12:00:00 AM</t>
  </si>
  <si>
    <t>Intoxication due to the combined effects of Fentanyl and Alcohol</t>
  </si>
  <si>
    <t>18-0041</t>
  </si>
  <si>
    <t>01/20/2018 12:00:00 AM</t>
  </si>
  <si>
    <t>Acute Intoxication due to the Combined Effects of Heroin, Etizolam, Diphenhydramine and Hydroxyzine</t>
  </si>
  <si>
    <t>14-0172</t>
  </si>
  <si>
    <t>04/19/2014 12:00:00 AM</t>
  </si>
  <si>
    <t>Acute Heroin and Zolpidem Toxicities</t>
  </si>
  <si>
    <t>17-0302</t>
  </si>
  <si>
    <t>04/13/2017 12:00:00 AM</t>
  </si>
  <si>
    <t>Acute and Chronic Substance Abuse (Opioids)</t>
  </si>
  <si>
    <t>13-0208</t>
  </si>
  <si>
    <t>06/23/2013 12:00:00 AM</t>
  </si>
  <si>
    <t>16-0118</t>
  </si>
  <si>
    <t>02/19/2016 12:00:00 AM</t>
  </si>
  <si>
    <t>Intravenous Drug Abuse</t>
  </si>
  <si>
    <t>17-0519</t>
  </si>
  <si>
    <t>06/22/2017 12:00:00 AM</t>
  </si>
  <si>
    <t>Acute Fentanyl and Buprenorphine Intoxication, recent cocaine</t>
  </si>
  <si>
    <t>Buprnor</t>
  </si>
  <si>
    <t>15-0274</t>
  </si>
  <si>
    <t>06/08/2015 12:00:00 AM</t>
  </si>
  <si>
    <t>QUINEBAUG</t>
  </si>
  <si>
    <t>Combined Alcohol and Medication (Diazepam, Carisoprodol/Meprobamate, Amitriptyline) Toxicities</t>
  </si>
  <si>
    <t>16-0403</t>
  </si>
  <si>
    <t>06/15/2016 12:00:00 AM</t>
  </si>
  <si>
    <t>Acute Fentanyl Toxicity Associated with Diazepam Use</t>
  </si>
  <si>
    <t>15-0628</t>
  </si>
  <si>
    <t>18-0782</t>
  </si>
  <si>
    <t>10/05/2018 12:00:00 AM</t>
  </si>
  <si>
    <t>Diabetic Ketoacidosis due to Diabetes Mellitus</t>
  </si>
  <si>
    <t>Acute Fentanyl, Methadone, and Diphenhydramine Intoxication</t>
  </si>
  <si>
    <t>17-0867</t>
  </si>
  <si>
    <t>11/04/2017 12:00:00 AM</t>
  </si>
  <si>
    <t>INTOXICATION WITH FENTANYL AND HEROIN, ASSOCIATED WITH OLANZAPINE AND CLONAZEPAM USE</t>
  </si>
  <si>
    <t>15-0555</t>
  </si>
  <si>
    <t>10/17/2015 12:00:00 AM</t>
  </si>
  <si>
    <t>Acute Intoxication from the Combined Effects of Heroin and Alcohol</t>
  </si>
  <si>
    <t>16-0420</t>
  </si>
  <si>
    <t>The Combined Effects of Ethanol, Cocaine and Oxycodone</t>
  </si>
  <si>
    <t>17-0236</t>
  </si>
  <si>
    <t>03/20/2017 12:00:00 AM</t>
  </si>
  <si>
    <t>Complicating Acute Cocaine Intoxication</t>
  </si>
  <si>
    <t>13-0439</t>
  </si>
  <si>
    <t>12/03/2013 12:00:00 AM</t>
  </si>
  <si>
    <t>12-0075</t>
  </si>
  <si>
    <t>03/22/2012 12:00:00 AM</t>
  </si>
  <si>
    <t>18-0710</t>
  </si>
  <si>
    <t>09/10/2018 12:00:00 AM</t>
  </si>
  <si>
    <t>17-0246</t>
  </si>
  <si>
    <t>03/24/2017 12:00:00 AM</t>
  </si>
  <si>
    <t>Fentanyl and Hydroxyzine</t>
  </si>
  <si>
    <t>17-0043</t>
  </si>
  <si>
    <t>01/14/2017 12:00:00 AM</t>
  </si>
  <si>
    <t>18-0022</t>
  </si>
  <si>
    <t>01/12/2018 12:00:00 AM</t>
  </si>
  <si>
    <t>Complications of Intracranial HemorrhageAcute Cocaine Intoxication</t>
  </si>
  <si>
    <t>15-0177</t>
  </si>
  <si>
    <t>04/10/2015 12:00:00 AM</t>
  </si>
  <si>
    <t>Intoxication due to the Combined Effects of Fentanyl, Morphine and Oxycodone</t>
  </si>
  <si>
    <t>morphine RX</t>
  </si>
  <si>
    <t>12-0341</t>
  </si>
  <si>
    <t>18-0597</t>
  </si>
  <si>
    <t>07/28/2018 12:00:00 AM</t>
  </si>
  <si>
    <t>Acute Intoxication due to the Combined Effects of Fentanyl, Acetyl Fentanyl, and Heroin</t>
  </si>
  <si>
    <t>16-0199</t>
  </si>
  <si>
    <t>Boyfriend's House</t>
  </si>
  <si>
    <t>Ingested alcohol with medication</t>
  </si>
  <si>
    <t>Acute Ethanol and Clobazam Intoxication</t>
  </si>
  <si>
    <t>14-0118</t>
  </si>
  <si>
    <t>03/12/2014 12:00:00 AM</t>
  </si>
  <si>
    <t>16-0643</t>
  </si>
  <si>
    <t>Acute intoxication due to the combined effects of Fentanyl, Heroin, and Ethanol</t>
  </si>
  <si>
    <t>18-0696</t>
  </si>
  <si>
    <t>09/07/2018 12:00:00 AM</t>
  </si>
  <si>
    <t>Acute Intoxication By The Combined Effects of Fentanyl and Acetyl Fentanyl</t>
  </si>
  <si>
    <t>17-0099</t>
  </si>
  <si>
    <t>Combined Effects of Ethanol, Fentanyl, and Oxycodone</t>
  </si>
  <si>
    <t>18-0464</t>
  </si>
  <si>
    <t>06/17/2018 12:00:00 AM</t>
  </si>
  <si>
    <t>Acute Intoxication From the Combined Effects of Cocaine, Fentanyl, and Escitalopram</t>
  </si>
  <si>
    <t>14-0333</t>
  </si>
  <si>
    <t>08/15/2014 12:00:00 AM</t>
  </si>
  <si>
    <t>Heron Intoxication</t>
  </si>
  <si>
    <t>14-0435</t>
  </si>
  <si>
    <t>10/18/2014 12:00:00 AM</t>
  </si>
  <si>
    <t>Heroin, Cocaine and Alcohol Intoxication</t>
  </si>
  <si>
    <t>15-0666</t>
  </si>
  <si>
    <t>11/25/2015 12:00:00 AM</t>
  </si>
  <si>
    <t>Cocaine and Opiates</t>
  </si>
  <si>
    <t>14-0203</t>
  </si>
  <si>
    <t>05/13/2014 12:00:00 AM</t>
  </si>
  <si>
    <t>17-0718</t>
  </si>
  <si>
    <t>09/02/2017 12:00:00 AM</t>
  </si>
  <si>
    <t>13-0454</t>
  </si>
  <si>
    <t>12/16/2013 12:00:00 AM</t>
  </si>
  <si>
    <t>18-0723</t>
  </si>
  <si>
    <t>Complications of Heroin and Ethanol Toxicity</t>
  </si>
  <si>
    <t>18-0068</t>
  </si>
  <si>
    <t>02/02/2018 12:00:00 AM</t>
  </si>
  <si>
    <t>Acute Intoxication due to the Combined Effects ofAcetyl Fentanyl, Fentanyl, Methoxyacetyl Fentanyl and Heroin</t>
  </si>
  <si>
    <t>17-0797</t>
  </si>
  <si>
    <t>10/06/2017 12:00:00 AM</t>
  </si>
  <si>
    <t>Drug and ethanol abuse</t>
  </si>
  <si>
    <t>Multidrug Toxicity Including Heroin, Ethanol, and Fentanyl</t>
  </si>
  <si>
    <t>15-0611</t>
  </si>
  <si>
    <t>11/04/2015 12:00:00 AM</t>
  </si>
  <si>
    <t>14-0056</t>
  </si>
  <si>
    <t>02/05/2014 12:00:00 AM</t>
  </si>
  <si>
    <t>Exterior porch</t>
  </si>
  <si>
    <t>Porch</t>
  </si>
  <si>
    <t>Acute Combined Cocaine, Methadone, Morphine, and Fentanyl Toxicities</t>
  </si>
  <si>
    <t>13-0112</t>
  </si>
  <si>
    <t>18-0959</t>
  </si>
  <si>
    <t>12/05/2018 12:00:00 AM</t>
  </si>
  <si>
    <t>NORTH WINDHAM</t>
  </si>
  <si>
    <t>17-0335</t>
  </si>
  <si>
    <t>04/27/2017 12:00:00 AM</t>
  </si>
  <si>
    <t>Lakeside Motel</t>
  </si>
  <si>
    <t>Combined Alcohol and Medication</t>
  </si>
  <si>
    <t>Acute Intoxication due to the Combined Effects of Alcohol, Diphenhydramine and Methadone</t>
  </si>
  <si>
    <t>13-0236</t>
  </si>
  <si>
    <t>07/16/2013 12:00:00 AM</t>
  </si>
  <si>
    <t>Usage of Cocaine and Heroin</t>
  </si>
  <si>
    <t>Massive Pontine Hemorrhage/cocaine</t>
  </si>
  <si>
    <t>16-0371</t>
  </si>
  <si>
    <t>06/03/2016 12:00:00 AM</t>
  </si>
  <si>
    <t>Acute Intoxication from the Combined Effects of Heroin, Methadone, Lorazepam, Clonazepam, Trazadone and Hydroxyzine with Recent Cocaine Use</t>
  </si>
  <si>
    <t>14-0133</t>
  </si>
  <si>
    <t>03/24/2014 12:00:00 AM</t>
  </si>
  <si>
    <t>Opiate and Amphetamine Intoxication with Anoxic Brain Death</t>
  </si>
  <si>
    <t>13-0400</t>
  </si>
  <si>
    <t>Acute Heroin and Hydrocodone Intoxication</t>
  </si>
  <si>
    <t>16-0831</t>
  </si>
  <si>
    <t>11/29/2016 12:00:00 AM</t>
  </si>
  <si>
    <t>18-0973</t>
  </si>
  <si>
    <t>12/12/2018 12:00:00 AM</t>
  </si>
  <si>
    <t>Acute Intoxication From the Combined Effects of Cocaine and Fentanyl</t>
  </si>
  <si>
    <t>12-0137</t>
  </si>
  <si>
    <t>05/29/2012 12:00:00 AM</t>
  </si>
  <si>
    <t>Used Cocaine</t>
  </si>
  <si>
    <t>15-0439</t>
  </si>
  <si>
    <t>08/26/2015 12:00:00 AM</t>
  </si>
  <si>
    <t>Acute Intoxication from the Combined Effects of Oxymorphone, Diazepam, Nordiazepam, and Alcohol</t>
  </si>
  <si>
    <t>18-0555</t>
  </si>
  <si>
    <t>Morphine Toxicity</t>
  </si>
  <si>
    <t>15-0651</t>
  </si>
  <si>
    <t>11/21/2015 12:00:00 AM</t>
  </si>
  <si>
    <t>Acute Intoxicaton from the Combined Effects of Cocaine, Alcohol, Morphine, and Diazepam</t>
  </si>
  <si>
    <t>18-0630</t>
  </si>
  <si>
    <t>08/08/2018 12:00:00 AM</t>
  </si>
  <si>
    <t>Acute Intoxication due to the Combined Effects of Fentanyl, Acetyl Fentanyl, Hydrocodone and Alcohol</t>
  </si>
  <si>
    <t>18-0663</t>
  </si>
  <si>
    <t>08/25/2018 12:00:00 AM</t>
  </si>
  <si>
    <t>Acute Intoxication due to the Combined Effects of Acetyl Fentanyl, Amphetamine, Clonazepam, Cocaine, Fentanyl, and Heroin</t>
  </si>
  <si>
    <t>14-0320</t>
  </si>
  <si>
    <t>BOLTON</t>
  </si>
  <si>
    <t>Intoxication due to the Combined Effects of Cocaine, Fentanyl, Diphenhydramine, and Morphine</t>
  </si>
  <si>
    <t>13-0030</t>
  </si>
  <si>
    <t>01/30/2013 12:00:00 AM</t>
  </si>
  <si>
    <t>13-0320</t>
  </si>
  <si>
    <t>Heroin and Amphetamine Intoxication</t>
  </si>
  <si>
    <t>18-0570</t>
  </si>
  <si>
    <t>07/17/2018 12:00:00 AM</t>
  </si>
  <si>
    <t>Acute Intoxication Due to the Combined Effects of Fentanyl, Acetyl Fentanyl, Heroin, and Cocaine</t>
  </si>
  <si>
    <t>16-0231</t>
  </si>
  <si>
    <t>Acute Intoxication From the Combined Effects of Heroin, Alprazolam, and 7-Amino Clonazepam</t>
  </si>
  <si>
    <t>16-0301</t>
  </si>
  <si>
    <t>05/06/2016 12:00:00 AM</t>
  </si>
  <si>
    <t>Acute Heroin Intoxication with Aspiration Pneumonia</t>
  </si>
  <si>
    <t>16-0903</t>
  </si>
  <si>
    <t>12/27/2016 12:00:00 AM</t>
  </si>
  <si>
    <t>17-0483</t>
  </si>
  <si>
    <t>06/11/2017 12:00:00 AM</t>
  </si>
  <si>
    <t>park</t>
  </si>
  <si>
    <t>Acute Intoxication From the Combined Effects of Heroin, Hydromorphone, Methadone, and Alprazolam</t>
  </si>
  <si>
    <t>15-0523</t>
  </si>
  <si>
    <t>10/03/2015 12:00:00 AM</t>
  </si>
  <si>
    <t>Acute Intoxication Due to the Combined Effects of Benzodiazepines, Dextromethorphan, Ethanol and Oxycodone</t>
  </si>
  <si>
    <t>17-0998</t>
  </si>
  <si>
    <t>17-0018</t>
  </si>
  <si>
    <t>01/06/2017 12:00:00 AM</t>
  </si>
  <si>
    <t>18-0136</t>
  </si>
  <si>
    <t>02/26/2018 12:00:00 AM</t>
  </si>
  <si>
    <t>AMSTON</t>
  </si>
  <si>
    <t>Complications of Acute Intoxication due to the Combined Effects of Fentanyl,Acetyl Fentanyl, and Clonazepam</t>
  </si>
  <si>
    <t>14-0530</t>
  </si>
  <si>
    <t>Ethanol, heroin, benzo</t>
  </si>
  <si>
    <t>12-0270</t>
  </si>
  <si>
    <t>10/13/2012 12:00:00 AM</t>
  </si>
  <si>
    <t>18-0848</t>
  </si>
  <si>
    <t>10/28/2018 12:00:00 AM</t>
  </si>
  <si>
    <t>17-0976</t>
  </si>
  <si>
    <t>12/14/2017 12:00:00 AM</t>
  </si>
  <si>
    <t>Hallway</t>
  </si>
  <si>
    <t>ACUTE FENTANYL, HEROIN AND COCAINE TOXICITIES, FLUOXETINE AND OLANZAPINE USE</t>
  </si>
  <si>
    <t>16-0483</t>
  </si>
  <si>
    <t>07/13/2016 12:00:00 AM</t>
  </si>
  <si>
    <t>Acute Fentanyl, Heroin, Cocaine, Citalopram, Hydroxyzine and Clonazepam Intoxication</t>
  </si>
  <si>
    <t>16-0699</t>
  </si>
  <si>
    <t>10/13/2016 12:00:00 AM</t>
  </si>
  <si>
    <t>Acute Intoxication From the Combined Effects of Fentanyl, Oxycodone, Oxymorphone, Methadone, Dextro/Levo Methorphan</t>
  </si>
  <si>
    <t>17-0461</t>
  </si>
  <si>
    <t>06/04/2017 12:00:00 AM</t>
  </si>
  <si>
    <t>17-0685</t>
  </si>
  <si>
    <t>16-0145</t>
  </si>
  <si>
    <t>Misuse of medication</t>
  </si>
  <si>
    <t>Acute Intoxication The Combined Effects of Clonazepam, Buprenorphine and Trazodone</t>
  </si>
  <si>
    <t>18-0754</t>
  </si>
  <si>
    <t>09/25/2018 12:00:00 AM</t>
  </si>
  <si>
    <t>16-0727</t>
  </si>
  <si>
    <t>10/28/2016 12:00:00 AM</t>
  </si>
  <si>
    <t>Acute Intoxication from the Combined Effects of Fentanyl, Alprazolam, and Carisoprodol</t>
  </si>
  <si>
    <t>14-0365</t>
  </si>
  <si>
    <t>09/08/2014 12:00:00 AM</t>
  </si>
  <si>
    <t>Tramadol, Diphenhydramine and Hydrocodone Intoxication</t>
  </si>
  <si>
    <t>12-0042</t>
  </si>
  <si>
    <t>02/10/2012 12:00:00 AM</t>
  </si>
  <si>
    <t>13-0268</t>
  </si>
  <si>
    <t>08/11/2013 12:00:00 AM</t>
  </si>
  <si>
    <t>15-0491</t>
  </si>
  <si>
    <t>09/20/2015 12:00:00 AM</t>
  </si>
  <si>
    <t>Intoxication due to the combined effects of ethanol, Clonazepam, Bupropion and heroin</t>
  </si>
  <si>
    <t>18-1010</t>
  </si>
  <si>
    <t>12/28/2018 12:00:00 AM</t>
  </si>
  <si>
    <t>Acute Intoxication by the Combined Effects of Fentanyl, Acetyl Fentanyl, and Heroin</t>
  </si>
  <si>
    <t>16-0056</t>
  </si>
  <si>
    <t>01/26/2016 12:00:00 AM</t>
  </si>
  <si>
    <t>Acute Intoxication due to the Combined Effects of Cocaine, Methadone, and Phencyclidine</t>
  </si>
  <si>
    <t>17-0364</t>
  </si>
  <si>
    <t>05/05/2017 12:00:00 AM</t>
  </si>
  <si>
    <t>Ethanol, Etizolam, and Heroin</t>
  </si>
  <si>
    <t>13-0368</t>
  </si>
  <si>
    <t>10/23/2013 12:00:00 AM</t>
  </si>
  <si>
    <t>oxy benzo intox</t>
  </si>
  <si>
    <t>12-0209</t>
  </si>
  <si>
    <t>08/17/2012 12:00:00 AM</t>
  </si>
  <si>
    <t>MANSFIELD</t>
  </si>
  <si>
    <t>17-0660</t>
  </si>
  <si>
    <t>Acute Intoxication due to the Combined Effects of Alcohol and Methadone</t>
  </si>
  <si>
    <t>15-0043</t>
  </si>
  <si>
    <t>01/27/2015 12:00:00 AM</t>
  </si>
  <si>
    <t>Acute intoxication due to the combined effects of methadone and Alprazolam</t>
  </si>
  <si>
    <t>16-0346</t>
  </si>
  <si>
    <t>05/24/2016 12:00:00 AM</t>
  </si>
  <si>
    <t>The Combined Effects of Heroin, Alprazolam and Cocaine</t>
  </si>
  <si>
    <t>12-0283</t>
  </si>
  <si>
    <t>10/24/2012 12:00:00 AM</t>
  </si>
  <si>
    <t>18-1015</t>
  </si>
  <si>
    <t>12/29/2018 12:00:00 AM</t>
  </si>
  <si>
    <t>Acute Inoxication due to The Combined Effects of Fentanyl, Acetyl Fentanyl, and Heroin</t>
  </si>
  <si>
    <t>14-0108</t>
  </si>
  <si>
    <t>03/06/2014 12:00:00 AM</t>
  </si>
  <si>
    <t>17-0453</t>
  </si>
  <si>
    <t>Multisystem organ failure due to acute opioid toxicity</t>
  </si>
  <si>
    <t>17-0634</t>
  </si>
  <si>
    <t>07/28/2017 12:00:00 AM</t>
  </si>
  <si>
    <t>Acute Intoxication due to the Combined Effects Of Fentanyl and Heroin</t>
  </si>
  <si>
    <t>14-0013</t>
  </si>
  <si>
    <t>01/10/2014 12:00:00 AM</t>
  </si>
  <si>
    <t>15-0482</t>
  </si>
  <si>
    <t>WINGDALE</t>
  </si>
  <si>
    <t>18-0411</t>
  </si>
  <si>
    <t>Acute Intoxication From the Combined Effects of Fentanyl, Acetyl Fentanyl,Heroin, Flubromazolam, and Alcohol</t>
  </si>
  <si>
    <t>17-0755</t>
  </si>
  <si>
    <t>09/15/2017 12:00:00 AM</t>
  </si>
  <si>
    <t>MIDDLEBURY</t>
  </si>
  <si>
    <t>16-0385</t>
  </si>
  <si>
    <t>06/07/2016 12:00:00 AM</t>
  </si>
  <si>
    <t>The Combined Effects of Cocaine and Fentanyl</t>
  </si>
  <si>
    <t>15-0393</t>
  </si>
  <si>
    <t>07/31/2015 12:00:00 AM</t>
  </si>
  <si>
    <t>Complications of acute intoxication due to the combined effects of fentanyl, morphine, and alprazolam.</t>
  </si>
  <si>
    <t>14-0223</t>
  </si>
  <si>
    <t>"Sober House"</t>
  </si>
  <si>
    <t>16-0392</t>
  </si>
  <si>
    <t>Hypoxic-Ischemic Encephalopathy Following Cardiopulmonary Arrest Acute Opiate and Benzodiazepine Intoxication</t>
  </si>
  <si>
    <t>13-0085</t>
  </si>
  <si>
    <t>03/08/2013 12:00:00 AM</t>
  </si>
  <si>
    <t>WELLESLEY</t>
  </si>
  <si>
    <t>NORFOLK</t>
  </si>
  <si>
    <t>New Stratford Motor Inn</t>
  </si>
  <si>
    <t>18-0271</t>
  </si>
  <si>
    <t>04/08/2018 12:00:00 AM</t>
  </si>
  <si>
    <t>Acute IntoxicationCombined Effects of Lorazepam, Cocaine, Haloperidol, Amitriptyline, and Fentanyl</t>
  </si>
  <si>
    <t>14-0270</t>
  </si>
  <si>
    <t>06/25/2014 12:00:00 AM</t>
  </si>
  <si>
    <t>Acute intoxication due to the combined effects of heroin, Lorazepam, Topiramate and Quetiapine</t>
  </si>
  <si>
    <t>12-0122</t>
  </si>
  <si>
    <t>05/16/2012 12:00:00 AM</t>
  </si>
  <si>
    <t>15-0220</t>
  </si>
  <si>
    <t>05/08/2015 12:00:00 AM</t>
  </si>
  <si>
    <t>Complications of Intracerebral Hemorrhage due to Acute Cocaine Intoxication</t>
  </si>
  <si>
    <t>17-1031</t>
  </si>
  <si>
    <t>12/30/2017 12:00:00 AM</t>
  </si>
  <si>
    <t>residence</t>
  </si>
  <si>
    <t>16-0288</t>
  </si>
  <si>
    <t>05/01/2016 12:00:00 AM</t>
  </si>
  <si>
    <t>Cocaine, Ethanol, and Fentanyl</t>
  </si>
  <si>
    <t>13-0408</t>
  </si>
  <si>
    <t>11/12/2013 12:00:00 AM</t>
  </si>
  <si>
    <t>Used Methadone</t>
  </si>
  <si>
    <t>16-0234</t>
  </si>
  <si>
    <t>Acute Heroin, Fentanyl and Acetyl Fentanyl Toxicities</t>
  </si>
  <si>
    <t>16-0846</t>
  </si>
  <si>
    <t>12/04/2016 12:00:00 AM</t>
  </si>
  <si>
    <t>Boyfriends House</t>
  </si>
  <si>
    <t>Acute Intoxication due to the Combined Effects of Fentanyl, Heroin, Cocaine and Clonazepam</t>
  </si>
  <si>
    <t>14-0547</t>
  </si>
  <si>
    <t>12/25/2014 12:00:00 AM</t>
  </si>
  <si>
    <t>Intoxication due to the combined effects of Lorazepam, Bupropion, Citalopram, Quetiapine, and Heroin</t>
  </si>
  <si>
    <t>18-0910</t>
  </si>
  <si>
    <t>11/16/2018 12:00:00 AM</t>
  </si>
  <si>
    <t>Acute Intoxication the Combined Effects of Heroin, Fentanyl, and Acetyl Fentanyl</t>
  </si>
  <si>
    <t>16-0638</t>
  </si>
  <si>
    <t>09/16/2016 12:00:00 AM</t>
  </si>
  <si>
    <t>Acute and Chronic Substance Abuse (Heroin and Cocaine)</t>
  </si>
  <si>
    <t>17-0104</t>
  </si>
  <si>
    <t>02/06/2017 12:00:00 AM</t>
  </si>
  <si>
    <t>Combined Effects of Cocaine, Methadone, and Hydroxyzine</t>
  </si>
  <si>
    <t>13-0029</t>
  </si>
  <si>
    <t>15-0124</t>
  </si>
  <si>
    <t>03/14/2015 12:00:00 AM</t>
  </si>
  <si>
    <t>Intoxication due to the Combined Effects of Heroin, Diazepam,and Hydroxyzine</t>
  </si>
  <si>
    <t>18-0215</t>
  </si>
  <si>
    <t>03/20/2018 12:00:00 AM</t>
  </si>
  <si>
    <t>WAUREGAN</t>
  </si>
  <si>
    <t>Acute Intoxication due to the Combined Effects ofEthanol and Fentanyl</t>
  </si>
  <si>
    <t>17-0625</t>
  </si>
  <si>
    <t>07/24/2017 12:00:00 AM</t>
  </si>
  <si>
    <t>16-0003</t>
  </si>
  <si>
    <t>12-0080</t>
  </si>
  <si>
    <t>03/27/2012 12:00:00 AM</t>
  </si>
  <si>
    <t>14-0504</t>
  </si>
  <si>
    <t>11/29/2014 12:00:00 AM</t>
  </si>
  <si>
    <t>18-0837</t>
  </si>
  <si>
    <t>10/23/2018 12:00:00 AM</t>
  </si>
  <si>
    <t>Acute intoxication by the Combined Effects of Fentanyl, Acetyl Fentanyl, Morphine and Alprazolam</t>
  </si>
  <si>
    <t>12-0123</t>
  </si>
  <si>
    <t>PAWCATUCK</t>
  </si>
  <si>
    <t>Cocaine and Opiate Toxicity</t>
  </si>
  <si>
    <t>13-0294</t>
  </si>
  <si>
    <t>09/03/2013 12:00:00 AM</t>
  </si>
  <si>
    <t>18-0737</t>
  </si>
  <si>
    <t>17-0984</t>
  </si>
  <si>
    <t>Acute Intoxication From the Combined Effects of Cocaine, Fentanyl, Bupropion, Quetiapine, and Citalopram/Escitalopram</t>
  </si>
  <si>
    <t>17-0306</t>
  </si>
  <si>
    <t>04/14/2017 12:00:00 AM</t>
  </si>
  <si>
    <t>ACUTE METHADONE TOXICITY, AMPHETAMINE, ALPRAZOLAM, QUETIAPINE, RISPERIDONE USE</t>
  </si>
  <si>
    <t>15-0596</t>
  </si>
  <si>
    <t>10/30/2015 12:00:00 AM</t>
  </si>
  <si>
    <t>14-0150</t>
  </si>
  <si>
    <t>04/06/2014 12:00:00 AM</t>
  </si>
  <si>
    <t>17-0703</t>
  </si>
  <si>
    <t>08/24/2017 12:00:00 AM</t>
  </si>
  <si>
    <t>18-0443</t>
  </si>
  <si>
    <t>06/11/2018 12:00:00 AM</t>
  </si>
  <si>
    <t>17-0899</t>
  </si>
  <si>
    <t>11/14/2017 12:00:00 AM</t>
  </si>
  <si>
    <t>GRISWOLD</t>
  </si>
  <si>
    <t>Intracranial Hemorrhage Hypertensive and Atherosclerotic Cardiovascular Disease and Complicating Acute Intoxication due to the Combined Effects of Cocaine, Ethanol, and Hydrocodone</t>
  </si>
  <si>
    <t>17-0190</t>
  </si>
  <si>
    <t>FENTANYL, HEROIN, QUETIAPINE, AND ETHANOL</t>
  </si>
  <si>
    <t>16-0674</t>
  </si>
  <si>
    <t>STORRS</t>
  </si>
  <si>
    <t>Grange Hall UConn</t>
  </si>
  <si>
    <t>University or College</t>
  </si>
  <si>
    <t>Acute Intoxication from the Combined Effects of Fentanyl, Diphenhydramine, Doxylamine, Alprazolam, and Amphetamine</t>
  </si>
  <si>
    <t>16-0106</t>
  </si>
  <si>
    <t>02/13/2016 12:00:00 AM</t>
  </si>
  <si>
    <t>Hypertensive Cardiovascular Disease/Acute Heroin and Methadone Intoxication</t>
  </si>
  <si>
    <t>13-0044</t>
  </si>
  <si>
    <t>02/07/2013 12:00:00 AM</t>
  </si>
  <si>
    <t>14-0498</t>
  </si>
  <si>
    <t>Acute intoxication due to the combined effects of heroin and methadone</t>
  </si>
  <si>
    <t>14-0140</t>
  </si>
  <si>
    <t>03/28/2014 12:00:00 AM</t>
  </si>
  <si>
    <t>Anoxic Brain Injury due to the Combined Effects of Cocaine, Opiate, and Ethanol Intoxication</t>
  </si>
  <si>
    <t>16-0665</t>
  </si>
  <si>
    <t>09/29/2016 12:00:00 AM</t>
  </si>
  <si>
    <t>16-0151</t>
  </si>
  <si>
    <t>03/07/2016 12:00:00 AM</t>
  </si>
  <si>
    <t>17-0981</t>
  </si>
  <si>
    <t>16-0503</t>
  </si>
  <si>
    <t>07/22/2016 12:00:00 AM</t>
  </si>
  <si>
    <t>17-0272</t>
  </si>
  <si>
    <t>04/02/2017 12:00:00 AM</t>
  </si>
  <si>
    <t>VERNON-ROCKVILLE</t>
  </si>
  <si>
    <t>15-0029</t>
  </si>
  <si>
    <t>01/16/2015 12:00:00 AM</t>
  </si>
  <si>
    <t>Complications of Acute and Chronic Substance Abuse (Methadone)</t>
  </si>
  <si>
    <t>18-0613</t>
  </si>
  <si>
    <t>08/03/2018 12:00:00 AM</t>
  </si>
  <si>
    <t>Acute Intoxication From the Combined Effects of Fentanyl, Acetyl Fentanyl, Heroin, and Methamphetamine</t>
  </si>
  <si>
    <t>12-0106</t>
  </si>
  <si>
    <t>04/23/2012 12:00:00 AM</t>
  </si>
  <si>
    <t>SHERMAN</t>
  </si>
  <si>
    <t>15-0696</t>
  </si>
  <si>
    <t>Acute Intoxication due to the Combined Effects of Fentanyl, Citalopram and Diphenhydramine</t>
  </si>
  <si>
    <t>16-0616</t>
  </si>
  <si>
    <t>09/07/2016 12:00:00 AM</t>
  </si>
  <si>
    <t>Bubbles Car Wash</t>
  </si>
  <si>
    <t>Acute Heroin, Fentanyl and Alcohol Toxicities</t>
  </si>
  <si>
    <t>12-0233</t>
  </si>
  <si>
    <t>09/05/2012 12:00:00 AM</t>
  </si>
  <si>
    <t>15-0001</t>
  </si>
  <si>
    <t>17-0173</t>
  </si>
  <si>
    <t>02/28/2017 12:00:00 AM</t>
  </si>
  <si>
    <t>Fentanyl, Alprazolam, And Hydroxyzine</t>
  </si>
  <si>
    <t>18-0551</t>
  </si>
  <si>
    <t>Acute Intoxication due to the Combined Effects of Fentanyl, Acetyl Fentanyl, Buprenorphine, Amitriptyline, and Bupropion</t>
  </si>
  <si>
    <t>15-0538</t>
  </si>
  <si>
    <t>10/09/2015 12:00:00 AM</t>
  </si>
  <si>
    <t>Complications of Acute Heroin Intoxication</t>
  </si>
  <si>
    <t>13-0061</t>
  </si>
  <si>
    <t>02/16/2013 12:00:00 AM</t>
  </si>
  <si>
    <t>Combined Drug Toxicity, Heroin and Ethanol</t>
  </si>
  <si>
    <t>14-0351</t>
  </si>
  <si>
    <t>Intoxication due to the combined effects of Heroin, Fluoxetine, Clonazepam, and Tramadol</t>
  </si>
  <si>
    <t>16-0669</t>
  </si>
  <si>
    <t>09/30/2016 12:00:00 AM</t>
  </si>
  <si>
    <t>Acute Para-Fluoro-Isobutyryl-Fentanyl Toxicity</t>
  </si>
  <si>
    <t>16-0832</t>
  </si>
  <si>
    <t>13-0444</t>
  </si>
  <si>
    <t>12/09/2013 12:00:00 AM</t>
  </si>
  <si>
    <t>18-0426</t>
  </si>
  <si>
    <t>06/04/2018 12:00:00 AM</t>
  </si>
  <si>
    <t>Acute intoxication due to the combined effects of fentanyl,acetyl fentanyl, trazodone, and bupropion</t>
  </si>
  <si>
    <t>15-0198</t>
  </si>
  <si>
    <t>18-0619</t>
  </si>
  <si>
    <t>Multidrug Toxicity Including Cocaine, Fentanyl, Pseudoephedrine, 4-ANPP, para-Fluoroisobutyrylfentanyl, and Morphine</t>
  </si>
  <si>
    <t>17-0814</t>
  </si>
  <si>
    <t>10/11/2017 12:00:00 AM</t>
  </si>
  <si>
    <t>17-0538</t>
  </si>
  <si>
    <t>06/30/2017 12:00:00 AM</t>
  </si>
  <si>
    <t>Acute Intoication with Cocaine and Fentanyl</t>
  </si>
  <si>
    <t>14-0255</t>
  </si>
  <si>
    <t>06/13/2014 12:00:00 AM</t>
  </si>
  <si>
    <t>Acute cocaine and opioid intoxication</t>
  </si>
  <si>
    <t>opioid</t>
  </si>
  <si>
    <t>18-0288</t>
  </si>
  <si>
    <t>04/14/2018 12:00:00 AM</t>
  </si>
  <si>
    <t>18-0803</t>
  </si>
  <si>
    <t>10/10/2018 12:00:00 AM</t>
  </si>
  <si>
    <t>Acute Intoxication due to the Combined Effects of Fentanyl, Cocaine, Alcohol, Chlordiazepoxide and Hydroxyzine</t>
  </si>
  <si>
    <t>15-0293</t>
  </si>
  <si>
    <t>06/19/2015 12:00:00 AM</t>
  </si>
  <si>
    <t>Acute Intoxication due to the Combined Effects of Opioids and Benzodiazepines</t>
  </si>
  <si>
    <t>OPIOID NOS</t>
  </si>
  <si>
    <t>14-0393</t>
  </si>
  <si>
    <t>12-0254</t>
  </si>
  <si>
    <t>09/30/2012 12:00:00 AM</t>
  </si>
  <si>
    <t>Industrial Area</t>
  </si>
  <si>
    <t>Other, Industrial Area</t>
  </si>
  <si>
    <t>17-0508</t>
  </si>
  <si>
    <t>06/19/2017 12:00:00 AM</t>
  </si>
  <si>
    <t>GREENFIELD</t>
  </si>
  <si>
    <t>Drank Alcohol to Excess While on Prescription Medications</t>
  </si>
  <si>
    <t>Acute Intoxication From the Combined Effects of Alcohol, Alprazolam, Lamotrigine, and Fluoxetine</t>
  </si>
  <si>
    <t>13-0485</t>
  </si>
  <si>
    <t>12/28/2013 12:00:00 AM</t>
  </si>
  <si>
    <t>18-0191</t>
  </si>
  <si>
    <t>03/13/2018 12:00:00 AM</t>
  </si>
  <si>
    <t>CARIBOU</t>
  </si>
  <si>
    <t>AROOSTOOK</t>
  </si>
  <si>
    <t>Acute Intoxication From the Combined Effects of Cocaine, Fentanyl,Acetyl Fentanyl, Heroin, Zolpidem, Diphenhydramine, and Bupropion</t>
  </si>
  <si>
    <t>17-0556</t>
  </si>
  <si>
    <t>07/04/2017 12:00:00 AM</t>
  </si>
  <si>
    <t>Multidrug Toxicity Including Oxycodone, Ethanol, Cocaine, and Alprazolam</t>
  </si>
  <si>
    <t>17-0158</t>
  </si>
  <si>
    <t>02/20/2017 12:00:00 AM</t>
  </si>
  <si>
    <t>16-0255</t>
  </si>
  <si>
    <t>04/17/2016 12:00:00 AM</t>
  </si>
  <si>
    <t>Acute Intoxication due to the Combined Effects of Bupropion, Duloxetine and Heroin</t>
  </si>
  <si>
    <t>BUPRENOR</t>
  </si>
  <si>
    <t>16-0020</t>
  </si>
  <si>
    <t>01/06/2016 12:00:00 AM</t>
  </si>
  <si>
    <t>Acute Intoxication from the Combined Effects of Cocaine, Fentanyl, Heroin, Sertraline, and Risperidone</t>
  </si>
  <si>
    <t>17-0850</t>
  </si>
  <si>
    <t>10/27/2017 12:00:00 AM</t>
  </si>
  <si>
    <t>Acute Intoxication due to the Combined Effects of Fentanyl, Heroin, and Methadone</t>
  </si>
  <si>
    <t>15-0119</t>
  </si>
  <si>
    <t>03/09/2015 12:00:00 AM</t>
  </si>
  <si>
    <t>Intoxication due to the Combined Effects of Alprazolam, Citalopram, Quetiapine and Oxymorphone</t>
  </si>
  <si>
    <t>18-0495</t>
  </si>
  <si>
    <t>06/26/2018 12:00:00 AM</t>
  </si>
  <si>
    <t>ACUTE FENTANYL, HEROIN AND COCAINE TOXICITIES, BUPROPION USE</t>
  </si>
  <si>
    <t>18-0536</t>
  </si>
  <si>
    <t>Multidrug Toxicity Including Ethanol, Fentanyl, Acetyl Fentanyl, and Heroin</t>
  </si>
  <si>
    <t>13-0139</t>
  </si>
  <si>
    <t>04/24/2013 12:00:00 AM</t>
  </si>
  <si>
    <t>Combine Codeine and Alprazolam Toxicity</t>
  </si>
  <si>
    <t>18-0116</t>
  </si>
  <si>
    <t>02/19/2018 12:00:00 AM</t>
  </si>
  <si>
    <t>Acute IntoxicationCombined Effects of Sertraline, Fentanyl, and Heroin</t>
  </si>
  <si>
    <t>13-0159</t>
  </si>
  <si>
    <t>05/08/2013 12:00:00 AM</t>
  </si>
  <si>
    <t>12-0302</t>
  </si>
  <si>
    <t>11/09/2012 12:00:00 AM</t>
  </si>
  <si>
    <t>Coronary Atherosclerosis</t>
  </si>
  <si>
    <t>12-0065</t>
  </si>
  <si>
    <t>03/09/2012 12:00:00 AM</t>
  </si>
  <si>
    <t>17-0441</t>
  </si>
  <si>
    <t>05/29/2017 12:00:00 AM</t>
  </si>
  <si>
    <t>Acute Intoxication Due To The Combined Effects Of Heroin, Cocaine, Clonazepam, And Quetiapine</t>
  </si>
  <si>
    <t>16-0584</t>
  </si>
  <si>
    <t>08/26/2016 12:00:00 AM</t>
  </si>
  <si>
    <t>Hotel 0</t>
  </si>
  <si>
    <t>Acute Intoxication The Combined Effects of Fentanyl, Heroin, Cocaine, and Amphetamine</t>
  </si>
  <si>
    <t>17-0351</t>
  </si>
  <si>
    <t>05/02/2017 12:00:00 AM</t>
  </si>
  <si>
    <t>Acute heroin, Cocaine, and Clonazepam use</t>
  </si>
  <si>
    <t>16-0071</t>
  </si>
  <si>
    <t>02/01/2016 12:00:00 AM</t>
  </si>
  <si>
    <t>Acute Intoxication From the Combined Effects of Heroin, Fentanyl, Acetyl Fentanyl, Alcohol, and Alprazolam</t>
  </si>
  <si>
    <t>15-0292</t>
  </si>
  <si>
    <t>Intoxication due to the Combined Effects of Ethanol, Cocaine, Bupropion, Haloperidol, and Heroin</t>
  </si>
  <si>
    <t>17-0132</t>
  </si>
  <si>
    <t>Acute Intoxication due to the Combined Effects of Amphetamine, Diazepam, and Isoflurane</t>
  </si>
  <si>
    <t>12-0194</t>
  </si>
  <si>
    <t>07/28/2012 12:00:00 AM</t>
  </si>
  <si>
    <t>18-0382</t>
  </si>
  <si>
    <t>05/17/2018 12:00:00 AM</t>
  </si>
  <si>
    <t>Acute Intoxication From the Combined Effects of Heroin, Alprazolam,Clonazepam, Diphenhydramine, Hydroxyzine, Chlorpromazine, andNortriptyline</t>
  </si>
  <si>
    <t>16-0451</t>
  </si>
  <si>
    <t>07/02/2016 12:00:00 AM</t>
  </si>
  <si>
    <t>Inside minivan</t>
  </si>
  <si>
    <t>Acute Intoxication The Combined Effects of Ethanol and Heroin</t>
  </si>
  <si>
    <t>16-0850</t>
  </si>
  <si>
    <t>12/05/2016 12:00:00 AM</t>
  </si>
  <si>
    <t>16-0749</t>
  </si>
  <si>
    <t>Bronchopneumonia with Consolidation due to Acute Oxycodone, Duloxetine, Temazepam and Diazepam Intoxication</t>
  </si>
  <si>
    <t>15-0569</t>
  </si>
  <si>
    <t>Acute Fentanyl Intoxication and Use of Alcohol and Benzodiazepines</t>
  </si>
  <si>
    <t>17-1025</t>
  </si>
  <si>
    <t>12/28/2017 12:00:00 AM</t>
  </si>
  <si>
    <t>Acute intoxication due to the combined effects of fentanyl, alprazolam, and nordiazepam</t>
  </si>
  <si>
    <t>18-0390</t>
  </si>
  <si>
    <t>05/21/2018 12:00:00 AM</t>
  </si>
  <si>
    <t>Acute Intoxication IncludingEthanol, Methadone, and Synthetic Cathinone</t>
  </si>
  <si>
    <t>CATHINONE</t>
  </si>
  <si>
    <t>17-0458</t>
  </si>
  <si>
    <t>06/03/2017 12:00:00 AM</t>
  </si>
  <si>
    <t>ACUTE FENTANYL TOXICITY, ASSOCIATED ALCOHOL USE</t>
  </si>
  <si>
    <t>17-1007</t>
  </si>
  <si>
    <t>Multidrug Toxicity Including Ethanol, Fentanyl, and Heroin</t>
  </si>
  <si>
    <t>15-0160</t>
  </si>
  <si>
    <t>Intoxication due to the Combined Effects of Sertraline, Trazodone, and Heroin</t>
  </si>
  <si>
    <t>16-0628</t>
  </si>
  <si>
    <t>09/11/2016 12:00:00 AM</t>
  </si>
  <si>
    <t>Acute Heroin Intoxication While Using Alcohol With Recent Use of Cocaine</t>
  </si>
  <si>
    <t>17-0324</t>
  </si>
  <si>
    <t>04/23/2017 12:00:00 AM</t>
  </si>
  <si>
    <t>FENTANYL, HEROIN, DIPHENHYDRAMINE, ZOLPIDEM, and alprazolam</t>
  </si>
  <si>
    <t>15-0459</t>
  </si>
  <si>
    <t>Acute Intoxication from the Combined Effects of Cocaine, Haloperidol, Fluphenazine, Clonazepam, 7-Amino Clonazepam, Duloxetine, Amitriptyline, Nortriptyline, and Lamotrigine</t>
  </si>
  <si>
    <t>17-0380</t>
  </si>
  <si>
    <t>Combined Effects of Bupropion and Fentanyl</t>
  </si>
  <si>
    <t>18-0612</t>
  </si>
  <si>
    <t>Acute Intoxication By The Combined Effects of Fentanyl and Phencyclidine</t>
  </si>
  <si>
    <t>16-0821</t>
  </si>
  <si>
    <t>12-0297</t>
  </si>
  <si>
    <t>11/04/2012 12:00:00 AM</t>
  </si>
  <si>
    <t>15-0249</t>
  </si>
  <si>
    <t>14-0245</t>
  </si>
  <si>
    <t>Intoxication due to the Combined Effects of Ethanol and Lorazepam</t>
  </si>
  <si>
    <t>15-0202</t>
  </si>
  <si>
    <t>04/25/2015 12:00:00 AM</t>
  </si>
  <si>
    <t>17-0842</t>
  </si>
  <si>
    <t>16-0788</t>
  </si>
  <si>
    <t>17-0098</t>
  </si>
  <si>
    <t>02/04/2017 12:00:00 AM</t>
  </si>
  <si>
    <t>Acute Heroin, Fentanyl and Cocaine Toxicities, Clonazepam Use</t>
  </si>
  <si>
    <t>15-0605</t>
  </si>
  <si>
    <t>11/02/2015 12:00:00 AM</t>
  </si>
  <si>
    <t>Acute Fentanyl Intoxication With Recent Cocaine Use</t>
  </si>
  <si>
    <t>17-0407</t>
  </si>
  <si>
    <t>17-0047</t>
  </si>
  <si>
    <t>01/15/2017 12:00:00 AM</t>
  </si>
  <si>
    <t>EAST GRANBY</t>
  </si>
  <si>
    <t>Acute Intoxication due to the Combined Effects of Ethanol, Fentanyl, Furanyl Fentanyl, and Heroin</t>
  </si>
  <si>
    <t>18-0765</t>
  </si>
  <si>
    <t>Multidrug Toxicity Including Fentanyl, Acetyl Fentanyl, and Heroin</t>
  </si>
  <si>
    <t>17-0532</t>
  </si>
  <si>
    <t>06/29/2017 12:00:00 AM</t>
  </si>
  <si>
    <t>Combined Effects of Ethanol, Butalbital, Tramadol, and Mirtazapine</t>
  </si>
  <si>
    <t>12-0282</t>
  </si>
  <si>
    <t>Amphetamine Intoxication</t>
  </si>
  <si>
    <t>17-0176</t>
  </si>
  <si>
    <t>Cemetery</t>
  </si>
  <si>
    <t>Aortic dissection due to acute cocaine intoxication</t>
  </si>
  <si>
    <t>16-0878</t>
  </si>
  <si>
    <t>COMBINED FENTANYL AND ALCOHOL TOXICITIES</t>
  </si>
  <si>
    <t>14-0356</t>
  </si>
  <si>
    <t>Intoxication due to the Combined Effects of Methadone and Tramadol</t>
  </si>
  <si>
    <t>12-0223</t>
  </si>
  <si>
    <t>08/27/2012 12:00:00 AM</t>
  </si>
  <si>
    <t>13-0084</t>
  </si>
  <si>
    <t>12-0044</t>
  </si>
  <si>
    <t>02/17/2012 12:00:00 AM</t>
  </si>
  <si>
    <t>18-0512</t>
  </si>
  <si>
    <t>Recent Cocaine Use, Heroin Toxicity, Diabetes Mellitus</t>
  </si>
  <si>
    <t>14-0071</t>
  </si>
  <si>
    <t>02/15/2014 12:00:00 AM</t>
  </si>
  <si>
    <t>Skin Absorption/Inhalation</t>
  </si>
  <si>
    <t>Fentanyl and Cocaine Intoxication</t>
  </si>
  <si>
    <t>12-0256</t>
  </si>
  <si>
    <t>10/01/2012 12:00:00 AM</t>
  </si>
  <si>
    <t>17-0803</t>
  </si>
  <si>
    <t>Acute Intoxication Combined Effects of Ethanol, Cocaine, Trazodone, Fentanyl, and Acetyl Fentanyl</t>
  </si>
  <si>
    <t>18-0926</t>
  </si>
  <si>
    <t>REDDING</t>
  </si>
  <si>
    <t>Acute Intoxication due to the combined Effects of Heroin, Fentanyl, Cocaine, Alprazolam and Methoxyacetylfentanyl</t>
  </si>
  <si>
    <t>12-0041</t>
  </si>
  <si>
    <t>02/08/2012 12:00:00 AM</t>
  </si>
  <si>
    <t>13-0013</t>
  </si>
  <si>
    <t>17-0398</t>
  </si>
  <si>
    <t>Injected Prescription Medications and Crushed Pills</t>
  </si>
  <si>
    <t>Acute Intoxication Bupivicaine, Buprenorphine, Carbamazapine, Topiramate, Amphetamine, and promethazine</t>
  </si>
  <si>
    <t>17-0451</t>
  </si>
  <si>
    <t>18-0106</t>
  </si>
  <si>
    <t>13-0144</t>
  </si>
  <si>
    <t>04/27/2013 12:00:00 AM</t>
  </si>
  <si>
    <t>18-0121</t>
  </si>
  <si>
    <t>Complications of Acute Intoxication due to the Combined Effects ofEthanol and Fentanyl</t>
  </si>
  <si>
    <t>14-0093</t>
  </si>
  <si>
    <t>13-0072</t>
  </si>
  <si>
    <t>02/25/2013 12:00:00 AM</t>
  </si>
  <si>
    <t>18-0804</t>
  </si>
  <si>
    <t>10/12/2018 12:00:00 AM</t>
  </si>
  <si>
    <t>Multidrug Toxicity Including Ethanol, Fentanyl, Acetyl Fentanyl, Citalopram, Diphenhydramine, and Risperidone</t>
  </si>
  <si>
    <t>18-0231</t>
  </si>
  <si>
    <t>Acute IntoxicationCombined Effects of Cocaine, Dextro/Levo Methorphan, Fentanyl, and Heroin</t>
  </si>
  <si>
    <t>17-0541</t>
  </si>
  <si>
    <t>07/01/2017 12:00:00 AM</t>
  </si>
  <si>
    <t>truck cab</t>
  </si>
  <si>
    <t>16-0776</t>
  </si>
  <si>
    <t>Acute Intoxication From the Combined Effects of Methadone, Alcohol, Hydroxyzine, and Fluoxetine</t>
  </si>
  <si>
    <t>17-0247</t>
  </si>
  <si>
    <t>16-0070</t>
  </si>
  <si>
    <t>01/31/2016 12:00:00 AM</t>
  </si>
  <si>
    <t>Acute Intoxication due to the Combined Effects of Diphenhydramine, Citalopram/Escitalopram, Tramadol, and Heroin</t>
  </si>
  <si>
    <t>17-0249</t>
  </si>
  <si>
    <t>03/25/2017 12:00:00 AM</t>
  </si>
  <si>
    <t>18-0875</t>
  </si>
  <si>
    <t>18-0666</t>
  </si>
  <si>
    <t>ACUTE COMBINED MORPHINE, HYDROMORPHONE, BUPRENORPHINE, TRAZADONE AND HYDROXYZINE TOXICITY</t>
  </si>
  <si>
    <t>18-0496</t>
  </si>
  <si>
    <t>13-0364</t>
  </si>
  <si>
    <t>10/22/2013 12:00:00 AM</t>
  </si>
  <si>
    <t>18-0316</t>
  </si>
  <si>
    <t>Ingested alcohol combined with medications</t>
  </si>
  <si>
    <t>CHRONIC AND ACUTE ALCOHOL TOXICITY, COMBINED WITH DIAZEPAM, DOXYLAMINE AND DIPHENHYDRAMINE USE</t>
  </si>
  <si>
    <t>18-0537</t>
  </si>
  <si>
    <t>Acute Intoxication Combined Effects of Ethanol, Alprazolam, and Venlafaxine</t>
  </si>
  <si>
    <t>16-0337</t>
  </si>
  <si>
    <t>WILLISTON PARK</t>
  </si>
  <si>
    <t>NASSAU</t>
  </si>
  <si>
    <t>Devon Motel</t>
  </si>
  <si>
    <t>Acute Intoxication due to the Combined Effects of Cocaine, Heroin, Benzodiazepines and Ethanol</t>
  </si>
  <si>
    <t>12-0260</t>
  </si>
  <si>
    <t>10/04/2012 12:00:00 AM</t>
  </si>
  <si>
    <t>opiate use</t>
  </si>
  <si>
    <t>17-0517</t>
  </si>
  <si>
    <t>Naugatuck Motor Lodge</t>
  </si>
  <si>
    <t>Acute Intoxication Cocaine, Fentanyl, and Heroin</t>
  </si>
  <si>
    <t>15-0287</t>
  </si>
  <si>
    <t>16-0439</t>
  </si>
  <si>
    <t>Acute Heroin, Fentanyl and Cocaine Intoxication While Using Hydroxyzine, Citalopram and Mirtazapine</t>
  </si>
  <si>
    <t>18-0799</t>
  </si>
  <si>
    <t>10/09/2018 12:00:00 AM</t>
  </si>
  <si>
    <t>15-0034</t>
  </si>
  <si>
    <t>Intoxication due to the combined effects of Difluoroethane, Quetiapine, and Oxycodone</t>
  </si>
  <si>
    <t>17-0667</t>
  </si>
  <si>
    <t>08/12/2017 12:00:00 AM</t>
  </si>
  <si>
    <t>Consumed prescription medications and ethanol</t>
  </si>
  <si>
    <t>Multidrug Toxicity Including Fentanyl, Ethanol, and Alprazolam</t>
  </si>
  <si>
    <t>13-0295</t>
  </si>
  <si>
    <t>09/04/2013 12:00:00 AM</t>
  </si>
  <si>
    <t>Train or Subway Station</t>
  </si>
  <si>
    <t>13-0179</t>
  </si>
  <si>
    <t>06/02/2013 12:00:00 AM</t>
  </si>
  <si>
    <t>Used Multiple Drugs</t>
  </si>
  <si>
    <t>Multiple Drug Toxicities</t>
  </si>
  <si>
    <t>13-0427</t>
  </si>
  <si>
    <t>11/26/2013 12:00:00 AM</t>
  </si>
  <si>
    <t>Combined Acute Heroin, Tramadol and Benzodiazepine Toxicities</t>
  </si>
  <si>
    <t>17-0930</t>
  </si>
  <si>
    <t>11/26/2017 12:00:00 AM</t>
  </si>
  <si>
    <t>KENSINGTON</t>
  </si>
  <si>
    <t>Acute Intoxication From the Combined Effects of Cocaine, Alcohol, and Methadone</t>
  </si>
  <si>
    <t>17-0117</t>
  </si>
  <si>
    <t>18-0387</t>
  </si>
  <si>
    <t>05/20/2018 12:00:00 AM</t>
  </si>
  <si>
    <t>17-0212</t>
  </si>
  <si>
    <t>Acute Intoxication Combined Effects of Acryl Fentanyl and Diazepam</t>
  </si>
  <si>
    <t>16-0511</t>
  </si>
  <si>
    <t>07/24/2016 12:00:00 AM</t>
  </si>
  <si>
    <t>Complications of Acute Heroin, Fentanyl, Methamphetamine and cocaine Toxicities</t>
  </si>
  <si>
    <t>14-0076</t>
  </si>
  <si>
    <t>02/18/2014 12:00:00 AM</t>
  </si>
  <si>
    <t>Acute Heroin, Hydrocodone and Alcohol Toxicities</t>
  </si>
  <si>
    <t>17-0798</t>
  </si>
  <si>
    <t>Carrier Motor Lodge</t>
  </si>
  <si>
    <t>Acute Intoxication due to the Combined Effects of Alcohol and Chlorpromazine</t>
  </si>
  <si>
    <t>12-0076</t>
  </si>
  <si>
    <t>03/23/2012 12:00:00 AM</t>
  </si>
  <si>
    <t>14-0457</t>
  </si>
  <si>
    <t>Acute Intoxication due to the Combined Effects of Oxycodone, Alprazolam, and Citalopram</t>
  </si>
  <si>
    <t>12-0189</t>
  </si>
  <si>
    <t>18-0438</t>
  </si>
  <si>
    <t>Acute Intoxication From the Combined Effects of Fentanyl, Heroin, andAmphetamine</t>
  </si>
  <si>
    <t>18-0931</t>
  </si>
  <si>
    <t>11/23/2018 12:00:00 AM</t>
  </si>
  <si>
    <t>Multidrug Toxicity Including Fentanyl, Acetyl Fentanyl, Hydrocodone, Clonidine, and Amphetamine</t>
  </si>
  <si>
    <t>17-0478</t>
  </si>
  <si>
    <t>Multidrug Toxicity Including Phencyclidine, Fentanyl, and Heroin</t>
  </si>
  <si>
    <t>14-0349</t>
  </si>
  <si>
    <t>08/27/2014 12:00:00 AM</t>
  </si>
  <si>
    <t>17-0584</t>
  </si>
  <si>
    <t>Acute Intoxication From the Combined Effects of Heroin and Buprenorphine</t>
  </si>
  <si>
    <t>16-0228</t>
  </si>
  <si>
    <t>Acute Intoxication From The Combined Effects of Fentanyl and Alcohol</t>
  </si>
  <si>
    <t>16-0029</t>
  </si>
  <si>
    <t>01/14/2016 12:00:00 AM</t>
  </si>
  <si>
    <t>Acute Intoxication From The Combined Effects of Fentanyl, Buprenorphine and alprazolam</t>
  </si>
  <si>
    <t>14-0303</t>
  </si>
  <si>
    <t>07/21/2014 12:00:00 AM</t>
  </si>
  <si>
    <t>OLD GREENWICH</t>
  </si>
  <si>
    <t>ingested medications with ethanol</t>
  </si>
  <si>
    <t>Acute intoxication due to the combined effects of ethanol and benzodiazepines</t>
  </si>
  <si>
    <t>13-0395</t>
  </si>
  <si>
    <t>Acute intoxication due to heroin and oxycodone</t>
  </si>
  <si>
    <t>17-0134</t>
  </si>
  <si>
    <t>Acute Intoxication due to the Combined Effects of Oxycodone, Lorazepam and Hydroxyzine</t>
  </si>
  <si>
    <t>15-0711</t>
  </si>
  <si>
    <t>12/19/2015 12:00:00 AM</t>
  </si>
  <si>
    <t>13-0442</t>
  </si>
  <si>
    <t>12/06/2013 12:00:00 AM</t>
  </si>
  <si>
    <t>18-0984</t>
  </si>
  <si>
    <t>Residential building</t>
  </si>
  <si>
    <t>Acute Intoxication due to the Combined Effects of Acetyl Fentanyl, Cocaine, Ethanol, Fentanyl, Heroin, and Methadone</t>
  </si>
  <si>
    <t>14-0491</t>
  </si>
  <si>
    <t>11/23/2014 12:00:00 AM</t>
  </si>
  <si>
    <t>Intoxication due to the combined effects of Oxymorphone and Oxycodone</t>
  </si>
  <si>
    <t>18-0465</t>
  </si>
  <si>
    <t>WESTPORT</t>
  </si>
  <si>
    <t>Extended Stay Hotel</t>
  </si>
  <si>
    <t>Multidrug Toxicity Including Cocaine, Cocaethylene, Alprazolam, Fentanyl, Acetyl Fentanyl, Methamphetamine, and Morphine</t>
  </si>
  <si>
    <t>18-0948</t>
  </si>
  <si>
    <t>12/02/2018 12:00:00 AM</t>
  </si>
  <si>
    <t>Acute Intoxication by the Combined Effects of Fentanyl, Acetyl Fentanyl, Trazadone, and Ethanol</t>
  </si>
  <si>
    <t>13-0014</t>
  </si>
  <si>
    <t>01/13/2013 12:00:00 AM</t>
  </si>
  <si>
    <t>17-0940</t>
  </si>
  <si>
    <t>11/29/2017 12:00:00 AM</t>
  </si>
  <si>
    <t>Acute Intoxication due to the Combined Effects of Diazepam, Hydroxyzine, Methadone, Oxycodone, and Topiramate</t>
  </si>
  <si>
    <t>15-0640</t>
  </si>
  <si>
    <t>Acute Morphine Intoxication (Probably Derived from Heroin)</t>
  </si>
  <si>
    <t>17-0263</t>
  </si>
  <si>
    <t>Combined Effects of Ethanol, Cocaine, and Methadone</t>
  </si>
  <si>
    <t>15-0067</t>
  </si>
  <si>
    <t>Acute intoxication due to the combined effects of cocaine and alcohol</t>
  </si>
  <si>
    <t>15-0511</t>
  </si>
  <si>
    <t>Acute Intoxication due to the Combined Effects of Diazepam, Alprazolam, Fentanyl, and Heroin</t>
  </si>
  <si>
    <t>15-0304</t>
  </si>
  <si>
    <t>methadone</t>
  </si>
  <si>
    <t>15-0686</t>
  </si>
  <si>
    <t>12/06/2015 12:00:00 AM</t>
  </si>
  <si>
    <t>Acute and Chronic Substance Abuse (Cocaine and Methadone)</t>
  </si>
  <si>
    <t>15-0379</t>
  </si>
  <si>
    <t>Acute Intoxication from the Combined Effects of Methadone, Alprazolam and Escitalopram</t>
  </si>
  <si>
    <t>17-1019</t>
  </si>
  <si>
    <t>Acute Intoxication due to the Combined Effects of Fentanyl, Cocaine and Heroin</t>
  </si>
  <si>
    <t>18-0278</t>
  </si>
  <si>
    <t>Acute IntoxicationCombined Effects of Alprazolam, Atomoxetine, Imipramine, Dextromethorphan, and Loperamide</t>
  </si>
  <si>
    <t>LOPERAMIDE</t>
  </si>
  <si>
    <t>16-0603</t>
  </si>
  <si>
    <t>09/03/2016 12:00:00 AM</t>
  </si>
  <si>
    <t>Parking Garage</t>
  </si>
  <si>
    <t>substance abuse (injection)</t>
  </si>
  <si>
    <t>Acute Heroin and Fentanyl Toxicities with recent cocaine use</t>
  </si>
  <si>
    <t>12-0208</t>
  </si>
  <si>
    <t>08/15/2012 12:00:00 AM</t>
  </si>
  <si>
    <t>12-0354</t>
  </si>
  <si>
    <t>Cocaine and Oxycodone Toxicity</t>
  </si>
  <si>
    <t>14-0462</t>
  </si>
  <si>
    <t>Acute intoxication due to the combined effects of heroin, cocaine and ethanol</t>
  </si>
  <si>
    <t>13-0166</t>
  </si>
  <si>
    <t>17-0713</t>
  </si>
  <si>
    <t>08/30/2017 12:00:00 AM</t>
  </si>
  <si>
    <t>Shopping Center</t>
  </si>
  <si>
    <t>Acute Intoxication Combined Effects of Lorazepam, Cocaine, Fentanyl, Venlafaxine, and Heroin</t>
  </si>
  <si>
    <t>16-0097</t>
  </si>
  <si>
    <t>02/11/2016 12:00:00 AM</t>
  </si>
  <si>
    <t>Acute Intoxication From The Combined Effects of Oxycodone, Oxymorphone, Alprazolam and Clonazepam</t>
  </si>
  <si>
    <t>16-0161</t>
  </si>
  <si>
    <t>18-0483</t>
  </si>
  <si>
    <t>ACUTE COCAINE TOXICITY, NORDIAZEPAM AND CHLORPHENIRAMINE USE</t>
  </si>
  <si>
    <t>16-0172</t>
  </si>
  <si>
    <t>used alcohol and prescription medications</t>
  </si>
  <si>
    <t>Acute and Chronic Alcohol Toxicity Associated with Buproprion, Citalopram, Topiramate and Codeine Use</t>
  </si>
  <si>
    <t>codeine</t>
  </si>
  <si>
    <t>17-0004</t>
  </si>
  <si>
    <t>USED FENTANYL AND ALCOHOL</t>
  </si>
  <si>
    <t>COMPLICATIONS OF ACUTE FENTANYL AND ALCOHOL TOXICITIES</t>
  </si>
  <si>
    <t>16-0505</t>
  </si>
  <si>
    <t>Acute Intoxication from the Combined Effects of Fentanyl and  (U-47700, Opioid)</t>
  </si>
  <si>
    <t>18-0821</t>
  </si>
  <si>
    <t>10/16/2018 12:00:00 AM</t>
  </si>
  <si>
    <t>Complications of Acute Fentanyl and Acetyl Fentanyl Intoxication</t>
  </si>
  <si>
    <t>15-0675</t>
  </si>
  <si>
    <t>Acute Combined Heroin, Fentanyl and Cocaine Toxicities</t>
  </si>
  <si>
    <t>14-0218</t>
  </si>
  <si>
    <t>17-0974</t>
  </si>
  <si>
    <t>15-0331</t>
  </si>
  <si>
    <t>Acute intoxication from the combined effects of Oxycodone and Diphenhydramine</t>
  </si>
  <si>
    <t>18-0007</t>
  </si>
  <si>
    <t>Multidrug Toxicity Including Heroin and Methoxyacetyl Fentanyl</t>
  </si>
  <si>
    <t>16-0358</t>
  </si>
  <si>
    <t>Acute Intoxication from the Combined Effects of Methadone and Diazepam</t>
  </si>
  <si>
    <t>16-0486</t>
  </si>
  <si>
    <t>18-0220</t>
  </si>
  <si>
    <t>Multidrug Toxicity Including Fentanyl, Acetyl Fentanyl, para-Fluorobutyryl Fentanyl, and 4-ANPP</t>
  </si>
  <si>
    <t>16-0656</t>
  </si>
  <si>
    <t>16-0525</t>
  </si>
  <si>
    <t>Acute Heroin and Alcohol Intoxication While Using Prescribed Alprazolam</t>
  </si>
  <si>
    <t>17-1001</t>
  </si>
  <si>
    <t>ACUTE COMBINED FENTANYL, ACETYL FENTANYL AND ALCOHOL TOXICITIES</t>
  </si>
  <si>
    <t>15-0364</t>
  </si>
  <si>
    <t>07/17/2015 12:00:00 AM</t>
  </si>
  <si>
    <t>Acute Combined Heroin, Fentanyl, and Alcohol Toxicities</t>
  </si>
  <si>
    <t>16-0771</t>
  </si>
  <si>
    <t>11/12/2016 12:00:00 AM</t>
  </si>
  <si>
    <t>Acute Intoxication due to the Combined Effects of Fentanyl, Heroin, Cocaine, Methadone, Clonazepam and Hydromorphone</t>
  </si>
  <si>
    <t>13-0347</t>
  </si>
  <si>
    <t>15-0464</t>
  </si>
  <si>
    <t>09/07/2015 12:00:00 AM</t>
  </si>
  <si>
    <t>16-0245</t>
  </si>
  <si>
    <t>Stonington Motel</t>
  </si>
  <si>
    <t>15-0655</t>
  </si>
  <si>
    <t>Acute Intoxication From The Combined Effects of Heroin and Amphetamine</t>
  </si>
  <si>
    <t>17-0497</t>
  </si>
  <si>
    <t>ROCKVILLE</t>
  </si>
  <si>
    <t>Acute Intoxication From the Combined Effects of Fentanyl, Hydrocodone, trazadone, and esctalopram</t>
  </si>
  <si>
    <t>18-0078</t>
  </si>
  <si>
    <t>Multidrug Toxicity Including Fentanyl, Alprazolam, Clonidine, Norbuprenorphine, Duloxetine, and Trazodone</t>
  </si>
  <si>
    <t>16-0639</t>
  </si>
  <si>
    <t>18-0913</t>
  </si>
  <si>
    <t>Acute Intoxication From the Combined Effects of Cocaine, Fentanyl, Morphine, Hydroxyzine, and Bupropion</t>
  </si>
  <si>
    <t>15-0594</t>
  </si>
  <si>
    <t>Combined Adverse Effects of Fentanyl, Heroin, Phencyclidine and Cocaine</t>
  </si>
  <si>
    <t>15-0234</t>
  </si>
  <si>
    <t>05/17/2015 12:00:00 AM</t>
  </si>
  <si>
    <t>GHB, clonazepam</t>
  </si>
  <si>
    <t>GHB</t>
  </si>
  <si>
    <t>17-0361</t>
  </si>
  <si>
    <t>Took opiate</t>
  </si>
  <si>
    <t>Acute Morphine intoxication</t>
  </si>
  <si>
    <t>18-0838</t>
  </si>
  <si>
    <t>acute and chronic substance abuse</t>
  </si>
  <si>
    <t>Acute Intoxication the Combined Effects of Fentanyl, Fluoxetine, and Quetiapine</t>
  </si>
  <si>
    <t>17-0742</t>
  </si>
  <si>
    <t>09/10/2017 12:00:00 AM</t>
  </si>
  <si>
    <t>Multidrug Toxicity Including Cocaine, Fentanyl, and Morphine</t>
  </si>
  <si>
    <t>14-0199</t>
  </si>
  <si>
    <t>15-0325</t>
  </si>
  <si>
    <t>07/03/2015 12:00:00 AM</t>
  </si>
  <si>
    <t>13-0432</t>
  </si>
  <si>
    <t>11/29/2013 12:00:00 AM</t>
  </si>
  <si>
    <t>Office Building</t>
  </si>
  <si>
    <t>16-0904</t>
  </si>
  <si>
    <t>14-0209</t>
  </si>
  <si>
    <t>05/16/2014 12:00:00 AM</t>
  </si>
  <si>
    <t>Acute Heroin and Alcohol Toxicity</t>
  </si>
  <si>
    <t>17-0628</t>
  </si>
  <si>
    <t>07/25/2017 12:00:00 AM</t>
  </si>
  <si>
    <t>Acute Intoxication From the Combined Effects of Fenatnyl, Methoxyacetyl Fentanyl, and Cyclopropyl Fentanyl</t>
  </si>
  <si>
    <t>14-0312</t>
  </si>
  <si>
    <t>14-0426</t>
  </si>
  <si>
    <t>took medication</t>
  </si>
  <si>
    <t>Acute intoxication due to the combined effects of Oxycodone, Alprazolam and Diphenhydramine</t>
  </si>
  <si>
    <t>16-0305</t>
  </si>
  <si>
    <t>N HAVEN</t>
  </si>
  <si>
    <t>16-0539</t>
  </si>
  <si>
    <t>08/09/2016 12:00:00 AM</t>
  </si>
  <si>
    <t>18-0963</t>
  </si>
  <si>
    <t>12/07/2018 12:00:00 AM</t>
  </si>
  <si>
    <t>SPRAGUE</t>
  </si>
  <si>
    <t>16-0454</t>
  </si>
  <si>
    <t>Acute Cocaine and Alcohol Intoxication with Formation of Cocaethylene While Using Methadone</t>
  </si>
  <si>
    <t>12-0323</t>
  </si>
  <si>
    <t>12/04/2012 12:00:00 AM</t>
  </si>
  <si>
    <t>17-0681</t>
  </si>
  <si>
    <t>Acute Cocaine and Amitriptyline Intoxication</t>
  </si>
  <si>
    <t>16-0571</t>
  </si>
  <si>
    <t>18-0828</t>
  </si>
  <si>
    <t>10/19/2018 12:00:00 AM</t>
  </si>
  <si>
    <t>16-0128</t>
  </si>
  <si>
    <t>Acute Cocaine and Oxycodone Toxicities</t>
  </si>
  <si>
    <t>16-0273</t>
  </si>
  <si>
    <t>04/23/2016 12:00:00 AM</t>
  </si>
  <si>
    <t>Acute Intoxication due to the Combined Effects of Fentanyl, Acetyl Fentanyl and Alcohol</t>
  </si>
  <si>
    <t>14-0540</t>
  </si>
  <si>
    <t>Acute Heroin</t>
  </si>
  <si>
    <t>hydromorp</t>
  </si>
  <si>
    <t>15-0495</t>
  </si>
  <si>
    <t>Intoxication due to the Combined Effects of Ethanol, Diazepam, and Heroin</t>
  </si>
  <si>
    <t>15-0319</t>
  </si>
  <si>
    <t>06/30/2015 12:00:00 AM</t>
  </si>
  <si>
    <t>14-0061</t>
  </si>
  <si>
    <t>02/09/2014 12:00:00 AM</t>
  </si>
  <si>
    <t>mother's house</t>
  </si>
  <si>
    <t>17-0208</t>
  </si>
  <si>
    <t>Acute Intoxication Cocaine and Fentanyl</t>
  </si>
  <si>
    <t>14-0109</t>
  </si>
  <si>
    <t>03/07/2014 12:00:00 AM</t>
  </si>
  <si>
    <t>Alprazolam, Oxycodone, Fentanyl and Hydroxine Intoxication</t>
  </si>
  <si>
    <t>14-0373</t>
  </si>
  <si>
    <t>09/14/2014 12:00:00 AM</t>
  </si>
  <si>
    <t>Intoxication due to the combined effects of Quetiapine, Doxepin, Oxycodone, and Oxymorphone</t>
  </si>
  <si>
    <t>18-0624</t>
  </si>
  <si>
    <t>Acute Intoxication Combined Effects of Ethanol and Cocaine</t>
  </si>
  <si>
    <t>14-0044</t>
  </si>
  <si>
    <t>01/31/2014 12:00:00 AM</t>
  </si>
  <si>
    <t>Acute intoxication due to the combined effects of heroin and ethanol</t>
  </si>
  <si>
    <t>18-0373</t>
  </si>
  <si>
    <t>Acute Intoxication due to the Combined Effects ofAcetyl Fentanyl, Clonazepam, Ethanol, Fentanyl, and Heroin</t>
  </si>
  <si>
    <t>13-0380</t>
  </si>
  <si>
    <t>10/28/2013 12:00:00 AM</t>
  </si>
  <si>
    <t>Cocaine, Oxycodone and Fentanyl Intoxication</t>
  </si>
  <si>
    <t>14-0241</t>
  </si>
  <si>
    <t>06/06/2014 12:00:00 AM</t>
  </si>
  <si>
    <t>Atherosclerotic Cardiovascular Disease Complicating Obesity</t>
  </si>
  <si>
    <t>16-0466</t>
  </si>
  <si>
    <t>Neighbor's Front Yard</t>
  </si>
  <si>
    <t>17-0773</t>
  </si>
  <si>
    <t>Acute Intoxication due to the Combined Effects of Fentanyl, Acetyl Fentanyl, Heroin, Buprenorphine, and Diazepam, RECENT COCAINE USE</t>
  </si>
  <si>
    <t>16-0292</t>
  </si>
  <si>
    <t>Acute Bronchial Asthma Complicating Acute Heroin Intoxication</t>
  </si>
  <si>
    <t>17-0659</t>
  </si>
  <si>
    <t>Acute Intoxication due to the Combined Effects of Cocaine, Ethanol, Fentanyl, and Heroin</t>
  </si>
  <si>
    <t>16-0599</t>
  </si>
  <si>
    <t>09/01/2016 12:00:00 AM</t>
  </si>
  <si>
    <t>Acute Intoxication due to the Combined Effects of Heroin, Fentanyl, Diazepam, Cyclobenzaprine and Methadone</t>
  </si>
  <si>
    <t>13-0458</t>
  </si>
  <si>
    <t>12/17/2013 12:00:00 AM</t>
  </si>
  <si>
    <t>14-0496</t>
  </si>
  <si>
    <t>Intoxication due to the combined effects of Butalbital, Clonazepam, Methadone, and Hydrocodone</t>
  </si>
  <si>
    <t>BUTALBITAL</t>
  </si>
  <si>
    <t>17-0961</t>
  </si>
  <si>
    <t>NORTH STONINGTON</t>
  </si>
  <si>
    <t>Ex-Girlfriend's House</t>
  </si>
  <si>
    <t>Acute Intoxication From the Combined Effects of Fentanyl, Acetyl Fentanyl, and 7-Amino Clonazepam</t>
  </si>
  <si>
    <t>16-0424</t>
  </si>
  <si>
    <t>medication and alcohol use</t>
  </si>
  <si>
    <t>Acute Combined Oxycodone, Diazepam and Alcohol Toxicities</t>
  </si>
  <si>
    <t>16-0670</t>
  </si>
  <si>
    <t>10/01/2016 12:00:00 AM</t>
  </si>
  <si>
    <t>Acute Intoxication due to the Combined Effects of Heroin, Synthetic Fentanyls and U-47700</t>
  </si>
  <si>
    <t>17-0918</t>
  </si>
  <si>
    <t>Multidrug Toxicity Including Fentanyl and Alprazolam</t>
  </si>
  <si>
    <t>16-0113</t>
  </si>
  <si>
    <t>Acute Intoxication Due to the Combined Effects of Cocaine, Ethanol, Hydrocodone, and Oxycodone</t>
  </si>
  <si>
    <t>14-0173</t>
  </si>
  <si>
    <t>04/20/2014 12:00:00 AM</t>
  </si>
  <si>
    <t>Acute Heroin and Benzodiazapine Toxicities</t>
  </si>
  <si>
    <t>17-0553</t>
  </si>
  <si>
    <t>Acute Intoxication From the Combined Effects of Cocaine, Heroin, and Citalopram/Escitalopram</t>
  </si>
  <si>
    <t>13-0412</t>
  </si>
  <si>
    <t>11/15/2013 12:00:00 AM</t>
  </si>
  <si>
    <t>14-0194</t>
  </si>
  <si>
    <t>Brain Death due to Heroin Intoxication</t>
  </si>
  <si>
    <t>14-0104</t>
  </si>
  <si>
    <t>03/04/2014 12:00:00 AM</t>
  </si>
  <si>
    <t>Cummings Park</t>
  </si>
  <si>
    <t>Acute alcohol and Diazepam intoxication</t>
  </si>
  <si>
    <t>16-0404</t>
  </si>
  <si>
    <t>The Combined Effects of Diazepam, Methadone, Venlafaxine, Heroin and Hydromorphone</t>
  </si>
  <si>
    <t>15-0117</t>
  </si>
  <si>
    <t>03/08/2015 12:00:00 AM</t>
  </si>
  <si>
    <t>Intoxication due to the Combined Effects of Clonazepam, Cocaine, and Heroin</t>
  </si>
  <si>
    <t>16-0461</t>
  </si>
  <si>
    <t>17-0812</t>
  </si>
  <si>
    <t>18-0306</t>
  </si>
  <si>
    <t>04/22/2018 12:00:00 AM</t>
  </si>
  <si>
    <t>ACUTE HEROIN TOXICITY WITH BUPROPION, SERTRALINE AND AMITRIPTYLINE USE</t>
  </si>
  <si>
    <t>18-0916</t>
  </si>
  <si>
    <t>11/18/2018 12:00:00 AM</t>
  </si>
  <si>
    <t>Acute Intoxication the Combined Effects of Diazepam, Quetiapine, Zolpidem, Buprenorphine, Diphenhydramine, and Ethanol</t>
  </si>
  <si>
    <t>18-0833</t>
  </si>
  <si>
    <t>Acute Intoxication due to the Combined Effects of Fentanyl, Heroin, Methorphan, Cocaine, Ethanol, and Buprenorphine</t>
  </si>
  <si>
    <t>14-0508</t>
  </si>
  <si>
    <t>15-0176</t>
  </si>
  <si>
    <t>04/09/2015 12:00:00 AM</t>
  </si>
  <si>
    <t>16-0141</t>
  </si>
  <si>
    <t>03/02/2016 12:00:00 AM</t>
  </si>
  <si>
    <t>Hotel</t>
  </si>
  <si>
    <t>Acute Intoxication due to the Combined Effects of Ethanol and Diazepam</t>
  </si>
  <si>
    <t>14-0406</t>
  </si>
  <si>
    <t>18-0283</t>
  </si>
  <si>
    <t>Winfield Condominiums</t>
  </si>
  <si>
    <t>ACUTE FENTANYL AND COCAINE TOXICITIES WITH ASSOCIATED PHENOBARBITAL USE</t>
  </si>
  <si>
    <t>18-0343</t>
  </si>
  <si>
    <t>ACUTE COMBINED FENTANYL AND HEROIN TOXICITIES, SERTRALINE AND AMPHETAMINE USE</t>
  </si>
  <si>
    <t>12-0292</t>
  </si>
  <si>
    <t>11/02/2012 12:00:00 AM</t>
  </si>
  <si>
    <t>12-0249</t>
  </si>
  <si>
    <t>09/19/2012 12:00:00 AM</t>
  </si>
  <si>
    <t>14-0274</t>
  </si>
  <si>
    <t>14-0009</t>
  </si>
  <si>
    <t>01/08/2014 12:00:00 AM</t>
  </si>
  <si>
    <t>Combined Drug Toxicity, Fentanyl and Cocaine</t>
  </si>
  <si>
    <t>12-0337</t>
  </si>
  <si>
    <t>18-0789</t>
  </si>
  <si>
    <t>10/07/2018 12:00:00 AM</t>
  </si>
  <si>
    <t>Complications Of Acute And Chronic Substance Abuse (Heroin, Fentanyl, Acetyl Fentanyl, Clonazepam, Hydroxyzine, and Methocarbamol)</t>
  </si>
  <si>
    <t>18-0517</t>
  </si>
  <si>
    <t>07/01/2018 12:00:00 AM</t>
  </si>
  <si>
    <t>15-0166</t>
  </si>
  <si>
    <t>04/05/2015 12:00:00 AM</t>
  </si>
  <si>
    <t>18-0903</t>
  </si>
  <si>
    <t>18-0958</t>
  </si>
  <si>
    <t>12/04/2018 12:00:00 AM</t>
  </si>
  <si>
    <t>Acute Intoxication due to the Combined Effects of Alprazolam, Cocaine, Fentanyl, and Heroin</t>
  </si>
  <si>
    <t>14-0325</t>
  </si>
  <si>
    <t>08/07/2014 12:00:00 AM</t>
  </si>
  <si>
    <t>Acute intoxication due to the combined effects of cocaine and morphine</t>
  </si>
  <si>
    <t>Morphine</t>
  </si>
  <si>
    <t>12-0005</t>
  </si>
  <si>
    <t>01/07/2012 12:00:00 AM</t>
  </si>
  <si>
    <t>12-0016</t>
  </si>
  <si>
    <t>01/16/2012 12:00:00 AM</t>
  </si>
  <si>
    <t>Cocanie and Morphine Toxicity</t>
  </si>
  <si>
    <t>14-0367</t>
  </si>
  <si>
    <t>09/09/2014 12:00:00 AM</t>
  </si>
  <si>
    <t>Intoxication due to the combined effects of Heroin and Methadone</t>
  </si>
  <si>
    <t>13-0232</t>
  </si>
  <si>
    <t>07/13/2013 12:00:00 AM</t>
  </si>
  <si>
    <t>Intoxication due to the Combined Effects of Heroin and Fentanyl</t>
  </si>
  <si>
    <t>16-0013</t>
  </si>
  <si>
    <t>01/05/2016 12:00:00 AM</t>
  </si>
  <si>
    <t>Acute Cocaine and Ethanol Intoxication</t>
  </si>
  <si>
    <t>12-0150</t>
  </si>
  <si>
    <t>06/16/2012 12:00:00 AM</t>
  </si>
  <si>
    <t>16-0890</t>
  </si>
  <si>
    <t>12/21/2016 12:00:00 AM</t>
  </si>
  <si>
    <t>Acute Intoxication Combined Ethanol, Cocaine, Fentanyl, and Morphine</t>
  </si>
  <si>
    <t>15-0099</t>
  </si>
  <si>
    <t>HARTFORD, CT</t>
  </si>
  <si>
    <t>Acute intoxication due to the combined effects of Fentanyl, heroin and alcohol.</t>
  </si>
  <si>
    <t>18-0158</t>
  </si>
  <si>
    <t>Acute Intoxication due to the Combined Effects ofHeroin, Fentanyl, Cocaine, and Clonazepam</t>
  </si>
  <si>
    <t>15-0348</t>
  </si>
  <si>
    <t>Intoxication due to the Combined Effects of Alprazolam, Methadone, and Citalopram/Escitalopram</t>
  </si>
  <si>
    <t>13-0453</t>
  </si>
  <si>
    <t>12/15/2013 12:00:00 AM</t>
  </si>
  <si>
    <t>Acute Intoxication due to the Combined Effects of Heroin, Methadone, and Ethanol</t>
  </si>
  <si>
    <t>13-0194</t>
  </si>
  <si>
    <t>06/09/2013 12:00:00 AM</t>
  </si>
  <si>
    <t>Cocaine Use</t>
  </si>
  <si>
    <t>15-0264</t>
  </si>
  <si>
    <t>13-0025</t>
  </si>
  <si>
    <t>01/24/2013 12:00:00 AM</t>
  </si>
  <si>
    <t>15-0084</t>
  </si>
  <si>
    <t>02/20/2015 12:00:00 AM</t>
  </si>
  <si>
    <t>17-0560</t>
  </si>
  <si>
    <t>Acute Intoxication Due To The Combined Effects of Morphine, Hydromorphone, Diphenhydramine, Clonazepam, Diazepam, And Topiramate</t>
  </si>
  <si>
    <t>12-0287</t>
  </si>
  <si>
    <t>10/27/2012 12:00:00 AM</t>
  </si>
  <si>
    <t>12-0061</t>
  </si>
  <si>
    <t>03/03/2012 12:00:00 AM</t>
  </si>
  <si>
    <t>17-0688</t>
  </si>
  <si>
    <t>Acute Intoxication Combined Effects of Clonazepam, Alprazolam, Methadone, Olanzapine, and Citalopram/Escitalopram</t>
  </si>
  <si>
    <t>16-0836</t>
  </si>
  <si>
    <t>11/30/2016 12:00:00 AM</t>
  </si>
  <si>
    <t>Prescription Medication</t>
  </si>
  <si>
    <t>Acute Intoxication From the Combined Effects of Alcohol and Lorazepam</t>
  </si>
  <si>
    <t>18-0252</t>
  </si>
  <si>
    <t>Acute Intoxication due to the Combined Effects of Fentanyl,Acetyl Fentanyl, Heroin, Methadone, and Cocaine</t>
  </si>
  <si>
    <t>17-1035</t>
  </si>
  <si>
    <t>NISSEQUOGUE</t>
  </si>
  <si>
    <t>residential building</t>
  </si>
  <si>
    <t>Acute Intoxication due to the Combined Effects of Fentanyl, Alprazolam and Alcohol</t>
  </si>
  <si>
    <t>17-0698</t>
  </si>
  <si>
    <t>08/21/2017 12:00:00 AM</t>
  </si>
  <si>
    <t>Took Fentanyl and Ethanol</t>
  </si>
  <si>
    <t>18-0428</t>
  </si>
  <si>
    <t>Acute Intoxication From the Combined Effects of Fentanyl, Acetyl Fentanyl,Heroin, N-Ethyl Pentylone, Methamphetamine, and Phencyclidine</t>
  </si>
  <si>
    <t>PCP, N-ETHYL-PENTYLONE</t>
  </si>
  <si>
    <t>17-0934</t>
  </si>
  <si>
    <t>Intracerebral Hemorrhage due to Hypertensive Cardiovascular Disease and acute Cocaine Intoxication</t>
  </si>
  <si>
    <t>18-0036</t>
  </si>
  <si>
    <t>01/18/2018 12:00:00 AM</t>
  </si>
  <si>
    <t>Acute Intoxication due to the Combined Effects ofAcetyl Fentanyl and Fentanyl</t>
  </si>
  <si>
    <t>13-0057</t>
  </si>
  <si>
    <t>02/15/2013 12:00:00 AM</t>
  </si>
  <si>
    <t>Intoxication due to the Effects of Ethanol and Heroin</t>
  </si>
  <si>
    <t>17-0186</t>
  </si>
  <si>
    <t>03/04/2017 12:00:00 AM</t>
  </si>
  <si>
    <t>CORNWALL BRIDGE</t>
  </si>
  <si>
    <t>Acute Intoxication due to the Combined Effects of Oxycodone, Diazepam and Alcohol</t>
  </si>
  <si>
    <t>17-0019</t>
  </si>
  <si>
    <t>01/07/2017 12:00:00 AM</t>
  </si>
  <si>
    <t>Combined Effects of Fentanyl, Furanyl Fentanyl, Diazepam, and Citalopram / Escitalopram</t>
  </si>
  <si>
    <t>17-0180</t>
  </si>
  <si>
    <t>Acute Intoxication due to the Combined Effects of Fentanyl, Heroin and Alcohol</t>
  </si>
  <si>
    <t>12-0181</t>
  </si>
  <si>
    <t>07/11/2012 12:00:00 AM</t>
  </si>
  <si>
    <t>Bar or Night Club</t>
  </si>
  <si>
    <t>13-0040</t>
  </si>
  <si>
    <t>13-0326</t>
  </si>
  <si>
    <t>09/25/2013 12:00:00 AM</t>
  </si>
  <si>
    <t>Intoxication due to the Combined Effects of Ethanol and Oxymorphone</t>
  </si>
  <si>
    <t>17-0317</t>
  </si>
  <si>
    <t>04/20/2017 12:00:00 AM</t>
  </si>
  <si>
    <t>Holiday Inn Express Room 309</t>
  </si>
  <si>
    <t>18-0110</t>
  </si>
  <si>
    <t>02/16/2018 12:00:00 AM</t>
  </si>
  <si>
    <t>17-0827</t>
  </si>
  <si>
    <t>Substance and medication use</t>
  </si>
  <si>
    <t>Bronchopneumonia Complicating Chronic Obstructive Pulmonary Disease /Pseudoephedrine, hydroxyzine, chlorpromazine, tramadol, Triprolidine and fentanyl toxicities</t>
  </si>
  <si>
    <t>13-0264</t>
  </si>
  <si>
    <t>COLLINSVILLE</t>
  </si>
  <si>
    <t>Customers House</t>
  </si>
  <si>
    <t>Intoxication due to the Combined Effectsof Oxycodone and Venlafaxine</t>
  </si>
  <si>
    <t>16-0803</t>
  </si>
  <si>
    <t>11/22/2016 12:00:00 AM</t>
  </si>
  <si>
    <t>WHITE PLAINS</t>
  </si>
  <si>
    <t>18-0698</t>
  </si>
  <si>
    <t>Acute Intoxication due to the Combined Effects of Fentanyl, Heroin, Clonazepam, and Ethanol</t>
  </si>
  <si>
    <t>18-1016</t>
  </si>
  <si>
    <t>ROSCOE</t>
  </si>
  <si>
    <t>SULLIVAN</t>
  </si>
  <si>
    <t>Acute Methamphetamine Intoxication</t>
  </si>
  <si>
    <t>18-0406</t>
  </si>
  <si>
    <t>Acute IntoxicationCombined Effects of Alprazolam, Tramadol, Buprenorphine, Fentanyl, Acetyl Fentanyl, N-Ethyl Hexedrone, and Amphetamine</t>
  </si>
  <si>
    <t>Bupren, HEXADRONE</t>
  </si>
  <si>
    <t>16-0471</t>
  </si>
  <si>
    <t>17-0101</t>
  </si>
  <si>
    <t>13-0062</t>
  </si>
  <si>
    <t>Intoxication due to the Combined Effects of Heroin and Ethanol</t>
  </si>
  <si>
    <t>18-0357</t>
  </si>
  <si>
    <t>Acute Intoxication due to the Combined Effects of Fentanyl,Ethanol, and Amphetamine</t>
  </si>
  <si>
    <t>17-0082</t>
  </si>
  <si>
    <t>01/30/2017 12:00:00 AM</t>
  </si>
  <si>
    <t>Acute Intoxication Combined Effects of Ethanol, Clonazepam, Cocaine, Hydroxyzine, Fentanyl, and Heroin</t>
  </si>
  <si>
    <t>18-0399</t>
  </si>
  <si>
    <t>Phencyclidine and Fentanyl Toxicity</t>
  </si>
  <si>
    <t>18-0999</t>
  </si>
  <si>
    <t>12/22/2018 12:00:00 AM</t>
  </si>
  <si>
    <t>Acute Intoxication due to the Combined Effects of 7-Amino Clonazepam, Amphetamine, Buprenorphine, Chlorpheniramine, Cocaine, Doxepin, Venlafaxine, and Zolpidem</t>
  </si>
  <si>
    <t>15-0421</t>
  </si>
  <si>
    <t>HANOVER</t>
  </si>
  <si>
    <t>12-0265</t>
  </si>
  <si>
    <t>10/09/2012 12:00:00 AM</t>
  </si>
  <si>
    <t>18-0190</t>
  </si>
  <si>
    <t>03/12/2018 12:00:00 AM</t>
  </si>
  <si>
    <t>13-0422</t>
  </si>
  <si>
    <t>11/21/2013 12:00:00 AM</t>
  </si>
  <si>
    <t>Niece's Residence</t>
  </si>
  <si>
    <t>Acute Cocaine and Heroin Toxicities</t>
  </si>
  <si>
    <t>12-0053</t>
  </si>
  <si>
    <t>17-0763</t>
  </si>
  <si>
    <t>09/19/2017 12:00:00 AM</t>
  </si>
  <si>
    <t>Acute Intoxication From the Combined Effects of Tramadol, Quetiapine, and Clonazepam</t>
  </si>
  <si>
    <t>15-0217</t>
  </si>
  <si>
    <t>STERLING</t>
  </si>
  <si>
    <t>16-0016</t>
  </si>
  <si>
    <t>Medication and Alcohol Use</t>
  </si>
  <si>
    <t>Combined Acute Morphine, Diazepam and Alcohol Toxicities</t>
  </si>
  <si>
    <t>14-0523</t>
  </si>
  <si>
    <t>Opiate Overdose</t>
  </si>
  <si>
    <t>Opiate Intoxication</t>
  </si>
  <si>
    <t>Opiate</t>
  </si>
  <si>
    <t>12-0127</t>
  </si>
  <si>
    <t>05/19/2012 12:00:00 AM</t>
  </si>
  <si>
    <t>Ingested medications and alcohol</t>
  </si>
  <si>
    <t>Acute intoxication due to the combined effects of Hydrocodone, Ethanol, Bupropion, and Sertraline</t>
  </si>
  <si>
    <t>Cardiac Hypertrophy</t>
  </si>
  <si>
    <t>15-0626</t>
  </si>
  <si>
    <t>Acute Intoxication due to the Combined Effects of Alprazolam, Methadone, Fentanyl, Heroin, and Oxycodone</t>
  </si>
  <si>
    <t>12-0155</t>
  </si>
  <si>
    <t>18-0733</t>
  </si>
  <si>
    <t>17-0761</t>
  </si>
  <si>
    <t>16-0854</t>
  </si>
  <si>
    <t>ACUTE INTOXICATION DUE TO THE COMBINED EFFECTS OF FENTANYL, MORPHINE (HEROIN), ALPRAZOLAM, CLONAZEPAM AND DIPHENHYDRAMINE</t>
  </si>
  <si>
    <t>13-0448</t>
  </si>
  <si>
    <t>Acute Intoxication due to the Combined Effects of Ethanol, Clonazepam, Alprazolam, and Trazodone</t>
  </si>
  <si>
    <t>15-0727</t>
  </si>
  <si>
    <t>16-0754</t>
  </si>
  <si>
    <t>Acute Intoxication Combined Effects of Diazepam, Buprenorphine, and Trazodone</t>
  </si>
  <si>
    <t>16-0278</t>
  </si>
  <si>
    <t>17-0197</t>
  </si>
  <si>
    <t>ACUTE HEROIN, FENTANYL AND COCAINE TOXICITIES, ALPRAZOLAM, METHADONE, DEXTROMETHORPHINE AND PROCHLORPERAZINE USE</t>
  </si>
  <si>
    <t>13-0362</t>
  </si>
  <si>
    <t>Parking Lot Home Depot</t>
  </si>
  <si>
    <t>18-0748</t>
  </si>
  <si>
    <t>Acute Intoxication Combined Effects of Ethanol, Fentanyl, and Acetyl Fentanyl</t>
  </si>
  <si>
    <t>18-0066</t>
  </si>
  <si>
    <t>02/01/2018 12:00:00 AM</t>
  </si>
  <si>
    <t>Acute Intoxication From the Combined Effects of Cocaine, Cocaethylene,Alcohol, Fentanyl, and Morphine</t>
  </si>
  <si>
    <t>18-0571</t>
  </si>
  <si>
    <t>ACUTE FENTANYL, HEROIN AND METHAMPHETAMINE TOXICITIES, TOPIRAMATE USE</t>
  </si>
  <si>
    <t>16-0390</t>
  </si>
  <si>
    <t>The Combined Effects of Fentanyl, Clonazepam and Diphenhydramine</t>
  </si>
  <si>
    <t>17-0692</t>
  </si>
  <si>
    <t>17-0154</t>
  </si>
  <si>
    <t>02/19/2017 12:00:00 AM</t>
  </si>
  <si>
    <t>Combined Effects of Diazepam, Oxazepam, Temazepam, Olanzapine, Tramadol, and Heroin</t>
  </si>
  <si>
    <t>16-0259</t>
  </si>
  <si>
    <t>12-0011</t>
  </si>
  <si>
    <t>01/12/2012 12:00:00 AM</t>
  </si>
  <si>
    <t>Ethanol and Cocaine Toxicity</t>
  </si>
  <si>
    <t>17-0463</t>
  </si>
  <si>
    <t>NORTH GROSVENORDALE</t>
  </si>
  <si>
    <t>17-0631</t>
  </si>
  <si>
    <t>Multidrug Toxicity Including Heroin, Fentanyl, and Ethanol</t>
  </si>
  <si>
    <t>17-0966</t>
  </si>
  <si>
    <t>Heroin and Oxycodone Toxicity</t>
  </si>
  <si>
    <t>17-0284</t>
  </si>
  <si>
    <t>04/07/2017 12:00:00 AM</t>
  </si>
  <si>
    <t>17-0725</t>
  </si>
  <si>
    <t>Acute Intoxication due to the Combined Effects of Bupropion, Diphenhydramine, Ethanol, Heroin, and Hydroxyzine</t>
  </si>
  <si>
    <t>14-0389</t>
  </si>
  <si>
    <t>15-0609</t>
  </si>
  <si>
    <t>Complications of Acute and Chronic Substance Abuse (Heroin and Cocaine)</t>
  </si>
  <si>
    <t>17-0832</t>
  </si>
  <si>
    <t>10/21/2017 12:00:00 AM</t>
  </si>
  <si>
    <t>Multidrug Toxicity Including Ethanol, Cocaine, Cocaethylene, Fentanyl, and Alprazolam</t>
  </si>
  <si>
    <t>17-0419</t>
  </si>
  <si>
    <t>Acute Intoxication From the Combined Effects of Fentanyl, Heroin, Quetiapine, and Sertraline</t>
  </si>
  <si>
    <t>17-0988</t>
  </si>
  <si>
    <t>17-0232</t>
  </si>
  <si>
    <t>03/19/2017 12:00:00 AM</t>
  </si>
  <si>
    <t>Acute Intoxication Alprazolam, Fentanyl, and Heroin</t>
  </si>
  <si>
    <t>15-0479</t>
  </si>
  <si>
    <t>09/17/2015 12:00:00 AM</t>
  </si>
  <si>
    <t>NEW HARTFORD</t>
  </si>
  <si>
    <t>Acute heroin and cocaine intoxication</t>
  </si>
  <si>
    <t>15-0156</t>
  </si>
  <si>
    <t>04/01/2015 12:00:00 AM</t>
  </si>
  <si>
    <t>Intoxication due to the Combined Effects of Fentanyl, Diazepam, and Mirtazapine</t>
  </si>
  <si>
    <t>17-0229</t>
  </si>
  <si>
    <t>Acute and Chronic Substance Abuse (Opiates)</t>
  </si>
  <si>
    <t>16-0825</t>
  </si>
  <si>
    <t>ACUTE HEROIN AND FENTANYL TOXICITIES, LORAZEPAM AND ZOLPIDEM USE, recent cocaine</t>
  </si>
  <si>
    <t>12-0083</t>
  </si>
  <si>
    <t>15-0019</t>
  </si>
  <si>
    <t>01/10/2015 12:00:00 AM</t>
  </si>
  <si>
    <t>Anoxic Brain Injury due to the combined effects of Diazepam, Oxazepam, Fentanyl, Oxycodone, and Percocet</t>
  </si>
  <si>
    <t>17-0892</t>
  </si>
  <si>
    <t>Acute Intoxication due to the Combined Effects of Fentanyl, Cocaine, and Ethanol</t>
  </si>
  <si>
    <t>17-0253</t>
  </si>
  <si>
    <t>Acute Intoxication due to the Combined Effects of Fentanyl, Heroin and Clonazepam</t>
  </si>
  <si>
    <t>14-0067</t>
  </si>
  <si>
    <t>Acute intoxication due to the combined effects of morphine, Clonazepam, and Diphenhydramine</t>
  </si>
  <si>
    <t>17-0218</t>
  </si>
  <si>
    <t>03/13/2017 12:00:00 AM</t>
  </si>
  <si>
    <t>13-0099</t>
  </si>
  <si>
    <t>17-0114</t>
  </si>
  <si>
    <t>17-0903</t>
  </si>
  <si>
    <t>Acute Intoxication due to the Combined Effects of Fentanyl, Acetyl Fentanyl, Cocaine and Alcohol</t>
  </si>
  <si>
    <t>16-0309</t>
  </si>
  <si>
    <t>05/08/2016 12:00:00 AM</t>
  </si>
  <si>
    <t>18-0202</t>
  </si>
  <si>
    <t>Acute Intoxication due to the Combined Effects ofCocaine and Fentanyl</t>
  </si>
  <si>
    <t>17-0138</t>
  </si>
  <si>
    <t>02/14/2017 12:00:00 AM</t>
  </si>
  <si>
    <t>Acute Intoxication due to the Combined Effects of Fentanyl and Oxycodone</t>
  </si>
  <si>
    <t>16-0328</t>
  </si>
  <si>
    <t>15-0533</t>
  </si>
  <si>
    <t>Combined Acute Heroin, Fentanyl and Diazepam Toxicities</t>
  </si>
  <si>
    <t>12-0217</t>
  </si>
  <si>
    <t>13-0481</t>
  </si>
  <si>
    <t>12/26/2013 12:00:00 AM</t>
  </si>
  <si>
    <t>Acute Cocaine and Fentanyl Toxicities</t>
  </si>
  <si>
    <t>18-0204</t>
  </si>
  <si>
    <t>16-0624</t>
  </si>
  <si>
    <t>09/10/2016 12:00:00 AM</t>
  </si>
  <si>
    <t>Acute Intoxication The Combined Effects of Ethanol, Cocaine, Fentanyl, and Heroin</t>
  </si>
  <si>
    <t>13-0199</t>
  </si>
  <si>
    <t>06/12/2013 12:00:00 AM</t>
  </si>
  <si>
    <t>13-0116</t>
  </si>
  <si>
    <t>Combined Drug Toxicity, Heroin and Cocaine</t>
  </si>
  <si>
    <t>16-0739</t>
  </si>
  <si>
    <t>11/01/2016 12:00:00 AM</t>
  </si>
  <si>
    <t>COMPLICATIONS OF ACUTE HEROIN, FENTANYL AND ALCOHOL TOXICITIES</t>
  </si>
  <si>
    <t>14-0184</t>
  </si>
  <si>
    <t>04/28/2014 12:00:00 AM</t>
  </si>
  <si>
    <t>17-0926</t>
  </si>
  <si>
    <t>Acute Intoxication Combined Effects of Diazepam, Methadone, Paroxetine, and Quetiapine</t>
  </si>
  <si>
    <t>12-0241</t>
  </si>
  <si>
    <t>09/13/2012 12:00:00 AM</t>
  </si>
  <si>
    <t>Heroin Overdose</t>
  </si>
  <si>
    <t>15-0433</t>
  </si>
  <si>
    <t>08/21/2015 12:00:00 AM</t>
  </si>
  <si>
    <t>Acute intoxication due to the combined effects of cyclobenzaprine, heroin, and hydromorphone</t>
  </si>
  <si>
    <t>17-0216</t>
  </si>
  <si>
    <t>Acute Intoxication due to the Combined Effects of Tramadol and Cocaine</t>
  </si>
  <si>
    <t>15-0200</t>
  </si>
  <si>
    <t>Complications of Fentanyl Toxicity</t>
  </si>
  <si>
    <t>17-0568</t>
  </si>
  <si>
    <t>18-0047</t>
  </si>
  <si>
    <t>12-0185</t>
  </si>
  <si>
    <t>07/16/2012 12:00:00 AM</t>
  </si>
  <si>
    <t>Used Morphine and Ethanol</t>
  </si>
  <si>
    <t>Morphine and Ethanol Toxicities</t>
  </si>
  <si>
    <t>18-0761</t>
  </si>
  <si>
    <t>12-0349</t>
  </si>
  <si>
    <t>12/26/2012 12:00:00 AM</t>
  </si>
  <si>
    <t>14-0518</t>
  </si>
  <si>
    <t>12/08/2014 12:00:00 AM</t>
  </si>
  <si>
    <t>bupren</t>
  </si>
  <si>
    <t>16-0493</t>
  </si>
  <si>
    <t>Acute Heroin Toxicity Associated with Alcohol Ingestion</t>
  </si>
  <si>
    <t>18-0099</t>
  </si>
  <si>
    <t>02/11/2018 12:00:00 AM</t>
  </si>
  <si>
    <t>Sister's Residence</t>
  </si>
  <si>
    <t>Acute Intoxication due to the Combined Effects of Heroin, Methadone, Tramadol and Diphenhydramine</t>
  </si>
  <si>
    <t>12-0056</t>
  </si>
  <si>
    <t>02/28/2012 12:00:00 AM</t>
  </si>
  <si>
    <t>16-0536</t>
  </si>
  <si>
    <t>Acute Intoxication the Combined Effects of Fentanyl and Heroin</t>
  </si>
  <si>
    <t>17-0757</t>
  </si>
  <si>
    <t>Acute intoxication due to the combined effects of Fentanyl, Cocaine, and Alprazolam</t>
  </si>
  <si>
    <t>18-0516</t>
  </si>
  <si>
    <t>Hypertensive Cardiovascular Disease and Obesity</t>
  </si>
  <si>
    <t>15-0516</t>
  </si>
  <si>
    <t>WEST HARTFRD</t>
  </si>
  <si>
    <t>Acute Intoxication from the combined effects of Fentanyl, Alprazolam, Clonazepam and Ziprasidone</t>
  </si>
  <si>
    <t>17-0996</t>
  </si>
  <si>
    <t>12/22/2017 12:00:00 AM</t>
  </si>
  <si>
    <t>Acute Intoxication From the Combined Effects of Cocaine and Cyclopropyl Fentanyl</t>
  </si>
  <si>
    <t>13-0259</t>
  </si>
  <si>
    <t>08/03/2013 12:00:00 AM</t>
  </si>
  <si>
    <t>18-0492</t>
  </si>
  <si>
    <t>06/25/2018 12:00:00 AM</t>
  </si>
  <si>
    <t>ACUTE FENTANYL, HEROIN AND COCAINE TOXICITIES</t>
  </si>
  <si>
    <t>16-0297</t>
  </si>
  <si>
    <t>16-0341</t>
  </si>
  <si>
    <t>05/22/2016 12:00:00 AM</t>
  </si>
  <si>
    <t>Acute Intoxication due to the Combined Effects of Alprazolam, Buprenorphine and Oxycodone</t>
  </si>
  <si>
    <t>17-0348</t>
  </si>
  <si>
    <t>05/01/2017 12:00:00 AM</t>
  </si>
  <si>
    <t>18-0637</t>
  </si>
  <si>
    <t>ACUTE COMBINED FENTANYL AND COCAINE TOXICITIES</t>
  </si>
  <si>
    <t>17-0374</t>
  </si>
  <si>
    <t>Parent's Residence</t>
  </si>
  <si>
    <t>Acetyl Fentanyl, Cocaine, Ethanol, and Fentanyl</t>
  </si>
  <si>
    <t>17-0040</t>
  </si>
  <si>
    <t>HAMPTON</t>
  </si>
  <si>
    <t>16-0429</t>
  </si>
  <si>
    <t>06/23/2016 12:00:00 AM</t>
  </si>
  <si>
    <t>Black Rock State Park</t>
  </si>
  <si>
    <t>Other, Park or Recreational Area</t>
  </si>
  <si>
    <t>17-0145</t>
  </si>
  <si>
    <t>14-0027</t>
  </si>
  <si>
    <t>13-0489</t>
  </si>
  <si>
    <t>12/30/2013 12:00:00 AM</t>
  </si>
  <si>
    <t>16-0528</t>
  </si>
  <si>
    <t>08/03/2016 12:00:00 AM</t>
  </si>
  <si>
    <t>Acute Intoxication due to the Combined Effects of Acetyl Fentanyl and Fentanyl</t>
  </si>
  <si>
    <t>15-0152</t>
  </si>
  <si>
    <t>Intoxication due to the Combined Effects of Diazepam, Alprazolam, Citalopram/Escitalopram, and Oxycodone</t>
  </si>
  <si>
    <t>16-0196</t>
  </si>
  <si>
    <t>16-0692</t>
  </si>
  <si>
    <t>Acute Intoxication due to the Combined Effects of Alprazolam, Diphenhydramine, Oxycodone, Trazodone, and Zolpidem</t>
  </si>
  <si>
    <t>18-0061</t>
  </si>
  <si>
    <t>01/30/2018 12:00:00 AM</t>
  </si>
  <si>
    <t>Acute Intoxication From the Combined Effects of Fentanyl, Acetyl Fentanyl,and Heroin</t>
  </si>
  <si>
    <t>13-0068</t>
  </si>
  <si>
    <t>02/20/2013 12:00:00 AM</t>
  </si>
  <si>
    <t>Acute Cocaine, Phencyclidine and Heroin Toxicity</t>
  </si>
  <si>
    <t>17-0259</t>
  </si>
  <si>
    <t>Church</t>
  </si>
  <si>
    <t>ACUTE INTOXICATION DUE TO THE COMBINED EFFECTS OF FENTANYL, HEROIN, AND BENZODIAZEPINES WITH RECENT COCAINE USE</t>
  </si>
  <si>
    <t>16-0686</t>
  </si>
  <si>
    <t>Acute Cocaine and Fentanyl Intoxication</t>
  </si>
  <si>
    <t>18-0908</t>
  </si>
  <si>
    <t>11/15/2018 12:00:00 AM</t>
  </si>
  <si>
    <t>Acute Intoxication the Combined Effects of Fentanyl, Diazepam, Bupropion, Duloxetine, and hydroxyzine</t>
  </si>
  <si>
    <t>17-0243</t>
  </si>
  <si>
    <t>03/23/2017 12:00:00 AM</t>
  </si>
  <si>
    <t>Combined Effects of Fluoxetine and Heroin</t>
  </si>
  <si>
    <t>18-0670</t>
  </si>
  <si>
    <t>Drug and Ethanol Abuse</t>
  </si>
  <si>
    <t>Complications of Ethanol and Drug Toxicity</t>
  </si>
  <si>
    <t>18-0860</t>
  </si>
  <si>
    <t>17-0085</t>
  </si>
  <si>
    <t>ACUTE OXYCODONE WITH CYCLOBENZAPRINE TOXICITY, CLONAZEPAM, DULOXETINE, SERTRALINE USE</t>
  </si>
  <si>
    <t>17-0447</t>
  </si>
  <si>
    <t>17-0015</t>
  </si>
  <si>
    <t>Acute Intoxication due to the Combined Effects of Fentanyl, Heroin, Cocaine, Phencyclidine, Alprazolam, Clonazepam and Diazepam</t>
  </si>
  <si>
    <t>17-0696</t>
  </si>
  <si>
    <t>08/20/2017 12:00:00 AM</t>
  </si>
  <si>
    <t>Acute Intoxication due to the Combined Effects of Fentanyl, Morphine, Diphenhydramine, and Ethanol, cocaine use.</t>
  </si>
  <si>
    <t>17-0294</t>
  </si>
  <si>
    <t>17-0505</t>
  </si>
  <si>
    <t>Acute Intoxication Alprazolam, Cocaine, and Heroin</t>
  </si>
  <si>
    <t>12-0088</t>
  </si>
  <si>
    <t>04/05/2012 12:00:00 AM</t>
  </si>
  <si>
    <t>17-0528</t>
  </si>
  <si>
    <t>Multidrug Toxicity Including Heroin, Fentanyl, Cocaine, Methadone, and Alprazolam</t>
  </si>
  <si>
    <t>12-0318</t>
  </si>
  <si>
    <t>11/30/2012 12:00:00 AM</t>
  </si>
  <si>
    <t>Days Inn Room 214</t>
  </si>
  <si>
    <t>14-0328</t>
  </si>
  <si>
    <t>08/10/2014 12:00:00 AM</t>
  </si>
  <si>
    <t>Acute intoxication due to the combined effects of Oxycodone, methadone, Alprazolam, Clonazepam and Sertraline</t>
  </si>
  <si>
    <t>16-0738</t>
  </si>
  <si>
    <t>Acute Intoxication due to the Combined Effects of Ethanol, Furanyl Fentanyl, and Fentanyl</t>
  </si>
  <si>
    <t>18-0294</t>
  </si>
  <si>
    <t>Acute Intoxication due to the Combined Effects of Fentanyl,Methoxyacetylfentanyl, Heroin, Cocaine, and Ethanol</t>
  </si>
  <si>
    <t>15-0546</t>
  </si>
  <si>
    <t>HAWAIIAN GARDENS</t>
  </si>
  <si>
    <t>LOS ANGELES</t>
  </si>
  <si>
    <t>18-0935</t>
  </si>
  <si>
    <t>SAN FRANCISCO</t>
  </si>
  <si>
    <t>15-0484</t>
  </si>
  <si>
    <t>Acute intoxication due to the combined effects of heroin, Acetyl Fentanyl, amphetamine and ethanol</t>
  </si>
  <si>
    <t>14-0448</t>
  </si>
  <si>
    <t>17-1037</t>
  </si>
  <si>
    <t>13-0299</t>
  </si>
  <si>
    <t>Used Methadone and an Opiate</t>
  </si>
  <si>
    <t>Acute Opiate and Methadone Toxicity</t>
  </si>
  <si>
    <t>17-0821</t>
  </si>
  <si>
    <t>Acute intoxication due to the combined effects of fentanyl, oxycodone, and alprazolam with recent cocaine use</t>
  </si>
  <si>
    <t>18-0461</t>
  </si>
  <si>
    <t>06/16/2018 12:00:00 AM</t>
  </si>
  <si>
    <t>Friend's residence</t>
  </si>
  <si>
    <t>ACUTE COMBINED FENTANYL, ACETYL FENTANYL, OXYCODONE, ETHANOL AND PROMETHAZINE TOXICITIES</t>
  </si>
  <si>
    <t>18-0688</t>
  </si>
  <si>
    <t>COMBINED FENTANYL, ACETYL-FENTANYL, HEROIN, METHADONE AND ALPRAZOLAM TOXICITIES</t>
  </si>
  <si>
    <t>17-0550</t>
  </si>
  <si>
    <t>Multidrug Toxicity Including Heroin, Fentanyl, and Cocaine</t>
  </si>
  <si>
    <t>15-0391</t>
  </si>
  <si>
    <t>07/30/2015 12:00:00 AM</t>
  </si>
  <si>
    <t>15-0054</t>
  </si>
  <si>
    <t>Acute intoxication due to the combined effects of heroin, Butalbital and Clonazepam</t>
  </si>
  <si>
    <t>17-0837</t>
  </si>
  <si>
    <t>Baldwin Pond</t>
  </si>
  <si>
    <t>Acute Intoxication From the Combined Effects of Fentanyl, Acetyl Fentanyl, Heroin, and 7-Amino Clonazepam</t>
  </si>
  <si>
    <t>15-0661</t>
  </si>
  <si>
    <t>Acute Intoxication Due To The Combined Effects Of Benzodiazepines, Ethanol, and Oxycodone</t>
  </si>
  <si>
    <t>15-0416</t>
  </si>
  <si>
    <t>Acute intoxication due to the combined effects of Heroin, Diphenhydramine and Gabapentin</t>
  </si>
  <si>
    <t>18-0235</t>
  </si>
  <si>
    <t>15-0222</t>
  </si>
  <si>
    <t>Acute intoxication due to the combined effects of oxycodone, fentanyl, benzo</t>
  </si>
  <si>
    <t>13-0217</t>
  </si>
  <si>
    <t>06/28/2013 12:00:00 AM</t>
  </si>
  <si>
    <t>Quality Inn</t>
  </si>
  <si>
    <t>Intoxication due to the Combined Effects of Ethanol, Cocaine, and Morphine</t>
  </si>
  <si>
    <t>16-0066</t>
  </si>
  <si>
    <t>Used Multiple Medications, Alcohol</t>
  </si>
  <si>
    <t>Acute Combined Morphine, Oxycodone, Benzodiazepine and Alcohol Toxicities</t>
  </si>
  <si>
    <t>16-0474</t>
  </si>
  <si>
    <t>07/10/2016 12:00:00 AM</t>
  </si>
  <si>
    <t>Acute Intoxication The Combined Effects of Methadone, Trazodone and Alcohol</t>
  </si>
  <si>
    <t>13-0154</t>
  </si>
  <si>
    <t>13-0464</t>
  </si>
  <si>
    <t>Acute Intoxication due to the Combined Effects of Cocaine, Heroin, and Ethanol</t>
  </si>
  <si>
    <t>18-0093</t>
  </si>
  <si>
    <t>02/09/2018 12:00:00 AM</t>
  </si>
  <si>
    <t>Ingested pills</t>
  </si>
  <si>
    <t>Acute Oxycodone and Diphenhydramine Intoxication</t>
  </si>
  <si>
    <t>14-0039</t>
  </si>
  <si>
    <t>01/27/2014 12:00:00 AM</t>
  </si>
  <si>
    <t>Multiple drug toxicity, Lorazepam, Hydromorphone, Quetiapine, Topiramate and Amphetamine</t>
  </si>
  <si>
    <t>Seizure Disorder</t>
  </si>
  <si>
    <t>HYDR-MOR</t>
  </si>
  <si>
    <t>16-0045</t>
  </si>
  <si>
    <t>Combined Acute Fentanyl, Oxycodone and Alcohol Toxicities</t>
  </si>
  <si>
    <t>17-0493</t>
  </si>
  <si>
    <t>06/15/2017 12:00:00 AM</t>
  </si>
  <si>
    <t>18-0952</t>
  </si>
  <si>
    <t>Acute Intoxication the Combined Effects of Fentanyl and Acetyl Fentanyl</t>
  </si>
  <si>
    <t>17-0092</t>
  </si>
  <si>
    <t>02/03/2017 12:00:00 AM</t>
  </si>
  <si>
    <t>14-0309</t>
  </si>
  <si>
    <t>13-0093</t>
  </si>
  <si>
    <t>03/15/2013 12:00:00 AM</t>
  </si>
  <si>
    <t>Intoxication due to the Combined Effects of Oxcodone, Quetiapine, and Pseudoephedrine</t>
  </si>
  <si>
    <t>18-0658</t>
  </si>
  <si>
    <t>08/23/2018 12:00:00 AM</t>
  </si>
  <si>
    <t>Acute Intoxication due to the Combined Effects of Heroin, Alprazolam, Clonazepam, Bupropion, and Amitriptyline</t>
  </si>
  <si>
    <t>18-0311</t>
  </si>
  <si>
    <t>04/25/2018 12:00:00 AM</t>
  </si>
  <si>
    <t>Chronic Cocaine Abuse</t>
  </si>
  <si>
    <t>17-0513</t>
  </si>
  <si>
    <t>Fentanyl, Cocaine, and Ethanol</t>
  </si>
  <si>
    <t>15-0432</t>
  </si>
  <si>
    <t>Acute intoxication due to the combined effects of heroin, Fentanyl, cocaine and Alprazolam</t>
  </si>
  <si>
    <t>15-0383</t>
  </si>
  <si>
    <t>Acute Acetyl Fentanyl, Fentanyl, and Ethanol Intoxication</t>
  </si>
  <si>
    <t>16-0047</t>
  </si>
  <si>
    <t>01/23/2016 12:00:00 AM</t>
  </si>
  <si>
    <t>18-0855</t>
  </si>
  <si>
    <t>Inhalation of Aerosol Dusting Spray</t>
  </si>
  <si>
    <t>18-0893</t>
  </si>
  <si>
    <t>Acute Clonazepam and Heroin Intoxication</t>
  </si>
  <si>
    <t>13-0125</t>
  </si>
  <si>
    <t>04/09/2013 12:00:00 AM</t>
  </si>
  <si>
    <t>14-0360</t>
  </si>
  <si>
    <t>Methadone Use</t>
  </si>
  <si>
    <t>15-0254</t>
  </si>
  <si>
    <t>Oxycod, benzos</t>
  </si>
  <si>
    <t>14-0229</t>
  </si>
  <si>
    <t>05/29/2014 12:00:00 AM</t>
  </si>
  <si>
    <t>14-0179</t>
  </si>
  <si>
    <t>04/23/2014 12:00:00 AM</t>
  </si>
  <si>
    <t>VINE GROVE</t>
  </si>
  <si>
    <t>Used Multiple Medications</t>
  </si>
  <si>
    <t>Acute Combined Oxycodone, Morphine, Oxymorphone, Alprazolam and Zopiclone Toxicities</t>
  </si>
  <si>
    <t>pos 6-mam</t>
  </si>
  <si>
    <t>16-0191</t>
  </si>
  <si>
    <t>03/23/2016 12:00:00 AM</t>
  </si>
  <si>
    <t>16-0079</t>
  </si>
  <si>
    <t>02/03/2016 12:00:00 AM</t>
  </si>
  <si>
    <t>18-0326</t>
  </si>
  <si>
    <t>Acute Fentanyl and Clonazepam Intoxication</t>
  </si>
  <si>
    <t>18-0652</t>
  </si>
  <si>
    <t>08/20/2018 12:00:00 AM</t>
  </si>
  <si>
    <t>13-0391</t>
  </si>
  <si>
    <t>16-0896</t>
  </si>
  <si>
    <t>12/23/2016 12:00:00 AM</t>
  </si>
  <si>
    <t>Complications of Acute Intoxication due to the Combined Effects of Cocaine and Fentanyl</t>
  </si>
  <si>
    <t>16-0917</t>
  </si>
  <si>
    <t>EASTHAVEN</t>
  </si>
  <si>
    <t>Acute fentanyl, heroin, cocaine, and benzodiazepines</t>
  </si>
  <si>
    <t>16-0209</t>
  </si>
  <si>
    <t>04/01/2016 12:00:00 AM</t>
  </si>
  <si>
    <t>abuse of medication</t>
  </si>
  <si>
    <t>Acute Intoxication due to the Combined Effects of Morphine, Oxycodone, Clonazepam, Hydromorphone and Duloxetine</t>
  </si>
  <si>
    <t>Rx morphine</t>
  </si>
  <si>
    <t>17-0870</t>
  </si>
  <si>
    <t>Used medications</t>
  </si>
  <si>
    <t>COMBINED ACUTE METHADONE AND ALPRAZOLAM TOXICITIES</t>
  </si>
  <si>
    <t>13-0315</t>
  </si>
  <si>
    <t>14-0346</t>
  </si>
  <si>
    <t>08/25/2014 12:00:00 AM</t>
  </si>
  <si>
    <t>Complications of Acute Cocaine and Heroin Toxicities</t>
  </si>
  <si>
    <t>16-0077</t>
  </si>
  <si>
    <t>in vehicle</t>
  </si>
  <si>
    <t>15-0003</t>
  </si>
  <si>
    <t>Acute intoxication due to the combined effects of Hydromorphone, Tramadol and Olanzapine</t>
  </si>
  <si>
    <t>16-0410</t>
  </si>
  <si>
    <t>The Combined Effects of Clonazepam, Citalopram/Escitalopram and Heroin</t>
  </si>
  <si>
    <t>16-0178</t>
  </si>
  <si>
    <t>17-0709</t>
  </si>
  <si>
    <t>08/27/2017 12:00:00 AM</t>
  </si>
  <si>
    <t>13-0184</t>
  </si>
  <si>
    <t>14-0279</t>
  </si>
  <si>
    <t>Intoxication due to the combined effects of Cocaine, Fentanyl, and Heroin</t>
  </si>
  <si>
    <t>16-0354</t>
  </si>
  <si>
    <t>Acute Intoxication due to the Combined Effects of Ethanol, Diphenhydramine, Fentanyl and Heroin</t>
  </si>
  <si>
    <t>18-0028</t>
  </si>
  <si>
    <t>17-0674</t>
  </si>
  <si>
    <t>08/15/2017 12:00:00 AM</t>
  </si>
  <si>
    <t>14-0433</t>
  </si>
  <si>
    <t>Intoxication due to the combined effects of Cocaine, Heroin, and Ethanol</t>
  </si>
  <si>
    <t>16-0607</t>
  </si>
  <si>
    <t>Acute Cocaine, Heroin and Furanyl Fentanyl Toxicities Associated with Alcohol Use</t>
  </si>
  <si>
    <t>18-0368</t>
  </si>
  <si>
    <t>Consumed ethanol and prescription medication</t>
  </si>
  <si>
    <t>14-0545</t>
  </si>
  <si>
    <t>Emphysema</t>
  </si>
  <si>
    <t>17-0616</t>
  </si>
  <si>
    <t>07/21/2017 12:00:00 AM</t>
  </si>
  <si>
    <t>18-0644</t>
  </si>
  <si>
    <t>08/13/2018 12:00:00 AM</t>
  </si>
  <si>
    <t>Acute Alprazolam Intoxication, Obesity</t>
  </si>
  <si>
    <t>16-0093</t>
  </si>
  <si>
    <t>02/09/2016 12:00:00 AM</t>
  </si>
  <si>
    <t>Ingested Opiod</t>
  </si>
  <si>
    <t>Acute Oxycodone Intoxication with Diffuse Alveolar Damage</t>
  </si>
  <si>
    <t>17-0596</t>
  </si>
  <si>
    <t>Acute Intoxication due to the Combined Effects of Fentanyl, Acetyl Fentanyl, Heroin, Cocaine, Alprazolam, Clonazepam, Diazepam and Amphetamine</t>
  </si>
  <si>
    <t>15-0705</t>
  </si>
  <si>
    <t>14-0443</t>
  </si>
  <si>
    <t>10/24/2014 12:00:00 AM</t>
  </si>
  <si>
    <t>17-1023</t>
  </si>
  <si>
    <t>13-0343</t>
  </si>
  <si>
    <t>10/10/2013 12:00:00 AM</t>
  </si>
  <si>
    <t>Acute Heroin and Methadone Toxicities</t>
  </si>
  <si>
    <t>13-0088</t>
  </si>
  <si>
    <t>03/11/2013 12:00:00 AM</t>
  </si>
  <si>
    <t>17-0875</t>
  </si>
  <si>
    <t>11/07/2017 12:00:00 AM</t>
  </si>
  <si>
    <t>Shelter</t>
  </si>
  <si>
    <t>16-0900</t>
  </si>
  <si>
    <t>Acute Intoxication Combined Effects of Cocaine, Fentanyl, and Heroin</t>
  </si>
  <si>
    <t>17-0353</t>
  </si>
  <si>
    <t>Acute Intoxication due to the Combined Effects of Cocaine, Clonazepam, Fentanyl, Heroin, Hydroxyzine, Methadone, and Trazodone</t>
  </si>
  <si>
    <t>15-0337</t>
  </si>
  <si>
    <t>07/07/2015 12:00:00 AM</t>
  </si>
  <si>
    <t>15-0506</t>
  </si>
  <si>
    <t>09/27/2015 12:00:00 AM</t>
  </si>
  <si>
    <t>Acute Heroin, Cocaine, and Alcohol Toxicities</t>
  </si>
  <si>
    <t>13-0476</t>
  </si>
  <si>
    <t>12/24/2013 12:00:00 AM</t>
  </si>
  <si>
    <t>12-0313</t>
  </si>
  <si>
    <t>18-0590</t>
  </si>
  <si>
    <t>07/24/2018 12:00:00 AM</t>
  </si>
  <si>
    <t>Acute Intoxication due to the Combined Effects of Dextromethorphan, Fentanyl, Heroin and Tramadol</t>
  </si>
  <si>
    <t>15-0169</t>
  </si>
  <si>
    <t>17-0746</t>
  </si>
  <si>
    <t>Abused medication</t>
  </si>
  <si>
    <t>Acute Oxycodone and Buprenorphine Intoxication</t>
  </si>
  <si>
    <t>Bupreno</t>
  </si>
  <si>
    <t>14-0126</t>
  </si>
  <si>
    <t>03/19/2014 12:00:00 AM</t>
  </si>
  <si>
    <t>Diazepam, Morphine, Temazepam and Venlafaxine Intoxication</t>
  </si>
  <si>
    <t>17-0545</t>
  </si>
  <si>
    <t>16-0635</t>
  </si>
  <si>
    <t>Acute Intoxication The Combined Effects of Fentanyl and Morphine</t>
  </si>
  <si>
    <t>17-0393</t>
  </si>
  <si>
    <t>Kik Builders</t>
  </si>
  <si>
    <t>Fentanyl, Heroin, and Cocaine.</t>
  </si>
  <si>
    <t>14-0164</t>
  </si>
  <si>
    <t>17-0970</t>
  </si>
  <si>
    <t>12/11/2017 12:00:00 AM</t>
  </si>
  <si>
    <t>Multidrug Toxicity Including Ethanol, Cocaine, Cocaethylene, Fentanyl, Acetyl Fentanyl, and Heroin</t>
  </si>
  <si>
    <t>18-0224</t>
  </si>
  <si>
    <t>03/23/2018 12:00:00 AM</t>
  </si>
  <si>
    <t>Acute Intoxication due to the Combined Effects ofCyclobenzaprine, Ethanol, Fentanyl, and Zolpidem</t>
  </si>
  <si>
    <t>18-0980</t>
  </si>
  <si>
    <t>BETHLEHEM</t>
  </si>
  <si>
    <t>17-1005</t>
  </si>
  <si>
    <t>Multidrug Toxicity Including Cocaine, Fentanyl, Methadone, and Buprenorphine</t>
  </si>
  <si>
    <t>16-0517</t>
  </si>
  <si>
    <t>07/29/2016 12:00:00 AM</t>
  </si>
  <si>
    <t>Complications of Acute Fentanyl and Gabapentin Toxicities Associated with Lorazepam Use</t>
  </si>
  <si>
    <t>12-0275</t>
  </si>
  <si>
    <t>10/18/2012 12:00:00 AM</t>
  </si>
  <si>
    <t>SUDBURY</t>
  </si>
  <si>
    <t>Sacred Heart University</t>
  </si>
  <si>
    <t>12-0212</t>
  </si>
  <si>
    <t>08/20/2012 12:00:00 AM</t>
  </si>
  <si>
    <t>14-0257</t>
  </si>
  <si>
    <t>06/15/2014 12:00:00 AM</t>
  </si>
  <si>
    <t>14-0555</t>
  </si>
  <si>
    <t>meth benzo</t>
  </si>
  <si>
    <t>17-0677</t>
  </si>
  <si>
    <t>HOLLAND</t>
  </si>
  <si>
    <t>Used opiates</t>
  </si>
  <si>
    <t>Complications of Drug Toxicity, Probable Opioids</t>
  </si>
  <si>
    <t>17-0913</t>
  </si>
  <si>
    <t>ACUTE HEROIN, FENTANYL, PARA-FLUOROBUTYTYL FENTANYL/FIBF AND COCAINE TOXICITIES</t>
  </si>
  <si>
    <t>18-0721</t>
  </si>
  <si>
    <t>18-0031</t>
  </si>
  <si>
    <t>Multidrug Toxicity Including Ethanol, Cocaine, Cocaethylene, Fentanyl, and Acetyl Fentanyl</t>
  </si>
  <si>
    <t>14-0513</t>
  </si>
  <si>
    <t>Acute Combined Heroin and Ethanol Toxicities</t>
  </si>
  <si>
    <t>16-0109</t>
  </si>
  <si>
    <t>02/14/2016 12:00:00 AM</t>
  </si>
  <si>
    <t>TARIFFVILLE</t>
  </si>
  <si>
    <t>14-0503</t>
  </si>
  <si>
    <t>Acute Cocaine and Opiate Intoxication</t>
  </si>
  <si>
    <t>15-0531</t>
  </si>
  <si>
    <t>10/06/2015 12:00:00 AM</t>
  </si>
  <si>
    <t>Acute Intoxication due to the Combined Effects of Clonazepam, Alprazolam, Cocaine, Methadone, and Heroin</t>
  </si>
  <si>
    <t>13-0151</t>
  </si>
  <si>
    <t>Intoxication due to the Combined Effects of Oxycodone and Sertraline</t>
  </si>
  <si>
    <t>17-0055</t>
  </si>
  <si>
    <t>01/19/2017 12:00:00 AM</t>
  </si>
  <si>
    <t>Acute Intoxication Heroin and Fentanyl, recent cocaine use</t>
  </si>
  <si>
    <t>17-0415</t>
  </si>
  <si>
    <t>17-0647</t>
  </si>
  <si>
    <t>08/05/2017 12:00:00 AM</t>
  </si>
  <si>
    <t>15-0188</t>
  </si>
  <si>
    <t>Intoxication due to the Combined Effects of Cocaine, Fentanyl, and Meperidine</t>
  </si>
  <si>
    <t>MEPERIDINE</t>
  </si>
  <si>
    <t>13-0376</t>
  </si>
  <si>
    <t>17-0731</t>
  </si>
  <si>
    <t>09/06/2017 12:00:00 AM</t>
  </si>
  <si>
    <t>Acute Fentanyl and Cocaine intoxciation</t>
  </si>
  <si>
    <t>13-0212</t>
  </si>
  <si>
    <t>06/25/2013 12:00:00 AM</t>
  </si>
  <si>
    <t>Inhalation; Ingestion</t>
  </si>
  <si>
    <t>Drug Intoxication                                                                                         Citalopram, Barbiturates, Oxycodone and Tramadol</t>
  </si>
  <si>
    <t>13-0330</t>
  </si>
  <si>
    <t>09/28/2013 12:00:00 AM</t>
  </si>
  <si>
    <t>14-0239</t>
  </si>
  <si>
    <t>16-0360</t>
  </si>
  <si>
    <t>NEW FAIRFIELD</t>
  </si>
  <si>
    <t>17-0853</t>
  </si>
  <si>
    <t>CONNECTICUT</t>
  </si>
  <si>
    <t>Acute Intoxication Combined Effects of Alprazolam, Fentanyl, Acetyl Fentanyl, and Amphetamine</t>
  </si>
  <si>
    <t>17-0729</t>
  </si>
  <si>
    <t>Acute Intoxication due to the Combined Effects of Fentanyl, Alprazolam and Diphenhydramine</t>
  </si>
  <si>
    <t>17-0565</t>
  </si>
  <si>
    <t>Acute Intoxication Combined Effects of Ethanol, Fentanyl, and Benzodiazepines</t>
  </si>
  <si>
    <t>14-0384</t>
  </si>
  <si>
    <t>Alprazolam, Methadone and Morphine Intoxication</t>
  </si>
  <si>
    <t>15-0139</t>
  </si>
  <si>
    <t>03/22/2015 12:00:00 AM</t>
  </si>
  <si>
    <t>Intoxication due to the Combined Effects of Diazepam, Cocaine, Sertraline, Hydrocodone, and Heroin</t>
  </si>
  <si>
    <t>12-0177</t>
  </si>
  <si>
    <t>Ethanol and Morphine Toxicity</t>
  </si>
  <si>
    <t>15-0577</t>
  </si>
  <si>
    <t>18-0870</t>
  </si>
  <si>
    <t>Acute Intoxication Due to the Combined Effects of Ethanol, Fentanyl and Acetyl Fentanyl</t>
  </si>
  <si>
    <t>17-0777</t>
  </si>
  <si>
    <t>09/27/2017 12:00:00 AM</t>
  </si>
  <si>
    <t>PASCOAG</t>
  </si>
  <si>
    <t>PROVIDENCE</t>
  </si>
  <si>
    <t>RI</t>
  </si>
  <si>
    <t>Acute Intoxication From the Combined Effects of U-47700, Cyclopropyl Fentanyl, Despropionyl Fentanyl (4-ANPP), Lorazepam, Olanzapine, and Sertraline</t>
  </si>
  <si>
    <t>14-0022</t>
  </si>
  <si>
    <t>01/13/2014 12:00:00 AM</t>
  </si>
  <si>
    <t>Combined drug toxicity, heroin and ethanol</t>
  </si>
  <si>
    <t>16-0022</t>
  </si>
  <si>
    <t>01/07/2016 12:00:00 AM</t>
  </si>
  <si>
    <t>16-0706</t>
  </si>
  <si>
    <t>10/16/2016 12:00:00 AM</t>
  </si>
  <si>
    <t>Acute Fentanyl Intoxication While Using Methadone, Fluoxetine and Diphenhydramine with Recent Use of Cocaine and Alcohol</t>
  </si>
  <si>
    <t>14-0293</t>
  </si>
  <si>
    <t>Flamingo Inn Room 147</t>
  </si>
  <si>
    <t>Acute and chronic cocaine abuse</t>
  </si>
  <si>
    <t>15-0708</t>
  </si>
  <si>
    <t>Acute Intoxication from the Combined Effects of Heroin and Clonazepam</t>
  </si>
  <si>
    <t>17-0431</t>
  </si>
  <si>
    <t>05/27/2017 12:00:00 AM</t>
  </si>
  <si>
    <t>Acute Intoxication due to the Combined Effects of Fentanyl, Pseudoephedrine, Amphetamine and Carisoprodol</t>
  </si>
  <si>
    <t>18-0967</t>
  </si>
  <si>
    <t>Acute Intoxication Combined Effects of Ethanol, Isopropanol, Carisoprodol, Meprobamate, and Tramadol</t>
  </si>
  <si>
    <t>15-0358</t>
  </si>
  <si>
    <t>07/15/2015 12:00:00 AM</t>
  </si>
  <si>
    <t>16-0378</t>
  </si>
  <si>
    <t>Opioide and benzodiazepine intoxication</t>
  </si>
  <si>
    <t>17-0201</t>
  </si>
  <si>
    <t>Acute Intoxication From the Combined Effects of Cocaine, Fentanyl, Amphetamine, and Lorazepam</t>
  </si>
  <si>
    <t>15-0693</t>
  </si>
  <si>
    <t>12/11/2015 12:00:00 AM</t>
  </si>
  <si>
    <t>W HAVEN</t>
  </si>
  <si>
    <t>17-0358</t>
  </si>
  <si>
    <t>14-0422</t>
  </si>
  <si>
    <t>Acute intoxication due to the combined effects of ethanol and Oxycodone</t>
  </si>
  <si>
    <t>15-0447</t>
  </si>
  <si>
    <t>15-0368</t>
  </si>
  <si>
    <t>07/18/2015 12:00:00 AM</t>
  </si>
  <si>
    <t>Intoxication due to the combined effects of ethanol, Fluoxetine, Trazodone and heroin</t>
  </si>
  <si>
    <t>18-1012</t>
  </si>
  <si>
    <t>Acute Intoxication due to the Combined Effects of Fentanyl, Heroin, and Ethanol</t>
  </si>
  <si>
    <t>14-0411</t>
  </si>
  <si>
    <t>Intoxication due to the combined effects of Diazepam, Dextrorphan/Levorphanol, Dextro/Levo Methorphan, Doxylamine, and Chlorpheniramine</t>
  </si>
  <si>
    <t>17-0071</t>
  </si>
  <si>
    <t>Acute Intoxication due to the Combined Effects of Diazepam, Ethanol, Furanyl Fentanyl, and Heroin</t>
  </si>
  <si>
    <t>16-0812</t>
  </si>
  <si>
    <t>Acute Intoxication Combined Effects of Ethanol and Heroin</t>
  </si>
  <si>
    <t>16-0858</t>
  </si>
  <si>
    <t>12/08/2016 12:00:00 AM</t>
  </si>
  <si>
    <t>Acute Intoxication From the Combined Effects of Fentanyl, Acetyl Fentanyl, Alcohol, Sertraline, and Trazodone</t>
  </si>
  <si>
    <t>12-0306</t>
  </si>
  <si>
    <t>11/16/2012 12:00:00 AM</t>
  </si>
  <si>
    <t>Used Oxycodone in combination with  other medications</t>
  </si>
  <si>
    <t>Cardiomyopathy</t>
  </si>
  <si>
    <t>16-0240</t>
  </si>
  <si>
    <t>04/12/2016 12:00:00 AM</t>
  </si>
  <si>
    <t>Acute Alcohol and Oxycodone Intoxication</t>
  </si>
  <si>
    <t>13-0284</t>
  </si>
  <si>
    <t>08/23/2013 12:00:00 AM</t>
  </si>
  <si>
    <t>14-0099</t>
  </si>
  <si>
    <t>03/01/2014 12:00:00 AM</t>
  </si>
  <si>
    <t>Acute intoxication due to the combined effects of cocaine, heroin and Citalopram</t>
  </si>
  <si>
    <t>18-0578</t>
  </si>
  <si>
    <t>07/19/2018 12:00:00 AM</t>
  </si>
  <si>
    <t>Acute Intoxication By The Combined Effects of Fentanyl, Acetyl Fentanyl and Heroin</t>
  </si>
  <si>
    <t>16-0685</t>
  </si>
  <si>
    <t>Alcohol Medications</t>
  </si>
  <si>
    <t>Acute Intoxication due to the Combined Effects of Oxycodone, Alcohol and Diphenhydramine</t>
  </si>
  <si>
    <t>15-0132</t>
  </si>
  <si>
    <t>Hydromorphone and Methadone Intoxication</t>
  </si>
  <si>
    <t>15-0390</t>
  </si>
  <si>
    <t>Acute Intoxication due to the Combined Effects of Ethanol, Lorazepam, Duloxetine, Zolpidem, Cyclobenzaprine, and Prochlorperazine</t>
  </si>
  <si>
    <t>14-0169</t>
  </si>
  <si>
    <t>04/18/2014 12:00:00 AM</t>
  </si>
  <si>
    <t>15-0548</t>
  </si>
  <si>
    <t>Acute Intoxication from the Combined Effects of Heroin, Alcohol, Alprazolam, Diphenhydramine, Hydroxyzine, and Cyclobenzaprine</t>
  </si>
  <si>
    <t>18-0419</t>
  </si>
  <si>
    <t>Medication Misuse</t>
  </si>
  <si>
    <t>Acute Intoxication due to the Combined Effects ofDextromethorphan, Doxylamine, Ethanol, Methocarbamol, and Oxycodone</t>
  </si>
  <si>
    <t>16-0551</t>
  </si>
  <si>
    <t>Acute Intoxication The Combined Effects of Tramadol, Fentanyl, and Ethanol</t>
  </si>
  <si>
    <t>18-0920</t>
  </si>
  <si>
    <t>18-0887</t>
  </si>
  <si>
    <t>14-0377</t>
  </si>
  <si>
    <t>15-0400</t>
  </si>
  <si>
    <t>08/03/2015 12:00:00 AM</t>
  </si>
  <si>
    <t>Acute Intoxication due to the Combined Effects of Butalbital, Diphenhydramine, Hydromorphone, Lorazepam, and Topiramate and Tramadol</t>
  </si>
  <si>
    <t>12-0146</t>
  </si>
  <si>
    <t>others</t>
  </si>
  <si>
    <t>13-0249</t>
  </si>
  <si>
    <t>07/26/2013 12:00:00 AM</t>
  </si>
  <si>
    <t>Intoxication due to the Combined Effects of Morphine and Meprobamate</t>
  </si>
  <si>
    <t>17-0808</t>
  </si>
  <si>
    <t>10/08/2017 12:00:00 AM</t>
  </si>
  <si>
    <t>PITTSFIELD</t>
  </si>
  <si>
    <t>BERKSHIRE</t>
  </si>
  <si>
    <t>parent's residence</t>
  </si>
  <si>
    <t>16-0759</t>
  </si>
  <si>
    <t>Acute Intoxication due to the Combined Effects of Alprazolam, Fentanyl, Para-Fluorobutyryl Fentanyl, and Heroin</t>
  </si>
  <si>
    <t>18-0154</t>
  </si>
  <si>
    <t>Acute Intoxication From the Combined Effects of para-FluorobutyrylFentanyl, Heroin, Amitriptyline, and Nortriptyline</t>
  </si>
  <si>
    <t>16-0707</t>
  </si>
  <si>
    <t>10/17/2016 12:00:00 AM</t>
  </si>
  <si>
    <t>Acute Intoxications from the Combined Effects of Cocaine and Morphine</t>
  </si>
  <si>
    <t>14-0480</t>
  </si>
  <si>
    <t>18-0015</t>
  </si>
  <si>
    <t>01/06/2018 12:00:00 AM</t>
  </si>
  <si>
    <t>Acute Intoxication due to the Combined Effects of Fentanyl, Ethanol,Mitrazapine, and Hydroxyzine</t>
  </si>
  <si>
    <t>16-0223</t>
  </si>
  <si>
    <t>NOANK</t>
  </si>
  <si>
    <t>Complications of Acute Fentanyl and Alcohol Toxicities</t>
  </si>
  <si>
    <t>14-0528</t>
  </si>
  <si>
    <t>12/12/2014 12:00:00 AM</t>
  </si>
  <si>
    <t>Intoxication due to the combined effects of Clonazepam, Citalopram, Sertraline, Diphenhydramine, and Oxycodone</t>
  </si>
  <si>
    <t>16-0840</t>
  </si>
  <si>
    <t>14-0272</t>
  </si>
  <si>
    <t>18-0393</t>
  </si>
  <si>
    <t>05/22/2018 12:00:00 AM</t>
  </si>
  <si>
    <t>Multidrug Toxicity Including Ethanol, Fentanyl, and Diphenhydramine</t>
  </si>
  <si>
    <t>16-0442</t>
  </si>
  <si>
    <t>06/29/2016 12:00:00 AM</t>
  </si>
  <si>
    <t>boyfriend's house</t>
  </si>
  <si>
    <t>Acute Heroin, Cocaine, Alcohol and Cocaethylene Intoxication</t>
  </si>
  <si>
    <t>17-0327</t>
  </si>
  <si>
    <t>Acute Oxycodone and Alprazolam Intoxication</t>
  </si>
  <si>
    <t>14-0215</t>
  </si>
  <si>
    <t>05/22/2014 12:00:00 AM</t>
  </si>
  <si>
    <t>Acute Heroin Toxicity Associated Wtih Tramadol and Diazapam Use</t>
  </si>
  <si>
    <t>14-0262</t>
  </si>
  <si>
    <t>06/18/2014 12:00:00 AM</t>
  </si>
  <si>
    <t>Chronic Obstructive Pulmonary Disease</t>
  </si>
  <si>
    <t>16-0575</t>
  </si>
  <si>
    <t>prescription medicine abuse</t>
  </si>
  <si>
    <t>Acute Intoxication from the Combined effects of Fentanyl, Tramadol, and Cyclobenzaprine</t>
  </si>
  <si>
    <t>15-0564</t>
  </si>
  <si>
    <t>17-0165</t>
  </si>
  <si>
    <t>02/25/2017 12:00:00 AM</t>
  </si>
  <si>
    <t>Acute Intoxication due to the Combined Effects Of Heroin, Furanyl Fentanyl, Methadone, Benzodiazepines, and Ethanol</t>
  </si>
  <si>
    <t>18-0702</t>
  </si>
  <si>
    <t>17-0992</t>
  </si>
  <si>
    <t>12/19/2017 12:00:00 AM</t>
  </si>
  <si>
    <t>18-0451</t>
  </si>
  <si>
    <t>15-0452</t>
  </si>
  <si>
    <t>Acute Intoxication Due to the Combined Effects of Ethanol, Lorazepam, Oxycodone and Trazodone</t>
  </si>
  <si>
    <t>18-0338</t>
  </si>
  <si>
    <t>13-0358</t>
  </si>
  <si>
    <t>14-0132</t>
  </si>
  <si>
    <t>13-0036</t>
  </si>
  <si>
    <t>02/01/2013 12:00:00 AM</t>
  </si>
  <si>
    <t>Oxymorphone Intoxication</t>
  </si>
  <si>
    <t>18-0544</t>
  </si>
  <si>
    <t>Acute Ethanol and Methamphetamine Intoxication</t>
  </si>
  <si>
    <t>16-0558</t>
  </si>
  <si>
    <t>Neighbor's Residence</t>
  </si>
  <si>
    <t>15-0095</t>
  </si>
  <si>
    <t>02/26/2015 12:00:00 AM</t>
  </si>
  <si>
    <t>14-0100</t>
  </si>
  <si>
    <t>03/02/2014 12:00:00 AM</t>
  </si>
  <si>
    <t>15-0183</t>
  </si>
  <si>
    <t>Acute Oxycodone and Fentanyl Toxicities</t>
  </si>
  <si>
    <t>16-0560</t>
  </si>
  <si>
    <t>08/19/2016 12:00:00 AM</t>
  </si>
  <si>
    <t>18-0432</t>
  </si>
  <si>
    <t>Acute IntoxicationCombined Effects of Clonazepam, Cocaine, Bupropion, Mirtazapine, Citalopram/Escitalopram, and Fentanyl</t>
  </si>
  <si>
    <t>15-0021</t>
  </si>
  <si>
    <t>01/11/2015 12:00:00 AM</t>
  </si>
  <si>
    <t>18-0604</t>
  </si>
  <si>
    <t>07/30/2018 12:00:00 AM</t>
  </si>
  <si>
    <t>Acute Intoxication Combined Effects of Cocaine, Duloxetine, Amitriptyline, Resperidone, and Oxycodone</t>
  </si>
  <si>
    <t>18-0757</t>
  </si>
  <si>
    <t>09/26/2018 12:00:00 AM</t>
  </si>
  <si>
    <t>Acute Intoxication Combined Effects of Lorazepam, Methadone, Tramadol, Fentanyl, Acetyl Fentanyl, and Heroin</t>
  </si>
  <si>
    <t>16-0372</t>
  </si>
  <si>
    <t>Acute Heroin Toxicity Associated with Alcohol Use</t>
  </si>
  <si>
    <t>17-0052</t>
  </si>
  <si>
    <t>01/17/2017 12:00:00 AM</t>
  </si>
  <si>
    <t>Acute Temazepam and Fentanyl Intoxication</t>
  </si>
  <si>
    <t>18-0139</t>
  </si>
  <si>
    <t>TAFTVILLE</t>
  </si>
  <si>
    <t>15-0270</t>
  </si>
  <si>
    <t>06/06/2015 12:00:00 AM</t>
  </si>
  <si>
    <t>17-0652</t>
  </si>
  <si>
    <t>ACUTE HEROIN AND ALCOHOL TOXICITIES</t>
  </si>
  <si>
    <t>15-0138</t>
  </si>
  <si>
    <t>Acute intoxication due to the combined effects of cocaine, ethanol, Fentanyl and opiates</t>
  </si>
  <si>
    <t>14-0158</t>
  </si>
  <si>
    <t>04/12/2014 12:00:00 AM</t>
  </si>
  <si>
    <t>Intoxication due to the Combined Effects of Morphine, Oxycodone, and Olanzapine</t>
  </si>
  <si>
    <t>morphine no 6mam</t>
  </si>
  <si>
    <t>17-0467</t>
  </si>
  <si>
    <t>Acute Intoxication due to the Combined Effects of Carfentanil, Etizolam, Fentanyl, Heroin, Methadone, and U-47700 (Synthetic Opioid)</t>
  </si>
  <si>
    <t>U-47700, carfentanil</t>
  </si>
  <si>
    <t>17-0908</t>
  </si>
  <si>
    <t>Intracerebral Hemorrhage Hypertensive and Atherosclerotic Cardiovascular Disease and Complicating Acute Cocaine Intoxication</t>
  </si>
  <si>
    <t>13-0021</t>
  </si>
  <si>
    <t>01/17/2013 12:00:00 AM</t>
  </si>
  <si>
    <t>15-0474</t>
  </si>
  <si>
    <t>heart disease</t>
  </si>
  <si>
    <t>17-0332</t>
  </si>
  <si>
    <t>Combined Effects of Alprazolam, Fentanyl, and Heroin</t>
  </si>
  <si>
    <t>16-0592</t>
  </si>
  <si>
    <t>Acute Intoxication The Combined Effects of Heroin, Ethanol, and Alprazolam</t>
  </si>
  <si>
    <t>16-0496</t>
  </si>
  <si>
    <t>Acute Intoxication The Combined Effects of Heroin and Cocaine</t>
  </si>
  <si>
    <t>12-0034</t>
  </si>
  <si>
    <t>14-0288</t>
  </si>
  <si>
    <t>07/08/2014 12:00:00 AM</t>
  </si>
  <si>
    <t>16-0590</t>
  </si>
  <si>
    <t>Acute Cocaine and Alcohol Toxicities with Quetiapine, Hydroxyzine and Amitriptyline Use</t>
  </si>
  <si>
    <t>18-0843</t>
  </si>
  <si>
    <t>Acute Intoxication due to the Combined Effects of Fentanyl, Heroin, Methadone, Alprazolam, and Nortriptyline.</t>
  </si>
  <si>
    <t>15-0315</t>
  </si>
  <si>
    <t>06/29/2015 12:00:00 AM</t>
  </si>
  <si>
    <t>18-0133</t>
  </si>
  <si>
    <t>Acute Intoxication due to the Combined Effects of Fentanyl, Acetyl Fentanyl and Heroin</t>
  </si>
  <si>
    <t>12-0344</t>
  </si>
  <si>
    <t>12/20/2012 12:00:00 AM</t>
  </si>
  <si>
    <t>Used Fentanyl Patches</t>
  </si>
  <si>
    <t>16-0724</t>
  </si>
  <si>
    <t>Acute Intoxication From the Combined Effects of Heroin, Furanyl Fentanyl, Para-Fluorobutyryl Fentanyl, and Alcohol</t>
  </si>
  <si>
    <t>16-0400</t>
  </si>
  <si>
    <t>06/13/2016 12:00:00 AM</t>
  </si>
  <si>
    <t>Acute Intoxication from the Combined Effects of Heroin, Fentanyl, Alcohol and Diazepam</t>
  </si>
  <si>
    <t>17-0609</t>
  </si>
  <si>
    <t>12-0159</t>
  </si>
  <si>
    <t>06/23/2012 12:00:00 AM</t>
  </si>
  <si>
    <t>Ingestion/Inhalation</t>
  </si>
  <si>
    <t>18-0002</t>
  </si>
  <si>
    <t>01/02/2018 12:00:00 AM</t>
  </si>
  <si>
    <t>Acute Intoxication due to the Combined Effects of Fentanyl, Heroin, Trazodone and Topiramate</t>
  </si>
  <si>
    <t>17-0069</t>
  </si>
  <si>
    <t>Acute Intoxication From the Combined Effects of Oxycodone, Oxymorphone, Diazepam, Alprazolam, Quetiapine, Lamotrigine, and Gabapentin</t>
  </si>
  <si>
    <t>17-0693</t>
  </si>
  <si>
    <t>High Ridge Motel</t>
  </si>
  <si>
    <t>Acute Intoxication Due To The Combined Effects Of Heroin, Cocaine, And Clonazepam</t>
  </si>
  <si>
    <t>18-0752</t>
  </si>
  <si>
    <t>09/23/2018 12:00:00 AM</t>
  </si>
  <si>
    <t>Acute Cocaethylene Intoxication</t>
  </si>
  <si>
    <t>17-0028</t>
  </si>
  <si>
    <t>01/10/2017 12:00:00 AM</t>
  </si>
  <si>
    <t>Combined Effects of Ethanol and Oxycodone</t>
  </si>
  <si>
    <t>18-0794</t>
  </si>
  <si>
    <t>Complications Following Acute Fentanyl and Alcohol Intoxication</t>
  </si>
  <si>
    <t>18-0995</t>
  </si>
  <si>
    <t>Acute Intoxication by the Combined Effects of Fentanyl, Amitriptyline and Tapentadol</t>
  </si>
  <si>
    <t>Chronic renal failure with fluid overload</t>
  </si>
  <si>
    <t>13-0227</t>
  </si>
  <si>
    <t>07/10/2013 12:00:00 AM</t>
  </si>
  <si>
    <t>Methadone and Cocaine</t>
  </si>
  <si>
    <t>17-0599</t>
  </si>
  <si>
    <t>ACUTE FENTANYL, HEROIN AND COCAINE TOXICITIES, DIPHENHYDRAMINE USE</t>
  </si>
  <si>
    <t>12-0131</t>
  </si>
  <si>
    <t>05/23/2012 12:00:00 AM</t>
  </si>
  <si>
    <t>14-0016</t>
  </si>
  <si>
    <t>17-0957</t>
  </si>
  <si>
    <t>17-0860</t>
  </si>
  <si>
    <t>10/31/2017 12:00:00 AM</t>
  </si>
  <si>
    <t>ACUTE COMBINED FENTANYL, HEROIN AND ALCOHOL TOXICITIES</t>
  </si>
  <si>
    <t>17-0184</t>
  </si>
  <si>
    <t>13-0244</t>
  </si>
  <si>
    <t>07/24/2013 12:00:00 AM</t>
  </si>
  <si>
    <t>15-0352</t>
  </si>
  <si>
    <t>Acute intoxication from the combined effects of cocaine, morphine, Fentanyl, cyclobenzaprine and alcohol</t>
  </si>
  <si>
    <t>17-0885</t>
  </si>
  <si>
    <t>Acute Methamphetamine Intoxication with Cardiac Hypertrophy</t>
  </si>
  <si>
    <t>13-0417</t>
  </si>
  <si>
    <t>Acute Intoxication due to the Combined Effects of Heroin, Tramadol, and Ethanol</t>
  </si>
  <si>
    <t>16-0502</t>
  </si>
  <si>
    <t>07/21/2016 12:00:00 AM</t>
  </si>
  <si>
    <t>18-0016</t>
  </si>
  <si>
    <t>Acute Intoxication From the Combined Effects of Cocaine and Trazodone</t>
  </si>
  <si>
    <t>13-0053</t>
  </si>
  <si>
    <t>Fentanyl, Oxycodone and Oxymorphone Intoxication</t>
  </si>
  <si>
    <t>14-0269</t>
  </si>
  <si>
    <t>16-0132</t>
  </si>
  <si>
    <t>Drowned In Bathtub</t>
  </si>
  <si>
    <t>Drowning With Acute Fentanyl and Hydromorphone Intoxication</t>
  </si>
  <si>
    <t>17-0386</t>
  </si>
  <si>
    <t>Combined Effects of Cocaine, Fentanyl, Acetyl Fentanyl, and Heroin</t>
  </si>
  <si>
    <t>17-0152</t>
  </si>
  <si>
    <t>02/18/2017 12:00:00 AM</t>
  </si>
  <si>
    <t>Combined Effects of Cocaine and Fentanyl</t>
  </si>
  <si>
    <t>13-0131</t>
  </si>
  <si>
    <t>04/13/2013 12:00:00 AM</t>
  </si>
  <si>
    <t>Intoxication due to the Combined Effects of Ethanol, Citalopram, and Zolpidem</t>
  </si>
  <si>
    <t>18-0125</t>
  </si>
  <si>
    <t>Prescription Medicine Misuse</t>
  </si>
  <si>
    <t>Acute Intoxication From the Combined Effects of Hydrocodone,Chlorpheniramine, Diphenhydramine, and Alcohol</t>
  </si>
  <si>
    <t>16-0868</t>
  </si>
  <si>
    <t>12/11/2016 12:00:00 AM</t>
  </si>
  <si>
    <t>ACUTE HEROIN AND FENTANYL TOXICITIES, ASSOCIATED RESPIRADONE, BENZODIAZEPINE AND LAMOTRIGINE USE</t>
  </si>
  <si>
    <t>14-0141</t>
  </si>
  <si>
    <t>03/29/2014 12:00:00 AM</t>
  </si>
  <si>
    <t>17-0010</t>
  </si>
  <si>
    <t>01/04/2017 12:00:00 AM</t>
  </si>
  <si>
    <t>Acute Intoxication due to the Combined Effects of Heroin, Cocaine and Clonazepam</t>
  </si>
  <si>
    <t>17-0124</t>
  </si>
  <si>
    <t>Sober House</t>
  </si>
  <si>
    <t>17-0037</t>
  </si>
  <si>
    <t>16-0886</t>
  </si>
  <si>
    <t>Acute intoxication Ethanol, Hydrocodone, and Oxycodone</t>
  </si>
  <si>
    <t>18-0730</t>
  </si>
  <si>
    <t>09/17/2018 12:00:00 AM</t>
  </si>
  <si>
    <t>Acute Intoxication Combined Effects of Alprazolam and Fentanyl</t>
  </si>
  <si>
    <t>18-0809</t>
  </si>
  <si>
    <t>14-0004</t>
  </si>
  <si>
    <t>01/04/2014 12:00:00 AM</t>
  </si>
  <si>
    <t>Acute intoxication due to the combined effects of Fentanyl, heroin, Oxycodone, cocaine and ethanol</t>
  </si>
  <si>
    <t>14-0550</t>
  </si>
  <si>
    <t>12/26/2014 12:00:00 AM</t>
  </si>
  <si>
    <t>Opiate Use</t>
  </si>
  <si>
    <t>18-0171</t>
  </si>
  <si>
    <t>03/08/2018 12:00:00 AM</t>
  </si>
  <si>
    <t>Acute Intoxication due to the Combined Effects ofHeroin and para-Fluorobutyryl Fentanyl</t>
  </si>
  <si>
    <t>12-0099</t>
  </si>
  <si>
    <t>04/12/2012 12:00:00 AM</t>
  </si>
  <si>
    <t>12-0317</t>
  </si>
  <si>
    <t>15-0163</t>
  </si>
  <si>
    <t>18-0585</t>
  </si>
  <si>
    <t>SOUTH SALEM</t>
  </si>
  <si>
    <t>Complications following Acute Intoxication including Fentanyl, Methadone and Clonazepam</t>
  </si>
  <si>
    <t>13-0103</t>
  </si>
  <si>
    <t>Acute Intoxication, Heroin and Phencyclidine</t>
  </si>
  <si>
    <t>12-0245</t>
  </si>
  <si>
    <t>18-0198</t>
  </si>
  <si>
    <t>Acute Intoxication due to the Combined Effectsof Fentanyl, Heroin, Phencyclidine, and Cocaine</t>
  </si>
  <si>
    <t>16-0324</t>
  </si>
  <si>
    <t>Fentanyl and Benzodiazepine Use</t>
  </si>
  <si>
    <t>Acute Fentanyl Toxicity Associated With Diazepam and Temazepam Use</t>
  </si>
  <si>
    <t>15-0090</t>
  </si>
  <si>
    <t>18-0228</t>
  </si>
  <si>
    <t>03/25/2018 12:00:00 AM</t>
  </si>
  <si>
    <t>ACUTE FENTANYL TOXICITY ASSOCIATED WITH RECENT COCAINE USE AND HYDROXYZINE USE</t>
  </si>
  <si>
    <t>16-0664</t>
  </si>
  <si>
    <t>09/27/2016 12:00:00 AM</t>
  </si>
  <si>
    <t>Acute Intoxication due to the Combined Effects of Fentanyl and Phencyclidine</t>
  </si>
  <si>
    <t>15-0280</t>
  </si>
  <si>
    <t>06/12/2015 12:00:00 AM</t>
  </si>
  <si>
    <t>18-0241</t>
  </si>
  <si>
    <t>03/31/2018 12:00:00 AM</t>
  </si>
  <si>
    <t>17-0898</t>
  </si>
  <si>
    <t>Acute intoxication due to the combined effects of Fentanyl, Acetyl Fentanyl, Clonazepam and Ethanol</t>
  </si>
  <si>
    <t>17-0993</t>
  </si>
  <si>
    <t>ACUTE FENTANYL, HEROIN, METHADONE AND COCAINE TOXICITIES</t>
  </si>
  <si>
    <t>14-0032</t>
  </si>
  <si>
    <t>01/21/2014 12:00:00 AM</t>
  </si>
  <si>
    <t>GRANVILLE</t>
  </si>
  <si>
    <t>Acute intoxication due to the combined effects of heroin and Diazepam</t>
  </si>
  <si>
    <t>18-0563</t>
  </si>
  <si>
    <t>Took prescription-type medications</t>
  </si>
  <si>
    <t>Multidrug Toxicity Including Morphine, Codeine, Diphenhydramine, Alprazolam, and Gabapentin</t>
  </si>
  <si>
    <t>14-0482</t>
  </si>
  <si>
    <t>Cocaine, Heroin, and Oxycodone Intoxication</t>
  </si>
  <si>
    <t>14-0310</t>
  </si>
  <si>
    <t>07/30/2014 12:00:00 AM</t>
  </si>
  <si>
    <t>17-0722</t>
  </si>
  <si>
    <t>09/03/2017 12:00:00 AM</t>
  </si>
  <si>
    <t>Acute Intoxication due to the combined effects of Fentanyl and Cocaine</t>
  </si>
  <si>
    <t>17-0089</t>
  </si>
  <si>
    <t>ACUTE HEROIN AND FENTANYL TOXICITIES, ALPRAZOLAM USE</t>
  </si>
  <si>
    <t>17-0896</t>
  </si>
  <si>
    <t>Acute Intoxication due to the Combined Effects of Fentanyl, Heroin, Cocaine, and Ethanol</t>
  </si>
  <si>
    <t>18-0864</t>
  </si>
  <si>
    <t>Acute Intoxication due to the Combined Effects of Fentanyl, Zolpidem and Diphenhydramine</t>
  </si>
  <si>
    <t>17-0257</t>
  </si>
  <si>
    <t>03/27/2017 12:00:00 AM</t>
  </si>
  <si>
    <t>ACUTE HEROIN TOXICITY, DIAZEPAM, RISPERIDONE USE</t>
  </si>
  <si>
    <t>16-0743</t>
  </si>
  <si>
    <t>Acute Furanyl Fentanyl Intoxication</t>
  </si>
  <si>
    <t>14-0180</t>
  </si>
  <si>
    <t>Acute Ethanol and Nordiazepam Intoxication</t>
  </si>
  <si>
    <t>18-0425</t>
  </si>
  <si>
    <t>Complications of Hypertensive and Atherosclerotic Cardiovascular Disease</t>
  </si>
  <si>
    <t>uk</t>
  </si>
  <si>
    <t>14-0232</t>
  </si>
  <si>
    <t>05/31/2014 12:00:00 AM</t>
  </si>
  <si>
    <t>Acute intoxication due to the combined effects of Fentanyl and ethanol</t>
  </si>
  <si>
    <t>18-0209</t>
  </si>
  <si>
    <t>ACUTE HEROIN AND COCAINE TOXICITIES ASSOCIATED WITH ALPRAZOLAM AND TRAZODONE USE</t>
  </si>
  <si>
    <t>15-0617</t>
  </si>
  <si>
    <t>17-0271</t>
  </si>
  <si>
    <t>04/01/2017 12:00:00 AM</t>
  </si>
  <si>
    <t>Acryl Fentanyl, Cocaine, Fentanyl, Heroin, and U47700 (Synthetic Opioid)</t>
  </si>
  <si>
    <t>18-0945</t>
  </si>
  <si>
    <t>NORTH WINDAM</t>
  </si>
  <si>
    <t>Multidrug Toxicity Including Fentanyl, Methadone, Topiramate, and Alprazolam</t>
  </si>
  <si>
    <t>17-0091</t>
  </si>
  <si>
    <t>Combined Effects of Cocaine, Diphenhydramine, Fentanyl, and Heroin</t>
  </si>
  <si>
    <t>13-0120</t>
  </si>
  <si>
    <t>04/02/2013 12:00:00 AM</t>
  </si>
  <si>
    <t>Intoxication due to the Combined Effects of Ethanol, Oxycodone, and Oxymorphone</t>
  </si>
  <si>
    <t>14-0514</t>
  </si>
  <si>
    <t>12/05/2014 12:00:00 AM</t>
  </si>
  <si>
    <t>Intoxication due to the combined effects of Fentanyl, Heroin, and Cocaine</t>
  </si>
  <si>
    <t>18-0989</t>
  </si>
  <si>
    <t>Acute Intoxication From the Combined Effects of Fentanyl, Heroin, Oxycodone, Oxymorphone, and Diazepam</t>
  </si>
  <si>
    <t>18-0771</t>
  </si>
  <si>
    <t>09/30/2018 12:00:00 AM</t>
  </si>
  <si>
    <t>ROCKINGHAM</t>
  </si>
  <si>
    <t>NH</t>
  </si>
  <si>
    <t>Acute Intoxication due to the Combined Effects of Fentanyl, Acetyl Fentanyl and Cocaine</t>
  </si>
  <si>
    <t>12-0114</t>
  </si>
  <si>
    <t>05/04/2012 12:00:00 AM</t>
  </si>
  <si>
    <t>MOODUS</t>
  </si>
  <si>
    <t>Used Opiates and Ethanol</t>
  </si>
  <si>
    <t>Opiate and Ethanol Toxicities</t>
  </si>
  <si>
    <t>15-0559</t>
  </si>
  <si>
    <t>15-0537</t>
  </si>
  <si>
    <t>Acute Intoxication Due To The Combined Effects Of Heroin, Fentanyl and Cocaine</t>
  </si>
  <si>
    <t>12-0213</t>
  </si>
  <si>
    <t>In car on road</t>
  </si>
  <si>
    <t>18-0487</t>
  </si>
  <si>
    <t>HARRINGTON</t>
  </si>
  <si>
    <t>Acute intoxication due to the combined effects of fentanyl, cocaine,and cyclobenzaprine</t>
  </si>
  <si>
    <t>15-0257</t>
  </si>
  <si>
    <t>Intoxication due to the Combined Effects of Heroin and Alprazolam</t>
  </si>
  <si>
    <t>17-0866</t>
  </si>
  <si>
    <t>11/03/2017 12:00:00 AM</t>
  </si>
  <si>
    <t>ACUTE COMBINED FENTANYL, COCAINE, METHADONE, CLONAZEPAM, ALPRAZOLAM, AND RISPERIDONE TOXICITIES</t>
  </si>
  <si>
    <t>16-0867</t>
  </si>
  <si>
    <t>18-0489</t>
  </si>
  <si>
    <t>MEXICO</t>
  </si>
  <si>
    <t>OSWEGO</t>
  </si>
  <si>
    <t>Complications of Fentanyl and Heroin Toxicity</t>
  </si>
  <si>
    <t>16-0188</t>
  </si>
  <si>
    <t>18-0664</t>
  </si>
  <si>
    <t>13-0170</t>
  </si>
  <si>
    <t>TACONIC</t>
  </si>
  <si>
    <t>Alprazolam Intoxication</t>
  </si>
  <si>
    <t>18-0897</t>
  </si>
  <si>
    <t>Acute Intoxication from the Combined Effects of Fentanyl, Morphine, and Alcohol</t>
  </si>
  <si>
    <t>17-0792</t>
  </si>
  <si>
    <t>Complications of Acute Intoxication due to the Combined Effects of Cocaine and Ethanol</t>
  </si>
  <si>
    <t>18-0994</t>
  </si>
  <si>
    <t>14-0444</t>
  </si>
  <si>
    <t>14-0084</t>
  </si>
  <si>
    <t>Acute intoxication due to the combined effects of heroin, cocaine, Oxycodone and ethanol</t>
  </si>
  <si>
    <t>12-0068</t>
  </si>
  <si>
    <t>03/12/2012 12:00:00 AM</t>
  </si>
  <si>
    <t>17-0572</t>
  </si>
  <si>
    <t>07/08/2017 12:00:00 AM</t>
  </si>
  <si>
    <t>ACUTE FENTANYL, HEROIN AND COCAINE TOXICITIES, ALCOHOL USE</t>
  </si>
  <si>
    <t>17-0352</t>
  </si>
  <si>
    <t>Ethanol, Fentanyl, Heroin, and Oxycodone</t>
  </si>
  <si>
    <t>13-0187</t>
  </si>
  <si>
    <t>06/05/2013 12:00:00 AM</t>
  </si>
  <si>
    <t>13-0387</t>
  </si>
  <si>
    <t>11/04/2013 12:00:00 AM</t>
  </si>
  <si>
    <t>Holiday Inn, Room 205</t>
  </si>
  <si>
    <t>Acute Intoxication due to the Combined Effects of Heroin and Mitragynine</t>
  </si>
  <si>
    <t>mitragine</t>
  </si>
  <si>
    <t>16-0425</t>
  </si>
  <si>
    <t>Acetyl fentanyl, Fentanyl, Heroin Intoxication</t>
  </si>
  <si>
    <t>18-0684</t>
  </si>
  <si>
    <t>Acute Intoxication By The Combined Effects of Fentanyl, Heroin, and Ethanol</t>
  </si>
  <si>
    <t>17-0157</t>
  </si>
  <si>
    <t>Combined Medications with Alcohol</t>
  </si>
  <si>
    <t>Acute Intoxication Clonazepam, Ethanol, and Methadone</t>
  </si>
  <si>
    <t>16-0696</t>
  </si>
  <si>
    <t>10/11/2016 12:00:00 AM</t>
  </si>
  <si>
    <t>Chinese</t>
  </si>
  <si>
    <t>14-0332</t>
  </si>
  <si>
    <t>08/14/2014 12:00:00 AM</t>
  </si>
  <si>
    <t>Ingested prescription medication</t>
  </si>
  <si>
    <t>17-0044</t>
  </si>
  <si>
    <t>18-0633</t>
  </si>
  <si>
    <t>08/09/2018 12:00:00 AM</t>
  </si>
  <si>
    <t>Multidrug Toxicity Including Heroin, Topiramate, Tramadol, and Clonazepam</t>
  </si>
  <si>
    <t>18-0073</t>
  </si>
  <si>
    <t>Multidrug Toxicity Including Cocaine, Fentanyl, and Tramadol</t>
  </si>
  <si>
    <t>15-0336</t>
  </si>
  <si>
    <t>Acute intoxication due to the combined effects of Buprenophrine, Clonazepam, Hydroxyzine and Trazodone</t>
  </si>
  <si>
    <t>BUPRENORPHONE</t>
  </si>
  <si>
    <t>12-0219</t>
  </si>
  <si>
    <t>08/24/2012 12:00:00 AM</t>
  </si>
  <si>
    <t>15-0058</t>
  </si>
  <si>
    <t>13-0169</t>
  </si>
  <si>
    <t>Combined Drug Toxicity, Oxycodone and Carisoprodol</t>
  </si>
  <si>
    <t>18-0334</t>
  </si>
  <si>
    <t>Acute IntoxicationCombined Effects of Fentanyl and Heroin</t>
  </si>
  <si>
    <t>17-0662</t>
  </si>
  <si>
    <t>Acute Intoxication due to the Combined Effects of Fentanyl, Heroin and Alprazolam</t>
  </si>
  <si>
    <t>15-0673</t>
  </si>
  <si>
    <t>13-0303</t>
  </si>
  <si>
    <t>Acute intoxication due to the combined effects of Methadone,                                                                        Alprazolam, Citalopram and Amitriptyline</t>
  </si>
  <si>
    <t>17-0675</t>
  </si>
  <si>
    <t>Acute Ethanol and Cocaine Intoxication</t>
  </si>
  <si>
    <t>16-0734</t>
  </si>
  <si>
    <t>Acute Intoxication Combined Effects of Alprazolam and Morphine</t>
  </si>
  <si>
    <t>18-0298</t>
  </si>
  <si>
    <t>17-0546</t>
  </si>
  <si>
    <t>Acute Intoxication From the Combined Effects of Fentanyl, Acetyl Fentanyl, And Alcohol</t>
  </si>
  <si>
    <t>14-0051</t>
  </si>
  <si>
    <t>02/02/2014 12:00:00 AM</t>
  </si>
  <si>
    <t>Heroin, Alprazolam, and Methylphenidate Intoxication</t>
  </si>
  <si>
    <t>13-0319</t>
  </si>
  <si>
    <t>16-0283</t>
  </si>
  <si>
    <t>04/27/2016 12:00:00 AM</t>
  </si>
  <si>
    <t>Camper</t>
  </si>
  <si>
    <t>14-0225</t>
  </si>
  <si>
    <t>Front Porch of</t>
  </si>
  <si>
    <t>ingested ethanol and medications</t>
  </si>
  <si>
    <t>Acute intoxication due to the combined effects of ethanol, Nordiazepam and methadone</t>
  </si>
  <si>
    <t>13-0108</t>
  </si>
  <si>
    <t>18-0330</t>
  </si>
  <si>
    <t>ACUTE COMBINED HEROIN, FENTANYL, ACETYL FENTANYL, MDMA, METHAMPHETAMINE AND PHENCYCLIDINE TOXICITIES</t>
  </si>
  <si>
    <t>MDMA, PCP</t>
  </si>
  <si>
    <t>18-0223</t>
  </si>
  <si>
    <t>Acute Intoxication From the Combined Effects of Fentanyl, Alcohol,Hydroxyzine, and Alprazolam</t>
  </si>
  <si>
    <t>15-0020</t>
  </si>
  <si>
    <t>Intoxication due to the combined effects of Clonazepam, Duloxeting and Oxycodone</t>
  </si>
  <si>
    <t>17-0387</t>
  </si>
  <si>
    <t>ACUTE FENTANYL, OXYCODONE AND COCAINE TOXICITIES, SERTRALINE USE</t>
  </si>
  <si>
    <t>16-0177</t>
  </si>
  <si>
    <t>Acute Intoxication Due to the Combined Effects of Buprenorphine and Alprazolam</t>
  </si>
  <si>
    <t>16-0877</t>
  </si>
  <si>
    <t>Acute Intoxication Combined Effects of Lorazepam, Trazodone, Citalopram/Escitalopram, and Oxycodone</t>
  </si>
  <si>
    <t>16-0319</t>
  </si>
  <si>
    <t>05/11/2016 12:00:00 AM</t>
  </si>
  <si>
    <t>Acute Heroin, Fentanyl and Cocaine Intoxication While Using Alprazolam</t>
  </si>
  <si>
    <t>18-0662</t>
  </si>
  <si>
    <t>WESTVILLE</t>
  </si>
  <si>
    <t>GLOUCESTER</t>
  </si>
  <si>
    <t>NJ</t>
  </si>
  <si>
    <t>Acute Intoxication due to the Combined Effects of Alprazolam, Fentanyl, Heroin, Tramadol, and Valeryl Fentanyl</t>
  </si>
  <si>
    <t>18-0452</t>
  </si>
  <si>
    <t>18-0851</t>
  </si>
  <si>
    <t>10/30/2018 12:00:00 AM</t>
  </si>
  <si>
    <t>Acute intoxication due to the combined effects of fentanyl, acetyl fentanyl, cocaine, and ethanol</t>
  </si>
  <si>
    <t>13-0276</t>
  </si>
  <si>
    <t>08/18/2013 12:00:00 AM</t>
  </si>
  <si>
    <t>15-0010</t>
  </si>
  <si>
    <t>15-0646</t>
  </si>
  <si>
    <t>11/19/2015 12:00:00 AM</t>
  </si>
  <si>
    <t>Acute Intoxication Due To The Combined Effects of Heroin and Alprazolam</t>
  </si>
  <si>
    <t>16-0062</t>
  </si>
  <si>
    <t>Acute Fentanyl and Alcohol Intoxication</t>
  </si>
  <si>
    <t>16-0104</t>
  </si>
  <si>
    <t>injection</t>
  </si>
  <si>
    <t>13-0158</t>
  </si>
  <si>
    <t>05/06/2013 12:00:00 AM</t>
  </si>
  <si>
    <t>Intoxication due to the Combined Effects of Methadone, Oxycodone, and Alprazolam</t>
  </si>
  <si>
    <t>15-0438</t>
  </si>
  <si>
    <t>08/25/2015 12:00:00 AM</t>
  </si>
  <si>
    <t>Acute intoxication from the combined effects of heroin, Acetyl Fentanyl, alcohol and O-Desmethylvenlafaxine</t>
  </si>
  <si>
    <t>18-0315</t>
  </si>
  <si>
    <t>04/27/2018 12:00:00 AM</t>
  </si>
  <si>
    <t>Complications Following Acute Methadone Intoxication</t>
  </si>
  <si>
    <t>13-0271</t>
  </si>
  <si>
    <t>08/14/2013 12:00:00 AM</t>
  </si>
  <si>
    <t>18-0098</t>
  </si>
  <si>
    <t>Acute Intoxication due to the Combined Effects of Fentanyl,Heroin, and Diphenhydramine</t>
  </si>
  <si>
    <t>End stage kidney disease, chronic cocaine use</t>
  </si>
  <si>
    <t>DIPHENHY</t>
  </si>
  <si>
    <t>15-0180</t>
  </si>
  <si>
    <t>04/11/2015 12:00:00 AM</t>
  </si>
  <si>
    <t>18-0420</t>
  </si>
  <si>
    <t>Multidrug Toxicity Including Ethanol, Cocaine, and Fentanyl</t>
  </si>
  <si>
    <t>18-0656</t>
  </si>
  <si>
    <t>15-0296</t>
  </si>
  <si>
    <t>Cocaine induced Ruptured Cerebral Aneurysm COCAINE</t>
  </si>
  <si>
    <t>13-0121</t>
  </si>
  <si>
    <t>04/05/2013 12:00:00 AM</t>
  </si>
  <si>
    <t>Used Multiple Medications/Substances</t>
  </si>
  <si>
    <t>Acute Combined Alcohol, Diazepam, Fentanyl and Phencyclidine Intoxication</t>
  </si>
  <si>
    <t>16-0478</t>
  </si>
  <si>
    <t>Acute Heroin, Alprazolam and Alcohol Intoxication</t>
  </si>
  <si>
    <t>17-0392</t>
  </si>
  <si>
    <t>15-0532</t>
  </si>
  <si>
    <t>15-0406</t>
  </si>
  <si>
    <t>Acute heroin fentanyl methamphetamine toxicity</t>
  </si>
  <si>
    <t>15-0387</t>
  </si>
  <si>
    <t>18-0772</t>
  </si>
  <si>
    <t>16-0037</t>
  </si>
  <si>
    <t>01/19/2016 12:00:00 AM</t>
  </si>
  <si>
    <t>Acute Intoxication due to the Combined Effects of Ethanol, Phenobarbital, Temazepam, Lorazepam, Clonazepam, Cocaine, Olanzapine, Zolpidem, Mirtazapine, Promethazine, and Oxycodone</t>
  </si>
  <si>
    <t>18-0558</t>
  </si>
  <si>
    <t>Acute Intoxication Combined Effects of Fentanyl and Butyrylfentanyl</t>
  </si>
  <si>
    <t>17-0997</t>
  </si>
  <si>
    <t>FALL RIVER</t>
  </si>
  <si>
    <t>Two Trees Inn Foxwood Casino</t>
  </si>
  <si>
    <t>Alcohol and substance abuse</t>
  </si>
  <si>
    <t>ACTUE COMBINED FENTANYL AND ALCOHOL TOXICITIES</t>
  </si>
  <si>
    <t>17-0371</t>
  </si>
  <si>
    <t>05/07/2017 12:00:00 AM</t>
  </si>
  <si>
    <t>Acute Intoxication Cocaine, Ethanol, Heroin, and Hydroxyzine</t>
  </si>
  <si>
    <t>14-0364</t>
  </si>
  <si>
    <t>Intoxication due to the Combined Effects of Ethanol andHeroin</t>
  </si>
  <si>
    <t>17-0141</t>
  </si>
  <si>
    <t>ACUTE FENTANYL TOXICITY, CLONAZEPAM AND TRAZODONE USE</t>
  </si>
  <si>
    <t>16-0213</t>
  </si>
  <si>
    <t>04/03/2016 12:00:00 AM</t>
  </si>
  <si>
    <t>Acute Intoxication due to the Combined Effects of Fentanyl, Cocaine, and Alprazolam</t>
  </si>
  <si>
    <t>15-0701</t>
  </si>
  <si>
    <t>15-0632</t>
  </si>
  <si>
    <t>Acute Intoxication Due To The Combined Effects of Heroin, Cocaine, Alprazolam and Hydroxyzine</t>
  </si>
  <si>
    <t>15-0042</t>
  </si>
  <si>
    <t>Acute intoxication due to the combined effects of Methadone and Clonazepam</t>
  </si>
  <si>
    <t>16-0416</t>
  </si>
  <si>
    <t>The Combined Effects of Heroin, Fentanyl and Methadone</t>
  </si>
  <si>
    <t>14-0168</t>
  </si>
  <si>
    <t>stream</t>
  </si>
  <si>
    <t>14-0357</t>
  </si>
  <si>
    <t>Alprazolam and Hydrocodone Intoxication</t>
  </si>
  <si>
    <t>13-0224</t>
  </si>
  <si>
    <t>07/07/2013 12:00:00 AM</t>
  </si>
  <si>
    <t>Intoxication due to the Combined Effects of Lorazepam, Clonazepam, Midazolam, and Morphine</t>
  </si>
  <si>
    <t>OPIATE IN HOSP?</t>
  </si>
  <si>
    <t>17-0620</t>
  </si>
  <si>
    <t>Multidrug Toxicity Including Cocaine, Fentanyl, and Ethanol</t>
  </si>
  <si>
    <t>15-0677</t>
  </si>
  <si>
    <t>12/01/2015 12:00:00 AM</t>
  </si>
  <si>
    <t>17-0670</t>
  </si>
  <si>
    <t>Multidrug Toxicity Including Heroin, Fentanyl, Cocaine, and Tramadol</t>
  </si>
  <si>
    <t>14-0305</t>
  </si>
  <si>
    <t>07/22/2014 12:00:00 AM</t>
  </si>
  <si>
    <t>17-0592</t>
  </si>
  <si>
    <t>07/14/2017 12:00:00 AM</t>
  </si>
  <si>
    <t>18-0778</t>
  </si>
  <si>
    <t>Consumed ethanol with prescribed medications</t>
  </si>
  <si>
    <t>Multidrug Toxicity Including Ethanol, Topiramate, Doxepin, Olanzapine, Temazepam, Alprazolam, and Amphetamine</t>
  </si>
  <si>
    <t>18-0352</t>
  </si>
  <si>
    <t>16-0532</t>
  </si>
  <si>
    <t>Budget Inn</t>
  </si>
  <si>
    <t>Acute Cocaine and Fentanyl Toxicities Associated with Alcohol Use</t>
  </si>
  <si>
    <t>15-0485</t>
  </si>
  <si>
    <t>Boat/Marina</t>
  </si>
  <si>
    <t>17-0503</t>
  </si>
  <si>
    <t>Combined Effects of Citalopram/Escitalopram, Fentanyl, and Heroin</t>
  </si>
  <si>
    <t>18-0458</t>
  </si>
  <si>
    <t>15-0242</t>
  </si>
  <si>
    <t>Intoxication due to the Combined Effects of Alprazolam and Heroin</t>
  </si>
  <si>
    <t>18-0727</t>
  </si>
  <si>
    <t>CHESTER</t>
  </si>
  <si>
    <t>Acute Intoxication From the Combined Effects of Cocaine, Cocaethylene, Fentanyl, and Alcohol</t>
  </si>
  <si>
    <t>15-0210</t>
  </si>
  <si>
    <t>05/01/2015 12:00:00 AM</t>
  </si>
  <si>
    <t>Buprenorphine Intoxication</t>
  </si>
  <si>
    <t>16-0845</t>
  </si>
  <si>
    <t>Acute Intoxication Combined Effects of Hydroxyzine, Fentanyl, and Morphine</t>
  </si>
  <si>
    <t>16-0336</t>
  </si>
  <si>
    <t>05/19/2016 12:00:00 AM</t>
  </si>
  <si>
    <t>18-0529</t>
  </si>
  <si>
    <t>07/04/2018 12:00:00 AM</t>
  </si>
  <si>
    <t>Multidrug Toxicity Including Ethanol, Cocaine, Fentanyl, Oxycodone, Hydrocodone, and Alprazolam</t>
  </si>
  <si>
    <t>16-0529</t>
  </si>
  <si>
    <t>Acute Heroin, Fentanyl, Acetyl Fentanyl and Alcohol Intoxication</t>
  </si>
  <si>
    <t>13-0312</t>
  </si>
  <si>
    <t>09/19/2013 12:00:00 AM</t>
  </si>
  <si>
    <t>Combined Drug Toxicity, Ethanol and Heroin</t>
  </si>
  <si>
    <t>18-0086</t>
  </si>
  <si>
    <t>Acute Intoxication due to the Combined Effects of Heroin,Cocaine, Clonazepam, and Methylphenidate</t>
  </si>
  <si>
    <t>14-0191</t>
  </si>
  <si>
    <t>05/03/2014 12:00:00 AM</t>
  </si>
  <si>
    <t>14-0122</t>
  </si>
  <si>
    <t>03/15/2014 12:00:00 AM</t>
  </si>
  <si>
    <t>PITTSBURGH</t>
  </si>
  <si>
    <t>16-0182</t>
  </si>
  <si>
    <t>17-0240</t>
  </si>
  <si>
    <t>03/21/2017 12:00:00 AM</t>
  </si>
  <si>
    <t>Heroin, Cocaine, And Ethanol</t>
  </si>
  <si>
    <t>13-0180</t>
  </si>
  <si>
    <t>18-0648</t>
  </si>
  <si>
    <t>Multidrug Toxicity Including Cocaine, Fentanyl, Acetyl Fentanyl, Heroin, and Alprazolam</t>
  </si>
  <si>
    <t>15-0341</t>
  </si>
  <si>
    <t>Acute Intoxication due to the combined effects of Methadone, Alprazolam, and Clonazepam</t>
  </si>
  <si>
    <t>17-0523</t>
  </si>
  <si>
    <t>06/24/2017 12:00:00 AM</t>
  </si>
  <si>
    <t>12-0200</t>
  </si>
  <si>
    <t>08/07/2012 12:00:00 AM</t>
  </si>
  <si>
    <t>Used Medications and Ethanol</t>
  </si>
  <si>
    <t>Combined Methadone, Diazapam and Ethanol Toxicities</t>
  </si>
  <si>
    <t>13-0339</t>
  </si>
  <si>
    <t>10/07/2013 12:00:00 AM</t>
  </si>
  <si>
    <t>USA</t>
  </si>
  <si>
    <t>Intoxication due to the Combined Effects of Cocaine, Methadone, Nortripyline, and Mirtazapine</t>
  </si>
  <si>
    <t>16-0647</t>
  </si>
  <si>
    <t>Acute Intoxication due to the Combined Effects of Alcohol, Cocaine and Phencyclidine</t>
  </si>
  <si>
    <t>18-0437</t>
  </si>
  <si>
    <t>Rooming House</t>
  </si>
  <si>
    <t>Acute Intoxication due to the Combined Effects of Fentanyl, Cocaine, Alprazolam and Diazepam</t>
  </si>
  <si>
    <t>17-0879</t>
  </si>
  <si>
    <t>ACUTE COMBINED FENTANYL, ALCOHOL AND OLANZAPINE TOXICITY, RECENT COCAINE USE</t>
  </si>
  <si>
    <t>12-0087</t>
  </si>
  <si>
    <t>04/03/2012 12:00:00 AM</t>
  </si>
  <si>
    <t>Opiate Toxicities</t>
  </si>
  <si>
    <t>15-0015</t>
  </si>
  <si>
    <t>Complications of Heroin Toxicity</t>
  </si>
  <si>
    <t>18-0716</t>
  </si>
  <si>
    <t>09/13/2018 12:00:00 AM</t>
  </si>
  <si>
    <t>Acute Intoxication due to the Combined Effects of Chlorpheniramine, Ethanol, and Oxycodone</t>
  </si>
  <si>
    <t>13-0256</t>
  </si>
  <si>
    <t>07/31/2013 12:00:00 AM</t>
  </si>
  <si>
    <t>Intoxication due to the Combined Effects of Cocaine, Methadone, Fentanyl, Midazolam, and Morphine</t>
  </si>
  <si>
    <t>Opiate screen</t>
  </si>
  <si>
    <t>13-0471</t>
  </si>
  <si>
    <t>17-0189</t>
  </si>
  <si>
    <t>COMBINED OXYCODONE, TRAMADOL, CYCLOBENZAPRINE AND DIAZEPAM TOXICITIES</t>
  </si>
  <si>
    <t>17-0651</t>
  </si>
  <si>
    <t>Acute Intoxication From the Combined Effects of Fentanyl, Venlafaxine, and Doxepin</t>
  </si>
  <si>
    <t>15-0422</t>
  </si>
  <si>
    <t>16-0835</t>
  </si>
  <si>
    <t>ACUTE HEROIN, FENTANYL AND ACETYL FENTANYL TOXICITIES</t>
  </si>
  <si>
    <t>18-0977</t>
  </si>
  <si>
    <t>Multidrug Toxicity Including Fentanyl and 3,4-Methylenedioxymethamphetamine</t>
  </si>
  <si>
    <t>14-0476</t>
  </si>
  <si>
    <t>Acute bronchial asthma</t>
  </si>
  <si>
    <t>MULT DRUGS</t>
  </si>
  <si>
    <t>16-0150</t>
  </si>
  <si>
    <t>03/06/2016 12:00:00 AM</t>
  </si>
  <si>
    <t>Acute Heroin and Fentanyl Toxicities Associated With Alprazolam Use</t>
  </si>
  <si>
    <t>16-0367</t>
  </si>
  <si>
    <t>06/01/2016 12:00:00 AM</t>
  </si>
  <si>
    <t>Commercial Art Studio</t>
  </si>
  <si>
    <t>Benzodiazepines, Ethanol, and Heroin</t>
  </si>
  <si>
    <t>13-0026</t>
  </si>
  <si>
    <t>01/25/2013 12:00:00 AM</t>
  </si>
  <si>
    <t>Used Heroin and Opiates</t>
  </si>
  <si>
    <t>Heroin and Opiate Toxicity</t>
  </si>
  <si>
    <t>14-0265</t>
  </si>
  <si>
    <t>06/20/2014 12:00:00 AM</t>
  </si>
  <si>
    <t>13-0281</t>
  </si>
  <si>
    <t>08/20/2013 12:00:00 AM</t>
  </si>
  <si>
    <t>15-0372</t>
  </si>
  <si>
    <t>07/22/2015 12:00:00 AM</t>
  </si>
  <si>
    <t>14-0415</t>
  </si>
  <si>
    <t>10/07/2014 12:00:00 AM</t>
  </si>
  <si>
    <t>ALLSTON</t>
  </si>
  <si>
    <t>Casino Hotel</t>
  </si>
  <si>
    <t>18-0758</t>
  </si>
  <si>
    <t>14-0149</t>
  </si>
  <si>
    <t>04/03/2014 12:00:00 AM</t>
  </si>
  <si>
    <t>17-0561</t>
  </si>
  <si>
    <t>17-0605</t>
  </si>
  <si>
    <t>16-0314</t>
  </si>
  <si>
    <t>Acute Bronchial Asthma Complicating Acute Heroin and Cocaine Intoxication While Using Alprazolam</t>
  </si>
  <si>
    <t>16-0798</t>
  </si>
  <si>
    <t>Acute Intoxication From the Combined Effects of Cocaine, Alcohol, Buprenorphine, and Dextro/Levo Methorphan</t>
  </si>
  <si>
    <t>17-0435</t>
  </si>
  <si>
    <t>Used methadone</t>
  </si>
  <si>
    <t>ACUTE METHADONE TOXICITY</t>
  </si>
  <si>
    <t>15-0720</t>
  </si>
  <si>
    <t>GROTON LONG POINT</t>
  </si>
  <si>
    <t>comb effects heroin, clonazepam, alprazolam and ethanol</t>
  </si>
  <si>
    <t>ACCIDENT</t>
  </si>
  <si>
    <t>17-0603</t>
  </si>
  <si>
    <t>15-0184</t>
  </si>
  <si>
    <t>Intoxication due to the Combined Effects of Heroin, Alprazolam, and Fentanyl</t>
  </si>
  <si>
    <t>14-0250</t>
  </si>
  <si>
    <t>06/11/2014 12:00:00 AM</t>
  </si>
  <si>
    <t>14-0137</t>
  </si>
  <si>
    <t>03/27/2014 12:00:00 AM</t>
  </si>
  <si>
    <t>13-0334</t>
  </si>
  <si>
    <t>10/04/2013 12:00:00 AM</t>
  </si>
  <si>
    <t>Maple Motel</t>
  </si>
  <si>
    <t>13-0147</t>
  </si>
  <si>
    <t>14-0300</t>
  </si>
  <si>
    <t>07/19/2014 12:00:00 AM</t>
  </si>
  <si>
    <t>Acute Intoxication Due to the Combined Effects of Heroin, Clonazepam, and Buprenorphine</t>
  </si>
  <si>
    <t>BUPRENO</t>
  </si>
  <si>
    <t>15-0075</t>
  </si>
  <si>
    <t>Intoxication due to the Combined Effects of Citalopram, Escitalopram, Fentanyl, and Trazodone</t>
  </si>
  <si>
    <t>14-0400</t>
  </si>
  <si>
    <t>10/01/2014 12:00:00 AM</t>
  </si>
  <si>
    <t>16-0381</t>
  </si>
  <si>
    <t>The Combined Effects of Buprenorphine and Doxylamine</t>
  </si>
  <si>
    <t>18-0293</t>
  </si>
  <si>
    <t>16-0399</t>
  </si>
  <si>
    <t>Acute Heroin and Fentanyl Toxicities Associated With Buprenorphine and Ethanol Use</t>
  </si>
  <si>
    <t>14-0469</t>
  </si>
  <si>
    <t>11/12/2014 12:00:00 AM</t>
  </si>
  <si>
    <t>Diazepam and Oxycodone Intoxication</t>
  </si>
  <si>
    <t>17-0074</t>
  </si>
  <si>
    <t>01/26/2017 12:00:00 AM</t>
  </si>
  <si>
    <t>USED MORPHINE</t>
  </si>
  <si>
    <t>ACUTE MORPHINE TOXOCITY, ALPRAZOLAM, ZOLPIDEM, CITALOPRAM USE</t>
  </si>
  <si>
    <t>16-0547</t>
  </si>
  <si>
    <t>08/15/2016 12:00:00 AM</t>
  </si>
  <si>
    <t>Complications of Acute and Chronic Substance Abuse (Alcohol and Opiods)</t>
  </si>
  <si>
    <t>17-0488</t>
  </si>
  <si>
    <t>Acute Intoxication From the Combined Effects of Morphine, Hydromorphone, Oxycodone, Oxymorphone, Temazepam, Sertraline, Aripiprazole, and Citalopram/Escitalopram</t>
  </si>
  <si>
    <t>15-0048</t>
  </si>
  <si>
    <t>13-0372</t>
  </si>
  <si>
    <t>10/24/2013 12:00:00 AM</t>
  </si>
  <si>
    <t>16-0169</t>
  </si>
  <si>
    <t>03/14/2016 12:00:00 AM</t>
  </si>
  <si>
    <t>Substance Abuse Including Intravenous Use</t>
  </si>
  <si>
    <t>Acute Fentanyl and Heroin Intoxication While Using Methadone and Alprazolam with Recent Use of Cocaine</t>
  </si>
  <si>
    <t>17-0734</t>
  </si>
  <si>
    <t>09/07/2017 12:00:00 AM</t>
  </si>
  <si>
    <t>Citco Station Parking Lot</t>
  </si>
  <si>
    <t>15-0128</t>
  </si>
  <si>
    <t>Acute Combined Heroin and Alcohol Toxicities</t>
  </si>
  <si>
    <t>15-0137</t>
  </si>
  <si>
    <t>03/20/2015 12:00:00 AM</t>
  </si>
  <si>
    <t>Ethanol and Oxycodone Intoxication</t>
  </si>
  <si>
    <t>16-0702</t>
  </si>
  <si>
    <t>COMBINED ACUTE HEROIN TOXICITY WITH ACUTE AND CHRONIC ALCOHOL TOXICITY</t>
  </si>
  <si>
    <t>15-0053</t>
  </si>
  <si>
    <t>WATERBURY, CT</t>
  </si>
  <si>
    <t>Intoxication due to the Combined Effects of Methadone and Heroin</t>
  </si>
  <si>
    <t>18-0415</t>
  </si>
  <si>
    <t>14-0535</t>
  </si>
  <si>
    <t>Usage of Multiple Drugs</t>
  </si>
  <si>
    <t>Combined Toxicity of Opiates, Nordiazapine, Buprenorphine and Mitragynine</t>
  </si>
  <si>
    <t>16-0349</t>
  </si>
  <si>
    <t>Colts Park</t>
  </si>
  <si>
    <t>16-0711</t>
  </si>
  <si>
    <t>10/20/2016 12:00:00 AM</t>
  </si>
  <si>
    <t>16-0463</t>
  </si>
  <si>
    <t>07/06/2016 12:00:00 AM</t>
  </si>
  <si>
    <t>17-0009</t>
  </si>
  <si>
    <t>NISKAYUNA</t>
  </si>
  <si>
    <t>SCHENECTADY</t>
  </si>
  <si>
    <t>14-0418</t>
  </si>
  <si>
    <t>10/10/2014 12:00:00 AM</t>
  </si>
  <si>
    <t>Intoxication due to the combined effects of Alprazolam, Methadone, Oxycodone, and Oxymorphone</t>
  </si>
  <si>
    <t>17-0299</t>
  </si>
  <si>
    <t>17-1010</t>
  </si>
  <si>
    <t>12/25/2017 12:00:00 AM</t>
  </si>
  <si>
    <t>Acute Intoxication Combined Effects of Ethanol, Fentanyl, Acetyl Fentanyl, and Heroin</t>
  </si>
  <si>
    <t>16-0019</t>
  </si>
  <si>
    <t>Alcohol and Substance Abuse</t>
  </si>
  <si>
    <t>Acute Intoxication from the Combined Effects of Alcohol, Methadone, and Lorazepam</t>
  </si>
  <si>
    <t>16-0765</t>
  </si>
  <si>
    <t>Acute Intoxication due to the Combined Effects of Fentanyl, Alprazolam, Oxycodone and Alcohol</t>
  </si>
  <si>
    <t>16-0250</t>
  </si>
  <si>
    <t>Acute and Chronic Substance Abuse (Oxycodone and Fentanyl)</t>
  </si>
  <si>
    <t>15-0428</t>
  </si>
  <si>
    <t>08/18/2015 12:00:00 AM</t>
  </si>
  <si>
    <t>Acute combined heroin and alcohol toxicities</t>
  </si>
  <si>
    <t>14-0381</t>
  </si>
  <si>
    <t>Intoxication due to the combined effects of Cocaine, Hydromorphone, Oxycodone, and Oxymorphone</t>
  </si>
  <si>
    <t>18-0883</t>
  </si>
  <si>
    <t>11/07/2018 12:00:00 AM</t>
  </si>
  <si>
    <t>Acute Intoxication due to the Combined Effects of 7-Amino Clonazepam, Ethanol, Fentanyl, and Methadone</t>
  </si>
  <si>
    <t>14-0281</t>
  </si>
  <si>
    <t>Intoxication due to the combined effects of Clonazepam, Temazepam, Alprazolam, Cocaine, Oxycodone, and Oxymorphone</t>
  </si>
  <si>
    <t>13-0288</t>
  </si>
  <si>
    <t>08/25/2013 12:00:00 AM</t>
  </si>
  <si>
    <t>Brother's House</t>
  </si>
  <si>
    <t>17-0689</t>
  </si>
  <si>
    <t>Acute Intoxication From the Combined Effects of Cocaine, Cocaethylene, Oxycodone, Alcohol, and Alprazolam</t>
  </si>
  <si>
    <t>17-0717</t>
  </si>
  <si>
    <t>09/01/2017 12:00:00 AM</t>
  </si>
  <si>
    <t>Acute Intoxication Combined Effects of Cocaine, Tramadol, and Methoxyacetyl Fentanyl</t>
  </si>
  <si>
    <t>15-0266</t>
  </si>
  <si>
    <t>06/04/2015 12:00:00 AM</t>
  </si>
  <si>
    <t>15-0568</t>
  </si>
  <si>
    <t>15-0195</t>
  </si>
  <si>
    <t>04/21/2015 12:00:00 AM</t>
  </si>
  <si>
    <t>16-0717</t>
  </si>
  <si>
    <t>10/22/2016 12:00:00 AM</t>
  </si>
  <si>
    <t>ACUTE INTOXICATION (ETHANOL AND PROBABLE FENTANYL)</t>
  </si>
  <si>
    <t>16-0107</t>
  </si>
  <si>
    <t>Acute Intoxication Due To The Combined Effects of Heroin, Clonazepam And Buprenorphine</t>
  </si>
  <si>
    <t>16-0219</t>
  </si>
  <si>
    <t>04/05/2016 12:00:00 AM</t>
  </si>
  <si>
    <t>Acute Intoxication due to the Combined Effects of Morphine, Oxycodone and Alcohol</t>
  </si>
  <si>
    <t>18-0389</t>
  </si>
  <si>
    <t>Complications of Ethanol and Fentanyl Toxicity</t>
  </si>
  <si>
    <t>14-0342</t>
  </si>
  <si>
    <t>Clinical History of Cocaine Use</t>
  </si>
  <si>
    <t>15-0527</t>
  </si>
  <si>
    <t>18-0150</t>
  </si>
  <si>
    <t>03/02/2018 12:00:00 AM</t>
  </si>
  <si>
    <t>16-0446</t>
  </si>
  <si>
    <t>Acute Intoxication from the Combined Effects of Heroin, Fentanyl, Acetyl Fentanyl, Cocaine, Alcohol, and Diazepam</t>
  </si>
  <si>
    <t>16-0329</t>
  </si>
  <si>
    <t>Ethanol and Oxycodone</t>
  </si>
  <si>
    <t>14-0211</t>
  </si>
  <si>
    <t>05/18/2014 12:00:00 AM</t>
  </si>
  <si>
    <t>Ingested Multiple Medications and Alcohol</t>
  </si>
  <si>
    <t>Combined Acute Oxycodone, Tramadol, Mirtazapine and Alcohol Toxicities</t>
  </si>
  <si>
    <t>Asthma</t>
  </si>
  <si>
    <t>14-0202</t>
  </si>
  <si>
    <t>05/12/2014 12:00:00 AM</t>
  </si>
  <si>
    <t>13-0089</t>
  </si>
  <si>
    <t>03/12/2013 12:00:00 AM</t>
  </si>
  <si>
    <t>Ingested Oxycodone and Alcohol</t>
  </si>
  <si>
    <t>Acute Oxycodone and Alcohol Intoxication</t>
  </si>
  <si>
    <t>14-0136</t>
  </si>
  <si>
    <t>12-0163</t>
  </si>
  <si>
    <t>Walkway</t>
  </si>
  <si>
    <t>14-0062</t>
  </si>
  <si>
    <t>02/11/2014 12:00:00 AM</t>
  </si>
  <si>
    <t>Used Methadone And Benzodiazapines</t>
  </si>
  <si>
    <t>Complications Of Methadone And Benzodiazapine Toxicity</t>
  </si>
  <si>
    <t>16-0368</t>
  </si>
  <si>
    <t>06/02/2016 12:00:00 AM</t>
  </si>
  <si>
    <t>Alprazolam, Fentanyl, and Oxycodone</t>
  </si>
  <si>
    <t>17-0766</t>
  </si>
  <si>
    <t>09/21/2017 12:00:00 AM</t>
  </si>
  <si>
    <t>Complications of Acute Intoxication due to the Combined Effects of Cocaine and Heroin</t>
  </si>
  <si>
    <t>18-0143</t>
  </si>
  <si>
    <t>17-0336</t>
  </si>
  <si>
    <t>Intracranial Hemorrhage due to Acute Cocaine intoxication</t>
  </si>
  <si>
    <t>18-0741</t>
  </si>
  <si>
    <t>Acute Intoxication due to the Combined Effects of Alprazolam, Fentanyl, and Tramadol</t>
  </si>
  <si>
    <t>17-0169</t>
  </si>
  <si>
    <t>Bridge underpass</t>
  </si>
  <si>
    <t>Methadone use</t>
  </si>
  <si>
    <t>ACUTE METHADONE TOXICITY, NORDIAZEPAM PRESENT</t>
  </si>
  <si>
    <t>18-0847</t>
  </si>
  <si>
    <t>Acute Intoxication Combined Effects of Alprazolam and Methadone</t>
  </si>
  <si>
    <t>18-0447</t>
  </si>
  <si>
    <t>Complications of Acute Fentanyl Toxicity</t>
  </si>
  <si>
    <t>17-0486</t>
  </si>
  <si>
    <t>15-0600</t>
  </si>
  <si>
    <t>Acute Intoxication from the Combined Effects of Morphine, Hydrocodone, Mirtazepine, Diphenhydramine and Paroxetine</t>
  </si>
  <si>
    <t>16-0359</t>
  </si>
  <si>
    <t>Acute Fentanyl Intoxication, recent cocaine</t>
  </si>
  <si>
    <t>13-0354</t>
  </si>
  <si>
    <t>Studio Six hotel</t>
  </si>
  <si>
    <t>16-0430</t>
  </si>
  <si>
    <t>Acute Heroin, Cocaine and Hydromorphone Toxicities Associated with Buprenorphine and Alcohol Use</t>
  </si>
  <si>
    <t>HYDROMORPH, BUPRENOR</t>
  </si>
  <si>
    <t>18-0972</t>
  </si>
  <si>
    <t>15-0396</t>
  </si>
  <si>
    <t>Acute Intoxication due to the Combined Effects of Acetyl Fentanyl, Fentanyl, Methadone and Ethanol</t>
  </si>
  <si>
    <t>12-0048</t>
  </si>
  <si>
    <t>17-0881</t>
  </si>
  <si>
    <t>Acute Intoxication From the Combined Effects of Cocaine, Fentanyl, Heroin, Mitragynine, Alcohol, and Alprazolam</t>
  </si>
  <si>
    <t>18-0629</t>
  </si>
  <si>
    <t>15-0542</t>
  </si>
  <si>
    <t>12-0119</t>
  </si>
  <si>
    <t>05/13/2012 12:00:00 AM</t>
  </si>
  <si>
    <t>Cocaine And Heroin Toxicity</t>
  </si>
  <si>
    <t>18-0027</t>
  </si>
  <si>
    <t>Acute IntoxicationCombined Effects of Fluoxetine, Hydroxyzine, Fentanyl, Acetyl Fentanyl, and Oxycodone</t>
  </si>
  <si>
    <t>15-0578</t>
  </si>
  <si>
    <t>18-0137</t>
  </si>
  <si>
    <t>14-0154</t>
  </si>
  <si>
    <t>The Twin Spruce Motel</t>
  </si>
  <si>
    <t>15-0448</t>
  </si>
  <si>
    <t>09/01/2015 12:00:00 AM</t>
  </si>
  <si>
    <t>Acute Oxycodone and Benzodiazepine Intoxication</t>
  </si>
  <si>
    <t>16-0678</t>
  </si>
  <si>
    <t>18-0255</t>
  </si>
  <si>
    <t>Acute Intoxication From the Combined Effects of Heroin, Hydroxyzine,Trazodone, Quetiapine, Venlafaxine, and Aripiprazole</t>
  </si>
  <si>
    <t>17-0578</t>
  </si>
  <si>
    <t>07/09/2017 12:00:00 AM</t>
  </si>
  <si>
    <t>Acute Intoxication due to the Combined Effects of Cocaine, Etizolam, Fentanyl, Flubromazolam, and Heroin</t>
  </si>
  <si>
    <t>15-0470</t>
  </si>
  <si>
    <t>Complications of Opiate and Cocaine Toxicities</t>
  </si>
  <si>
    <t>17-0065</t>
  </si>
  <si>
    <t>Acute Intoxication with Benzodiazepines, Fentanyl, and Opiates, recent cocaine use</t>
  </si>
  <si>
    <t>17-0706</t>
  </si>
  <si>
    <t>08/25/2017 12:00:00 AM</t>
  </si>
  <si>
    <t>Acute Intoxication due to the Combined Effects of Acetyl Fentanyl, Alprazolam, Cocaine, Fentanyl, and Oxycodone</t>
  </si>
  <si>
    <t>13-0203</t>
  </si>
  <si>
    <t>06/14/2013 12:00:00 AM</t>
  </si>
  <si>
    <t>Intoxication due to the Combined Effects of Ethanol and Morphine</t>
  </si>
  <si>
    <t>15-0025</t>
  </si>
  <si>
    <t>01/13/2015 12:00:00 AM</t>
  </si>
  <si>
    <t>NAPLES</t>
  </si>
  <si>
    <t>COLLIER</t>
  </si>
  <si>
    <t>Acute intoxication due to the combined effects of morphine, Hydromorphone and Topiramate</t>
  </si>
  <si>
    <t>17-0912</t>
  </si>
  <si>
    <t>Acute Intoxication due to the Combined Effects of Acetyl Fentanyl, Cocaine, Ethanol, Fentanyl, and Heroin</t>
  </si>
  <si>
    <t>17-0194</t>
  </si>
  <si>
    <t>Acute Intoxication From the Combined Effects of Oxycodone, Oxymorphone, Diazepam, and Alcohol with Recent Cocaine Use</t>
  </si>
  <si>
    <t>17-0354</t>
  </si>
  <si>
    <t>Fentanyl, Heroin, Olanzapine, and Citalopram</t>
  </si>
  <si>
    <t>16-0728</t>
  </si>
  <si>
    <t>10/29/2016 12:00:00 AM</t>
  </si>
  <si>
    <t>Acute Intoxication From the Combined Effects of Heroin and Clonazepam</t>
  </si>
  <si>
    <t>18-0042</t>
  </si>
  <si>
    <t>Misuse of Medications</t>
  </si>
  <si>
    <t>Metastatic Esophageal Carcinoma with Pleural Effusion</t>
  </si>
  <si>
    <t>Acute Methadone, Oxycodone, Hydromorphone and Tramadol Intoxication</t>
  </si>
  <si>
    <t>16-0632</t>
  </si>
  <si>
    <t>17-0640</t>
  </si>
  <si>
    <t>08/03/2017 12:00:00 AM</t>
  </si>
  <si>
    <t>Acute Intoxication Combined Effects of Diazepam, Clonazepam, Mirtazapine, Fentanyl, and Heroin</t>
  </si>
  <si>
    <t>15-0645</t>
  </si>
  <si>
    <t>Complications of Acute Opioid Intoxication including Fentanyl and Probably Heroin with Recent Cocaine Use</t>
  </si>
  <si>
    <t>16-0414</t>
  </si>
  <si>
    <t>06/18/2016 12:00:00 AM</t>
  </si>
  <si>
    <t>Farm</t>
  </si>
  <si>
    <t>Other, Farm or Ranch</t>
  </si>
  <si>
    <t>15-0197</t>
  </si>
  <si>
    <t>04/23/2015 12:00:00 AM</t>
  </si>
  <si>
    <t>18-0813</t>
  </si>
  <si>
    <t>10/14/2018 12:00:00 AM</t>
  </si>
  <si>
    <t>16-0563</t>
  </si>
  <si>
    <t>W HARTFORD</t>
  </si>
  <si>
    <t>Acute Intoxication from the Combined Effects of Morphine, Fentanyl, and Mirtazapine</t>
  </si>
  <si>
    <t>14-0397</t>
  </si>
  <si>
    <t>15-0311</t>
  </si>
  <si>
    <t>HEROIN, FENTANYL, BENZO, BE</t>
  </si>
  <si>
    <t>17-0278</t>
  </si>
  <si>
    <t>Comfort inn Room and suite</t>
  </si>
  <si>
    <t>Combined Effects of Clonazepam, Cocaine, Buprenorphine, Hydoxyzine, Dextro/Levo Methorphan, Fentanyl, and Heroin</t>
  </si>
  <si>
    <t>18-0866</t>
  </si>
  <si>
    <t>Acute Intoxication due to the Combined Effects of Fentanyl, Acetyl Fentanyl, Heroin, Cocaine and Lorazepam</t>
  </si>
  <si>
    <t>17-0014</t>
  </si>
  <si>
    <t>ROSLINDALE</t>
  </si>
  <si>
    <t>18-0058</t>
  </si>
  <si>
    <t>15-0316</t>
  </si>
  <si>
    <t>18-0167</t>
  </si>
  <si>
    <t>17-0059</t>
  </si>
  <si>
    <t>Combined Effects of Ethanol, Fentanyl, and Morphine</t>
  </si>
  <si>
    <t>15-0573</t>
  </si>
  <si>
    <t>10/22/2015 12:00:00 AM</t>
  </si>
  <si>
    <t>Acute Combined Heroin, Cocaine and Alcohol Toxicities</t>
  </si>
  <si>
    <t>12-0019</t>
  </si>
  <si>
    <t>01/22/2012 12:00:00 AM</t>
  </si>
  <si>
    <t>13-0413</t>
  </si>
  <si>
    <t>17-0024</t>
  </si>
  <si>
    <t>Combined Effects of Clonazepam, Cocaine, Amitriptyline, Aripiprazole, and Heroin</t>
  </si>
  <si>
    <t>18-0600</t>
  </si>
  <si>
    <t>Acute Intoxication due to the Combined Effects of Fentanyl, Cocaine, and Mitragynine</t>
  </si>
  <si>
    <t>18-0940</t>
  </si>
  <si>
    <t>17-1011</t>
  </si>
  <si>
    <t>16-0872</t>
  </si>
  <si>
    <t>12/13/2016 12:00:00 AM</t>
  </si>
  <si>
    <t>Acute Intoxication due to the combined effects of Fentanyl, Cocaine,  and Phencyclidine (PCP)</t>
  </si>
  <si>
    <t>17-0864</t>
  </si>
  <si>
    <t>Rear Staircase</t>
  </si>
  <si>
    <t>Acute Intoxication due to the Combined Effects of Acetyl Fentanyl, Cocaine, Fentanyl, Heroin, and Oxycodone</t>
  </si>
  <si>
    <t>16-0136</t>
  </si>
  <si>
    <t>Acute Intoxication Due to the Combined Effects of Cocaine and Morphine</t>
  </si>
  <si>
    <t>18-0325</t>
  </si>
  <si>
    <t>Acute Intoxication due to the Combined Effects of Fentanyl, Heroin, Mitragynine and Clonazepam</t>
  </si>
  <si>
    <t>17-0309</t>
  </si>
  <si>
    <t>04/15/2017 12:00:00 AM</t>
  </si>
  <si>
    <t>Combined Effects of Sertraline, Fentanyl, and Pseudoephedrine</t>
  </si>
  <si>
    <t>16-0006</t>
  </si>
  <si>
    <t>Acute Heroin and Cocaine (With Hydroxyzine) Intoxication While Using Topiramate</t>
  </si>
  <si>
    <t>17-1029</t>
  </si>
  <si>
    <t>12/29/2017 12:00:00 AM</t>
  </si>
  <si>
    <t>Acute Intoxication due to the Combined Effects of Heroin and Cocaine</t>
  </si>
  <si>
    <t>13-0004</t>
  </si>
  <si>
    <t>01/04/2013 12:00:00 AM</t>
  </si>
  <si>
    <t>16-0622</t>
  </si>
  <si>
    <t>Acute Methadone and Clonazepam Intoxication</t>
  </si>
  <si>
    <t>17-0033</t>
  </si>
  <si>
    <t>USED COCAINE</t>
  </si>
  <si>
    <t>COMPLICATIONS OF ACUTE COCAINE TOXICITY</t>
  </si>
  <si>
    <t>17-0109</t>
  </si>
  <si>
    <t>17-0148</t>
  </si>
  <si>
    <t>ACUTE HEROIN AND FENTANYL TOXICITIES, recent cocaine use</t>
  </si>
  <si>
    <t>13-0135</t>
  </si>
  <si>
    <t>04/17/2013 12:00:00 AM</t>
  </si>
  <si>
    <t>Acute Combined Methadone, Fentanyl, Diphenhydramine and Acetaminophen Intoxication</t>
  </si>
  <si>
    <t>13-0239</t>
  </si>
  <si>
    <t>18-0129</t>
  </si>
  <si>
    <t>Acute Intoxication due to the Combined Effects ofDiazepam, Diphenhydramine, and Oxycodone</t>
  </si>
  <si>
    <t>15-0355</t>
  </si>
  <si>
    <t>Acute intoxication due to the combined effects of heroin and Fentanyl</t>
  </si>
  <si>
    <t>14-0546</t>
  </si>
  <si>
    <t>Acute Heroin, Fentanyl and Cocaine Toxicities</t>
  </si>
  <si>
    <t>15-0225</t>
  </si>
  <si>
    <t>05/10/2015 12:00:00 AM</t>
  </si>
  <si>
    <t>Inhalation of Dust Off</t>
  </si>
  <si>
    <t>16-0820</t>
  </si>
  <si>
    <t>Ruptured cerebral artery aneurysm complicating cocaine use</t>
  </si>
  <si>
    <t>17-0162</t>
  </si>
  <si>
    <t>02/23/2017 12:00:00 AM</t>
  </si>
  <si>
    <t>18-0268</t>
  </si>
  <si>
    <t>SOUTH GLASTONBURY</t>
  </si>
  <si>
    <t>15-0123</t>
  </si>
  <si>
    <t>03/13/2015 12:00:00 AM</t>
  </si>
  <si>
    <t>Intoxication due to the Combined Effects of Cocaine, Methadone, Bupropion, Duloxetine, Topiramate, and Ethanol</t>
  </si>
  <si>
    <t>18-0069</t>
  </si>
  <si>
    <t>Multidrug Toxicity Including Fentanyl, 4-ANPP, U-47700, and Heroin</t>
  </si>
  <si>
    <t>17-0095</t>
  </si>
  <si>
    <t>ACUTE HEROIN AND COCAINE TOXICITIES, BUPROPION AND RISPERIDONE USE</t>
  </si>
  <si>
    <t>17-0402</t>
  </si>
  <si>
    <t>17-0424</t>
  </si>
  <si>
    <t>Multidrug Toxicity Including Heroin, Fentanyl, Ethanol, Lorazepam, and Alprazolam</t>
  </si>
  <si>
    <t>12-0124</t>
  </si>
  <si>
    <t>Cirrhosis of the liver</t>
  </si>
  <si>
    <t>14-0486</t>
  </si>
  <si>
    <t>Intoxication due to the combined effects of Alprazolam and Quetiapine</t>
  </si>
  <si>
    <t>QUIET</t>
  </si>
  <si>
    <t>17-0701</t>
  </si>
  <si>
    <t>08/22/2017 12:00:00 AM</t>
  </si>
  <si>
    <t>Acute Intoxication Combined Effects of Ethanol, U-47700, Fentanyl, Acetyl Fentanyl, and Pseudoephedrine</t>
  </si>
  <si>
    <t>18-0442</t>
  </si>
  <si>
    <t>Multidrug Toxicity Including Ethanol, Fentanyl, 4-ANPP, para-Fluoroisobutyrylfentanyl, Morphine, and Diphenhydramine</t>
  </si>
  <si>
    <t>17-0771</t>
  </si>
  <si>
    <t>Acute Intoxication due to the Combined Effects of para-Fluorobutyryl Fentanyl, Cocaine and Alcohol</t>
  </si>
  <si>
    <t>18-0054</t>
  </si>
  <si>
    <t>01/26/2018 12:00:00 AM</t>
  </si>
  <si>
    <t>Acute Intoxication from the Combined Effects of Fentanyl and Eszopiclone/Zopiclone</t>
  </si>
  <si>
    <t>16-0518</t>
  </si>
  <si>
    <t>16-0615</t>
  </si>
  <si>
    <t>09/06/2016 12:00:00 AM</t>
  </si>
  <si>
    <t>HODGDON</t>
  </si>
  <si>
    <t>15-0030</t>
  </si>
  <si>
    <t>Acute intoxication due to the combined effects of heroin and Alprazolam</t>
  </si>
  <si>
    <t>17-0846</t>
  </si>
  <si>
    <t>Multidrug Toxicity Including Cocaine and Methadone</t>
  </si>
  <si>
    <t>12-0064</t>
  </si>
  <si>
    <t>15-0453</t>
  </si>
  <si>
    <t>AcuteEthanol and Oxycodone Intoxication</t>
  </si>
  <si>
    <t>18-0090</t>
  </si>
  <si>
    <t>02/08/2018 12:00:00 AM</t>
  </si>
  <si>
    <t>12-0118</t>
  </si>
  <si>
    <t>05/11/2012 12:00:00 AM</t>
  </si>
  <si>
    <t>12-0331</t>
  </si>
  <si>
    <t>12/09/2012 12:00:00 AM</t>
  </si>
  <si>
    <t>12-0227</t>
  </si>
  <si>
    <t>15-0585</t>
  </si>
  <si>
    <t>Acute Intoxication Due To The Combined Effects of Fentanyl, Hydrocodone and Ethanol</t>
  </si>
  <si>
    <t>16-0654</t>
  </si>
  <si>
    <t>09/23/2016 12:00:00 AM</t>
  </si>
  <si>
    <t>Acute Intoxication due to the Combined Effects of Methadone, Oxycodone and Lamotrigine</t>
  </si>
  <si>
    <t>17-0780</t>
  </si>
  <si>
    <t>09/28/2017 12:00:00 AM</t>
  </si>
  <si>
    <t>14-0470</t>
  </si>
  <si>
    <t>Tramadol and Fentanyl Intoxication</t>
  </si>
  <si>
    <t>17-0749</t>
  </si>
  <si>
    <t>12-0095</t>
  </si>
  <si>
    <t>12-0234</t>
  </si>
  <si>
    <t>09/06/2012 12:00:00 AM</t>
  </si>
  <si>
    <t>16-0792</t>
  </si>
  <si>
    <t>14-0352</t>
  </si>
  <si>
    <t>08/29/2014 12:00:00 AM</t>
  </si>
  <si>
    <t>Acute Heroin Toxicity in Association with Amphetamine, Oxycodone, Hydrocodone, and Alcohol</t>
  </si>
  <si>
    <t>18-0260</t>
  </si>
  <si>
    <t>ACUTE HEROIN TOXICITY ASSOCIATED WITH TOPIRAMATE AND FLUOXETINE USE</t>
  </si>
  <si>
    <t>13-0426</t>
  </si>
  <si>
    <t>11/24/2013 12:00:00 AM</t>
  </si>
  <si>
    <t>HAMILTON</t>
  </si>
  <si>
    <t>Injection/Skin Absorption</t>
  </si>
  <si>
    <t>Fentanyl and Hydromorphone Intoxication</t>
  </si>
  <si>
    <t>HYDROM</t>
  </si>
  <si>
    <t>13-0460</t>
  </si>
  <si>
    <t>12/19/2013 12:00:00 AM</t>
  </si>
  <si>
    <t>cocaine/cv</t>
  </si>
  <si>
    <t>16-0069</t>
  </si>
  <si>
    <t>15-0410</t>
  </si>
  <si>
    <t>Acute Intoxication due the Combined Effects of Cocaine and Ethanol</t>
  </si>
  <si>
    <t>14-0236</t>
  </si>
  <si>
    <t>06/03/2014 12:00:00 AM</t>
  </si>
  <si>
    <t>14-0089</t>
  </si>
  <si>
    <t>02/22/2014 12:00:00 AM</t>
  </si>
  <si>
    <t>Acute ethanol and methadone intoxication</t>
  </si>
  <si>
    <t>18-0552</t>
  </si>
  <si>
    <t>Acute Intoxication due to the Combined Effects of Fentanyl, Acetyl Fentanyl, and Diazepam.</t>
  </si>
  <si>
    <t>17-0172</t>
  </si>
  <si>
    <t>YANKTON</t>
  </si>
  <si>
    <t>SD</t>
  </si>
  <si>
    <t>Summit Motel</t>
  </si>
  <si>
    <t>Acute Intoxication Cocaine, Fentanyl, Heroin, Methamphetamine and Yohimbine</t>
  </si>
  <si>
    <t>18-0195</t>
  </si>
  <si>
    <t>14-0392</t>
  </si>
  <si>
    <t>BARKHAMSTED</t>
  </si>
  <si>
    <t>12-0255</t>
  </si>
  <si>
    <t>16-0568</t>
  </si>
  <si>
    <t>Acute Intoxication the Combined Effects of Cocaine, Fentanyl, Buprenorphine, and Heroin</t>
  </si>
  <si>
    <t>16-0409</t>
  </si>
  <si>
    <t>BRIDEPORT</t>
  </si>
  <si>
    <t>The Combined Effects of Fentanyl and Heroin</t>
  </si>
  <si>
    <t>17-0512</t>
  </si>
  <si>
    <t>16-0627</t>
  </si>
  <si>
    <t>Acute Difluoroethane Intoxication</t>
  </si>
  <si>
    <t>difluror</t>
  </si>
  <si>
    <t>18-0102</t>
  </si>
  <si>
    <t>Acute Intoxication From the Combined Effects of Fentanyl and Bupropion</t>
  </si>
  <si>
    <t>13-0267</t>
  </si>
  <si>
    <t>08/10/2013 12:00:00 AM</t>
  </si>
  <si>
    <t>Heroin and Ketamine Intoxication</t>
  </si>
  <si>
    <t>KET</t>
  </si>
  <si>
    <t>15-0375</t>
  </si>
  <si>
    <t>07/24/2015 12:00:00 AM</t>
  </si>
  <si>
    <t>Acute intoxication due to the combined effects of Oxycodone and Alprazolam</t>
  </si>
  <si>
    <t>17-0574</t>
  </si>
  <si>
    <t>12-0348</t>
  </si>
  <si>
    <t>12/25/2012 12:00:00 AM</t>
  </si>
  <si>
    <t>18-0533</t>
  </si>
  <si>
    <t>Acute Intoxication From the Combined Effects of Fentanyl, Acetyl Fentanyl, 4-ANPP, and Amphetamine</t>
  </si>
  <si>
    <t>18-1004</t>
  </si>
  <si>
    <t>12/24/2018 12:00:00 AM</t>
  </si>
  <si>
    <t>Acute Intoxication Combined Effects of Dextro/Levo Methorphan, Fentanyl, and Heroin</t>
  </si>
  <si>
    <t>18-0474</t>
  </si>
  <si>
    <t>Acute IntoxicationCombined Effects of Ethanol and Fentanyl</t>
  </si>
  <si>
    <t>16-0074</t>
  </si>
  <si>
    <t>18-0694</t>
  </si>
  <si>
    <t>09/05/2018 12:00:00 AM</t>
  </si>
  <si>
    <t>13-0438</t>
  </si>
  <si>
    <t>Acute Cocaine, Codeine, Oxycodone, and Alcohol Toxicities</t>
  </si>
  <si>
    <t>12-0193</t>
  </si>
  <si>
    <t>07/27/2012 12:00:00 AM</t>
  </si>
  <si>
    <t>17-1024</t>
  </si>
  <si>
    <t>15-0636</t>
  </si>
  <si>
    <t>Acute Intoxication due to the Combined Effects of Clonazepam, Bupropion, Duloxetine, Metaxalone, Diphenhydramine, and Hydromorphone</t>
  </si>
  <si>
    <t>13-0140</t>
  </si>
  <si>
    <t>17-0226</t>
  </si>
  <si>
    <t>Acute Intoxication due to the Combined Effects of Fentanyl, Heroin, Cocaine, Clonazepam and Hydromorphone</t>
  </si>
  <si>
    <t>18-0117</t>
  </si>
  <si>
    <t>18-0800</t>
  </si>
  <si>
    <t>Acute Intoxication By The Combined Effects of Valeryl Fentanyl, Fentanyl, Acetyl Fentanyl, and Heroin</t>
  </si>
  <si>
    <t>17-0537</t>
  </si>
  <si>
    <t>Combined Effects of Alprazolam, Heroin, and Hydrocodone</t>
  </si>
  <si>
    <t>17-0131</t>
  </si>
  <si>
    <t>ACUTE INTOXICATION DUE TO THE COMBINED EFFECTS OF FENTANYL, HEROIN, OXYCODONE, HYDROMORPHONE, AND ETHANOL</t>
  </si>
  <si>
    <t>12-0301</t>
  </si>
  <si>
    <t>18-0879</t>
  </si>
  <si>
    <t>15-0291</t>
  </si>
  <si>
    <t>06/16/2015 12:00:00 AM</t>
  </si>
  <si>
    <t>oxycod, morphine, benzo</t>
  </si>
  <si>
    <t>18-0717</t>
  </si>
  <si>
    <t>09/14/2018 12:00:00 AM</t>
  </si>
  <si>
    <t>16-0762</t>
  </si>
  <si>
    <t>ACUTE HEROIN, FENTANYL AND FURANYL FENTANYL TOXICITIES</t>
  </si>
  <si>
    <t>17-0121</t>
  </si>
  <si>
    <t>18-0383</t>
  </si>
  <si>
    <t>14-0072</t>
  </si>
  <si>
    <t>02/16/2014 12:00:00 AM</t>
  </si>
  <si>
    <t>17-0802</t>
  </si>
  <si>
    <t>Acute Intoxication due to the Combined Effects of Fentanyl, Methadone, Alprazolam, Clonazepam and Alcohol</t>
  </si>
  <si>
    <t>13-0174</t>
  </si>
  <si>
    <t>05/24/2013 12:00:00 AM</t>
  </si>
  <si>
    <t>15-0159</t>
  </si>
  <si>
    <t>04/03/2015 12:00:00 AM</t>
  </si>
  <si>
    <t>Acute intoxication due to the combined effects of methadone, ethanol, benzodiazepines and diphenhydramine</t>
  </si>
  <si>
    <t>13-0291</t>
  </si>
  <si>
    <t>08/27/2013 12:00:00 AM</t>
  </si>
  <si>
    <t>Heroin and Ethanol Toxicity</t>
  </si>
  <si>
    <t>15-0650</t>
  </si>
  <si>
    <t>11/20/2015 12:00:00 AM</t>
  </si>
  <si>
    <t>Acute Intoxication Due To The Combined Effects Of Fentanyl and Morphine</t>
  </si>
  <si>
    <t>13-0399</t>
  </si>
  <si>
    <t>Intoxication due to the Combined Effects of Clozapine and Hydrocodone</t>
  </si>
  <si>
    <t>15-0308</t>
  </si>
  <si>
    <t>06/27/2015 12:00:00 AM</t>
  </si>
  <si>
    <t>Intoxication due to the Combined Effects of Fentanyl and Heroin</t>
  </si>
  <si>
    <t>17-0252</t>
  </si>
  <si>
    <t>Acute Intoxication From the Combined Effects of Fentanyl, U-44700 (Synthetic Opioid), and Heroin</t>
  </si>
  <si>
    <t>17-0542</t>
  </si>
  <si>
    <t>Price Rite</t>
  </si>
  <si>
    <t>Acute Intoxication From the Combined Effects of Fentanyl, Heroin, Methadone, Alcohol, and Hydroxyzine</t>
  </si>
  <si>
    <t>15-0442</t>
  </si>
  <si>
    <t>08/27/2015 12:00:00 AM</t>
  </si>
  <si>
    <t>14-0206</t>
  </si>
  <si>
    <t>Intoxication due to the Combined Effects of Cocaine and Ethanol</t>
  </si>
  <si>
    <t>15-0669</t>
  </si>
  <si>
    <t>Combined Acute Heroin and Alcohol Toxicities</t>
  </si>
  <si>
    <t>16-0614</t>
  </si>
  <si>
    <t>Acute Intoxication due to the Combined Effects of Heroin, Fentanyl, Lorazepam and Trazodone</t>
  </si>
  <si>
    <t>14-0321</t>
  </si>
  <si>
    <t>Acute Oxycodone and Benzodiazapine Toxicities</t>
  </si>
  <si>
    <t>17-0944</t>
  </si>
  <si>
    <t>Acute Intoxication due to the Combined Effects of Alcohol, Oxycodone, Alprazolam and para-Fluorobutyryl Fentanyl</t>
  </si>
  <si>
    <t>16-0830</t>
  </si>
  <si>
    <t>Acute Intoxication Combined Effects of Clonazepam, Alprazolam, Trazodone, Diphenhydramine, Cyclobenzaprine, and Oxycodone</t>
  </si>
  <si>
    <t>14-0438</t>
  </si>
  <si>
    <t>10/21/2014 12:00:00 AM</t>
  </si>
  <si>
    <t>Acute Oxycodone intoxication</t>
  </si>
  <si>
    <t>Obesity with Cardiac Hypertrophy</t>
  </si>
  <si>
    <t>17-0266</t>
  </si>
  <si>
    <t>Acute Intoxication due to the Combined Effects of Heroin, Tramadol, Clonazepam, Diazepam, Trazodone, Duloxetine and Hydroxyzine</t>
  </si>
  <si>
    <t>13-0031</t>
  </si>
  <si>
    <t>14-0187</t>
  </si>
  <si>
    <t>05/01/2014 12:00:00 AM</t>
  </si>
  <si>
    <t>16-0232</t>
  </si>
  <si>
    <t>Abandoned garage</t>
  </si>
  <si>
    <t>Acute Intoxication due to the Combined Effects of Acetyl Fentanyl, Cocaine, Ethanol, Fentanyl and Heroin</t>
  </si>
  <si>
    <t>15-0063</t>
  </si>
  <si>
    <t>13-0191</t>
  </si>
  <si>
    <t>14-0222</t>
  </si>
  <si>
    <t>16-0509</t>
  </si>
  <si>
    <t>Acute Heroin and Fentanyl Intoxication</t>
  </si>
  <si>
    <t>16-0265</t>
  </si>
  <si>
    <t>14-0337</t>
  </si>
  <si>
    <t>08/17/2014 12:00:00 AM</t>
  </si>
  <si>
    <t>18-0817</t>
  </si>
  <si>
    <t>Acute Intoxication Combined Effects of Ethanol, Diazepam, and Fentanyl</t>
  </si>
  <si>
    <t>17-0588</t>
  </si>
  <si>
    <t>07/13/2017 12:00:00 AM</t>
  </si>
  <si>
    <t>Multidrug Toxicity Including Ethanol and Fentanyl</t>
  </si>
  <si>
    <t>13-0308</t>
  </si>
  <si>
    <t>09/16/2013 12:00:00 AM</t>
  </si>
  <si>
    <t>Intoxication due to the Combined Effects of Ethanol and Citalopram</t>
  </si>
  <si>
    <t>16-0781</t>
  </si>
  <si>
    <t>11/16/2016 12:00:00 AM</t>
  </si>
  <si>
    <t>JACKSON</t>
  </si>
  <si>
    <t>OCEAN</t>
  </si>
  <si>
    <t>Parkway Motel</t>
  </si>
  <si>
    <t>16-0304</t>
  </si>
  <si>
    <t>18-0356</t>
  </si>
  <si>
    <t>05/10/2018 12:00:00 AM</t>
  </si>
  <si>
    <t>Consumed ethanol with prescribed medication</t>
  </si>
  <si>
    <t>Ethanol and Hydrocodone Toxicity</t>
  </si>
  <si>
    <t>16-0272</t>
  </si>
  <si>
    <t>took personal methadone in addition to inpatient medical pain therapy</t>
  </si>
  <si>
    <t>Acute Intoxication from the Combined Effects of Methadone, Fentanyl, Morphine, Carisoprodol and Escitalopram</t>
  </si>
  <si>
    <t>16-0659</t>
  </si>
  <si>
    <t>Acute Intoxication due to the Combined Effects of Heroin, Hydroxyzine and Trazodone</t>
  </si>
  <si>
    <t>15-0261</t>
  </si>
  <si>
    <t>06/01/2015 12:00:00 AM</t>
  </si>
  <si>
    <t>heroin, fentanyl, benzo</t>
  </si>
  <si>
    <t>15-0682</t>
  </si>
  <si>
    <t>Acute Intoxication from the Combined Effects of Heroin, Cocaine, Cyclobenzaprine, Hydroxyzine</t>
  </si>
  <si>
    <t>17-0137</t>
  </si>
  <si>
    <t>02/13/2017 12:00:00 AM</t>
  </si>
  <si>
    <t>Ingestion of Medications</t>
  </si>
  <si>
    <t>Combined Effects of Lamotrigine, Quetiapine, Sertraline, and Topiramate</t>
  </si>
  <si>
    <t>15-0112</t>
  </si>
  <si>
    <t>Intoxication due to the Combined Effects of Methadone, Cocaine, and Alprazolam</t>
  </si>
  <si>
    <t>16-0086</t>
  </si>
  <si>
    <t>02/06/2016 12:00:00 AM</t>
  </si>
  <si>
    <t>17-0979</t>
  </si>
  <si>
    <t>14-0178</t>
  </si>
  <si>
    <t>Former girlfriends</t>
  </si>
  <si>
    <t>Intoxication due to the Combined Effects of Ethanol, Clonazepam, and Alprazolam</t>
  </si>
  <si>
    <t>17-0456</t>
  </si>
  <si>
    <t>15-0490</t>
  </si>
  <si>
    <t>ACUTE INTOXICATION DUE TO THE COMBINED EFFECTS OF CLONAZEPAM, CYCLOBENZAPRINE, HYDROXYZINE, TRIHEXYPHENIDYL, AND OXYCODONE</t>
  </si>
  <si>
    <t>14-0318</t>
  </si>
  <si>
    <t>08/03/2014 12:00:00 AM</t>
  </si>
  <si>
    <t>Acute intoxication due to the combined effects of methadone and oxycodone</t>
  </si>
  <si>
    <t>16-0055</t>
  </si>
  <si>
    <t>PARMA</t>
  </si>
  <si>
    <t>CUYAHOGA</t>
  </si>
  <si>
    <t>OH</t>
  </si>
  <si>
    <t>Mother's Home</t>
  </si>
  <si>
    <t>Acute Intoxication From the Combined Effects of Mophine, Oxycodone, Clonazepam, and Alprazolam</t>
  </si>
  <si>
    <t>15-0214</t>
  </si>
  <si>
    <t>05/03/2015 12:00:00 AM</t>
  </si>
  <si>
    <t>17-0365</t>
  </si>
  <si>
    <t>Acute Heroin intoxication</t>
  </si>
  <si>
    <t>16-0863</t>
  </si>
  <si>
    <t>Acute Intoxication Combined Effects of Heroin and Citalopram / Escitalopram</t>
  </si>
  <si>
    <t>17-0787</t>
  </si>
  <si>
    <t>10/04/2017 12:00:00 AM</t>
  </si>
  <si>
    <t>13-0162</t>
  </si>
  <si>
    <t>16-0482</t>
  </si>
  <si>
    <t>HIGGANUM</t>
  </si>
  <si>
    <t>Acute Fentanyl and Heroin Intoxication with recent cocaine use</t>
  </si>
  <si>
    <t>14-0105</t>
  </si>
  <si>
    <t>16-0527</t>
  </si>
  <si>
    <t>Acute Combined Heroin, Fentanyl, Methadone, Amphetamine and Alcohol Toxicities</t>
  </si>
  <si>
    <t>14-0335</t>
  </si>
  <si>
    <t>Intoxication due to the Combined Effects of Hydroxybupropion, Oxycodone, and Oxymorphone</t>
  </si>
  <si>
    <t>13-0407</t>
  </si>
  <si>
    <t>NO HAVEN</t>
  </si>
  <si>
    <t>13-0428</t>
  </si>
  <si>
    <t>11/27/2013 12:00:00 AM</t>
  </si>
  <si>
    <t>morphine, benzodiaz, trazadone, buprop</t>
  </si>
  <si>
    <t>17-0949</t>
  </si>
  <si>
    <t>Acute Intoxication due to the Combined Effects of Alprazolam and Fentanyl</t>
  </si>
  <si>
    <t>13-0220</t>
  </si>
  <si>
    <t>07/01/2013 12:00:00 AM</t>
  </si>
  <si>
    <t>Ingested Alcohol and Medications</t>
  </si>
  <si>
    <t>Acute Alcohol, Combined with Diazepam and Chlordiazepoxide Toxicities</t>
  </si>
  <si>
    <t>16-0202</t>
  </si>
  <si>
    <t>03/29/2016 12:00:00 AM</t>
  </si>
  <si>
    <t>15-0590</t>
  </si>
  <si>
    <t>Acute Intoxication From The Combined Effects of Oxycodone, Oxymorphone and Alcohol</t>
  </si>
  <si>
    <t>17-0624</t>
  </si>
  <si>
    <t>Acute Intoxication due to the Combined Effects of Fentanyl and Hydrocodone</t>
  </si>
  <si>
    <t>18-0216</t>
  </si>
  <si>
    <t>16-0287</t>
  </si>
  <si>
    <t>Acute Heroin Intoxication While Using Clonazepam</t>
  </si>
  <si>
    <t>16-0391</t>
  </si>
  <si>
    <t>Complications of Acute and Chronic Substance Abuse (Cocaine and Heroin)</t>
  </si>
  <si>
    <t>13-0296</t>
  </si>
  <si>
    <t>09/05/2013 12:00:00 AM</t>
  </si>
  <si>
    <t>13-0351</t>
  </si>
  <si>
    <t>10/13/2013 12:00:00 AM</t>
  </si>
  <si>
    <t>14-0035</t>
  </si>
  <si>
    <t>01/25/2014 12:00:00 AM</t>
  </si>
  <si>
    <t>18-0909</t>
  </si>
  <si>
    <t>15-0327</t>
  </si>
  <si>
    <t>18-0479</t>
  </si>
  <si>
    <t>06/22/2018 12:00:00 AM</t>
  </si>
  <si>
    <t>14-0077</t>
  </si>
  <si>
    <t>Acute Intoxication due to the Combined Effects of Alcohol, Lorazepam and Citalopram</t>
  </si>
  <si>
    <t>16-0775</t>
  </si>
  <si>
    <t>Acute Intoxication Combined Effects of Clonazepam, Cyclobenzaprine, and Oxycodone</t>
  </si>
  <si>
    <t>18-0457</t>
  </si>
  <si>
    <t>ACUTE COMBINED FENTANYL, ACETYL FENTANYL, HEROIN AND METHADONE TOXICITIES</t>
  </si>
  <si>
    <t>RECENT COCAINE USE, EMPHYSEMA</t>
  </si>
  <si>
    <t>17-0754</t>
  </si>
  <si>
    <t>15-0716</t>
  </si>
  <si>
    <t>Acute Intoxication Due to the Combined Effects Of Alprazolam, Cyclobenzaprine, Eszopiclone, and Methadone</t>
  </si>
  <si>
    <t>16-0100</t>
  </si>
  <si>
    <t>Acute Intoxication Due To The Combined Effects of Fentanyl, Heroin and Cocaine</t>
  </si>
  <si>
    <t>16-0010</t>
  </si>
  <si>
    <t>01/03/2016 12:00:00 AM</t>
  </si>
  <si>
    <t>14-0057</t>
  </si>
  <si>
    <t>02/07/2014 12:00:00 AM</t>
  </si>
  <si>
    <t>Alprazolam and Oxycodone Intoxication</t>
  </si>
  <si>
    <t>18-0834</t>
  </si>
  <si>
    <t>10/21/2018 12:00:00 AM</t>
  </si>
  <si>
    <t>Acute Intoxication Combined Effects of Methadone, Fentanyl, and Morphine</t>
  </si>
  <si>
    <t>14-0430</t>
  </si>
  <si>
    <t>10/15/2014 12:00:00 AM</t>
  </si>
  <si>
    <t>Dermal Absorption</t>
  </si>
  <si>
    <t>Arteriosclerotic Heart Disease</t>
  </si>
  <si>
    <t>15-0502</t>
  </si>
  <si>
    <t>Acute intoxiation from the combined effects of cocaine, heroin, Fentanyl and Acetyl Fentanyl</t>
  </si>
  <si>
    <t>12-0288</t>
  </si>
  <si>
    <t>10/29/2012 12:00:00 AM</t>
  </si>
  <si>
    <t>16-0802</t>
  </si>
  <si>
    <t>14-0285</t>
  </si>
  <si>
    <t>Rear yard of residence</t>
  </si>
  <si>
    <t>14-0276</t>
  </si>
  <si>
    <t>Fentanyl and Diazepam Intoxication</t>
  </si>
  <si>
    <t>16-0595</t>
  </si>
  <si>
    <t>15-0246</t>
  </si>
  <si>
    <t>05/25/2015 12:00:00 AM</t>
  </si>
  <si>
    <t>Intoxication due to the Combined Toxicity of Cocaine and Heroin</t>
  </si>
  <si>
    <t>13-0045</t>
  </si>
  <si>
    <t>02/08/2013 12:00:00 AM</t>
  </si>
  <si>
    <t>17-0610</t>
  </si>
  <si>
    <t>Acute Intoxication due to the Combined Effects of Fentanyl and Alprazolam</t>
  </si>
  <si>
    <t>15-0595</t>
  </si>
  <si>
    <t>Convalescent Home</t>
  </si>
  <si>
    <t>Acute Intoxication Due to the Combined Effects of Diazepam, Heroin, and Tramadol</t>
  </si>
  <si>
    <t>14-0117</t>
  </si>
  <si>
    <t>03/11/2014 12:00:00 AM</t>
  </si>
  <si>
    <t>Intoxication due to the Combined Effects of Alprazolam, Heroin, Oxycodone, Oxymorphone, and Fentanyl</t>
  </si>
  <si>
    <t>13-0384</t>
  </si>
  <si>
    <t>Motel/Hotel</t>
  </si>
  <si>
    <t>Intoxication due to the Combined Effects of Heroin and Buprenorphine</t>
  </si>
  <si>
    <t>17-0655</t>
  </si>
  <si>
    <t>friends home</t>
  </si>
  <si>
    <t>Acute Intoxication due to the Combined Effects of Fentanyl, Cocaine, Alprazolam, Bupropion and Olanzapine</t>
  </si>
  <si>
    <t>15-0322</t>
  </si>
  <si>
    <t>15-0107</t>
  </si>
  <si>
    <t>Intoxication due to the Combined Effects of Ethanol, Citalopram, and Diphenydramine</t>
  </si>
  <si>
    <t>14-0402</t>
  </si>
  <si>
    <t>10/02/2014 12:00:00 AM</t>
  </si>
  <si>
    <t>13-0252</t>
  </si>
  <si>
    <t>Acute Cocaine, Heroin and Hydrocodone Toxicities</t>
  </si>
  <si>
    <t>15-0360</t>
  </si>
  <si>
    <t>Complications of Cocaine, Clonazepam, and Heroin Toxicities</t>
  </si>
  <si>
    <t>18-0832</t>
  </si>
  <si>
    <t>Acute Intoxication due to the Combined Effects of Fentanyl, Cocaine, Trazodone and Olanzapine</t>
  </si>
  <si>
    <t>16-0277</t>
  </si>
  <si>
    <t>Hypoxic-Ischemic Encephalopathy Following Cardiopulmonary Arrest due to acute heroin intoxication</t>
  </si>
  <si>
    <t>17-0078</t>
  </si>
  <si>
    <t>Acute Intoxication From the Combined Effects of Oxycodone, Morphine, Hydromorphone, Alprazolam, and Citalopram/Escitalopram</t>
  </si>
  <si>
    <t>18-0039</t>
  </si>
  <si>
    <t>Multidrug Toxicity Including Fentanyl, Temazepam, Lorazepam, and Tramadol</t>
  </si>
  <si>
    <t>13-0058</t>
  </si>
  <si>
    <t>Acute Opiate Intoxication</t>
  </si>
  <si>
    <t>16-0543</t>
  </si>
  <si>
    <t>Acute Intoxication The Combined Effects of Fentanyl, Cocaine, Heroin, Oxycodone, and Hydromorphone</t>
  </si>
  <si>
    <t>16-0042</t>
  </si>
  <si>
    <t>01/21/2016 12:00:00 AM</t>
  </si>
  <si>
    <t>18-0620</t>
  </si>
  <si>
    <t>Acute Intoxication due to the Combined Effects of Acetyl Fentanyl, Cocaine, and Fentanyl</t>
  </si>
  <si>
    <t>13-0145</t>
  </si>
  <si>
    <t>Intoxication due to the Combined Effects of Methadone and Quetiapine</t>
  </si>
  <si>
    <t>18-0377</t>
  </si>
  <si>
    <t>05/14/2018 12:00:00 AM</t>
  </si>
  <si>
    <t>18-0595</t>
  </si>
  <si>
    <t>07/27/2018 12:00:00 AM</t>
  </si>
  <si>
    <t>Acute Intoxication due to the Combined Effects of Heroin, Alprazolam, and Clonazepam</t>
  </si>
  <si>
    <t>14-0296</t>
  </si>
  <si>
    <t>07/15/2014 12:00:00 AM</t>
  </si>
  <si>
    <t>Intoxication due to the Combined Effects of Heroin, Oxycodone, Oxymorphone, Fentanyl, and Diazepam</t>
  </si>
  <si>
    <t>15-0351</t>
  </si>
  <si>
    <t>16-0157</t>
  </si>
  <si>
    <t>13-0063</t>
  </si>
  <si>
    <t>18-0289</t>
  </si>
  <si>
    <t>Acute IntoxicationCombined Effects of Clonazepam, Chlorpromazine, Trihexyphenidyl, Hydroxyzine, Fentanyl, and Heroin</t>
  </si>
  <si>
    <t>18-0783</t>
  </si>
  <si>
    <t>16-0254</t>
  </si>
  <si>
    <t>Complications of Acute Intoxication due to the Combined Effects of Alprazolam, Clonazepam, Fentanyl, and Oxycodone</t>
  </si>
  <si>
    <t>16-0770</t>
  </si>
  <si>
    <t>Acute Intoxication due to the Combined Effects of Heroin, Cocaine and Alprazolam</t>
  </si>
  <si>
    <t>15-0277</t>
  </si>
  <si>
    <t>STAFFORD SPGS</t>
  </si>
  <si>
    <t>15-0294</t>
  </si>
  <si>
    <t>15-0554</t>
  </si>
  <si>
    <t>10/16/2015 12:00:00 AM</t>
  </si>
  <si>
    <t>Acute Intoxication due to the Combined Effects of Clonazepam, Methadone, and Buprenorphine</t>
  </si>
  <si>
    <t>BUPRENORPH</t>
  </si>
  <si>
    <t>16-0421</t>
  </si>
  <si>
    <t>06/20/2016 12:00:00 AM</t>
  </si>
  <si>
    <t>MILLDALE</t>
  </si>
  <si>
    <t>18-0023</t>
  </si>
  <si>
    <t>18-0262</t>
  </si>
  <si>
    <t>ACUTE FENTANYL, ACETYL FENTANYL AND HEROIN TOXICITIES</t>
  </si>
  <si>
    <t>14-0254</t>
  </si>
  <si>
    <t>Acute intoxication due to the combined effects of Fentanyl, methadone, ethanol and Alprazolam</t>
  </si>
  <si>
    <t>17-0303</t>
  </si>
  <si>
    <t>Combined Effects of Para-Fluorobutyryl Fentanyl/FIBF, Furanyl Fentanyl, Cocaine, Fentanyl, and Heroin</t>
  </si>
  <si>
    <t>18-0521</t>
  </si>
  <si>
    <t>16-0117</t>
  </si>
  <si>
    <t>02/17/2016 12:00:00 AM</t>
  </si>
  <si>
    <t>Acute Intoxication due to the Combined Effects of Cocaine, Meprobamate, Fentanyl, Dextro/Levo Methorphan, Morphine, and Oxycodone</t>
  </si>
  <si>
    <t>17-0815</t>
  </si>
  <si>
    <t>10/12/2017 12:00:00 AM</t>
  </si>
  <si>
    <t>16-0139</t>
  </si>
  <si>
    <t>Acute Intoxication due to the Combined Effects of Ethanol and Heroin</t>
  </si>
  <si>
    <t>15-0627</t>
  </si>
  <si>
    <t>Acute Intoxication due to the Combined Effects of Ethanol, Diazepam, Temazepam, Bupropion, and Heroin</t>
  </si>
  <si>
    <t>16-0015</t>
  </si>
  <si>
    <t>Used Medications and Alcohol</t>
  </si>
  <si>
    <t>16-0909</t>
  </si>
  <si>
    <t>Acute Intoxication due to the Combined Effects of Oxycodone and Alcohol</t>
  </si>
  <si>
    <t>16-0450</t>
  </si>
  <si>
    <t>Acute Morphine, Methadone, Oxycodone, Hydromorphone, Alprazolam and Clonazepam Intoxication</t>
  </si>
  <si>
    <t>18-0502</t>
  </si>
  <si>
    <t>17-0204</t>
  </si>
  <si>
    <t>ACUTE FENTANYL TOXICITY, CLONAZEPAM, DULOXETINE USE</t>
  </si>
  <si>
    <t>16-0583</t>
  </si>
  <si>
    <t>14-0369</t>
  </si>
  <si>
    <t>09/10/2014 12:00:00 AM</t>
  </si>
  <si>
    <t>13-0457</t>
  </si>
  <si>
    <t>17-0557</t>
  </si>
  <si>
    <t>Hop River Motel</t>
  </si>
  <si>
    <t>17-0833</t>
  </si>
  <si>
    <t>Took fentanyl and ethanol</t>
  </si>
  <si>
    <t>18-0785</t>
  </si>
  <si>
    <t>Acute Intoxication by the Combined Effects of Fentanyl and Acetyl Fentanyl</t>
  </si>
  <si>
    <t>12-0156</t>
  </si>
  <si>
    <t>06/21/2012 12:00:00 AM</t>
  </si>
  <si>
    <t>17-0440</t>
  </si>
  <si>
    <t>Multidrug Toxicity Including Heroin, Fentanyl, Ethanol, and Cocaine</t>
  </si>
  <si>
    <t>15-0080</t>
  </si>
  <si>
    <t>12-0010</t>
  </si>
  <si>
    <t>bath salt</t>
  </si>
  <si>
    <t>12-0012</t>
  </si>
  <si>
    <t>01/13/2012 12:00:00 AM</t>
  </si>
  <si>
    <t>14-0425</t>
  </si>
  <si>
    <t>10/12/2014 12:00:00 AM</t>
  </si>
  <si>
    <t>Westerleigh Housing</t>
  </si>
  <si>
    <t>Acute intoxication due to the combined effects of Oxycodone, Zolpidem, Mirtazepine, Sertraline and Diphenhydramine</t>
  </si>
  <si>
    <t>12-0138</t>
  </si>
  <si>
    <t>05/30/2012 12:00:00 AM</t>
  </si>
  <si>
    <t>17-0029</t>
  </si>
  <si>
    <t>BELCHERTOWN</t>
  </si>
  <si>
    <t>HAMPSHIRE</t>
  </si>
  <si>
    <t>18-0321</t>
  </si>
  <si>
    <t>Acute Intoxication From the Combined Effects of Fentanyl, Acetyl Fentnayl,and Heroin</t>
  </si>
  <si>
    <t>16-0434</t>
  </si>
  <si>
    <t>06/26/2016 12:00:00 AM</t>
  </si>
  <si>
    <t>Complications of Fentanyl and Cocaine Intoxication</t>
  </si>
  <si>
    <t>18-0162</t>
  </si>
  <si>
    <t>03/05/2018 12:00:00 AM</t>
  </si>
  <si>
    <t>Acute Intoxication due to the Combined Effects ofFentanyl and Heroin</t>
  </si>
  <si>
    <t>18-0347</t>
  </si>
  <si>
    <t>15-0344</t>
  </si>
  <si>
    <t>Acute Intoxication due to the Combined Effects of Heroin, Cocaine and Olanzapine</t>
  </si>
  <si>
    <t>16-0807</t>
  </si>
  <si>
    <t>11/24/2016 12:00:00 AM</t>
  </si>
  <si>
    <t>Acute Intoxication due to the combined effects of ethanol, fentanyl, and heroin</t>
  </si>
  <si>
    <t>12-0253</t>
  </si>
  <si>
    <t>09/28/2012 12:00:00 AM</t>
  </si>
  <si>
    <t>15-0146</t>
  </si>
  <si>
    <t>15-0522</t>
  </si>
  <si>
    <t>17-0931</t>
  </si>
  <si>
    <t>Acute intoxication due to the combined effects of Fentanyl and Cocaine</t>
  </si>
  <si>
    <t>18-0567</t>
  </si>
  <si>
    <t>07/16/2018 12:00:00 AM</t>
  </si>
  <si>
    <t>18-0962</t>
  </si>
  <si>
    <t>Acute Intoxication Due to the Combined Effects of Fentanyl, Heroin and Cocaine</t>
  </si>
  <si>
    <t>12-0023</t>
  </si>
  <si>
    <t>01/27/2012 12:00:00 AM</t>
  </si>
  <si>
    <t>Passanger side of vehicle in front of</t>
  </si>
  <si>
    <t>14-0003</t>
  </si>
  <si>
    <t>Acute intoxication due to the combined effects of heroin, cocaine, and ethanol</t>
  </si>
  <si>
    <t>Atherosclerosis, Cardiac Hypertrophy</t>
  </si>
  <si>
    <t>18-0470</t>
  </si>
  <si>
    <t>17-0209</t>
  </si>
  <si>
    <t>ACUTE HEROIN AND FENTANYL TOXICITIES, METHADONE, ALPRAZOLAM,CLONAZEPAM USE</t>
  </si>
  <si>
    <t>12-0151</t>
  </si>
  <si>
    <t>Train Station</t>
  </si>
  <si>
    <t>18-0302</t>
  </si>
  <si>
    <t>Acute Intoxication From the Combined Effects of Fentanyl, Heroin,Methadone, Clonazepam, and Quetiapine</t>
  </si>
  <si>
    <t>13-0379</t>
  </si>
  <si>
    <t>17-0235</t>
  </si>
  <si>
    <t>Heroin and Zolpidem</t>
  </si>
  <si>
    <t>12-0269</t>
  </si>
  <si>
    <t>12-0055</t>
  </si>
  <si>
    <t>MILLERTON</t>
  </si>
  <si>
    <t>18-0709</t>
  </si>
  <si>
    <t>16-0467</t>
  </si>
  <si>
    <t>17-0684</t>
  </si>
  <si>
    <t>Acute Intoxication Combined Effects of Cocaine, Hydroxyzine, and Heroin</t>
  </si>
  <si>
    <t>15-0622</t>
  </si>
  <si>
    <t>11/10/2015 12:00:00 AM</t>
  </si>
  <si>
    <t>14-0452</t>
  </si>
  <si>
    <t>Cocaine, Alcohol and Heroin Intoxication</t>
  </si>
  <si>
    <t>18-0248</t>
  </si>
  <si>
    <t>Acute IntoxicationCombined Effects of Cocaine and Heroin</t>
  </si>
  <si>
    <t>17-0321</t>
  </si>
  <si>
    <t>15-0192</t>
  </si>
  <si>
    <t>17-0831</t>
  </si>
  <si>
    <t>10/20/2017 12:00:00 AM</t>
  </si>
  <si>
    <t>17-0785</t>
  </si>
  <si>
    <t>10/02/2017 12:00:00 AM</t>
  </si>
  <si>
    <t>Fentanyl and Acetyl Fentanyl Toxicity</t>
  </si>
  <si>
    <t>17-0471</t>
  </si>
  <si>
    <t>Acute Intoxication due to the Combined Effects of Carfentanil, Etizolam, Fentanyl, Heroin, and Hydroxyzine</t>
  </si>
  <si>
    <t>16-0600</t>
  </si>
  <si>
    <t>Acute Intoxication The Combined Effects of Cocaine, Fentanyl, and Heroin</t>
  </si>
  <si>
    <t>18-0930</t>
  </si>
  <si>
    <t>Detoxification Center</t>
  </si>
  <si>
    <t>18-0410</t>
  </si>
  <si>
    <t>05/31/2018 12:00:00 AM</t>
  </si>
  <si>
    <t>Acute Intoxication due to the Combined Effects ofAcetyl Fentanyl, Alprazolam, Fentanyl, Heroin,Nordiazepam, and Oxycodone</t>
  </si>
  <si>
    <t>13-0207</t>
  </si>
  <si>
    <t>06/20/2013 12:00:00 AM</t>
  </si>
  <si>
    <t>18-0484</t>
  </si>
  <si>
    <t>Acute Fentanyl Intoxication with Recent Cocaine Use</t>
  </si>
  <si>
    <t>17-0739</t>
  </si>
  <si>
    <t>YMCA</t>
  </si>
  <si>
    <t>18-1009</t>
  </si>
  <si>
    <t>SOUTHWICK</t>
  </si>
  <si>
    <t>Acute Intoxication due to the Combined Effects of Acetyl Fentanyl, Fentanyl, and Mitragynine</t>
  </si>
  <si>
    <t>Mitragynine</t>
  </si>
  <si>
    <t>18-0266</t>
  </si>
  <si>
    <t>ACUTE FENTANYL TOXICITY ASSOCIATED WITH DOXYLAMINE, OLANZAPINE, DIPHENHYDRAMINE, DEXTRORPHAN/LEVORPHANOL AND ACETAMINOPHEN USE</t>
  </si>
  <si>
    <t>12-0170</t>
  </si>
  <si>
    <t>07/02/2012 12:00:00 AM</t>
  </si>
  <si>
    <t>13-0322</t>
  </si>
  <si>
    <t>12-0286</t>
  </si>
  <si>
    <t>17-0061</t>
  </si>
  <si>
    <t>17-0221</t>
  </si>
  <si>
    <t>Acute Intoxication From the Combined Effects of Fentanyl, Tramadol, and fluoxetine</t>
  </si>
  <si>
    <t>18-0177</t>
  </si>
  <si>
    <t>Acute Intoxication From the Combined Effects of Fentanyl,para-Fluorobutyryl Fentanyl, Morphine, and Buprenorphine</t>
  </si>
  <si>
    <t>15-0046</t>
  </si>
  <si>
    <t>01/28/2015 12:00:00 AM</t>
  </si>
  <si>
    <t>17-0635</t>
  </si>
  <si>
    <t>07/30/2017 12:00:00 AM</t>
  </si>
  <si>
    <t>MOULTRIE</t>
  </si>
  <si>
    <t>IL</t>
  </si>
  <si>
    <t>Holiday Inn Express</t>
  </si>
  <si>
    <t>Acute Intoxication Due To The Combined Effects Of Fentanyl And Ethanol</t>
  </si>
  <si>
    <t>17-0962</t>
  </si>
  <si>
    <t>17-0644</t>
  </si>
  <si>
    <t>13-0077</t>
  </si>
  <si>
    <t>16-0387</t>
  </si>
  <si>
    <t>06/08/2016 12:00:00 AM</t>
  </si>
  <si>
    <t>Acute Fentanyl Toxicity Associated with Alcohol Use</t>
  </si>
  <si>
    <t>18-0395</t>
  </si>
  <si>
    <t>Acute Intoxication due to the Combined Effects ofFentanyl, Cocaine, Ethanol, and Benzodiazepines</t>
  </si>
  <si>
    <t>16-0758</t>
  </si>
  <si>
    <t>Acute Hydromorphone Intoxication While using Hydrocodone and Cyclobenzaprine, cocaine, ethanoll</t>
  </si>
  <si>
    <t>14-0527</t>
  </si>
  <si>
    <t>Intoxication due to the combined effects of Sertraline, Ephedrine, Hydrocodone, and Oxycodone</t>
  </si>
  <si>
    <t>18-0507</t>
  </si>
  <si>
    <t>COMPLICATIONS OF ACUTE FENTANYL, ACETYL FENTANYL AND ALCOHOL TOXICITIES</t>
  </si>
  <si>
    <t>18-0272</t>
  </si>
  <si>
    <t>Acute Intoxication From the Combined Effects of Methadone, Oxycodone, andOxymorphone</t>
  </si>
  <si>
    <t>16-0386</t>
  </si>
  <si>
    <t>12-0139</t>
  </si>
  <si>
    <t>Used Cocaine and Morphine</t>
  </si>
  <si>
    <t>Cocaine and Morphine Toxicities</t>
  </si>
  <si>
    <t>17-0342</t>
  </si>
  <si>
    <t>Acute Intoxication From the Combined Effects of Fentanyl, Heroin, and butalbital</t>
  </si>
  <si>
    <t>16-0239</t>
  </si>
  <si>
    <t>18-0361</t>
  </si>
  <si>
    <t>Mohegan Sun Hotel</t>
  </si>
  <si>
    <t>Acute IntoxicationCombined Effects of Cocaine and Fentanyl</t>
  </si>
  <si>
    <t>15-0229</t>
  </si>
  <si>
    <t>Morphine and Lorazepam Intoxication</t>
  </si>
  <si>
    <t>18-0957</t>
  </si>
  <si>
    <t>Acute Intoxication due to the Combined Effects of Fentanyl, Heroin, Acetyl Fentanyl, and Methadone</t>
  </si>
  <si>
    <t>13-0008</t>
  </si>
  <si>
    <t>13-0367</t>
  </si>
  <si>
    <t>Intoxication due to the Combined Effects of Cocaine and Fentanyl</t>
  </si>
  <si>
    <t>17-0288</t>
  </si>
  <si>
    <t>17-0105</t>
  </si>
  <si>
    <t>16-0124</t>
  </si>
  <si>
    <t>02/25/2016 12:00:00 AM</t>
  </si>
  <si>
    <t>substance abuse associated with prescribed Tramadol use</t>
  </si>
  <si>
    <t>Complications of Acute Heroin Toxicity Associated With Prescribed tramadol use</t>
  </si>
  <si>
    <t>13-0235</t>
  </si>
  <si>
    <t>07/14/2013 12:00:00 AM</t>
  </si>
  <si>
    <t>13-0218</t>
  </si>
  <si>
    <t>Intoxication due to the Combined Effects of Fentanyl and Morphine</t>
  </si>
  <si>
    <t>13-0211</t>
  </si>
  <si>
    <t>06/24/2013 12:00:00 AM</t>
  </si>
  <si>
    <t>America's Best Value Hotel</t>
  </si>
  <si>
    <t>17-0482</t>
  </si>
  <si>
    <t>14-0304</t>
  </si>
  <si>
    <t>WILLACOOCHEE</t>
  </si>
  <si>
    <t>18-0699</t>
  </si>
  <si>
    <t>COMBINED FENTANYL, COCAINE AND ALCOHOL TOXICITIES</t>
  </si>
  <si>
    <t>18-0856</t>
  </si>
  <si>
    <t>11/01/2018 12:00:00 AM</t>
  </si>
  <si>
    <t>Acute Intoxication due to the Combined Effects of 7-Amino Clonazepam, Acetyl Fentanyl, Cocaine, Fentanyl, Heroin, and Hydroxyzine</t>
  </si>
  <si>
    <t>17-0985</t>
  </si>
  <si>
    <t>Medication and alcohol abuse</t>
  </si>
  <si>
    <t>COMBINED OXYCODONE, ETHANOL, MIRTAZAPINE AND CYCLOBENZAPRINE TOXICITIES</t>
  </si>
  <si>
    <t>18-0051</t>
  </si>
  <si>
    <t>Penal Institution</t>
  </si>
  <si>
    <t>17-0318</t>
  </si>
  <si>
    <t>13-0452</t>
  </si>
  <si>
    <t>12/14/2013 12:00:00 AM</t>
  </si>
  <si>
    <t>13-0195</t>
  </si>
  <si>
    <t>EAST CANAAN</t>
  </si>
  <si>
    <t>Hydrocodone and Zolpidem Intoxication</t>
  </si>
  <si>
    <t>17-0945</t>
  </si>
  <si>
    <t>ACUTE COMBINED HEROIN, FENTANYL AND ALCOHOL TOXICITIES</t>
  </si>
  <si>
    <t>14-0055</t>
  </si>
  <si>
    <t>Acute intoxication due to the combined effects of cocaine, heroin, Alprazolam and ethanol</t>
  </si>
  <si>
    <t>14-0127</t>
  </si>
  <si>
    <t>Acute intoxication due to the combined effects of heroin, Clonazepam, Topiramate and Trazodone</t>
  </si>
  <si>
    <t>17-0333</t>
  </si>
  <si>
    <t>Acute Intoxication due to the Combined Effects of Heroin, Methadone, Alprazolam, Carisoprodol and Amphetamine</t>
  </si>
  <si>
    <t>18-0912</t>
  </si>
  <si>
    <t>Acute Intoxication from the Combined Effects of Fentanyl, para-Fluoroisobutyrylfentanyl, 4-ANPP, and Etizolam</t>
  </si>
  <si>
    <t>17-0135</t>
  </si>
  <si>
    <t>Acute Intoxication due to the Combined Effects of Fentanyl, Heroin, Alprazolam, and Diazepam</t>
  </si>
  <si>
    <t>17-0687</t>
  </si>
  <si>
    <t>Complications of Fentanyl and para-Fluorobutyryl Fentanyl Toxicity</t>
  </si>
  <si>
    <t>12-0166</t>
  </si>
  <si>
    <t>17-0494</t>
  </si>
  <si>
    <t>06/16/2017 12:00:00 AM</t>
  </si>
  <si>
    <t>Acute Intoxication Alprazolam, Clonazepam, Fentanyl, and Heroin</t>
  </si>
  <si>
    <t>18-0572</t>
  </si>
  <si>
    <t>15-0429</t>
  </si>
  <si>
    <t>08/19/2015 12:00:00 AM</t>
  </si>
  <si>
    <t>VERNON ROCKVL</t>
  </si>
  <si>
    <t>Complications of acute intoxication due to the combined effects of heroin, Fentanyl and cocaine</t>
  </si>
  <si>
    <t>18-0249</t>
  </si>
  <si>
    <t>Ingested medicine with alcohol</t>
  </si>
  <si>
    <t>Acute Alcohol and Diphenhydramine Intoxication</t>
  </si>
  <si>
    <t>18-0176</t>
  </si>
  <si>
    <t>Acute Intoxication due to the Combined Effects of Fentanyl, Phencyclidine and Alcohol</t>
  </si>
  <si>
    <t>17-0020</t>
  </si>
  <si>
    <t>01/08/2017 12:00:00 AM</t>
  </si>
  <si>
    <t>FENTANYL, HEROIN, AND ETHANOL</t>
  </si>
  <si>
    <t>16-0593</t>
  </si>
  <si>
    <t>08/30/2016 12:00:00 AM</t>
  </si>
  <si>
    <t>Acute Intoxication from the Combined Effects of Fentanyl, Acetyl Fentanyl, Morphine, Alcohol, and  (U-47700; Opioid)</t>
  </si>
  <si>
    <t>13-0056</t>
  </si>
  <si>
    <t>Intradermal Absolution</t>
  </si>
  <si>
    <t>16-0837</t>
  </si>
  <si>
    <t>12/01/2016 12:00:00 AM</t>
  </si>
  <si>
    <t>Acute Intoxication Combined Effects of Alprazolam, Sertraline, and Oxycodone</t>
  </si>
  <si>
    <t>14-0159</t>
  </si>
  <si>
    <t>Intoxication due to the Combined Effects of Cocaine and Opiates</t>
  </si>
  <si>
    <t>13-0327</t>
  </si>
  <si>
    <t>BOZRAH</t>
  </si>
  <si>
    <t>17-0264</t>
  </si>
  <si>
    <t>Combined Effects of Furanyl Fentanyl and Alprazolam</t>
  </si>
  <si>
    <t>17-0715</t>
  </si>
  <si>
    <t>Acute Methadone and Diphenhydramine Intoxication</t>
  </si>
  <si>
    <t>12-0180</t>
  </si>
  <si>
    <t>15-0512</t>
  </si>
  <si>
    <t>Acute fentanyl, heroin, hydromorphone</t>
  </si>
  <si>
    <t>Hydromorph</t>
  </si>
  <si>
    <t>13-0035</t>
  </si>
  <si>
    <t>01/31/2013 12:00:00 AM</t>
  </si>
  <si>
    <t>Acute Intoxication due to Morphine and Dextro Methorphan</t>
  </si>
  <si>
    <t>17-0585</t>
  </si>
  <si>
    <t>17-0181</t>
  </si>
  <si>
    <t>Fentanyl and Oxycodone</t>
  </si>
  <si>
    <t>15-0641</t>
  </si>
  <si>
    <t>Intoxication due to the Combined Effects of Alprazolam, Cocaine, Bupropion, Quetiapine, and Fentanyl</t>
  </si>
  <si>
    <t>17-0869</t>
  </si>
  <si>
    <t>ACUTE COMBINED HEROIN, FENTANYL, TRAMADOL, CYCLOBENZAPRINE AND QUETIAPINE TOXICITIES</t>
  </si>
  <si>
    <t>16-0725</t>
  </si>
  <si>
    <t>Acute Intoxication Combined Effects of Loperamide, Clonazepam, Trazodone, and Diphenhydramine</t>
  </si>
  <si>
    <t>13-0344</t>
  </si>
  <si>
    <t>NEW CASTLE</t>
  </si>
  <si>
    <t>Alprazolam, Amitriptyline and Cyclobenzapine Intoxication</t>
  </si>
  <si>
    <t>16-0804</t>
  </si>
  <si>
    <t>Acute Intoxication due to the Combined effects of Heroin, Alprazolam, Olanzapine, Clonazepam, and Ethanol</t>
  </si>
  <si>
    <t>16-0090</t>
  </si>
  <si>
    <t>17-0452</t>
  </si>
  <si>
    <t>ACUTE HEROIN AND FENTANYL TOXICITIES, ALPRAZOLAM, BUPROPION, ZIPRASIDONE USE</t>
  </si>
  <si>
    <t>13-0366</t>
  </si>
  <si>
    <t>15-0480</t>
  </si>
  <si>
    <t>ACUTE INTOXICATION DUE TO THE COMBINED EFFECTS OF DIPHENHYDRAMINE AND METHADONE</t>
  </si>
  <si>
    <t>12-0008</t>
  </si>
  <si>
    <t>18-0189</t>
  </si>
  <si>
    <t>Multidrug Toxicity Including Heroin, Hydrocodone, Alprazolam, and Mitragynine</t>
  </si>
  <si>
    <t>15-0213</t>
  </si>
  <si>
    <t>Acute Fentanyl intoxication</t>
  </si>
  <si>
    <t>15-0380</t>
  </si>
  <si>
    <t>18-0400</t>
  </si>
  <si>
    <t>05/25/2018 12:00:00 AM</t>
  </si>
  <si>
    <t>Acute IntoxicationCombined Effects of Ethanol, Clonazepam, Quetiapine, and Venlafaxine</t>
  </si>
  <si>
    <t>14-0542</t>
  </si>
  <si>
    <t>12/23/2014 12:00:00 AM</t>
  </si>
  <si>
    <t>17-1020</t>
  </si>
  <si>
    <t>Acute Intoxication From the Combined Effects of Fentanyl, Methadone, Hydroxyzine, Mirtazapine, and Duloxetine</t>
  </si>
  <si>
    <t>17-0202</t>
  </si>
  <si>
    <t>Acute Intoxication Benzodiazepines, Ethanol, Fentanyl, and Heroin</t>
  </si>
  <si>
    <t>12-0022</t>
  </si>
  <si>
    <t>01/26/2012 12:00:00 AM</t>
  </si>
  <si>
    <t>School, Primary or Secondary</t>
  </si>
  <si>
    <t>17-0758</t>
  </si>
  <si>
    <t>Acute heroin and ethanol intoxication</t>
  </si>
  <si>
    <t>16-0657</t>
  </si>
  <si>
    <t>Acute Intoxication from the Combined Effects of Fentanyl and Alprazolam</t>
  </si>
  <si>
    <t>17-0187</t>
  </si>
  <si>
    <t>Acute and Chronic Cocaine Abuse</t>
  </si>
  <si>
    <t>16-0655</t>
  </si>
  <si>
    <t>Acute Intoxication from the Combined Effects of Fentanyl and Duloxetine</t>
  </si>
  <si>
    <t>13-0477</t>
  </si>
  <si>
    <t>Hydromorphone and Diazepam Intoxication</t>
  </si>
  <si>
    <t>17-0468</t>
  </si>
  <si>
    <t>18-0979</t>
  </si>
  <si>
    <t>Acute Intoxication Combined Effects of Ethanol, Clonazepam, Cocaine, and Fentanyl</t>
  </si>
  <si>
    <t>17-0559</t>
  </si>
  <si>
    <t>Acute Intoxication Combined Effects of Butalbital, Morphine, and Oxycodone</t>
  </si>
  <si>
    <t>16-0522</t>
  </si>
  <si>
    <t>substance abuse, injection</t>
  </si>
  <si>
    <t>Acute Heroin, Fentanyl, Methamphetamine and Alcohol Toxicities</t>
  </si>
  <si>
    <t>18-0065</t>
  </si>
  <si>
    <t>Acute Intoxication due to the Combined Effects of Methadone, Phencyclidine, Clonazepam, Lorazepam, Doxepin and Diphenhydramine</t>
  </si>
  <si>
    <t>16-0715</t>
  </si>
  <si>
    <t>Acute Opioid and Alcohol Intoxication</t>
  </si>
  <si>
    <t>16-0054</t>
  </si>
  <si>
    <t>parents house</t>
  </si>
  <si>
    <t>13-0406</t>
  </si>
  <si>
    <t>11/11/2013 12:00:00 AM</t>
  </si>
  <si>
    <t>16-0848</t>
  </si>
  <si>
    <t>Acute Intoxication From the Combined Effects of Heroin, Methadone, Diazepam, Oxazepam, Temazepam, and Lorazepam</t>
  </si>
  <si>
    <t>18-0981</t>
  </si>
  <si>
    <t>Cocaine and Fentanyl Toxicity</t>
  </si>
  <si>
    <t>18-0217</t>
  </si>
  <si>
    <t>Acute Intoxication due to the Combined Effects of Fentanyl,Acetyl Fentanyl, Heroin, Methadone, Chlordiazepoxide, and Ethanol</t>
  </si>
  <si>
    <t>15-0218</t>
  </si>
  <si>
    <t>05/05/2015 12:00:00 AM</t>
  </si>
  <si>
    <t>Intoxication due to the Combined Effects of Cocaine, Heroin, and Oxycodone</t>
  </si>
  <si>
    <t>17-0420</t>
  </si>
  <si>
    <t>Acute Intoxication due to the Combined Effects of Fentanyl, Heroin and Methadone</t>
  </si>
  <si>
    <t>16-0351</t>
  </si>
  <si>
    <t>Substance abuse of prescribed medications</t>
  </si>
  <si>
    <t>Multiple Locations</t>
  </si>
  <si>
    <t>Methadone, Fluoxetine, Loxapine, Clonazepam, Diphenhydramine, Trazodone and Ziprasidone Intoxication</t>
  </si>
  <si>
    <t>16-0256</t>
  </si>
  <si>
    <t>Acute Intoxication due to the Combined Effects of Fentanyl, Heroin, Hydrocodone and Alcohol</t>
  </si>
  <si>
    <t>17-0036</t>
  </si>
  <si>
    <t>Acute Intoxication From the Combined Effects of Cocaine, Fentanyl, and alcohol</t>
  </si>
  <si>
    <t>12-0276</t>
  </si>
  <si>
    <t>10/19/2012 12:00:00 AM</t>
  </si>
  <si>
    <t>Natural</t>
  </si>
  <si>
    <t>15-0349</t>
  </si>
  <si>
    <t>Intoxication due to the Combined Effects of Tamazepam, Clonazepam, Quetiapine, Sertraline, Morphine, Hydromorphone, and Oxycodone</t>
  </si>
  <si>
    <t>MORPHINE/HYDROMORPH</t>
  </si>
  <si>
    <t>15-0250</t>
  </si>
  <si>
    <t>12-0192</t>
  </si>
  <si>
    <t>Phencyclidine Toxicity</t>
  </si>
  <si>
    <t>Hypertrophic Cardiomyopathy</t>
  </si>
  <si>
    <t>17-0682</t>
  </si>
  <si>
    <t>Acute Intoxication Combined Effects of Ethanol, Alprazolam, Quetiapine, Citalopram/Escitalopram, and Heroin</t>
  </si>
  <si>
    <t>17-0031</t>
  </si>
  <si>
    <t>18-0012</t>
  </si>
  <si>
    <t>01/05/2018 12:00:00 AM</t>
  </si>
  <si>
    <t>Took medicine with alcohol</t>
  </si>
  <si>
    <t>Acute Ethanol and Clonazepam Intoxication</t>
  </si>
  <si>
    <t>15-0524</t>
  </si>
  <si>
    <t>MT VERNON</t>
  </si>
  <si>
    <t>Acute Intoxication from the Combined Effects of Cocaine, Heroin, and Hydroxyzine</t>
  </si>
  <si>
    <t>17-0889</t>
  </si>
  <si>
    <t>Acute Intoxication From the Combined Effects of Fentanyl, Heroin, and Buprenorphine</t>
  </si>
  <si>
    <t>buprenor</t>
  </si>
  <si>
    <t>18-0839</t>
  </si>
  <si>
    <t>10/24/2018 12:00:00 AM</t>
  </si>
  <si>
    <t>Consumed Prescription Medication</t>
  </si>
  <si>
    <t>Acute Intoxication by the Combined Effects of Cyclobenzaprine and Oxycodone</t>
  </si>
  <si>
    <t>Atherosclerotic and Hypertensive Cardiovascular Disease</t>
  </si>
  <si>
    <t>17-0230</t>
  </si>
  <si>
    <t>Acute Ethanol and Alprazolam Intoxication</t>
  </si>
  <si>
    <t>18-0586</t>
  </si>
  <si>
    <t>Acute Intoxication due to the Combined Effects of Acetyl Fentanyl, Ethanol, Fentanyl, Heroin, and Tramadol</t>
  </si>
  <si>
    <t>17-0213</t>
  </si>
  <si>
    <t>Acute Intoxication From the Combined Effects of Methadone, Oxycodone, Oxymorphone, Amphetamine, Lamotrigine, and Sertraline</t>
  </si>
  <si>
    <t>16-0540</t>
  </si>
  <si>
    <t>08/11/2016 12:00:00 AM</t>
  </si>
  <si>
    <t>Complications Following Acute Intoxication with Opioids, Cocaine and Alcohol</t>
  </si>
  <si>
    <t>15-0610</t>
  </si>
  <si>
    <t>16-0377</t>
  </si>
  <si>
    <t>Complications of Acute Fentanyl, Heroin, Lorazepam and Alprazolam Toxicities</t>
  </si>
  <si>
    <t>16-0432</t>
  </si>
  <si>
    <t>06/25/2016 12:00:00 AM</t>
  </si>
  <si>
    <t>14-0541</t>
  </si>
  <si>
    <t>Acute Fentanyl and Alcohol Toxicities</t>
  </si>
  <si>
    <t>17-0219</t>
  </si>
  <si>
    <t>18-0713</t>
  </si>
  <si>
    <t>09/11/2018 12:00:00 AM</t>
  </si>
  <si>
    <t>18-0030</t>
  </si>
  <si>
    <t>13-0377</t>
  </si>
  <si>
    <t>Combined Acute Cocaine, Fentanyl and Alcohol Toxicities</t>
  </si>
  <si>
    <t>14-0023</t>
  </si>
  <si>
    <t>01/14/2014 12:00:00 AM</t>
  </si>
  <si>
    <t>ZIONSVILLE</t>
  </si>
  <si>
    <t>13-0459</t>
  </si>
  <si>
    <t>Family's House</t>
  </si>
  <si>
    <t>Ethanol and Oxycodone Toxicity</t>
  </si>
  <si>
    <t>17-0975</t>
  </si>
  <si>
    <t>ACUTE FENTANYL AND HEROIN TOXICITIES, ASSOCIATED QUETIAPINE USE</t>
  </si>
  <si>
    <t>18-0621</t>
  </si>
  <si>
    <t>18-0372</t>
  </si>
  <si>
    <t>Acute IntoxicationCombined Effects of Ethanol, Methadone, Fentanyl, Cocaine, and Heroin</t>
  </si>
  <si>
    <t>13-0213</t>
  </si>
  <si>
    <t>WATERBRUY</t>
  </si>
  <si>
    <t>12-0281</t>
  </si>
  <si>
    <t>17-0843</t>
  </si>
  <si>
    <t>COMBINED HEROIN, FENTANYL AND ALCOHOL TOXICITIES</t>
  </si>
  <si>
    <t>18-0513</t>
  </si>
  <si>
    <t>18-0964</t>
  </si>
  <si>
    <t>12/08/2018 12:00:00 AM</t>
  </si>
  <si>
    <t>Complications of Acute Opioid Intoxication (heroin and fentanyl)</t>
  </si>
  <si>
    <t>18-1013</t>
  </si>
  <si>
    <t>Acute Intoxication due to the Combined Effects of Diphenhydramine, Fentanyl, and Heroin</t>
  </si>
  <si>
    <t>15-0133</t>
  </si>
  <si>
    <t>03/19/2015 12:00:00 AM</t>
  </si>
  <si>
    <t>16-0671</t>
  </si>
  <si>
    <t>Acute Intoxication due to the Combined Effects of FEntanyl, Cocaine and Heroin</t>
  </si>
  <si>
    <t>16-0859</t>
  </si>
  <si>
    <t>Acute Intoxication due to the Combined Effects of Cocaine, Fentanyl, and Acetyl Fentanyl</t>
  </si>
  <si>
    <t>14-0110</t>
  </si>
  <si>
    <t>14-0556</t>
  </si>
  <si>
    <t>12/30/2014 12:00:00 AM</t>
  </si>
  <si>
    <t>12-0040</t>
  </si>
  <si>
    <t>Death Associated With Cocaine Use</t>
  </si>
  <si>
    <t>18-1011</t>
  </si>
  <si>
    <t>17-0406</t>
  </si>
  <si>
    <t>05/19/2017 12:00:00 AM</t>
  </si>
  <si>
    <t>12-0108</t>
  </si>
  <si>
    <t>04/27/2012 12:00:00 AM</t>
  </si>
  <si>
    <t>15-0392</t>
  </si>
  <si>
    <t>Intoxication due to the Combined Effects of Clonazepam, Citalopram/Escitalopram, Fentanyl, Methamphetamine, and Heroin</t>
  </si>
  <si>
    <t>15-0297</t>
  </si>
  <si>
    <t>Public Park, Urban or Suburban</t>
  </si>
  <si>
    <t>Acute Combined Heroin, Tramadol, Nordiazepam and Alcohol Toxicities</t>
  </si>
  <si>
    <t>17-0540</t>
  </si>
  <si>
    <t>Acute Intoxication From the Combined Effects of Cocaine, Hydroxyzine, and quetipine</t>
  </si>
  <si>
    <t>16-0261</t>
  </si>
  <si>
    <t>Acute Intoxication from the Combined Effects of Heroin, Acetyl Fentanyl and alcohol</t>
  </si>
  <si>
    <t>18-0236</t>
  </si>
  <si>
    <t>North Boat Launch</t>
  </si>
  <si>
    <t>16-0582</t>
  </si>
  <si>
    <t>Acute Intoxication the Combined Effects of Cocaine, Tramadol, and Heroin</t>
  </si>
  <si>
    <t>17-0554</t>
  </si>
  <si>
    <t>18-0290</t>
  </si>
  <si>
    <t>Acute intoxication due to the the Combined Effects of Diazepam, Clonazepam, Alprazolam, Cocaine, Methadone, and Duloxetine</t>
  </si>
  <si>
    <t>15-0560</t>
  </si>
  <si>
    <t>Acute Intoxication Due to the Combined Effects Of Benzodiazepines, Cocaine, Ethanol, and Oxymorphone</t>
  </si>
  <si>
    <t>18-0497</t>
  </si>
  <si>
    <t>ACUTE COMBINED FENTANYL AND HEROIN TOXICITIES, SERTRALINE USE</t>
  </si>
  <si>
    <t>18-0888</t>
  </si>
  <si>
    <t>11/09/2018 12:00:00 AM</t>
  </si>
  <si>
    <t>Acute Intoxication due to the Combined Effects of Cocaine, Fentanyl, and Para-fluoroisobutyrylfentanyl</t>
  </si>
  <si>
    <t>15-0118</t>
  </si>
  <si>
    <t>Intoxication due to the Combined Effects of Cocaine, Heroin, and Alprazolam</t>
  </si>
  <si>
    <t>17-0349</t>
  </si>
  <si>
    <t>17-0813</t>
  </si>
  <si>
    <t>Acute Intoxication From the Combined Effects of Cocaine, Heroin, and Alcohol</t>
  </si>
  <si>
    <t>18-0520</t>
  </si>
  <si>
    <t>16-0682</t>
  </si>
  <si>
    <t>10/05/2016 12:00:00 AM</t>
  </si>
  <si>
    <t>18-0671</t>
  </si>
  <si>
    <t>18-0681</t>
  </si>
  <si>
    <t>09/01/2018 12:00:00 AM</t>
  </si>
  <si>
    <t>Acute Intoxication From the Combined Effects of Cocaine, Fentanyl, and Acetyl Fentanyl</t>
  </si>
  <si>
    <t>14-0275</t>
  </si>
  <si>
    <t>YMCA-Parking Lot</t>
  </si>
  <si>
    <t>Acute intoxication due to the combined effects of morphine, cocaine and ethanol</t>
  </si>
  <si>
    <t>12-0271</t>
  </si>
  <si>
    <t>10/16/2012 12:00:00 AM</t>
  </si>
  <si>
    <t>18-0859</t>
  </si>
  <si>
    <t>Acute Intoxication Combined Effects of Buprenorphine, Fentanyl, and Amphetamine</t>
  </si>
  <si>
    <t>16-0561</t>
  </si>
  <si>
    <t>14-0407</t>
  </si>
  <si>
    <t>Diphenhydramine, Topiramate and Tramadol Intoxication</t>
  </si>
  <si>
    <t>14-0376</t>
  </si>
  <si>
    <t>09/17/2014 12:00:00 AM</t>
  </si>
  <si>
    <t>Acute heroin and Clonazepam intoxication</t>
  </si>
  <si>
    <t>18-0936</t>
  </si>
  <si>
    <t>11/25/2018 12:00:00 AM</t>
  </si>
  <si>
    <t>Acute Intoxication Combined Effects of Chlordiazepoxide, Cocaine, Methadone, Fentanyl, and Heroin</t>
  </si>
  <si>
    <t>13-0178</t>
  </si>
  <si>
    <t>Oxford House</t>
  </si>
  <si>
    <t>15-0085</t>
  </si>
  <si>
    <t>16-0693</t>
  </si>
  <si>
    <t>10/09/2016 12:00:00 AM</t>
  </si>
  <si>
    <t>Acute Intoxication from the Combined Effects of Cocaine, Fentanyl, Hydroxyzine, and Desmethylsertraline</t>
  </si>
  <si>
    <t>12-0248</t>
  </si>
  <si>
    <t>15-0729</t>
  </si>
  <si>
    <t>Acute 2-Aminoindane/2-Indanamine Toxicity</t>
  </si>
  <si>
    <t>2-A</t>
  </si>
  <si>
    <t>18-0412</t>
  </si>
  <si>
    <t>Acute IntoxicationCombined Effects of Alprazolam, Methadone, Zolpidem, and Cyclobenzaprine</t>
  </si>
  <si>
    <t>12-0004</t>
  </si>
  <si>
    <t>01/05/2012 12:00:00 AM</t>
  </si>
  <si>
    <t>17-0549</t>
  </si>
  <si>
    <t>Acute Intoxication Due To The Combined Effects Of Fentanyl, Acetyl Fentanyl, Heroin, And Ethanol</t>
  </si>
  <si>
    <t>16-0826</t>
  </si>
  <si>
    <t>Acute and Chronic Substance Abuse (fentanyl, cocaine, and ethanol) with Cirrhosis</t>
  </si>
  <si>
    <t>13-0046</t>
  </si>
  <si>
    <t>17-0160</t>
  </si>
  <si>
    <t>02/21/2017 12:00:00 AM</t>
  </si>
  <si>
    <t>Counsin's Residence</t>
  </si>
  <si>
    <t>13-0275</t>
  </si>
  <si>
    <t>Methadone and Cocaine Intoxication</t>
  </si>
  <si>
    <t>15-0024</t>
  </si>
  <si>
    <t>Intoxication due to the combined effects of Ethanol, Trazodone, and Bupropion</t>
  </si>
  <si>
    <t>17-0170</t>
  </si>
  <si>
    <t>SEBRING</t>
  </si>
  <si>
    <t>HIGHLANDS</t>
  </si>
  <si>
    <t>Acute Intoxication due to the Combined Effects of Cocaine, Methamphetamine, Amphetamine and Alprazolam</t>
  </si>
  <si>
    <t>16-0026</t>
  </si>
  <si>
    <t>01/10/2016 12:00:00 AM</t>
  </si>
  <si>
    <t>Acute and Chronic Intravenous Drug Abuse (Fentanyl) with Bacterial Endocarditis</t>
  </si>
  <si>
    <t>18-0157</t>
  </si>
  <si>
    <t>Friend</t>
  </si>
  <si>
    <t>Multidrug Toxicity Including Heroin, Fentanyl, Acetyl Fentanyl, Diazepam, and Butalbital</t>
  </si>
  <si>
    <t>18-0433</t>
  </si>
  <si>
    <t>ACUTE COMBINED FENTANYL AND HEROIN TOXICITIES</t>
  </si>
  <si>
    <t>18-0444</t>
  </si>
  <si>
    <t>12-0062</t>
  </si>
  <si>
    <t>13-0024</t>
  </si>
  <si>
    <t>01/23/2013 12:00:00 AM</t>
  </si>
  <si>
    <t>14-0289</t>
  </si>
  <si>
    <t>07/09/2014 12:00:00 AM</t>
  </si>
  <si>
    <t>Intoxication due to the combined effects of Ethanol, Oxycodone, and Oxymorphone</t>
  </si>
  <si>
    <t>17-0743</t>
  </si>
  <si>
    <t>Acute Intoxication due to the Combined Effects of Diazepam, Diphenhydramine, Heroin, and Oxycodone</t>
  </si>
  <si>
    <t>15-0100</t>
  </si>
  <si>
    <t>18-0392</t>
  </si>
  <si>
    <t>Acute Intoxication due to the Combined Effects of Fentanyl, Acetyl Fentanyl, Heroin and Methadone</t>
  </si>
  <si>
    <t>12-0047</t>
  </si>
  <si>
    <t>02/20/2012 12:00:00 AM</t>
  </si>
  <si>
    <t>16-0059</t>
  </si>
  <si>
    <t>01/28/2016 12:00:00 AM</t>
  </si>
  <si>
    <t>Opiate and Buprenorphine Use</t>
  </si>
  <si>
    <t>Acute Combined Morphine and Buprenorphine Toxicities</t>
  </si>
  <si>
    <t>15-0382</t>
  </si>
  <si>
    <t>16-0891</t>
  </si>
  <si>
    <t>18-0953</t>
  </si>
  <si>
    <t>Acute Intoxication Combined Effects of Sertraline, Fentanyl, and Acetyl Fentanyl</t>
  </si>
  <si>
    <t>18-0466</t>
  </si>
  <si>
    <t>Friends house</t>
  </si>
  <si>
    <t>Intravenous drug abuse</t>
  </si>
  <si>
    <t>15-0267</t>
  </si>
  <si>
    <t>Intoxication due to the Combined Effects of Ethanol, Oxycodone and Oxymorphone</t>
  </si>
  <si>
    <t>13-0078</t>
  </si>
  <si>
    <t>18-0892</t>
  </si>
  <si>
    <t>17-0720</t>
  </si>
  <si>
    <t>Acute Intoxication From the Combined Effects of Heroin, 7-Amino Clonazepam, and Citalopram</t>
  </si>
  <si>
    <t>14-0087</t>
  </si>
  <si>
    <t>Heroin, Duloxetine, and Cyclobenzapine Intoxication</t>
  </si>
  <si>
    <t>17-0068</t>
  </si>
  <si>
    <t>01/23/2017 12:00:00 AM</t>
  </si>
  <si>
    <t>18-0947</t>
  </si>
  <si>
    <t>Took medications</t>
  </si>
  <si>
    <t>Acute Intoxication due to the Combined Effects of Gabapentin, Hydroxyzine, Methadone, Alzprazolam and Eszopiclone</t>
  </si>
  <si>
    <t>17-0697</t>
  </si>
  <si>
    <t>Multidrug Toxicity Including Ethanol, Morphine, Methadone, and Fentanyl, RECENT COCAINE USE</t>
  </si>
  <si>
    <t>13-0015</t>
  </si>
  <si>
    <t>12-0035</t>
  </si>
  <si>
    <t>18-0035</t>
  </si>
  <si>
    <t>01/17/2018 12:00:00 AM</t>
  </si>
  <si>
    <t>Acute Intoxication due to the Combined Effects of Fentanyl, Acetyl Fentanyl, Heroin, Tadalafil and Alcohol</t>
  </si>
  <si>
    <t>16-0085</t>
  </si>
  <si>
    <t>Acute Intoxication due to the Combined Effects of Clonazepam, Cocaine, Carisoprodol, Meprobamate, Fentanyl, and Hydroxyzine</t>
  </si>
  <si>
    <t>17-0909</t>
  </si>
  <si>
    <t>13-0206</t>
  </si>
  <si>
    <t>06/17/2013 12:00:00 AM</t>
  </si>
  <si>
    <t>15-0623</t>
  </si>
  <si>
    <t>11/11/2015 12:00:00 AM</t>
  </si>
  <si>
    <t>18-0092</t>
  </si>
  <si>
    <t>Acute Opioid Intoxication Including Hydrocodone</t>
  </si>
  <si>
    <t>18-0003</t>
  </si>
  <si>
    <t>Acute Intoxication From the Combined Effects of Cocaine, Diphenhydramine,and Hydroxyzine</t>
  </si>
  <si>
    <t>16-0190</t>
  </si>
  <si>
    <t>Acute Intoxication due to the Combined Effects of Alprazolam and Heroin</t>
  </si>
  <si>
    <t>15-0303</t>
  </si>
  <si>
    <t>Combined Acute Heroin, Oxycodone and Diphenhydramine Toxicities</t>
  </si>
  <si>
    <t>12-0303</t>
  </si>
  <si>
    <t>Multiple drug use</t>
  </si>
  <si>
    <t>16-0158</t>
  </si>
  <si>
    <t>17-0001</t>
  </si>
  <si>
    <t>01/01/2017 12:00:00 AM</t>
  </si>
  <si>
    <t>Acute Intoxication Due To The Combined Effects Of Cocaine, Fentanyl, and Acetyl Fentanyl</t>
  </si>
  <si>
    <t>18-0708</t>
  </si>
  <si>
    <t>Acute Intoxication due to the Combined Effects of Acetyl Fentanyl, Alprazolam, Cocaine, Diazepam, and Fentanyl</t>
  </si>
  <si>
    <t>16-0755</t>
  </si>
  <si>
    <t>11/08/2016 12:00:00 AM</t>
  </si>
  <si>
    <t>18-0925</t>
  </si>
  <si>
    <t>Acute Intoxication Combined Effects of Diazepam, Fentanyl, and Oxycodone</t>
  </si>
  <si>
    <t>17-0673</t>
  </si>
  <si>
    <t>14-0423</t>
  </si>
  <si>
    <t>16-0173</t>
  </si>
  <si>
    <t>Fentanyl and Clonazepam Intoxiation</t>
  </si>
  <si>
    <t>14-0524</t>
  </si>
  <si>
    <t>18-0749</t>
  </si>
  <si>
    <t>Acute Intoxication due to the Combined Effects of 7-Amino Clonazepam, Chlorpheniramine, and Methadone</t>
  </si>
  <si>
    <t>17-0027</t>
  </si>
  <si>
    <t>OPIATE AND BENZODIAZEPINE USE</t>
  </si>
  <si>
    <t>COMPLICATIONS OF OPIATE AND BENZODIAZEPINE TOXICITIES</t>
  </si>
  <si>
    <t>18-0553</t>
  </si>
  <si>
    <t>Acute Intoxication due to the Combined Effects of Cocaine, Fentanyl, and Heroin</t>
  </si>
  <si>
    <t>14-0463</t>
  </si>
  <si>
    <t>Obesity with dilated cardiomyopathy</t>
  </si>
  <si>
    <t>17-0595</t>
  </si>
  <si>
    <t>18-0019</t>
  </si>
  <si>
    <t>01/10/2018 12:00:00 AM</t>
  </si>
  <si>
    <t>WESTERLY</t>
  </si>
  <si>
    <t>13-0245</t>
  </si>
  <si>
    <t>Acute Morpine Toxicity</t>
  </si>
  <si>
    <t>13-0421</t>
  </si>
  <si>
    <t>Acute Intoxication due to the Combined Effects of Heroin, Clonazepam, and Ethanol</t>
  </si>
  <si>
    <t>17-0600</t>
  </si>
  <si>
    <t>Group Home</t>
  </si>
  <si>
    <t>acute Intoxication Combined Effects of U-47700, Bupropion, and Heroin</t>
  </si>
  <si>
    <t>17-0643</t>
  </si>
  <si>
    <t>Sister's house</t>
  </si>
  <si>
    <t>18-0006</t>
  </si>
  <si>
    <t>Multidrug Toxicity Including Cocaine, Cocaethylene, Ethanol, Fentanyl, and Morphine</t>
  </si>
  <si>
    <t>12-0134</t>
  </si>
  <si>
    <t>Used Methadone, Cocaine</t>
  </si>
  <si>
    <t>17-0275</t>
  </si>
  <si>
    <t>Alprazolam, Butalbital, Cyclobenzaprine, Dextromethorphan, Diphenhydramine, Doxylamine, Eszopiclone, Metaxalone, and Temazepam</t>
  </si>
  <si>
    <t>16-0604</t>
  </si>
  <si>
    <t>Acute Intoxication due to the Combined Effects of Cocaine, Diazepam, Ethanol, and Oxycodone</t>
  </si>
  <si>
    <t>18-0055</t>
  </si>
  <si>
    <t>01/27/2018 12:00:00 AM</t>
  </si>
  <si>
    <t>Acute Intoxication From the Combined Effects of Fentanyl, Morphine,Oxycodone, Oxymorphone, Alprazolam, Trazodone, and Mirtazapine</t>
  </si>
  <si>
    <t>18-0077</t>
  </si>
  <si>
    <t>17-0155</t>
  </si>
  <si>
    <t>ACUTE HEROIN TOXICITY, DIAZEPAM USE</t>
  </si>
  <si>
    <t>13-0346</t>
  </si>
  <si>
    <t>18-0142</t>
  </si>
  <si>
    <t>Acute Intoxication From the Combined Effects of Cocaine, Cocaethylene,Alcohol, Quetiapine, and Escitalopram</t>
  </si>
  <si>
    <t>17-0613</t>
  </si>
  <si>
    <t>15-0461</t>
  </si>
  <si>
    <t>09/05/2015 12:00:00 AM</t>
  </si>
  <si>
    <t>Acute intoxication due to the combined effects of methadone and alcohol</t>
  </si>
  <si>
    <t>18-0124</t>
  </si>
  <si>
    <t>02/22/2018 12:00:00 AM</t>
  </si>
  <si>
    <t>Complications Following Acute Intoxication due to the Combined Effects of Morphine and Clonazepam</t>
  </si>
  <si>
    <t>13-0130</t>
  </si>
  <si>
    <t>04/12/2013 12:00:00 AM</t>
  </si>
  <si>
    <t>15-0233</t>
  </si>
  <si>
    <t>18-0582</t>
  </si>
  <si>
    <t>07/21/2018 12:00:00 AM</t>
  </si>
  <si>
    <t>Acute Intoxication due to the Combined Effects of Cocaine, Fentanyl, and Methadone</t>
  </si>
  <si>
    <t>16-0801</t>
  </si>
  <si>
    <t>16-0869</t>
  </si>
  <si>
    <t>ACUTE HEROIN AND FENTANYL TOXICITIES, DIAZEPAM AND CYCLOBENZAPRINE USE</t>
  </si>
  <si>
    <t>18-0734</t>
  </si>
  <si>
    <t>15-0328</t>
  </si>
  <si>
    <t>18-0322</t>
  </si>
  <si>
    <t>05/01/2018 12:00:00 AM</t>
  </si>
  <si>
    <t>14-0210</t>
  </si>
  <si>
    <t>05/17/2014 12:00:00 AM</t>
  </si>
  <si>
    <t>14-0258</t>
  </si>
  <si>
    <t>06/16/2014 12:00:00 AM</t>
  </si>
  <si>
    <t>Acute Bronchial Asthma</t>
  </si>
  <si>
    <t>17-0285</t>
  </si>
  <si>
    <t>MEDICATION/OPIATE ABUSE</t>
  </si>
  <si>
    <t>ACUTE COMBINED OXYCODONE, HYDROMORPHONE, MORPHINE AND DIAZEPAM TOXICITIES, CITALOPRAM USE</t>
  </si>
  <si>
    <t>17-0544</t>
  </si>
  <si>
    <t>18-0181</t>
  </si>
  <si>
    <t>18-0480</t>
  </si>
  <si>
    <t>Acute IntoxicationCombined Effects of Cocaine, Fentanyl, and Heroin</t>
  </si>
  <si>
    <t>18-1000</t>
  </si>
  <si>
    <t>14-0390</t>
  </si>
  <si>
    <t>09/26/2014 12:00:00 AM</t>
  </si>
  <si>
    <t>15-0591</t>
  </si>
  <si>
    <t>14-0485</t>
  </si>
  <si>
    <t>11/18/2014 12:00:00 AM</t>
  </si>
  <si>
    <t>Intoxication due to the combined effects of Cocaine, Olanzapine, Doxylamine, and Heroin</t>
  </si>
  <si>
    <t>18-0677</t>
  </si>
  <si>
    <t>Acute Intoxication By The Combined Effects of Cocaine, Fentanyl, Alprazolam, Clonazepam, Methadone, and Amitriptyline</t>
  </si>
  <si>
    <t>17-0072</t>
  </si>
  <si>
    <t>01/25/2017 12:00:00 AM</t>
  </si>
  <si>
    <t>12-0030</t>
  </si>
  <si>
    <t>01/31/2012 12:00:00 AM</t>
  </si>
  <si>
    <t>Cocaine and Methadone Toxicity</t>
  </si>
  <si>
    <t>16-0306</t>
  </si>
  <si>
    <t>Acute Alcohol and Fentanyl (Pharmaceutical) Intoxication</t>
  </si>
  <si>
    <t>16-0625</t>
  </si>
  <si>
    <t>Acute intoxication due to the combined effects of oxycodone, morphine, alprazolam, clonazepam, and butalbital.</t>
  </si>
  <si>
    <t>16-0619</t>
  </si>
  <si>
    <t>Acute Intoxication the Combined Effects of Ethanol, Fentanyl, and Heroin</t>
  </si>
  <si>
    <t>17-0381</t>
  </si>
  <si>
    <t>17-0730</t>
  </si>
  <si>
    <t>Acute Intoxication due to the Combined Effects of Fentanyl, Heroin, and 3,4-Methylenedioxymethamphetamine (MDMA)</t>
  </si>
  <si>
    <t>17-0436</t>
  </si>
  <si>
    <t>13-0098</t>
  </si>
  <si>
    <t>03/19/2013 12:00:00 AM</t>
  </si>
  <si>
    <t>15-0648</t>
  </si>
  <si>
    <t>14-0242</t>
  </si>
  <si>
    <t>substance abuse and fall</t>
  </si>
  <si>
    <t>Acute intoxication due to the combined effects of ethanol, oxymorphone and oxycodone, and recent blunt trauma of torso with rib fractures</t>
  </si>
  <si>
    <t>17-0648</t>
  </si>
  <si>
    <t>NEWARK</t>
  </si>
  <si>
    <t>Dorm Room</t>
  </si>
  <si>
    <t>Took non-prescription synthetic opioid</t>
  </si>
  <si>
    <t>Toxic Effects of para-Fluorobutyryl Fentanyl/FIBF</t>
  </si>
  <si>
    <t>12-0324</t>
  </si>
  <si>
    <t>17-1002</t>
  </si>
  <si>
    <t>COMBINED FENTANYL AND ALCOHOL TOXICITIES, RECENT COCAINE USE</t>
  </si>
  <si>
    <t>16-0572</t>
  </si>
  <si>
    <t>Acute Intoxication The Combined Effects of Heroin, Hydrocodone, and Lorazepam</t>
  </si>
  <si>
    <t>17-0778</t>
  </si>
  <si>
    <t>16-0031</t>
  </si>
  <si>
    <t>01/16/2016 12:00:00 AM</t>
  </si>
  <si>
    <t>15-0361</t>
  </si>
  <si>
    <t>Acute Intoxication due to the Combined Effects of Heroin, Fentanyl and Acetyl Fentanyl</t>
  </si>
  <si>
    <t>14-0240</t>
  </si>
  <si>
    <t>12-0226</t>
  </si>
  <si>
    <t>08/30/2012 12:00:00 AM</t>
  </si>
  <si>
    <t>17-0569</t>
  </si>
  <si>
    <t>17-0529</t>
  </si>
  <si>
    <t>16-0321</t>
  </si>
  <si>
    <t>Acute Heroin and Fentanyl Toxicities, recent cocaine</t>
  </si>
  <si>
    <t>18-0766</t>
  </si>
  <si>
    <t>MELBOURNE</t>
  </si>
  <si>
    <t>BREVARD</t>
  </si>
  <si>
    <t>Acute Intoxication due to the Combined Effects of Fentanyl, para-Fluoroisobutyrylfentanyl, Heroin, and Ethanol</t>
  </si>
  <si>
    <t>15-0492</t>
  </si>
  <si>
    <t>Acute heroin toxicity</t>
  </si>
  <si>
    <t>14-0070</t>
  </si>
  <si>
    <t>Used Opiates and Alcohol</t>
  </si>
  <si>
    <t>Acute Combined Opiate and Alcohol Toxicities</t>
  </si>
  <si>
    <t>16-0422</t>
  </si>
  <si>
    <t>18-0548</t>
  </si>
  <si>
    <t>07/11/2018 12:00:00 AM</t>
  </si>
  <si>
    <t>Acute Intoxication Combined Effects of Fentanyl, Acetyl Fentanyl, and Heroin</t>
  </si>
  <si>
    <t>17-0590</t>
  </si>
  <si>
    <t>ACUTE COCAINE TOXICITY, OXYCODONE USE</t>
  </si>
  <si>
    <t>13-0437</t>
  </si>
  <si>
    <t>12/02/2013 12:00:00 AM</t>
  </si>
  <si>
    <t>12-0171</t>
  </si>
  <si>
    <t>07/03/2012 12:00:00 AM</t>
  </si>
  <si>
    <t>Y POPS</t>
  </si>
  <si>
    <t>16-0289</t>
  </si>
  <si>
    <t>Diazepam, Oxazepam, Cocaine, Citalopram/Escitalopram, Fentanyl, Cyclobenzaprine, Codeine and Oxycodone</t>
  </si>
  <si>
    <t>17-0359</t>
  </si>
  <si>
    <t>Acute Intoxication From the Combined Effects of Cocaine, Cocaethylene, Fentanyl, Heroin, and Methadone</t>
  </si>
  <si>
    <t>14-0410</t>
  </si>
  <si>
    <t>Tramadol and Zolpidem Intoxication</t>
  </si>
  <si>
    <t>13-0337</t>
  </si>
  <si>
    <t>10/06/2013 12:00:00 AM</t>
  </si>
  <si>
    <t>SARATOGA SPGS</t>
  </si>
  <si>
    <t>SARATOGA</t>
  </si>
  <si>
    <t>17-0250</t>
  </si>
  <si>
    <t>LONGS</t>
  </si>
  <si>
    <t>HORRY</t>
  </si>
  <si>
    <t>SC</t>
  </si>
  <si>
    <t>Half-sister's home</t>
  </si>
  <si>
    <t>Acute Intoxication Alprazolam, Ethanol, and Fentanyl</t>
  </si>
  <si>
    <t>17-0041</t>
  </si>
  <si>
    <t>Acute Intoxication due to the Combined Effects of Fentanyl, Heroin, Oxycodone and Diazepam</t>
  </si>
  <si>
    <t>15-0061</t>
  </si>
  <si>
    <t>Acute cocaine and ethanol intoxication</t>
  </si>
  <si>
    <t>16-0338</t>
  </si>
  <si>
    <t>injected Fentanyl</t>
  </si>
  <si>
    <t>14-0098</t>
  </si>
  <si>
    <t>Acute intoxication due to the combined effects of heroin, Clonazepam and Alprazolam</t>
  </si>
  <si>
    <t>17-0248</t>
  </si>
  <si>
    <t>American Inn Hotel</t>
  </si>
  <si>
    <t>Acute Intoxication From the Combined Effects of Cocaine, Bupropion, and hydroxyzine</t>
  </si>
  <si>
    <t>17-0518</t>
  </si>
  <si>
    <t>Acute Morphine Intoxication</t>
  </si>
  <si>
    <t>15-0236</t>
  </si>
  <si>
    <t>05/19/2015 12:00:00 AM</t>
  </si>
  <si>
    <t>Intoxication due to the Combined Effects of Diazepam, Cocaine and Heroin</t>
  </si>
  <si>
    <t>18-0798</t>
  </si>
  <si>
    <t>ANDOVER</t>
  </si>
  <si>
    <t>Consumed illicit drug with ethanol</t>
  </si>
  <si>
    <t>17-0300</t>
  </si>
  <si>
    <t>18-0151</t>
  </si>
  <si>
    <t>Days Inn Room 225</t>
  </si>
  <si>
    <t>Acute Intoxication From the Combined Effects of Cocaine, Fentanyl,Diphenhydramine, Zolpidem, and Clonazepam</t>
  </si>
  <si>
    <t>14-0374</t>
  </si>
  <si>
    <t>09/16/2014 12:00:00 AM</t>
  </si>
  <si>
    <t>16-0438</t>
  </si>
  <si>
    <t>16-0014</t>
  </si>
  <si>
    <t>Acute Intoxication from the Combined Effects of Tramadol, Butalbital, Clonazepam, and Sertraline</t>
  </si>
  <si>
    <t>17-0666</t>
  </si>
  <si>
    <t>Multidrug Toxicity Including Fentanyl and Acetyl Fentanyl, recent cocaine</t>
  </si>
  <si>
    <t>16-0222</t>
  </si>
  <si>
    <t>16-0184</t>
  </si>
  <si>
    <t>03/21/2016 12:00:00 AM</t>
  </si>
  <si>
    <t>Bronchopneumonia Complicating Acute and Chronic Substance Abuse (Morphine, Hydrocodone, Buprenorphine, Phencyclidine)</t>
  </si>
  <si>
    <t>pcp. Bupren</t>
  </si>
  <si>
    <t>18-0342</t>
  </si>
  <si>
    <t>Acute IntoxicationCombined Effects of Diazepam, Trazodone, Citalopram/Escitalopram, Fentanyl, Acetyl Fenatnyl, and Heroin</t>
  </si>
  <si>
    <t>14-0509</t>
  </si>
  <si>
    <t>12/02/2014 12:00:00 AM</t>
  </si>
  <si>
    <t>Intoxication due to the combined effects of Ethanol, Temazepam, Bupropion, Oxycodone and Oxymorphone</t>
  </si>
  <si>
    <t>12-0338</t>
  </si>
  <si>
    <t>12/16/2012 12:00:00 AM</t>
  </si>
  <si>
    <t>17-0118</t>
  </si>
  <si>
    <t>ACUTE HEROIN, ALCOHOL TOXICITIES, HYDROXYZINE, CYCLOBENZAPRINE USE</t>
  </si>
  <si>
    <t>15-0273</t>
  </si>
  <si>
    <t>13-0173</t>
  </si>
  <si>
    <t>05/23/2013 12:00:00 AM</t>
  </si>
  <si>
    <t>EAST HARTLAND</t>
  </si>
  <si>
    <t>Intoxication due to the Combined Effects of Oxycodone and 7-Amino Clonazepam</t>
  </si>
  <si>
    <t>12-0077</t>
  </si>
  <si>
    <t>ONECO</t>
  </si>
  <si>
    <t>17-0479</t>
  </si>
  <si>
    <t>12-0149</t>
  </si>
  <si>
    <t>06/15/2012 12:00:00 AM</t>
  </si>
  <si>
    <t>13-0306</t>
  </si>
  <si>
    <t>09/15/2013 12:00:00 AM</t>
  </si>
  <si>
    <t>16-0373</t>
  </si>
  <si>
    <t>Complications of Acute Phencyclidine Intoxication</t>
  </si>
  <si>
    <t>13-0398</t>
  </si>
  <si>
    <t>Acute Combined Oxycodone, Oxymorphone, Carisoprodol,, Meprobamate, Diazepam, Nordiazepam and Trazodone Toxicities</t>
  </si>
  <si>
    <t>14-0131</t>
  </si>
  <si>
    <t>03/23/2014 12:00:00 AM</t>
  </si>
  <si>
    <t>13-0238</t>
  </si>
  <si>
    <t>07/19/2013 12:00:00 AM</t>
  </si>
  <si>
    <t>14-0345</t>
  </si>
  <si>
    <t>EAST MEADOW</t>
  </si>
  <si>
    <t>16-0210</t>
  </si>
  <si>
    <t>Dissecting Aneurysm and acute cocaine intoxication</t>
  </si>
  <si>
    <t>18-0628</t>
  </si>
  <si>
    <t>Acute Intoxication From the Combined Effects of Fentanyl, Acetyl Fentanyl, Oxycodone, Alcohol, 7-Amino Clonazepam, Lamotrigine, and Trazodone</t>
  </si>
  <si>
    <t>17-0627</t>
  </si>
  <si>
    <t>Acute and Chronic Substance Abuse (Fentanyl and Cocaine)</t>
  </si>
  <si>
    <t>15-0672</t>
  </si>
  <si>
    <t>Aortic Dissection Complicating Acute and Chronic Cocaine Use</t>
  </si>
  <si>
    <t>16-0225</t>
  </si>
  <si>
    <t>04/08/2016 12:00:00 AM</t>
  </si>
  <si>
    <t>Acute Heroin Toxicity with Associated Alcohol Use</t>
  </si>
  <si>
    <t>16-0176</t>
  </si>
  <si>
    <t>03/18/2016 12:00:00 AM</t>
  </si>
  <si>
    <t>Acute Intoxication The Combined Effects of Heroin, Alcohol, Clonazepam and Diazepam</t>
  </si>
  <si>
    <t>16-0080</t>
  </si>
  <si>
    <t>02/04/2016 12:00:00 AM</t>
  </si>
  <si>
    <t>Acute Intoxication From the Combined Effects of Heroin and Fentanyl</t>
  </si>
  <si>
    <t>17-0051</t>
  </si>
  <si>
    <t>Acute Intoxication From the Combined Effects of Fentanyl, 3,4-Methylenedioxymethamphetamine (MDMA), Alprazolam, and Bupropion</t>
  </si>
  <si>
    <t>16-0383</t>
  </si>
  <si>
    <t>Acute Intoxication The Combined Effects of Heroin and Alcohol</t>
  </si>
  <si>
    <t>18-0703</t>
  </si>
  <si>
    <t>Acute Intoxication By The Combined Effect of Fentanyl, Acetyl Fentanyl, and Ethanol</t>
  </si>
  <si>
    <t>13-0484</t>
  </si>
  <si>
    <t>12/27/2013 12:00:00 AM</t>
  </si>
  <si>
    <t>14-0359</t>
  </si>
  <si>
    <t>Acute intoxication due to the combined effects of heroin, Alprazolam and Clonazepam</t>
  </si>
  <si>
    <t>16-0587</t>
  </si>
  <si>
    <t>Acute Intoxication The Combined Effects of Fentanyl and Heroin</t>
  </si>
  <si>
    <t>15-0713</t>
  </si>
  <si>
    <t>12/22/2015 12:00:00 AM</t>
  </si>
  <si>
    <t>18-0985</t>
  </si>
  <si>
    <t>17-0297</t>
  </si>
  <si>
    <t>Grantmoor Motel</t>
  </si>
  <si>
    <t>Acute Heroin and Cocaine intoxication</t>
  </si>
  <si>
    <t>18-0245</t>
  </si>
  <si>
    <t>NORTH FORT MYERS</t>
  </si>
  <si>
    <t>LEE</t>
  </si>
  <si>
    <t>Acute IntoxicationCombined Effects of Fentanyl, Acetyl Fentanyl, and Heroin</t>
  </si>
  <si>
    <t>14-0050</t>
  </si>
  <si>
    <t>13-0039</t>
  </si>
  <si>
    <t>02/03/2013 12:00:00 AM</t>
  </si>
  <si>
    <t>SOUTH LYME</t>
  </si>
  <si>
    <t>16-0545</t>
  </si>
  <si>
    <t>08/14/2016 12:00:00 AM</t>
  </si>
  <si>
    <t>18-0616</t>
  </si>
  <si>
    <t>08/04/2018 12:00:00 AM</t>
  </si>
  <si>
    <t>FORT LAUDERDALE</t>
  </si>
  <si>
    <t>18-0842</t>
  </si>
  <si>
    <t>Acute intoxication by the combined effects of heroin, phencyclidine, cocaine and alcohol</t>
  </si>
  <si>
    <t>12-0162</t>
  </si>
  <si>
    <t>06/27/2012 12:00:00 AM</t>
  </si>
  <si>
    <t>13-0465</t>
  </si>
  <si>
    <t>Acute Intoxication due to the Combined Effects of Methadone, Clonazepam, Lorazepam, Alprazolam, and Paroxetine</t>
  </si>
  <si>
    <t>12-0103</t>
  </si>
  <si>
    <t>04/20/2012 12:00:00 AM</t>
  </si>
  <si>
    <t>tapentadol</t>
  </si>
  <si>
    <t>18-0134</t>
  </si>
  <si>
    <t>Acute IntoxicationCombined Effects of Quetiapine, Doxepin, Mirtazapine, Fentanyl, Butalbital, Tramadol, and Citalopram/Escitalopram</t>
  </si>
  <si>
    <t>13-0314</t>
  </si>
  <si>
    <t>17-0941</t>
  </si>
  <si>
    <t>11/30/2017 12:00:00 AM</t>
  </si>
  <si>
    <t>Hyperglycemia and Ketoacidosis Diabetes Mellitus and Acute Intoxication With Ethanol, Alprazolam, Cocaine, and Heroin</t>
  </si>
  <si>
    <t>17-0581</t>
  </si>
  <si>
    <t>Inhaling 1,1-DIFLUOROETHANE</t>
  </si>
  <si>
    <t>ACUTE 1,1-DIFLUOROETHANE TOXICITY, ALCOHOL, ALPRAZOLAM, DIPHENHYDRAMINE, AMPHETAMINE USE</t>
  </si>
  <si>
    <t>16-0401</t>
  </si>
  <si>
    <t>behind building empty parking lot</t>
  </si>
  <si>
    <t>combined alcohol and medication</t>
  </si>
  <si>
    <t>Acute Intoxication due to the Combined Effects of Alcohol and Nordiazepam</t>
  </si>
  <si>
    <t>15-0449</t>
  </si>
  <si>
    <t>15-0004</t>
  </si>
  <si>
    <t>Intoxication due to the combined effects of Acetaminophen, Salicylate, Alprazolam, and Hydrocodone</t>
  </si>
  <si>
    <t>18-0404</t>
  </si>
  <si>
    <t>05/27/2018 12:00:00 AM</t>
  </si>
  <si>
    <t>Multidrug Toxicity Including Fentanyl, Diphenhydramine, Alprazolam, Clonazepam, and Fluoxetine</t>
  </si>
  <si>
    <t>14-0434</t>
  </si>
  <si>
    <t>Intoxication due to the combined effects of Heroin, Bupropion, Citalopram/Escitalopram, Olanzapine, and Hydroxyzine</t>
  </si>
  <si>
    <t>16-0342</t>
  </si>
  <si>
    <t>Acute Fentanyl and Alcohol Intoxication While Using Diazepam</t>
  </si>
  <si>
    <t>17-0198</t>
  </si>
  <si>
    <t>03/07/2017 12:00:00 AM</t>
  </si>
  <si>
    <t>Acute Intoxication due to the Combined Effects of Butyryl Fentanyl, Delorazepam, Dextromethorphan, Lorazepam, and U47700 (Synthetic Opioid)</t>
  </si>
  <si>
    <t>12-0207</t>
  </si>
  <si>
    <t>08/14/2012 12:00:00 AM</t>
  </si>
  <si>
    <t>18-0277</t>
  </si>
  <si>
    <t>Acute Intoxication due to the Combined Effects ofCocaine, Fentanyl, Heroin, and Methamphetamine</t>
  </si>
  <si>
    <t>16-0017</t>
  </si>
  <si>
    <t>Acute Intoxication Due To The Combined Effects of Heroin and Clonazepam</t>
  </si>
  <si>
    <t>16-0506</t>
  </si>
  <si>
    <t>17-0102</t>
  </si>
  <si>
    <t>16-0094</t>
  </si>
  <si>
    <t>17-0762</t>
  </si>
  <si>
    <t>09/18/2017 12:00:00 AM</t>
  </si>
  <si>
    <t>Complications of Drug Toxicity Probable Cocaine and Phencyclidine</t>
  </si>
  <si>
    <t>15-0676</t>
  </si>
  <si>
    <t>Combined Acute Oxycodone, Hydrocodone and Clonazepam Toxicities</t>
  </si>
  <si>
    <t>12-0264</t>
  </si>
  <si>
    <t>10/08/2012 12:00:00 AM</t>
  </si>
  <si>
    <t>17-0185</t>
  </si>
  <si>
    <t>Acute Intoxication Due to the Combined Effects of Fentanyl, Heroin, Cocaine, Amphetamine, and Alprazolam</t>
  </si>
  <si>
    <t>16-0246</t>
  </si>
  <si>
    <t>04/15/2016 12:00:00 AM</t>
  </si>
  <si>
    <t>Acute Fentanyl, Heroin and Alcohol Intoxication While Using Buprenorphine</t>
  </si>
  <si>
    <t>16-0489</t>
  </si>
  <si>
    <t>07/15/2016 12:00:00 AM</t>
  </si>
  <si>
    <t>Acute Intoxication The Combined Effects of Fentanyl, Clonazepam and Alprazolam</t>
  </si>
  <si>
    <t>17-0710</t>
  </si>
  <si>
    <t>16-0279</t>
  </si>
  <si>
    <t>Acute Morphine and Oxycodone Intoxication and Recent Use of Cocaine</t>
  </si>
  <si>
    <t>18-1017</t>
  </si>
  <si>
    <t>12/30/2018 12:00:00 AM</t>
  </si>
  <si>
    <t>Acute Intoxication by the Combined Effects of Fentanyl, Heroin, Lamotrigine, and Diphenydramine</t>
  </si>
  <si>
    <t>15-0489</t>
  </si>
  <si>
    <t>Oxycodone, tramadol, and alcohol toxicities</t>
  </si>
  <si>
    <t>16-0355</t>
  </si>
  <si>
    <t>The Combined Effects of Fentanyl, Heroin and Hydromorphone</t>
  </si>
  <si>
    <t>16-0855</t>
  </si>
  <si>
    <t>Stratford Motor Inn Room 1</t>
  </si>
  <si>
    <t>ACUTE HEROIN AND COCAINE TOXICITIES</t>
  </si>
  <si>
    <t>13-0418</t>
  </si>
  <si>
    <t>Alcohol and Methadone Intoxication</t>
  </si>
  <si>
    <t>16-0905</t>
  </si>
  <si>
    <t>12/28/2016 12:00:00 AM</t>
  </si>
  <si>
    <t>Acute intoxication Heroin, Furanyl Fentanyl, and Ethanol.</t>
  </si>
  <si>
    <t>16-0501</t>
  </si>
  <si>
    <t>07/19/2016 12:00:00 AM</t>
  </si>
  <si>
    <t>PASSAIC</t>
  </si>
  <si>
    <t>17-0498</t>
  </si>
  <si>
    <t>Multidrug Toxicity Including Ethanol, Fentanyl, and Morphine</t>
  </si>
  <si>
    <t>16-0286</t>
  </si>
  <si>
    <t>Acute Intoxication due to the Combined Effects of Ethanol, Buprenorphine, and oxycodone</t>
  </si>
  <si>
    <t>18-0213</t>
  </si>
  <si>
    <t>03/19/2018 12:00:00 AM</t>
  </si>
  <si>
    <t>Acute Intoxication due to the Combined Effects of Cocaine, Alcohol, Alprazolam, Trazodone and Zolpidem</t>
  </si>
  <si>
    <t>14-0268</t>
  </si>
  <si>
    <t>06/22/2014 12:00:00 AM</t>
  </si>
  <si>
    <t>Intoxication due to the combined effects of Heroin, Oxycodone, and Bupropion</t>
  </si>
  <si>
    <t>buprop</t>
  </si>
  <si>
    <t>18-0528</t>
  </si>
  <si>
    <t>Acute Intoxication From the Combined Effects of Fentanyl, Acetyl Fentanyl, and Pseudoephedrine</t>
  </si>
  <si>
    <t>15-0170</t>
  </si>
  <si>
    <t>04/07/2015 12:00:00 AM</t>
  </si>
  <si>
    <t>Acute intoxication due to the combined effects of heroin, alcohol</t>
  </si>
  <si>
    <t>15-0402</t>
  </si>
  <si>
    <t>Acute Intoxication due to the combined effects of Heroin, Alprazolam and Clonazepam</t>
  </si>
  <si>
    <t>14-0163</t>
  </si>
  <si>
    <t>04/16/2014 12:00:00 AM</t>
  </si>
  <si>
    <t>Boat Marina</t>
  </si>
  <si>
    <t>Intoxication due to the Combined Effects of Methadone, Oxycodone, Oxymorphone, and Amphetamine</t>
  </si>
  <si>
    <t>17-0901</t>
  </si>
  <si>
    <t>Drug and Alcohol Abuse</t>
  </si>
  <si>
    <t>Complications of Ethanol, Opiate, and Benzodiazepine Toxicity</t>
  </si>
  <si>
    <t>16-0640</t>
  </si>
  <si>
    <t>Acute Intoxication The Combined Effects of Heroin, Fentanyl, Cocaine and Olanzapine</t>
  </si>
  <si>
    <t>17-0233</t>
  </si>
  <si>
    <t>Acryl Fentanyl and Oxycodone, recent cocaine</t>
  </si>
  <si>
    <t>17-0632</t>
  </si>
  <si>
    <t>07/27/2017 12:00:00 AM</t>
  </si>
  <si>
    <t>12-0072</t>
  </si>
  <si>
    <t>03/20/2012 12:00:00 AM</t>
  </si>
  <si>
    <t>Dilated Cardiomyopathy</t>
  </si>
  <si>
    <t>15-0122</t>
  </si>
  <si>
    <t>03/11/2015 12:00:00 AM</t>
  </si>
  <si>
    <t>Acute Combined Alcohol, Oxycodone and Tramadol Toxicities</t>
  </si>
  <si>
    <t>18-0740</t>
  </si>
  <si>
    <t>Acute Intoxication Combined Effects of Ethanol, Clonazepam, Methadone, and Quetiapine</t>
  </si>
  <si>
    <t>17-0464</t>
  </si>
  <si>
    <t>Acute Intoxication (Benzodiazepines and Opiates)</t>
  </si>
  <si>
    <t>17-0726</t>
  </si>
  <si>
    <t>16-0772</t>
  </si>
  <si>
    <t>17-0362</t>
  </si>
  <si>
    <t>14-0200</t>
  </si>
  <si>
    <t>Phencyclidine and Heroin Intoxication</t>
  </si>
  <si>
    <t>13-0370</t>
  </si>
  <si>
    <t>18-0827</t>
  </si>
  <si>
    <t>18-0611</t>
  </si>
  <si>
    <t>Acute Intoxication due to the Combined Effects of Fentanyl, Heroin, Cocaine, Tramadol and Alprazolam</t>
  </si>
  <si>
    <t>14-0502</t>
  </si>
  <si>
    <t>15-0690</t>
  </si>
  <si>
    <t>12/09/2015 12:00:00 AM</t>
  </si>
  <si>
    <t>Acute Fentanyl and Heroin Intoxication While Using Venlafaxine, Alprazolam, Hydroxyzine, Quetiapine and Zolpidem</t>
  </si>
  <si>
    <t>17-0217</t>
  </si>
  <si>
    <t>13-0010</t>
  </si>
  <si>
    <t>01/08/2013 12:00:00 AM</t>
  </si>
  <si>
    <t>Acute Intoxication                                                                               Combined Effects of Benzodiazepines and Hydrocodone</t>
  </si>
  <si>
    <t>13-0200</t>
  </si>
  <si>
    <t>16-0121</t>
  </si>
  <si>
    <t>02/21/2016 12:00:00 AM</t>
  </si>
  <si>
    <t>KINGWOOD</t>
  </si>
  <si>
    <t>HARRIS</t>
  </si>
  <si>
    <t>TX</t>
  </si>
  <si>
    <t>Acute Intoxication due to the Combined Effects of Heroin, Fentanyl, Cocaine and Trazodone</t>
  </si>
  <si>
    <t>15-0185</t>
  </si>
  <si>
    <t>04/13/2015 12:00:00 AM</t>
  </si>
  <si>
    <t>14-0142</t>
  </si>
  <si>
    <t>17-0678</t>
  </si>
  <si>
    <t>08/17/2017 12:00:00 AM</t>
  </si>
  <si>
    <t>Acute Intoxication due to the Combined Effects of Clonazepam, Cyclobenzaprine, Morphine, and Sertraline</t>
  </si>
  <si>
    <t>14-0148</t>
  </si>
  <si>
    <t>04/02/2014 12:00:00 AM</t>
  </si>
  <si>
    <t>Took Drugs</t>
  </si>
  <si>
    <t>16-0148</t>
  </si>
  <si>
    <t>Mother's home</t>
  </si>
  <si>
    <t>Acute Cocaine and Oxycodone Toxicities Associated With Amitriptyline, Doxepin and Mirtazapine Use</t>
  </si>
  <si>
    <t>15-0528</t>
  </si>
  <si>
    <t>Acute Intoxication Due To The Combined Effects of Cocaine and Heroin</t>
  </si>
  <si>
    <t>16-0822</t>
  </si>
  <si>
    <t>Acute Intoxication From the Combined Effects of Fentanyl, Acetyl Fentanyl, and Nordiazepam</t>
  </si>
  <si>
    <t>16-0110</t>
  </si>
  <si>
    <t>15-0089</t>
  </si>
  <si>
    <t>02/24/2015 12:00:00 AM</t>
  </si>
  <si>
    <t>Intoxication due to the Combined Effects of Alcohol, Topiramate, and Venlafaxine</t>
  </si>
  <si>
    <t>TOPIRAMATE</t>
  </si>
  <si>
    <t>15-0201</t>
  </si>
  <si>
    <t>Acute intoxication due to the combined effects of heroin, methadone,</t>
  </si>
  <si>
    <t>16-0164</t>
  </si>
  <si>
    <t>03/12/2016 12:00:00 AM</t>
  </si>
  <si>
    <t>12-0220</t>
  </si>
  <si>
    <t>08/25/2012 12:00:00 AM</t>
  </si>
  <si>
    <t>18-0509</t>
  </si>
  <si>
    <t>17-0056</t>
  </si>
  <si>
    <t>Hypothermia Complicating Acute Heroin and Cocaine Intoxication</t>
  </si>
  <si>
    <t>17-0416</t>
  </si>
  <si>
    <t>Acute Intoxication From the Combined Effects of Cocaine, Fentanyl, Acetyl Fentanyl, Tramadol, Alprazolam, Sertraline, and Lamotrigine</t>
  </si>
  <si>
    <t>15-0140</t>
  </si>
  <si>
    <t>03/23/2015 12:00:00 AM</t>
  </si>
  <si>
    <t>12-0350</t>
  </si>
  <si>
    <t>14-0038</t>
  </si>
  <si>
    <t>12-0067</t>
  </si>
  <si>
    <t>12-0045</t>
  </si>
  <si>
    <t>02/19/2012 12:00:00 AM</t>
  </si>
  <si>
    <t>15-0318</t>
  </si>
  <si>
    <t>18-0968</t>
  </si>
  <si>
    <t>12/10/2018 12:00:00 AM</t>
  </si>
  <si>
    <t>18-0718</t>
  </si>
  <si>
    <t>Acute Intoxication From the Combined Effects of Fentanyl, Acetyl Fentanyl, Levetiracetam, and Alcohol</t>
  </si>
  <si>
    <t>16-0535</t>
  </si>
  <si>
    <t>08/06/2016 12:00:00 AM</t>
  </si>
  <si>
    <t>Acute Combined U-47700, Oxycodone and Zolpidem Toxicities Associated with Etizolam and Trazodone Use</t>
  </si>
  <si>
    <t>18-0046</t>
  </si>
  <si>
    <t>Acute IntoxicationCombined Effects of Alprazolam, Amitriptyline, Citalopram/Escitalopram, and Amphetamine</t>
  </si>
  <si>
    <t>14-0294</t>
  </si>
  <si>
    <t>Pulmonary Emphysema</t>
  </si>
  <si>
    <t>12-0235</t>
  </si>
  <si>
    <t>09/07/2012 12:00:00 AM</t>
  </si>
  <si>
    <t>18-0493</t>
  </si>
  <si>
    <t>Recent Cocaine Use, Atherosclerosis</t>
  </si>
  <si>
    <t>15-0709</t>
  </si>
  <si>
    <t>16-0705</t>
  </si>
  <si>
    <t>Acute Intoxication due to the Combined Effects of Methadone and Alprazolam</t>
  </si>
  <si>
    <t>15-0367</t>
  </si>
  <si>
    <t>Acute Intoxication from the combined effects of Heroin, Fentanyl, and Diphenhydramine</t>
  </si>
  <si>
    <t>16-0809</t>
  </si>
  <si>
    <t>17-0658</t>
  </si>
  <si>
    <t>Alcohol and Benzodiazepine use</t>
  </si>
  <si>
    <t>COMPLICATIONS OF COMBINED ALCOHOL AND BENZODIAZEPINE TOXICITIES</t>
  </si>
  <si>
    <t>13-0371</t>
  </si>
  <si>
    <t>Intoxication due to the Combined Effects of Cocaine, Methadone, and Heroin</t>
  </si>
  <si>
    <t>18-0871</t>
  </si>
  <si>
    <t>12-0307</t>
  </si>
  <si>
    <t>11/17/2012 12:00:00 AM</t>
  </si>
  <si>
    <t>16-0811</t>
  </si>
  <si>
    <t>18-0118</t>
  </si>
  <si>
    <t>02/20/2018 12:00:00 AM</t>
  </si>
  <si>
    <t>Complications of Chronic Ethanolism and Heroin Toxicity</t>
  </si>
  <si>
    <t>13-0141</t>
  </si>
  <si>
    <t>04/25/2013 12:00:00 AM</t>
  </si>
  <si>
    <t>18-0524</t>
  </si>
  <si>
    <t>ACUTE COMBINED HEROIN, METHADONE AND ALPRAZOLAM TOXICITY</t>
  </si>
  <si>
    <t>17-0144</t>
  </si>
  <si>
    <t>Holiday Inn</t>
  </si>
  <si>
    <t>Acute fentanyl Intoxication</t>
  </si>
  <si>
    <t>14-0028</t>
  </si>
  <si>
    <t>01/18/2014 12:00:00 AM</t>
  </si>
  <si>
    <t>12-0017</t>
  </si>
  <si>
    <t>01/18/2012 12:00:00 AM</t>
  </si>
  <si>
    <t>13-0283</t>
  </si>
  <si>
    <t>Acute intoxication due to the combined effects of                                                                                    heroin, Clonazepam, Citalopram and Alprazolam</t>
  </si>
  <si>
    <t>17-1016</t>
  </si>
  <si>
    <t>CRAGFORD</t>
  </si>
  <si>
    <t>CLAY</t>
  </si>
  <si>
    <t>AL</t>
  </si>
  <si>
    <t>14-0195</t>
  </si>
  <si>
    <t>05/07/2014 12:00:00 AM</t>
  </si>
  <si>
    <t>Intoxication due to the Combined Effects of Heroin and Methadone</t>
  </si>
  <si>
    <t>15-0398</t>
  </si>
  <si>
    <t>08/02/2015 12:00:00 AM</t>
  </si>
  <si>
    <t>18-1007</t>
  </si>
  <si>
    <t>12/26/2018 12:00:00 AM</t>
  </si>
  <si>
    <t>13-0067</t>
  </si>
  <si>
    <t>18-0060</t>
  </si>
  <si>
    <t>Acute Intoxication due to the Combined Effects of Cocaine, Morphine and Hydromorphone</t>
  </si>
  <si>
    <t>16-0722</t>
  </si>
  <si>
    <t>ACUTE COMBINED HEROIN, ACETYL FENTANYL, FENTANYL, METHADONE, NORDIAZEPAM AND ALCOHOL TOXICITIES</t>
  </si>
  <si>
    <t>18-0577</t>
  </si>
  <si>
    <t>Acute Intoxication due to the Combined Effects of Alcohol, Diazepam and Tramadol</t>
  </si>
  <si>
    <t>16-0667</t>
  </si>
  <si>
    <t>Acute Intoxication due to Clonazepam, Cocaine, Bupropion, Methylphenidate, Riutalinic Acid, Olanzapine, Fentanyl, Clonidine, and Oxycodone</t>
  </si>
  <si>
    <t>18-0082</t>
  </si>
  <si>
    <t>02/05/2018 12:00:00 AM</t>
  </si>
  <si>
    <t>Acute Intoxication due to the Combined Effects of Fentanyl, Cocaine, Clonazepam and Diphenhydramine</t>
  </si>
  <si>
    <t>17-0448</t>
  </si>
  <si>
    <t>Fentanyl, Quetiapine, and Duloxetine.</t>
  </si>
  <si>
    <t>17-0086</t>
  </si>
  <si>
    <t>02/01/2017 12:00:00 AM</t>
  </si>
  <si>
    <t>COMPLICATIONS OF FENTANYL AND COCAINE TOXICITIES</t>
  </si>
  <si>
    <t>12-0089</t>
  </si>
  <si>
    <t>04/06/2012 12:00:00 AM</t>
  </si>
  <si>
    <t>13-0250</t>
  </si>
  <si>
    <t>12-0293</t>
  </si>
  <si>
    <t>Parents House</t>
  </si>
  <si>
    <t>18-0208</t>
  </si>
  <si>
    <t>SOUTHFIELD</t>
  </si>
  <si>
    <t>Ingested Methadone Prescribed to Another</t>
  </si>
  <si>
    <t>16-0241</t>
  </si>
  <si>
    <t>12-0261</t>
  </si>
  <si>
    <t>Cocaine use</t>
  </si>
  <si>
    <t>Spontaneous Intracerebral Hemorrhage Associated with cocaine</t>
  </si>
  <si>
    <t>18-0282</t>
  </si>
  <si>
    <t>Acute Fentanyl, Cocaine, and Clonazepam Intoxication</t>
  </si>
  <si>
    <t>15-0286</t>
  </si>
  <si>
    <t>17-0130</t>
  </si>
  <si>
    <t>17-0016</t>
  </si>
  <si>
    <t>16-0760</t>
  </si>
  <si>
    <t>17-0536</t>
  </si>
  <si>
    <t>Combined Effects of Clonazepam, Trazodone, and Fentanyl</t>
  </si>
  <si>
    <t>12-0196</t>
  </si>
  <si>
    <t>07/29/2012 12:00:00 AM</t>
  </si>
  <si>
    <t>17-0330</t>
  </si>
  <si>
    <t>04/25/2017 12:00:00 AM</t>
  </si>
  <si>
    <t>Combined Effects of Clonazepam, Cocaine, Quetiapine, and Fentanyl</t>
  </si>
  <si>
    <t>18-0685</t>
  </si>
  <si>
    <t>Acute Intoxication From the Combined Effects of 3,4-Methylenedioxyamphetamine (MDA) and Alcohol</t>
  </si>
  <si>
    <t>15-0167</t>
  </si>
  <si>
    <t>NEW BRITAIN, CT</t>
  </si>
  <si>
    <t>Methadone and Alcohol Intoxication</t>
  </si>
  <si>
    <t>13-0233</t>
  </si>
  <si>
    <t>GRANBY</t>
  </si>
  <si>
    <t>16-0737</t>
  </si>
  <si>
    <t>Acute Intoxication From the Combined Effects of Methadone, Diazepam, Clonazepam, and Sertraline</t>
  </si>
  <si>
    <t>14-0529</t>
  </si>
  <si>
    <t>Acute intoxication due to the combined effects of heroin, alcohol, Alprazolam, Temazepam and Trazodone</t>
  </si>
  <si>
    <t>18-0416</t>
  </si>
  <si>
    <t>Acute Intoxication due to the Combined Effects of Fentanyl, Hydroxyzine and Duloxetine</t>
  </si>
  <si>
    <t>15-0035</t>
  </si>
  <si>
    <t>Intoxication due to the combined effects of Methadone, Alprazolam, and Clonazepam</t>
  </si>
  <si>
    <t>16-0063</t>
  </si>
  <si>
    <t>Acute Fentanyl, Heroin, Ketamine and Methadone Intoxication</t>
  </si>
  <si>
    <t>KETAMINE</t>
  </si>
  <si>
    <t>18-0384</t>
  </si>
  <si>
    <t>05/18/2018 12:00:00 AM</t>
  </si>
  <si>
    <t>Acute Intoxication due to the Combined Effects ofAcetyl Fentanyl, Fentanyl, and Heroin</t>
  </si>
  <si>
    <t>18-0014</t>
  </si>
  <si>
    <t>Acute Intoxication due to the Combined Effects of Fentanyl,Cocaine, Amitriptyline, and Quetiapine</t>
  </si>
  <si>
    <t>15-0563</t>
  </si>
  <si>
    <t>17-0107</t>
  </si>
  <si>
    <t>Acute Intoxication From the Combined Effects of Fentanyl, Acetyl Fentanyl, U-47700 (Synthetic Opioid), and Alcohol</t>
  </si>
  <si>
    <t>14-0458</t>
  </si>
  <si>
    <t>Acute intoxication due to the combined effects of heroin, ethanol, Methorphan, Promethazine and Chlorpheniramine</t>
  </si>
  <si>
    <t>14-0010</t>
  </si>
  <si>
    <t>Drug, Alcohol Use</t>
  </si>
  <si>
    <t>Acute Opiate, Clonazepam, Alprazolam and Alcohol Toxicities</t>
  </si>
  <si>
    <t>15-0658</t>
  </si>
  <si>
    <t>18-0297</t>
  </si>
  <si>
    <t>04/17/2018 12:00:00 AM</t>
  </si>
  <si>
    <t>Acute IntoxicationCombined Effects of Cocaine, Tramadol, and Fentanyl</t>
  </si>
  <si>
    <t>14-0326</t>
  </si>
  <si>
    <t>08/08/2014 12:00:00 AM</t>
  </si>
  <si>
    <t>14-0040</t>
  </si>
  <si>
    <t>Acute Heroin Alprazolam, Temazepam and Alcohol Toxicities</t>
  </si>
  <si>
    <t>Atherosclerotic Coronary Artery Disease with Cardiac Hypertrophy</t>
  </si>
  <si>
    <t>17-0404</t>
  </si>
  <si>
    <t>Fentanyl, Heroin, And Clonazepam</t>
  </si>
  <si>
    <t>15-0265</t>
  </si>
  <si>
    <t>16-0046</t>
  </si>
  <si>
    <t>Acute Intoxication Due To The Combined Effects of Fentanyl and Alcohol</t>
  </si>
  <si>
    <t>17-0166</t>
  </si>
  <si>
    <t>ACUTE FENTANYL AND BENZODIAZEPINE INTOXICATION</t>
  </si>
  <si>
    <t>13-0109</t>
  </si>
  <si>
    <t>03/26/2013 12:00:00 AM</t>
  </si>
  <si>
    <t>16-0690</t>
  </si>
  <si>
    <t>Acute Intoxication from the Combined Effects of Fentanyl, Acetyl Fentanyl, and Heroin</t>
  </si>
  <si>
    <t>18-0605</t>
  </si>
  <si>
    <t>Acute Intoxication from the Combined Effects of Fentanyl, Heroin, Alcohol, and Mirtazapine</t>
  </si>
  <si>
    <t>18-0109</t>
  </si>
  <si>
    <t>Complication Following Acute Intoxication Including Opiates and Cocaine</t>
  </si>
  <si>
    <t>18-0543</t>
  </si>
  <si>
    <t>13-0443</t>
  </si>
  <si>
    <t>12/08/2013 12:00:00 AM</t>
  </si>
  <si>
    <t>Cocaine, Heroin and Fentanyl Intoxication</t>
  </si>
  <si>
    <t>16-0048</t>
  </si>
  <si>
    <t>Acute Intoxication From the Combined Effects of Heroin and Diazepam</t>
  </si>
  <si>
    <t>13-0020</t>
  </si>
  <si>
    <t>18-0310</t>
  </si>
  <si>
    <t>18-0339</t>
  </si>
  <si>
    <t>Acute Intoxication From the Combined Effects of Cocaine and Mirtazapine</t>
  </si>
  <si>
    <t>18-0949</t>
  </si>
  <si>
    <t>Acute Intoxication the Combined Effects of Heroin, Fentanyl, Acetyl Fentanyl, Oxymorphone, Loperamide, Alprazolam, and Sertraline</t>
  </si>
  <si>
    <t>15-0473</t>
  </si>
  <si>
    <t>snorted</t>
  </si>
  <si>
    <t>15-0068</t>
  </si>
  <si>
    <t>TOLLAND, CT</t>
  </si>
  <si>
    <t>Acute intoxication due to the combined effects of Oxycodone, Diazepam,</t>
  </si>
  <si>
    <t>17-0694</t>
  </si>
  <si>
    <t>Inside Vehicle</t>
  </si>
  <si>
    <t>Acute Intoxication due to the Combined Effects of Fentanyl, Acetyl Fentanyl, Cocaine, and Ethanol.</t>
  </si>
  <si>
    <t>13-0126</t>
  </si>
  <si>
    <t>04/10/2013 12:00:00 AM</t>
  </si>
  <si>
    <t>15-0619</t>
  </si>
  <si>
    <t>11/08/2015 12:00:00 AM</t>
  </si>
  <si>
    <t>16-0677</t>
  </si>
  <si>
    <t>Combined Medication Alcohol</t>
  </si>
  <si>
    <t>Acute Intoxication due to the Combined Effects of Alcohol, Methadone, Diazepam, Clonazepam and Diphenhydramine</t>
  </si>
  <si>
    <t>14-0230</t>
  </si>
  <si>
    <t>05/30/2014 12:00:00 AM</t>
  </si>
  <si>
    <t>Acute intoxication due to the combined effects of morphine, benzodiazepines, Trazodone and Diphenhydramine</t>
  </si>
  <si>
    <t>16-0497</t>
  </si>
  <si>
    <t>07/17/2016 12:00:00 AM</t>
  </si>
  <si>
    <t>18-0448</t>
  </si>
  <si>
    <t>ACUTE COCAINE, FENTANYL AND ALCOHOL TOXICITIES</t>
  </si>
  <si>
    <t>13-0265</t>
  </si>
  <si>
    <t>08/07/2013 12:00:00 AM</t>
  </si>
  <si>
    <t>Amphetamine and Phentermine Intoxication</t>
  </si>
  <si>
    <t>16-0608</t>
  </si>
  <si>
    <t>Deylin Motel</t>
  </si>
  <si>
    <t>Acute Intoxication The Combined Effects of Heroin, Fentanyl, and Ethanol</t>
  </si>
  <si>
    <t>13-0392</t>
  </si>
  <si>
    <t>11/07/2013 12:00:00 AM</t>
  </si>
  <si>
    <t>14-0492</t>
  </si>
  <si>
    <t>11/24/2014 12:00:00 AM</t>
  </si>
  <si>
    <t>18-0329</t>
  </si>
  <si>
    <t>Leeway Inc</t>
  </si>
  <si>
    <t>Acute Intoxication due to the Combined Effects of Heroinand Ethanol</t>
  </si>
  <si>
    <t>12-0145</t>
  </si>
  <si>
    <t>06/09/2012 12:00:00 AM</t>
  </si>
  <si>
    <t>18-0353</t>
  </si>
  <si>
    <t>Complications of Acute Intoxication due to the Combined Effects ofAcetyl Fentanyl, Alprazolam, Cocaine,Fentanyl, and Heroin withExcited Delirium</t>
  </si>
  <si>
    <t>16-0470</t>
  </si>
  <si>
    <t>16-0475</t>
  </si>
  <si>
    <t>Acute Intoxication The Combined Effects of Fentanyl, Morphine,Oxycodone, Zolpidem and Alprazolam</t>
  </si>
  <si>
    <t>16-0895</t>
  </si>
  <si>
    <t>12-0333</t>
  </si>
  <si>
    <t>12/11/2012 12:00:00 AM</t>
  </si>
  <si>
    <t>Father's residence</t>
  </si>
  <si>
    <t>18-0793</t>
  </si>
  <si>
    <t>Acute Intoxication From the Combined Effects of Cocaine, Fentanyl, Amitriptyline, Nortriptyline, and Hydroxyzine</t>
  </si>
  <si>
    <t>17-0081</t>
  </si>
  <si>
    <t>14-0005</t>
  </si>
  <si>
    <t>01/05/2014 12:00:00 AM</t>
  </si>
  <si>
    <t>Acute intoxication due to the combined effects of heroin, Zolpidem and Quetiapine</t>
  </si>
  <si>
    <t>12-0355</t>
  </si>
  <si>
    <t>12/31/2012 12:00:00 AM</t>
  </si>
  <si>
    <t>SANTA CRUZ</t>
  </si>
  <si>
    <t>Father's Summer cottage</t>
  </si>
  <si>
    <t>17-0005</t>
  </si>
  <si>
    <t>01/03/2017 12:00:00 AM</t>
  </si>
  <si>
    <t>Acute Intoxication due to the Combined Effects of Heroin, Cocaine and Cyclobenzaprine</t>
  </si>
  <si>
    <t>18-0010</t>
  </si>
  <si>
    <t>15-0154</t>
  </si>
  <si>
    <t>03/31/2015 12:00:00 AM</t>
  </si>
  <si>
    <t>Cocaine and Phencyclidine Intoxication</t>
  </si>
  <si>
    <t>17-0954</t>
  </si>
  <si>
    <t>Compications of Intoxication From Multiple Drugs Including Methadone and clonazepam</t>
  </si>
  <si>
    <t>13-0185</t>
  </si>
  <si>
    <t>06/04/2013 12:00:00 AM</t>
  </si>
  <si>
    <t>16-0179</t>
  </si>
  <si>
    <t>Acute Intoxication From The Combined Effects Of Cocaine, Fentanyl, Clonazepam and Alcohol</t>
  </si>
  <si>
    <t>15-0724</t>
  </si>
  <si>
    <t>12/29/2015 12:00:00 AM</t>
  </si>
  <si>
    <t>13-0167</t>
  </si>
  <si>
    <t>05/19/2013 12:00:00 AM</t>
  </si>
  <si>
    <t>Combined drug toxicity, Oxycodone and Alprazolam</t>
  </si>
  <si>
    <t>16-0207</t>
  </si>
  <si>
    <t>Acute Intoxication due to the Combined Effects of Cocaine, Heroin, Fentanyl, and Oxycodone</t>
  </si>
  <si>
    <t>17-0617</t>
  </si>
  <si>
    <t>Acute Intoxication From the Combined Effects of Fentanyl, Morphine, and Methamphetamine</t>
  </si>
  <si>
    <t>12-0102</t>
  </si>
  <si>
    <t>04/15/2012 12:00:00 AM</t>
  </si>
  <si>
    <t>16-0490</t>
  </si>
  <si>
    <t>Acute Intoxication the Combined Effects of Alcohol, Morphine, Lorazepam, Tramadol and Nordiazepam</t>
  </si>
  <si>
    <t>18-0745</t>
  </si>
  <si>
    <t>Acute Intoxication By The Combined Effects of Alprazolam, Methadone, Mirtazapine, Fentanyl, and Acetyl Fentanyl</t>
  </si>
  <si>
    <t>13-0449</t>
  </si>
  <si>
    <t>18-0996</t>
  </si>
  <si>
    <t>12/19/2018 12:00:00 AM</t>
  </si>
  <si>
    <t>ACUTE INTOXICATION BY THE COMBINED EFFECTS OF HEROIN AND ALCOHOL</t>
  </si>
  <si>
    <t>12-0093</t>
  </si>
  <si>
    <t>04/08/2012 12:00:00 AM</t>
  </si>
  <si>
    <t>18-0476</t>
  </si>
  <si>
    <t>Acute Intoxication due to the Combined Effects of Fentanyl,Acetyl Fentanyl, Heroin, Ethanol, and Quetiapine</t>
  </si>
  <si>
    <t>18-0369</t>
  </si>
  <si>
    <t>Acute Intoxication due to the Combined Effects ofFentanyl, Clonazepam, and Cocaine</t>
  </si>
  <si>
    <t>18-0824</t>
  </si>
  <si>
    <t>10/18/2018 12:00:00 AM</t>
  </si>
  <si>
    <t>Acute Intoxication due to the Combined Effects of Fentanyl, Cocaine, Diazepam, and Ethanol</t>
  </si>
  <si>
    <t>13-0243</t>
  </si>
  <si>
    <t>07/23/2013 12:00:00 AM</t>
  </si>
  <si>
    <t>Acute Intoxication of Morphine, Fentanyl and Tramadol</t>
  </si>
  <si>
    <t>15-0704</t>
  </si>
  <si>
    <t>12/16/2015 12:00:00 AM</t>
  </si>
  <si>
    <t>E HARTFORD</t>
  </si>
  <si>
    <t>Acute Heroin Toxicitty</t>
  </si>
  <si>
    <t>17-0023</t>
  </si>
  <si>
    <t>Combined Effects of Lorazepam, Methadone, Diltiazem, and Fentanyl</t>
  </si>
  <si>
    <t>12-0312</t>
  </si>
  <si>
    <t>11/25/2012 12:00:00 AM</t>
  </si>
  <si>
    <t>17-1006</t>
  </si>
  <si>
    <t>Acute Intoxication due to the combined effects of Cocaine, Methoxyacetyl Fentanyl, and Cyclopropyl Fentanyl</t>
  </si>
  <si>
    <t>15-0228</t>
  </si>
  <si>
    <t>methadone, oxycod benzo</t>
  </si>
  <si>
    <t>15-0587</t>
  </si>
  <si>
    <t>10/27/2015 12:00:00 AM</t>
  </si>
  <si>
    <t>Acute Combined Tramadol, Alcohol and Alprazolam Toxicities</t>
  </si>
  <si>
    <t>18-0823</t>
  </si>
  <si>
    <t>WILMINGTON</t>
  </si>
  <si>
    <t>NEW HANOVER</t>
  </si>
  <si>
    <t>NC</t>
  </si>
  <si>
    <t>16-0646</t>
  </si>
  <si>
    <t>Medications and Alcohol</t>
  </si>
  <si>
    <t>Focal Atherosclerosis of Left Anterior Descending Coronary Artery with Combined Effects of Clonazepam, Citalopram, Methadone and Alcohol</t>
  </si>
  <si>
    <t>16-0131</t>
  </si>
  <si>
    <t>18-0643</t>
  </si>
  <si>
    <t>Acute Intoxication due to the Combined Effects of Fentanyl, Cocaine and Alprazolam</t>
  </si>
  <si>
    <t>17-0971</t>
  </si>
  <si>
    <t>16-0125</t>
  </si>
  <si>
    <t>prescription medication abuse</t>
  </si>
  <si>
    <t>Acute Intoxication From The Combined Effects of Fentanyl, Diazepam, Lorazepam, Alcohol, Lamotrigine, Quetiapine, Venlafaxine, and cyclobenzaprine</t>
  </si>
  <si>
    <t>15-0418</t>
  </si>
  <si>
    <t>15-0326</t>
  </si>
  <si>
    <t>Acute intoxication from the combined effects of cocaine, methadone, Alprazolam, Alpha-Hydroxyalprazolam and 7-Amino Clonazepam</t>
  </si>
  <si>
    <t>17-0747</t>
  </si>
  <si>
    <t>09/12/2017 12:00:00 AM</t>
  </si>
  <si>
    <t>Acute Intoxication Combined Effects of Cocaine, Amphetamine, and Heroin</t>
  </si>
  <si>
    <t>18-0172</t>
  </si>
  <si>
    <t>Acute IntoxicationCombined Effects of Ethanol, Alprazolam, Fentanyl, and Heroin</t>
  </si>
  <si>
    <t>13-0228</t>
  </si>
  <si>
    <t>07/11/2013 12:00:00 AM</t>
  </si>
  <si>
    <t>12-0130</t>
  </si>
  <si>
    <t>Multple DrugToxicity</t>
  </si>
  <si>
    <t>13-0433</t>
  </si>
  <si>
    <t>11/30/2013 12:00:00 AM</t>
  </si>
  <si>
    <t>Acute Intoxication due to the Combined Effects of Ethanol, Citalopram, and Tramadol</t>
  </si>
  <si>
    <t>17-0522</t>
  </si>
  <si>
    <t>06/23/2017 12:00:00 AM</t>
  </si>
  <si>
    <t>Fentanyl, Diazepam, and Citalopram</t>
  </si>
  <si>
    <t>17-0876</t>
  </si>
  <si>
    <t>Acute Intoxication From the Combined Effects of Cocaine, Fentanyl, Acetyl Fentanyl, Hydrocodone, and Alcohol</t>
  </si>
  <si>
    <t>15-0505</t>
  </si>
  <si>
    <t>Acute intoxication from the combined effects of heroin, Fentanyl, Acetyl Fentanyl, Oxycodone and alcohol</t>
  </si>
  <si>
    <t>18-0808</t>
  </si>
  <si>
    <t>ACUTE COMBINED HEROIN, FENTANYL AND ALPRAZOLAM TOXICITIES</t>
  </si>
  <si>
    <t>12-0201</t>
  </si>
  <si>
    <t>08/08/2012 12:00:00 AM</t>
  </si>
  <si>
    <t>15-0092</t>
  </si>
  <si>
    <t>13-0359</t>
  </si>
  <si>
    <t>18-0899</t>
  </si>
  <si>
    <t>18-0360</t>
  </si>
  <si>
    <t>Complications of Acute Intoxication due to the Combined Effects ofCocaine and Fentanyl</t>
  </si>
  <si>
    <t>16-0310</t>
  </si>
  <si>
    <t>Acute Intoxication from the Combined Effects of Fentanyl, Heroin, Diazepam and Clonazepam</t>
  </si>
  <si>
    <t>18-0184</t>
  </si>
  <si>
    <t>Acute Intoxication due to the Combined Effects ofAcetyl Fentanyl, Alprazolam, Ethanol, Fentanyl, and Heroin</t>
  </si>
  <si>
    <t>13-0255</t>
  </si>
  <si>
    <t>07/29/2013 12:00:00 AM</t>
  </si>
  <si>
    <t>Combined Drug Toxicity, Oxycodone and Paroxetine</t>
  </si>
  <si>
    <t>16-0623</t>
  </si>
  <si>
    <t>09/09/2016 12:00:00 AM</t>
  </si>
  <si>
    <t>Acute Intoxication the Combined Effects of Alprazolam, Fentanyl, Pseudoephedrine, and Oxycodone</t>
  </si>
  <si>
    <t>12-0082</t>
  </si>
  <si>
    <t>03/30/2012 12:00:00 AM</t>
  </si>
  <si>
    <t>17-0113</t>
  </si>
  <si>
    <t>ROCKFALL</t>
  </si>
  <si>
    <t>Opiate use</t>
  </si>
  <si>
    <t>COMPLICATIONS OF ACUTE AND CHRONIC OPIATE TOXICITY</t>
  </si>
  <si>
    <t>15-0458</t>
  </si>
  <si>
    <t>Acute Intoxication due to the Combined Effects of Heroin, Fentanyl, and Acetyl Fentanyl</t>
  </si>
  <si>
    <t>18-0276</t>
  </si>
  <si>
    <t>18-0087</t>
  </si>
  <si>
    <t>13-0115</t>
  </si>
  <si>
    <t>03/30/2013 12:00:00 AM</t>
  </si>
  <si>
    <t>Acute Intoxication of Heroin and Cocaine</t>
  </si>
  <si>
    <t>13-0482</t>
  </si>
  <si>
    <t>Acute Combined Hydromorphone and Alprazolam Toxicities</t>
  </si>
  <si>
    <t>HYDRMORP</t>
  </si>
  <si>
    <t>18-0240</t>
  </si>
  <si>
    <t>Multidrug Toxicity Including Cocaine, Methadone, and Fentanyl</t>
  </si>
  <si>
    <t>17-0139</t>
  </si>
  <si>
    <t>13-0333</t>
  </si>
  <si>
    <t>13-0152</t>
  </si>
  <si>
    <t>12-0057</t>
  </si>
  <si>
    <t>16-0901</t>
  </si>
  <si>
    <t>12/25/2016 12:00:00 AM</t>
  </si>
  <si>
    <t>Acute Intoxication Combined Effects of Alprazolam, Methadone, Olanzapine, and Quetiapine</t>
  </si>
  <si>
    <t>12-0230</t>
  </si>
  <si>
    <t>09/04/2012 12:00:00 AM</t>
  </si>
  <si>
    <t>17-0923</t>
  </si>
  <si>
    <t>11/23/2017 12:00:00 AM</t>
  </si>
  <si>
    <t>12-0240</t>
  </si>
  <si>
    <t>16-0274</t>
  </si>
  <si>
    <t>04/24/2016 12:00:00 AM</t>
  </si>
  <si>
    <t>Acute Intoxication due to the Combined Effects of Alcohol and Tramadol</t>
  </si>
  <si>
    <t>13-0302</t>
  </si>
  <si>
    <t>09/08/2013 12:00:00 AM</t>
  </si>
  <si>
    <t>16-0789</t>
  </si>
  <si>
    <t>Complications of Acute Intoxication due to the Combined Effects of Cocaine, Fentanyl, and Methadone</t>
  </si>
  <si>
    <t>15-0434</t>
  </si>
  <si>
    <t>08/22/2015 12:00:00 AM</t>
  </si>
  <si>
    <t>14-0477</t>
  </si>
  <si>
    <t>11/15/2014 12:00:00 AM</t>
  </si>
  <si>
    <t>17-0564</t>
  </si>
  <si>
    <t>ACUTE U-47700, FENTANYL TOXICITIES, DIAZEPAM, ALPRAZOLAM, CITALOPRAM USE</t>
  </si>
  <si>
    <t>16-0651</t>
  </si>
  <si>
    <t>09/21/2016 12:00:00 AM</t>
  </si>
  <si>
    <t>16-0458</t>
  </si>
  <si>
    <t>07/04/2016 12:00:00 AM</t>
  </si>
  <si>
    <t>Acute Heroin, Fentanyl, Acetyl Fentanyl and Cocaine Intoxication</t>
  </si>
  <si>
    <t>14-0181</t>
  </si>
  <si>
    <t>04/24/2014 12:00:00 AM</t>
  </si>
  <si>
    <t>18-0762</t>
  </si>
  <si>
    <t>09/28/2018 12:00:00 AM</t>
  </si>
  <si>
    <t>14-0045</t>
  </si>
  <si>
    <t>16-0873</t>
  </si>
  <si>
    <t>12/14/2016 12:00:00 AM</t>
  </si>
  <si>
    <t>17-0399</t>
  </si>
  <si>
    <t>Used cocaine</t>
  </si>
  <si>
    <t>Hypertension, Recent Cocaine Use</t>
  </si>
  <si>
    <t>14-0299</t>
  </si>
  <si>
    <t>07/18/2014 12:00:00 AM</t>
  </si>
  <si>
    <t>14-0116</t>
  </si>
  <si>
    <t>03/10/2014 12:00:00 AM</t>
  </si>
  <si>
    <t>Clozapine Intoxication</t>
  </si>
  <si>
    <t>17-0244</t>
  </si>
  <si>
    <t>Combined Effects of Diazepam, Cocaine, Fentanyl, and Heroin</t>
  </si>
  <si>
    <t>18-0562</t>
  </si>
  <si>
    <t>16-0740</t>
  </si>
  <si>
    <t>Complications following Acute Intoxication due to the Combined Effects of Heroin and Alcohol</t>
  </si>
  <si>
    <t>18-0203</t>
  </si>
  <si>
    <t>Acute Intoxication due to the Combined Effects of3,4-Methylenedioxymethamphetamine, Clonazepam, Cocaine,Cyclopropylfentanyl, Fentanyl, Methoxyacetylfentanyl, andN-Ethyl Pentylone</t>
  </si>
  <si>
    <t>MDMA, N-ETHYL-PENTYLONE</t>
  </si>
  <si>
    <t>13-0260</t>
  </si>
  <si>
    <t>08/04/2013 12:00:00 AM</t>
  </si>
  <si>
    <t>14-0066</t>
  </si>
  <si>
    <t>02/13/2014 12:00:00 AM</t>
  </si>
  <si>
    <t>Acute intoxication due to the combined effects of heroin, Fentanyl, Oxycodone, Clonazepam and cocaine</t>
  </si>
  <si>
    <t>17-0432</t>
  </si>
  <si>
    <t>Rear Alleyway</t>
  </si>
  <si>
    <t>17-0917</t>
  </si>
  <si>
    <t>11/20/2017 12:00:00 AM</t>
  </si>
  <si>
    <t>Complications of an Acute Intoxication Combined effects of Fentanyl, Morphine, and Amphetamine</t>
  </si>
  <si>
    <t>17-0533</t>
  </si>
  <si>
    <t>Acute Intoxication with Fentanyl and Heroin</t>
  </si>
  <si>
    <t>14-0497</t>
  </si>
  <si>
    <t>Acute cocaine intoxication</t>
  </si>
  <si>
    <t>15-0153</t>
  </si>
  <si>
    <t>03/30/2015 12:00:00 AM</t>
  </si>
  <si>
    <t>Fentanyl Intoxicaton</t>
  </si>
  <si>
    <t>13-0403</t>
  </si>
  <si>
    <t>Alcohol and Medication Ingestion</t>
  </si>
  <si>
    <t>Acute Oxycodone, Alcohol and Alprazolam Toxicities</t>
  </si>
  <si>
    <t>16-0405</t>
  </si>
  <si>
    <t>15-0057</t>
  </si>
  <si>
    <t>16-0154</t>
  </si>
  <si>
    <t>03/08/2016 12:00:00 AM</t>
  </si>
  <si>
    <t>rehab facility</t>
  </si>
  <si>
    <t>16-0512</t>
  </si>
  <si>
    <t>14-0094</t>
  </si>
  <si>
    <t>02/27/2014 12:00:00 AM</t>
  </si>
  <si>
    <t>QUINCY</t>
  </si>
  <si>
    <t>Complications of acute intoxication due to the combined effects of ethanol, Butalbital, Lorazepam, and Bupropion</t>
  </si>
  <si>
    <t>BUTALB</t>
  </si>
  <si>
    <t>14-0174</t>
  </si>
  <si>
    <t>Acute intoxication due to the combined effects of heroin, Hydrocodone and Ketamine</t>
  </si>
  <si>
    <t>18-0638</t>
  </si>
  <si>
    <t>Acute Intoxication due to the Combined Effects of Diphenhydramine and Fentanyl</t>
  </si>
  <si>
    <t>16-0116</t>
  </si>
  <si>
    <t>16-0530</t>
  </si>
  <si>
    <t>08/04/2016 12:00:00 AM</t>
  </si>
  <si>
    <t>Acute Intoxication The Combined Effects of 1,1-Difluoroethane, Alprazolam, Cocaine, Buprenorphine, and Hydroxyzine</t>
  </si>
  <si>
    <t>BUPREN, DIFLUORO</t>
  </si>
  <si>
    <t>17-0807</t>
  </si>
  <si>
    <t>14-0445</t>
  </si>
  <si>
    <t>Panera Bread - bathroom</t>
  </si>
  <si>
    <t>18-0907</t>
  </si>
  <si>
    <t>16-0142</t>
  </si>
  <si>
    <t>03/04/2016 12:00:00 AM</t>
  </si>
  <si>
    <t>Acute Intoxication due to the Combined Effects of Alprazolam, Carisoprodol, Meprobamate, Tramadol and Oxycodone</t>
  </si>
  <si>
    <t>16-0418</t>
  </si>
  <si>
    <t>18-0921</t>
  </si>
  <si>
    <t>Acute Intoxication due to the Combined Effects of 1, 1-Difluoroethane and Alcohol</t>
  </si>
  <si>
    <t>16-0794</t>
  </si>
  <si>
    <t>12-0186</t>
  </si>
  <si>
    <t>07/17/2012 12:00:00 AM</t>
  </si>
  <si>
    <t>Used Methadone and Hydrocodone</t>
  </si>
  <si>
    <t>Methadone and Hydrocodone Toxicity</t>
  </si>
  <si>
    <t>14-0327</t>
  </si>
  <si>
    <t>08/09/2014 12:00:00 AM</t>
  </si>
  <si>
    <t>PAWTUCKET</t>
  </si>
  <si>
    <t>NORTH GRANBY</t>
  </si>
  <si>
    <t>Acute Intoxication due to the combined effects of heroin, Alprazolam and Zolpidem</t>
  </si>
  <si>
    <t>14-0534</t>
  </si>
  <si>
    <t>12/14/2014 12:00:00 AM</t>
  </si>
  <si>
    <t>Used Medications with Alcohol</t>
  </si>
  <si>
    <t>Acute Combined Methadone, Alcohol and Alprazolam Toxicities</t>
  </si>
  <si>
    <t>16-0325</t>
  </si>
  <si>
    <t>16-0841</t>
  </si>
  <si>
    <t>12-0098</t>
  </si>
  <si>
    <t>12-0319</t>
  </si>
  <si>
    <t>12/01/2012 12:00:00 AM</t>
  </si>
  <si>
    <t>17-0097</t>
  </si>
  <si>
    <t>Acute Intoxication from the Combined Effects of Cocaine, Heroin, and fentanyl</t>
  </si>
  <si>
    <t>16-0193</t>
  </si>
  <si>
    <t>18-0594</t>
  </si>
  <si>
    <t>Acute Intoxication Combined Effects of Clonazepam, Suvorexant, Morphine, and Oxycodone</t>
  </si>
  <si>
    <t>16-0708</t>
  </si>
  <si>
    <t>10/18/2016 12:00:00 AM</t>
  </si>
  <si>
    <t>Acute Intoxication due to the combined effects of Cocaine, Fentanyl, and Heroin</t>
  </si>
  <si>
    <t>13-0094</t>
  </si>
  <si>
    <t>03/17/2013 12:00:00 AM</t>
  </si>
  <si>
    <t>14-0083</t>
  </si>
  <si>
    <t>Complications of Acute Opiate Toxicity</t>
  </si>
  <si>
    <t>14-0212</t>
  </si>
  <si>
    <t>Acute intoxication due to the combined effects of heroin and Oxycodone</t>
  </si>
  <si>
    <t>15-0547</t>
  </si>
  <si>
    <t>17-0836</t>
  </si>
  <si>
    <t>Acute Intoxication From the Combined Effects of Fentanyl, Heroin, Trazodone, 7-Amino Clonazepam, and Desmethylsertraline</t>
  </si>
  <si>
    <t>16-0576</t>
  </si>
  <si>
    <t>Acute Intoxication The Combined Effects of Fentanyl and Benzodiazepines</t>
  </si>
  <si>
    <t>16-0777</t>
  </si>
  <si>
    <t>Acute intoxication due to the combined effects of Fentanyl, Heroin, Ethanol, and Benzodiazepines</t>
  </si>
  <si>
    <t>18-0462</t>
  </si>
  <si>
    <t>15-0417</t>
  </si>
  <si>
    <t>Acute Intoxication from the Combined Effects of Heroin, Alcohol, and Mirtazapine</t>
  </si>
  <si>
    <t>18-0904</t>
  </si>
  <si>
    <t>Acute Intoxication From the Combined Effects of Fentanyl, Acetyl Fentanyl, Alcohol, and Olanzapine</t>
  </si>
  <si>
    <t>14-0263</t>
  </si>
  <si>
    <t>06/19/2014 12:00:00 AM</t>
  </si>
  <si>
    <t>16-0443</t>
  </si>
  <si>
    <t>06/30/2016 12:00:00 AM</t>
  </si>
  <si>
    <t>Acute Methadone and Alprazolam Toxicities</t>
  </si>
  <si>
    <t>15-0284</t>
  </si>
  <si>
    <t>Acute Combined Heroin, Oxycodone, and Diphenhydramine Toxicities</t>
  </si>
  <si>
    <t>14-0063</t>
  </si>
  <si>
    <t>Vehicle side of Road</t>
  </si>
  <si>
    <t>Acute intoxication due to the combined effects of heroin, Diazepam and ethanol</t>
  </si>
  <si>
    <t>13-0318</t>
  </si>
  <si>
    <t>13-0153</t>
  </si>
  <si>
    <t>17-0429</t>
  </si>
  <si>
    <t>Acute Intoxication Cocaine and Fentanyl Toxicity</t>
  </si>
  <si>
    <t>14-0322</t>
  </si>
  <si>
    <t>08/05/2014 12:00:00 AM</t>
  </si>
  <si>
    <t>17-0485</t>
  </si>
  <si>
    <t>06/12/2017 12:00:00 AM</t>
  </si>
  <si>
    <t>ACUTE HEROIN, FENTANYL AND COCAINE TOXICITIES, ALCOHOL USE</t>
  </si>
  <si>
    <t>16-0636</t>
  </si>
  <si>
    <t>VANDERGRIFT</t>
  </si>
  <si>
    <t>WESTMORELAND</t>
  </si>
  <si>
    <t>14-0135</t>
  </si>
  <si>
    <t>Stroke due to Hypertensive Cardiovascular Disease and Cocaine Intoxication</t>
  </si>
  <si>
    <t>15-0668</t>
  </si>
  <si>
    <t>16-0282</t>
  </si>
  <si>
    <t>18-0846</t>
  </si>
  <si>
    <t>18-0756</t>
  </si>
  <si>
    <t>Acute Intoxication Combined Effects of Ethanol, Methadone, Carbamazepine, Tramadol, and Cyclobenzaprine</t>
  </si>
  <si>
    <t>18-0744</t>
  </si>
  <si>
    <t>Acute Intoxication due to the Combined Effects of Cocaine, Diphenhydramine, Doxylamine, and Fentanyl</t>
  </si>
  <si>
    <t>14-0348</t>
  </si>
  <si>
    <t>18-0971</t>
  </si>
  <si>
    <t>Acute Intoxication due to the Combined Effects of Heroin and Para-Fluoroisobutyrylfentanyl</t>
  </si>
  <si>
    <t>18-0632</t>
  </si>
  <si>
    <t>ACUTE COMBINED HEROIN AND COCAINE TOXICITIES, DIAZEPAM, LAMOTRIGINE AND VENLAFAXINE USE</t>
  </si>
  <si>
    <t>12-0120</t>
  </si>
  <si>
    <t>05/14/2012 12:00:00 AM</t>
  </si>
  <si>
    <t>Transdermal</t>
  </si>
  <si>
    <t>15-0437</t>
  </si>
  <si>
    <t>14-0549</t>
  </si>
  <si>
    <t>Atherosclerotic and Valvular Heart Disease</t>
  </si>
  <si>
    <t>16-0303</t>
  </si>
  <si>
    <t>15-0521</t>
  </si>
  <si>
    <t>Acute Intoxication due to the Combined Effects of Ethanol, Clonazepam, Clozapine, Olanzapine, and Sertraline</t>
  </si>
  <si>
    <t>13-0032</t>
  </si>
  <si>
    <t>Used Opiates and PCP</t>
  </si>
  <si>
    <t>Complications of Opiate and Phencyclidine Toxicity</t>
  </si>
  <si>
    <t>16-0829</t>
  </si>
  <si>
    <t>11/28/2016 12:00:00 AM</t>
  </si>
  <si>
    <t>Acute Fentanyl, Heroin, Acetyl Fentanyl and Alcohol Intoxication While using Methadone, Tramadol, Alprazolam and Flurazepam</t>
  </si>
  <si>
    <t>16-0229</t>
  </si>
  <si>
    <t>Acute Intoxication From The Combined Effects of Methadone and Diazepam</t>
  </si>
  <si>
    <t>15-0071</t>
  </si>
  <si>
    <t>18-0138</t>
  </si>
  <si>
    <t>Acute Intoxication From the Combined Effects of Fentanyl, Heroin,Dextro/Levo Methorphan, Dextrorphan/Levorphanol, Hydroxyzine,Chlordiazepoxide, Nordiazepam, and Topiramate</t>
  </si>
  <si>
    <t>16-0214</t>
  </si>
  <si>
    <t>16-0591</t>
  </si>
  <si>
    <t>16-0264</t>
  </si>
  <si>
    <t>15-0190</t>
  </si>
  <si>
    <t>04/17/2015 12:00:00 AM</t>
  </si>
  <si>
    <t>15-0295</t>
  </si>
  <si>
    <t>06/20/2015 12:00:00 AM</t>
  </si>
  <si>
    <t>Acute Intoxication Due to the Combined Effects of Heroin and Cocaine</t>
  </si>
  <si>
    <t>16-0078</t>
  </si>
  <si>
    <t>Girlfriend's apt.</t>
  </si>
  <si>
    <t>17-0577</t>
  </si>
  <si>
    <t>14-0111</t>
  </si>
  <si>
    <t>DEER LODGE</t>
  </si>
  <si>
    <t>New Haven Hotel</t>
  </si>
  <si>
    <t>Cocaine, Fentanyl, Heroin, and Alcohol Intoxication</t>
  </si>
  <si>
    <t>15-0371</t>
  </si>
  <si>
    <t>Acute methadone and ethanol intoxication</t>
  </si>
  <si>
    <t>16-0036</t>
  </si>
  <si>
    <t>Acute Intoxication due to the Combined Effects of Heroin, Fentanyl, Acetyl Fentanyl, Cocaine, Buprenorphine, Hydroxyzine and Diphenhydramine</t>
  </si>
  <si>
    <t>14-0363</t>
  </si>
  <si>
    <t>09/07/2014 12:00:00 AM</t>
  </si>
  <si>
    <t>13-0402</t>
  </si>
  <si>
    <t>Intoxication due to the Combined Effects of Ethanol, Diazepam, Nordiazepam, Oxazepam, Temazepam, Codeine, and Morphine</t>
  </si>
  <si>
    <t>17-0705</t>
  </si>
  <si>
    <t>Acute Intoxication Combined Effects of Alprazolam, Cocaine, and Heroin</t>
  </si>
  <si>
    <t>17-0784</t>
  </si>
  <si>
    <t>10/01/2017 12:00:00 AM</t>
  </si>
  <si>
    <t>Acute Intoxication due to the Combined Effects of Alcohol, Methadone and Diazepam</t>
  </si>
  <si>
    <t>13-0461</t>
  </si>
  <si>
    <t>Apartment Building Stairwell</t>
  </si>
  <si>
    <t>Inhalation and Ingestion</t>
  </si>
  <si>
    <t>16-0701</t>
  </si>
  <si>
    <t>10/14/2016 12:00:00 AM</t>
  </si>
  <si>
    <t>15-0644</t>
  </si>
  <si>
    <t>18-1008</t>
  </si>
  <si>
    <t>12/27/2018 12:00:00 AM</t>
  </si>
  <si>
    <t>Multidrug Toxicity Including Fentanyl, Heroin, Cyclobenzaprine, and Doxepin</t>
  </si>
  <si>
    <t>16-0631</t>
  </si>
  <si>
    <t>NEWFIELD</t>
  </si>
  <si>
    <t>17-0366</t>
  </si>
  <si>
    <t>PORT READING</t>
  </si>
  <si>
    <t>Combined Effects of Cocaine, Phencyclidine, Fentanyl, and Oxycodone</t>
  </si>
  <si>
    <t>13-0270</t>
  </si>
  <si>
    <t>08/13/2013 12:00:00 AM</t>
  </si>
  <si>
    <t>Acute and Chronic Substance Abuse (Ethanol, Cocaine, Heroin)</t>
  </si>
  <si>
    <t>14-0196</t>
  </si>
  <si>
    <t>Intoxication due to the Combined Effects of Ethanol Zolpidem, and Diphenydramine</t>
  </si>
  <si>
    <t>zolpidem</t>
  </si>
  <si>
    <t>16-0413</t>
  </si>
  <si>
    <t>13-0328</t>
  </si>
  <si>
    <t>09/26/2013 12:00:00 AM</t>
  </si>
  <si>
    <t>Oxycodone and Alprazolam Intoxication</t>
  </si>
  <si>
    <t>14-0396</t>
  </si>
  <si>
    <t>took prescription medications</t>
  </si>
  <si>
    <t>Acute intoxication due to the combined effects of morphine, Oxycodone, Clonazepam and Trazadone</t>
  </si>
  <si>
    <t>16-0345</t>
  </si>
  <si>
    <t>Acute Heroin and Cocaine Toxicities Associated with Alcohol Use</t>
  </si>
  <si>
    <t>14-0217</t>
  </si>
  <si>
    <t>12-0268</t>
  </si>
  <si>
    <t>15-0041</t>
  </si>
  <si>
    <t>01/26/2015 12:00:00 AM</t>
  </si>
  <si>
    <t>15-0126</t>
  </si>
  <si>
    <t>Intoxication due to the Combined Effects of Fentanyl, Heroin, and Lorazepam</t>
  </si>
  <si>
    <t>16-0485</t>
  </si>
  <si>
    <t>Acute Intoxication from the Combined Effects of Heroin, Fentanyl, Phenytoin, Bupropion, and Methylphenidate</t>
  </si>
  <si>
    <t>14-0015</t>
  </si>
  <si>
    <t>17-0060</t>
  </si>
  <si>
    <t>Acute Intoxication due to the Combined Effects of Heroin, Oxycodone and Alprazolam</t>
  </si>
  <si>
    <t>15-0678</t>
  </si>
  <si>
    <t>12/03/2015 12:00:00 AM</t>
  </si>
  <si>
    <t>DKA and Acute Cocaine</t>
  </si>
  <si>
    <t>13-0414</t>
  </si>
  <si>
    <t>11/16/2013 12:00:00 AM</t>
  </si>
  <si>
    <t>18-0409</t>
  </si>
  <si>
    <t>18-0281</t>
  </si>
  <si>
    <t>Complications of Acute Intoxication due to the Combined Effects ofCocaine, Fentanyl, and Heroin</t>
  </si>
  <si>
    <t>15-0241</t>
  </si>
  <si>
    <t>17-0861</t>
  </si>
  <si>
    <t>11/01/2017 12:00:00 AM</t>
  </si>
  <si>
    <t>INTOXICATION WITH FENTANYL AND HEROIN, COMBINED WITH LORAZEPAM, SERTRALINE, DEXTROMETHORPHAN</t>
  </si>
  <si>
    <t>16-0005</t>
  </si>
  <si>
    <t>Acute Intoxication due to the Combined Effects of Ethanol, Lorazepam, Clonazepam, and Methadone</t>
  </si>
  <si>
    <t>13-0087</t>
  </si>
  <si>
    <t>17-0702</t>
  </si>
  <si>
    <t>08/23/2017 12:00:00 AM</t>
  </si>
  <si>
    <t>14-0031</t>
  </si>
  <si>
    <t>17-0753</t>
  </si>
  <si>
    <t>09/14/2017 12:00:00 AM</t>
  </si>
  <si>
    <t>17-1028</t>
  </si>
  <si>
    <t>Combined Alcohol and Medications</t>
  </si>
  <si>
    <t>Acute Intoxication due to the Combined Effects of Alcohol, Methadone, Hydroxyzine, Nordiazepam, Quetiapine and Bupropion</t>
  </si>
  <si>
    <t>17-0106</t>
  </si>
  <si>
    <t>Other, Residential Institution</t>
  </si>
  <si>
    <t>Acute Drug Intoxication Including Benzodiazepines</t>
  </si>
  <si>
    <t>15-0657</t>
  </si>
  <si>
    <t>Acute Intoxication Due To The Combined Effects of Ethanol and Lorazepam</t>
  </si>
  <si>
    <t>16-0233</t>
  </si>
  <si>
    <t>04/10/2016 12:00:00 AM</t>
  </si>
  <si>
    <t>16-0457</t>
  </si>
  <si>
    <t>18-0269</t>
  </si>
  <si>
    <t>Retreat Center/Sobriety House</t>
  </si>
  <si>
    <t>Other, Health Care Facility</t>
  </si>
  <si>
    <t>Acute IntoxicationCombined Effects of Fentanyl and Mitragynine</t>
  </si>
  <si>
    <t>14-0167</t>
  </si>
  <si>
    <t>Intoxication due to the Combined Effects of Methadone, Oxycodone, Oxymorphone, and Nortriptyline</t>
  </si>
  <si>
    <t>17-0623</t>
  </si>
  <si>
    <t>Complications of Acute Intoxication due to the Combined Effects of Ethanol and Fentanyl, RECENT COCAINE USE</t>
  </si>
  <si>
    <t>14-0387</t>
  </si>
  <si>
    <t>09/24/2014 12:00:00 AM</t>
  </si>
  <si>
    <t>12-0211</t>
  </si>
  <si>
    <t>08/18/2012 12:00:00 AM</t>
  </si>
  <si>
    <t>13-0242</t>
  </si>
  <si>
    <t>07/22/2013 12:00:00 AM</t>
  </si>
  <si>
    <t>18-0739</t>
  </si>
  <si>
    <t>Acute Intoxication Combined Effects of Cocaine, Phencyclidine, Lamotrigine, Sertraline, Zolpidem, Fentanyl, and Acetyl Fentanyl</t>
  </si>
  <si>
    <t>16-0797</t>
  </si>
  <si>
    <t>11/20/2016 12:00:00 AM</t>
  </si>
  <si>
    <t>Acute Intoxication Combined Effects of Fentanyl and Heroin</t>
  </si>
  <si>
    <t>18-0956</t>
  </si>
  <si>
    <t>13-0027</t>
  </si>
  <si>
    <t>01/27/2013 12:00:00 AM</t>
  </si>
  <si>
    <t>14-0138</t>
  </si>
  <si>
    <t>Acute cocaine and alcohol intoxication</t>
  </si>
  <si>
    <t>Obesity with cardiac hypertrophy</t>
  </si>
  <si>
    <t>12-0296</t>
  </si>
  <si>
    <t>16-0153</t>
  </si>
  <si>
    <t>Acute Intoxication Due To The Combined Effects Of Fentanyl and Heroin</t>
  </si>
  <si>
    <t>17-0897</t>
  </si>
  <si>
    <t>12-0125</t>
  </si>
  <si>
    <t>05/17/2012 12:00:00 AM</t>
  </si>
  <si>
    <t>17-0188</t>
  </si>
  <si>
    <t>Combined Effects of Butyryl Fentanyl, U-47700 (Synthetic Opioid), Clonazepam, Cocaine, Venlafaxine, Fentanyl, Oxycodone, and Heroin</t>
  </si>
  <si>
    <t>14-0264</t>
  </si>
  <si>
    <t>16-0663</t>
  </si>
  <si>
    <t>Acute Intoxication from the Combined Effects of Cocaine, Fentanyl, Alcohol, and Topiramate</t>
  </si>
  <si>
    <t>16-0884</t>
  </si>
  <si>
    <t>Acute Intoxication From the Combined Effects of Cocaine, Fentanyl, Trazodone, and Hydroxyzine</t>
  </si>
  <si>
    <t>13-0196</t>
  </si>
  <si>
    <t>16-0108</t>
  </si>
  <si>
    <t>Acute and Chronic Substance Abuse (Heroin, Buprenorphine, Cocaine)</t>
  </si>
  <si>
    <t>14-0152</t>
  </si>
  <si>
    <t>16-0618</t>
  </si>
  <si>
    <t>15-0031</t>
  </si>
  <si>
    <t>01/18/2015 12:00:00 AM</t>
  </si>
  <si>
    <t>Acute intoxication due to the combined effects of methadone, morphine, Alprazolam and amphetamine</t>
  </si>
  <si>
    <t>18-0831</t>
  </si>
  <si>
    <t>Acute Intoxication Combined Effects of Gabapentin, Acetyl Fentanyl, Fentanyl and Fluoxetine</t>
  </si>
  <si>
    <t>16-0498</t>
  </si>
  <si>
    <t>prescription  misuse</t>
  </si>
  <si>
    <t>Acute Intoxication from the Combined Effects of Acetaminophen, Oxycodone, Oxymorphone, Fentanyl, and Promethazine</t>
  </si>
  <si>
    <t>15-0616</t>
  </si>
  <si>
    <t>11/06/2015 12:00:00 AM</t>
  </si>
  <si>
    <t>Acute Heroin and Clonazepam Intoxication</t>
  </si>
  <si>
    <t>17-0308</t>
  </si>
  <si>
    <t>Combined Effects of Ethanol and Methadone</t>
  </si>
  <si>
    <t>17-0256</t>
  </si>
  <si>
    <t>12-0289</t>
  </si>
  <si>
    <t>15-0074</t>
  </si>
  <si>
    <t>02/10/2015 12:00:00 AM</t>
  </si>
  <si>
    <t>Intoxication due to the combined effects of Diazepam, Codeine, Morphine and Hydrocodone</t>
  </si>
  <si>
    <t>17-0654</t>
  </si>
  <si>
    <t>Acute Intoxication Combined Effects of Cocaine, Diphenhydramine, and Fentanyl</t>
  </si>
  <si>
    <t>17-0270</t>
  </si>
  <si>
    <t>ACUTE HEROIN, FENTANYL AND COCAINE TOXICITIES, VENLAFAXINE, MIRTAZAPINE USE</t>
  </si>
  <si>
    <t>17-0090</t>
  </si>
  <si>
    <t>18-0615</t>
  </si>
  <si>
    <t>16-0398</t>
  </si>
  <si>
    <t>Acute Cocaine, Heroin, Fentanyl and Phencyclidine Toxicities</t>
  </si>
  <si>
    <t>15-0694</t>
  </si>
  <si>
    <t>18-0212</t>
  </si>
  <si>
    <t>Acute Intoxication due to the Combined Effects of Alcohol, Lorazepam and Quetiapine</t>
  </si>
  <si>
    <t>12-0214</t>
  </si>
  <si>
    <t>12-0027</t>
  </si>
  <si>
    <t>01/30/2012 12:00:00 AM</t>
  </si>
  <si>
    <t>15-0321</t>
  </si>
  <si>
    <t>07/01/2015 12:00:00 AM</t>
  </si>
  <si>
    <t>Acute Intoxication due to the Combined Effects of Alcohol and Alprazolam</t>
  </si>
  <si>
    <t>14-0517</t>
  </si>
  <si>
    <t>Intoxication due to the combined effects of Ethanol, Imipramine, and Hydrocodone</t>
  </si>
  <si>
    <t>18-0867</t>
  </si>
  <si>
    <t>Acute Intoxication by the Combined Effects of Fentanyl and Alprazolam</t>
  </si>
  <si>
    <t>16-0834</t>
  </si>
  <si>
    <t>16-0253</t>
  </si>
  <si>
    <t>14-0401</t>
  </si>
  <si>
    <t>15-0093</t>
  </si>
  <si>
    <t>Acute and chronic substance abuse (heroin and cocaine)</t>
  </si>
  <si>
    <t>18-0103</t>
  </si>
  <si>
    <t>Acute Intoxication Including Buprenorphine, Clonazepam, Butalbital,Alprazolam, and Gabapentin</t>
  </si>
  <si>
    <t>16-0168</t>
  </si>
  <si>
    <t>Difluor</t>
  </si>
  <si>
    <t>12-0257</t>
  </si>
  <si>
    <t>17-0460</t>
  </si>
  <si>
    <t>Hyperglycemia and Ketosis DM and acute cocaine intoxication</t>
  </si>
  <si>
    <t>13-0488</t>
  </si>
  <si>
    <t>17-0127</t>
  </si>
  <si>
    <t>Diphenhydramine, Fentanyl, and Heroin</t>
  </si>
  <si>
    <t>14-0253</t>
  </si>
  <si>
    <t>Acute intoxication due to the combined effects of heroin, cocaine, Resperidone, Sertraline and Trazodone</t>
  </si>
  <si>
    <t>18-0403</t>
  </si>
  <si>
    <t>Acute Fentanyl and Hydrocodone Intoxication</t>
  </si>
  <si>
    <t>18-0188</t>
  </si>
  <si>
    <t>18-0534</t>
  </si>
  <si>
    <t>07/07/2018 12:00:00 AM</t>
  </si>
  <si>
    <t>13-0137</t>
  </si>
  <si>
    <t>04/20/2013 12:00:00 AM</t>
  </si>
  <si>
    <t>Intoxication due to the Combined Effects of Buprenorphine and Norbuprenorphine</t>
  </si>
  <si>
    <t>16-0866</t>
  </si>
  <si>
    <t>Acute Intoxication due to the Combined Effects of Alprazolam and Oxycodone</t>
  </si>
  <si>
    <t>17-0293</t>
  </si>
  <si>
    <t>Acute Intoxication due to the Combined Effects of Synthetic Fentanyls including Furanyl, Butyryl, para-Fluorofentanyl, para-Fluorobutyryl and 4-ANPP</t>
  </si>
  <si>
    <t>16-0021</t>
  </si>
  <si>
    <t>Prescription Medication Misuse</t>
  </si>
  <si>
    <t>Acute Intoxication From the Combined Effects of Morphine, Dextro/Levo Methorphan, Clonazepam, Chlorpheniramine and Hydroxyzine</t>
  </si>
  <si>
    <t>18-1003</t>
  </si>
  <si>
    <t>Acute Intoxication From the Combined Effects of Fentanyl and Hydroxyzine</t>
  </si>
  <si>
    <t>13-0071</t>
  </si>
  <si>
    <t>02/24/2013 12:00:00 AM</t>
  </si>
  <si>
    <t>17-1009</t>
  </si>
  <si>
    <t>16-0073</t>
  </si>
  <si>
    <t>Abandoned Garage</t>
  </si>
  <si>
    <t>Acute Intoxiction From the Combined Effects of Cocaine, Heroin, and Phencyclidine</t>
  </si>
  <si>
    <t>13-0064</t>
  </si>
  <si>
    <t>02/17/2013 12:00:00 AM</t>
  </si>
  <si>
    <t>18-0801</t>
  </si>
  <si>
    <t>COMBINED HEROIN, ALCOHOL AND ALPRAZOLAM TOXICITIES, FLUOXETINE AND MIRTAZAPINE USE</t>
  </si>
  <si>
    <t>12-0231</t>
  </si>
  <si>
    <t>NORTHFORD</t>
  </si>
  <si>
    <t>12-0071</t>
  </si>
  <si>
    <t>03/17/2012 12:00:00 AM</t>
  </si>
  <si>
    <t>13-0287</t>
  </si>
  <si>
    <t>Native American, Other</t>
  </si>
  <si>
    <t>Intoxication due to the Combined Effects of Venlafaxine, Hydrocodone, and Dihydrocodeine</t>
  </si>
  <si>
    <t>17-0852</t>
  </si>
  <si>
    <t>Acute Intoxication due to the Combined Effects of Amphetamine, Clonazepam, Diphenhydramine, and Heroin</t>
  </si>
  <si>
    <t>17-0820</t>
  </si>
  <si>
    <t>Acute Fentanyl, Acetyl Fentanyl, and Heroin Intoxication</t>
  </si>
  <si>
    <t>15-0290</t>
  </si>
  <si>
    <t>14-0073</t>
  </si>
  <si>
    <t>Ischemic Heart Disease</t>
  </si>
  <si>
    <t>12-0157</t>
  </si>
  <si>
    <t>06/22/2012 12:00:00 AM</t>
  </si>
  <si>
    <t>16-0559</t>
  </si>
  <si>
    <t>Acute Intoxication from the Combined Effects of Fentanyl and Alcohol</t>
  </si>
  <si>
    <t>18-0878</t>
  </si>
  <si>
    <t>Acute Intoxication the Combined Effects of Fentanyl, Morphine, and Oxymorphone</t>
  </si>
  <si>
    <t>18-0114</t>
  </si>
  <si>
    <t>02/18/2018 12:00:00 AM</t>
  </si>
  <si>
    <t>Acute IntoxicationCombined Effects of Ethanol, Alprazolam, Venlafaxine, Promethazine, and Heroin</t>
  </si>
  <si>
    <t>16-0852</t>
  </si>
  <si>
    <t>ACUTE INTOXICATION DUE TO THE COMBINED EFFECTS OF FENTANYL, ACETYL FENTANYL, HEROIN, COCAINE AND ALCOHOL</t>
  </si>
  <si>
    <t>15-0224</t>
  </si>
  <si>
    <t>15-0567</t>
  </si>
  <si>
    <t>Acute Intoxication Due to the Combined Effects of Benzodiazepines and heroin</t>
  </si>
  <si>
    <t>12-0013</t>
  </si>
  <si>
    <t>01/14/2012 12:00:00 AM</t>
  </si>
  <si>
    <t>18-0388</t>
  </si>
  <si>
    <t>Complications of Acute Intoxication due to the Combined Effects ofAcetyl Fentanyl, Clonazepam, Diphenhydramine,Fentanyl, Heroin, and Methadone</t>
  </si>
  <si>
    <t>18-0064</t>
  </si>
  <si>
    <t>Acute IntoxicationCombined Effects of Alprazolam, Cocaine, Sertraline, Topiramate, Zolpidem, Fentanyl, and Heroin</t>
  </si>
  <si>
    <t>15-0401</t>
  </si>
  <si>
    <t>15-0662</t>
  </si>
  <si>
    <t>16-0733</t>
  </si>
  <si>
    <t>10/30/2016 12:00:00 AM</t>
  </si>
  <si>
    <t>ACUTE COMBINED COCAINE, FENTANYL AND ACETYL FENTANYL TOXICITIES WITH ALPRAZOLAM AND PAROXETINE USE</t>
  </si>
  <si>
    <t>13-0292</t>
  </si>
  <si>
    <t>08/29/2013 12:00:00 AM</t>
  </si>
  <si>
    <t>Acute Drug Intoxication with Heroin and Alprazolam</t>
  </si>
  <si>
    <t>16-0369</t>
  </si>
  <si>
    <t>The Combined Effects of Heroin, Cocaine and Alprazolam</t>
  </si>
  <si>
    <t>17-0439</t>
  </si>
  <si>
    <t>MULTIDRUG TOXICITY INCLUDING HEROIN, ETHANOL, FENTANYL, DIAZEPAM, AND CHLORDIAZEPOXIDE</t>
  </si>
  <si>
    <t>18-0380</t>
  </si>
  <si>
    <t>05/16/2018 12:00:00 AM</t>
  </si>
  <si>
    <t>17-0326</t>
  </si>
  <si>
    <t>ACUTE INTOXICATION DUE TO THE COMBINED EFFECTS of fentanyl and cocaine</t>
  </si>
  <si>
    <t>15-0158</t>
  </si>
  <si>
    <t>04/02/2015 12:00:00 AM</t>
  </si>
  <si>
    <t>Acute intoxication due to the combined effects of Oxycodone, Hydromorphone, Alprazolam, Clonazepam and Citalopram/Escitalopram</t>
  </si>
  <si>
    <t>17-1027</t>
  </si>
  <si>
    <t>Acute Intoxication From the Combined Effects of Fentanyl, Heroin, Methadone, Alprazolam, Mirtazapine, and Alcohol</t>
  </si>
  <si>
    <t>15-0599</t>
  </si>
  <si>
    <t>10/31/2015 12:00:00 AM</t>
  </si>
  <si>
    <t>15-0009</t>
  </si>
  <si>
    <t>Acute Ethanol and  Benzodiazepine Intoxication</t>
  </si>
  <si>
    <t>13-0105</t>
  </si>
  <si>
    <t>Intoxication with Cocaine, Oxycodone and Doxylamine</t>
  </si>
  <si>
    <t>14-0226</t>
  </si>
  <si>
    <t>05/27/2014 12:00:00 AM</t>
  </si>
  <si>
    <t>17-0825</t>
  </si>
  <si>
    <t>10/16/2017 12:00:00 AM</t>
  </si>
  <si>
    <t>17-0487</t>
  </si>
  <si>
    <t>18-0239</t>
  </si>
  <si>
    <t>16-0876</t>
  </si>
  <si>
    <t>Acute Intoxication From the Combined Effects of Fentanyl, Morphine, Oxycodone, and Oxymorphone</t>
  </si>
  <si>
    <t>15-0647</t>
  </si>
  <si>
    <t>Acute Fentanyl, Heroin and Cocaine Intoxication While Using Sertraline and Methadone</t>
  </si>
  <si>
    <t>13-0355</t>
  </si>
  <si>
    <t>10/15/2013 12:00:00 AM</t>
  </si>
  <si>
    <t>18-0335</t>
  </si>
  <si>
    <t>18-0113</t>
  </si>
  <si>
    <t>Movie House or Theatre</t>
  </si>
  <si>
    <t>Acute Intoxication due to the Combined Effects of Fentanyl and Hydroxyzine</t>
  </si>
  <si>
    <t>15-0543</t>
  </si>
  <si>
    <t>17-0390</t>
  </si>
  <si>
    <t>ACUTE COMBINED METHADONE, ALPRAZOLAM, DIAZEPAM AND ALCOHOL TOXICITIES, TOPIRAMATE, HYDROXYZINE USE</t>
  </si>
  <si>
    <t>18-0653</t>
  </si>
  <si>
    <t>Acute Intoxication From the Combined Effects of Cocaine, Cocaethylene, and Alcohol</t>
  </si>
  <si>
    <t>14-0186</t>
  </si>
  <si>
    <t>04/30/2014 12:00:00 AM</t>
  </si>
  <si>
    <t>Clonidine Intoxication</t>
  </si>
  <si>
    <t>16-0103</t>
  </si>
  <si>
    <t>13-0122</t>
  </si>
  <si>
    <t>04/06/2013 12:00:00 AM</t>
  </si>
  <si>
    <t>13-0309</t>
  </si>
  <si>
    <t>18-0314</t>
  </si>
  <si>
    <t>COMPLICATIONS OF ACUTE FENTANYL TOXICITY</t>
  </si>
  <si>
    <t>18-0818</t>
  </si>
  <si>
    <t>Toxic effects of ethanol and fentanyl</t>
  </si>
  <si>
    <t>16-0780</t>
  </si>
  <si>
    <t>11/15/2016 12:00:00 AM</t>
  </si>
  <si>
    <t>16-0899</t>
  </si>
  <si>
    <t>Acute Intoxication Combined Effects of Clonazepam. Alprazolam, Methadone, and Amphetamine</t>
  </si>
  <si>
    <t>16-0681</t>
  </si>
  <si>
    <t>10/04/2016 12:00:00 AM</t>
  </si>
  <si>
    <t>15-0179</t>
  </si>
  <si>
    <t>Intoxication due to the Combined Effects of Clonazepam, Cocaine, Zolpidem, Fentanyl, Buprenorphine and Amphetamine</t>
  </si>
  <si>
    <t>18-0601</t>
  </si>
  <si>
    <t>Multidrug Toxicity Including Oxycodone, Hydroxyzine, Duloxetine, Quetiapine, and Diltiazem</t>
  </si>
  <si>
    <t>15-0405</t>
  </si>
  <si>
    <t>08/05/2015 12:00:00 AM</t>
  </si>
  <si>
    <t>Acute intoxication from the combined effects of heroin and phencyclidine</t>
  </si>
  <si>
    <t>16-0818</t>
  </si>
  <si>
    <t>Acute Intoxication From the Combined Effects of Fentanyl, Acetyl Fentanyl, Morphine, Buprenorphine, and Alprazolam</t>
  </si>
  <si>
    <t>15-0260</t>
  </si>
  <si>
    <t>18-0303</t>
  </si>
  <si>
    <t>Acute Intoxication From the Combined Effects of Oxycodone, Oxymorphone,Alprazolam, Hydroxyzine, and Alcohol</t>
  </si>
  <si>
    <t>18-0350</t>
  </si>
  <si>
    <t>05/08/2018 12:00:00 AM</t>
  </si>
  <si>
    <t>Acute and Chronic Drug Abuse (Methadone and Cocaine)</t>
  </si>
  <si>
    <t>18-0043</t>
  </si>
  <si>
    <t>Multidrug Toxicity Including Heroin, Fentanyl, Acetyl Fentanyl, and Alprazolam</t>
  </si>
  <si>
    <t>16-0479</t>
  </si>
  <si>
    <t>15-0689</t>
  </si>
  <si>
    <t>12/08/2015 12:00:00 AM</t>
  </si>
  <si>
    <t>14-0455</t>
  </si>
  <si>
    <t>11/02/2014 12:00:00 AM</t>
  </si>
  <si>
    <t>acute heroin intoxication</t>
  </si>
  <si>
    <t>15-0469</t>
  </si>
  <si>
    <t>09/11/2015 12:00:00 AM</t>
  </si>
  <si>
    <t>17-0140</t>
  </si>
  <si>
    <t>Fentanyl, Heroin, and Clonazepam</t>
  </si>
  <si>
    <t>17-0370</t>
  </si>
  <si>
    <t>17-0958</t>
  </si>
  <si>
    <t>Acute Intoxication From the Combined Effects of Cocaine, Methamphetamine, Phencyclidine, Fentanyl, Heroin, Alprazolam, Tramadol, and Hydroxyzine</t>
  </si>
  <si>
    <t>13-0059</t>
  </si>
  <si>
    <t>Ingested Prescription Medication and Alcohol</t>
  </si>
  <si>
    <t>Oxycodone and ethanol</t>
  </si>
  <si>
    <t>17-0880</t>
  </si>
  <si>
    <t>Multidrug Toxicity Including Ethanol, Heroin, Nordiazepam, Lorazepam, Hydroxyzine, and Promethazine</t>
  </si>
  <si>
    <t>15-0354</t>
  </si>
  <si>
    <t>13-0429</t>
  </si>
  <si>
    <t>Oxycodone Ingestion</t>
  </si>
  <si>
    <t>18-0812</t>
  </si>
  <si>
    <t>ACUTE COMBINED FENTANYL AND ACETYL FENTANYL TOXICITIES, ALPRAZOLAM AND BUPROPION USE</t>
  </si>
  <si>
    <t>14-0317</t>
  </si>
  <si>
    <t>Friends Residence</t>
  </si>
  <si>
    <t>Acute heroin and benzodiazepine intoxication</t>
  </si>
  <si>
    <t>15-0700</t>
  </si>
  <si>
    <t>12/14/2015 12:00:00 AM</t>
  </si>
  <si>
    <t>Acute Intoxication from the Combined Effects of Heroin, Oxycodone, and Alcohol</t>
  </si>
  <si>
    <t>14-0353</t>
  </si>
  <si>
    <t>14-0358</t>
  </si>
  <si>
    <t>09/03/2014 12:00:00 AM</t>
  </si>
  <si>
    <t>Methadone and Oxycodone Intoxication</t>
  </si>
  <si>
    <t>13-0223</t>
  </si>
  <si>
    <t>07/06/2013 12:00:00 AM</t>
  </si>
  <si>
    <t>12-0152</t>
  </si>
  <si>
    <t>06/18/2012 12:00:00 AM</t>
  </si>
  <si>
    <t>Grandmother's Residence</t>
  </si>
  <si>
    <t>Used Heroin and Cocaine</t>
  </si>
  <si>
    <t>Heroin and Cocaine Toxicities</t>
  </si>
  <si>
    <t>18-0365</t>
  </si>
  <si>
    <t>ACUTE COMBINED FENTANYL, ALCOHOL AND DIPHENHYDRAMINE TOXICITES</t>
  </si>
  <si>
    <t>17-0526</t>
  </si>
  <si>
    <t>ACUTE CYCLOPROPYL FENTANYL TOXICITY, CLONAZEPAM, BUPRENORPHINE, ALCOHOL USE</t>
  </si>
  <si>
    <t>Buprenophine</t>
  </si>
  <si>
    <t>13-0163</t>
  </si>
  <si>
    <t>Intoxication due to the Combined Effects of Ethanol, Morphine, and Citalopram</t>
  </si>
  <si>
    <t>14-0095</t>
  </si>
  <si>
    <t>Acute intoxication due to the combined effects of Fentanyl, Mirtazepine and Quetiapine</t>
  </si>
  <si>
    <t>16-0531</t>
  </si>
  <si>
    <t>18-0779</t>
  </si>
  <si>
    <t>15-0064</t>
  </si>
  <si>
    <t>02/06/2015 12:00:00 AM</t>
  </si>
  <si>
    <t>Intoxication due to the combined effects of Tramadol and Diphenhydramine</t>
  </si>
  <si>
    <t>18-0797</t>
  </si>
  <si>
    <t>18-0168</t>
  </si>
  <si>
    <t>18-0726</t>
  </si>
  <si>
    <t>Acute Intoxication Combined Effects of Cocaine, Fentanyl, Acetyl Fentanyl, Phencyclidine, and Heroin</t>
  </si>
  <si>
    <t>18-0486</t>
  </si>
  <si>
    <t>Acute IntoxicationCombined Effects of Phenobarbital, Clonazepam, Carbamazepine, Fentanyl, Acetyl Fentanyl, and Heroin</t>
  </si>
  <si>
    <t>16-0862</t>
  </si>
  <si>
    <t>12/09/2016 12:00:00 AM</t>
  </si>
  <si>
    <t>ACUTE INTOXICATION DUE TO THE COMBINED EFFECTS OF FENTANYL, ACETYL FENTANYL, HEROIN, ALPRAZOLAM AND TRAZODONE</t>
  </si>
  <si>
    <t>18-0939</t>
  </si>
  <si>
    <t>Multidrug Toxicity Including Fentanyl, Acetyl Fentanyl, 4-ANPP, para-Fluoroisobutyrylfentanyl, and Heroin</t>
  </si>
  <si>
    <t>16-0183</t>
  </si>
  <si>
    <t>03/20/2016 12:00:00 AM</t>
  </si>
  <si>
    <t>Rehab House</t>
  </si>
  <si>
    <t>Heroin, fentanyl, hydromorphone, and benzodiazepine intoxication</t>
  </si>
  <si>
    <t>17-0341</t>
  </si>
  <si>
    <t>Combined Effects of Ethanol, Lorazepam, and Oxycodone</t>
  </si>
  <si>
    <t>16-0650</t>
  </si>
  <si>
    <t>09/20/2016 12:00:00 AM</t>
  </si>
  <si>
    <t>Super 8 Cromwell</t>
  </si>
  <si>
    <t>Acute Intoxication Combined Effects of Alprazolam, Methadone, and Sertraline</t>
  </si>
  <si>
    <t>16-0135</t>
  </si>
  <si>
    <t>02/28/2016 12:00:00 AM</t>
  </si>
  <si>
    <t>Acute Intoxication Due to the Combined Effects of Heroin, Clonazepam, Trazodone and Alcohol</t>
  </si>
  <si>
    <t>13-0313</t>
  </si>
  <si>
    <t>Acute Intoxication of Codeine, Temazepam, Diazepam, and Hydroxyzine</t>
  </si>
  <si>
    <t>18-0364</t>
  </si>
  <si>
    <t>17-0153</t>
  </si>
  <si>
    <t>Took multiple medications</t>
  </si>
  <si>
    <t>COMBINED HYDROCODONE, HYDROMORPHONE, CYCLOBENZAPRINE AND HYDROXYZINE TOXICITIES, HALOPERIDOL USE</t>
  </si>
  <si>
    <t>13-0297</t>
  </si>
  <si>
    <t>09/06/2013 12:00:00 AM</t>
  </si>
  <si>
    <t>16-0516</t>
  </si>
  <si>
    <t>07/27/2016 12:00:00 AM</t>
  </si>
  <si>
    <t>17-0239</t>
  </si>
  <si>
    <t>16-0335</t>
  </si>
  <si>
    <t>05/18/2016 12:00:00 AM</t>
  </si>
  <si>
    <t>The Combined Effects of Fentanyl, Heroin, Alprazolam and Clonazepam</t>
  </si>
  <si>
    <t>18-0506</t>
  </si>
  <si>
    <t>Complications of Oxycodone and Baclofen Toxicity</t>
  </si>
  <si>
    <t>13-0181</t>
  </si>
  <si>
    <t>Combined Drug Toxicity, Cocaine and Opiate</t>
  </si>
  <si>
    <t>MORPHIINE</t>
  </si>
  <si>
    <t>17-0108</t>
  </si>
  <si>
    <t>17-0621</t>
  </si>
  <si>
    <t>Acute Intoxication From the Combined Effects of Fentanyl and Diphenhydramine</t>
  </si>
  <si>
    <t>18-0647</t>
  </si>
  <si>
    <t>08/14/2018 12:00:00 AM</t>
  </si>
  <si>
    <t>Complications of Cocaine and Opiate Toxicity</t>
  </si>
  <si>
    <t>15-0501</t>
  </si>
  <si>
    <t>Acute intoxication from the combined effects of heroin, Zolpidem and Nordiazepam</t>
  </si>
  <si>
    <t>15-0016</t>
  </si>
  <si>
    <t>14-0078</t>
  </si>
  <si>
    <t>16-0313</t>
  </si>
  <si>
    <t>18-0436</t>
  </si>
  <si>
    <t>Wooded Area Behind Residence</t>
  </si>
  <si>
    <t>15-0631</t>
  </si>
  <si>
    <t>Acute Intoxication due to the Combined Effects of Ethanol, Citalopram, Escitalopram, and Heroin</t>
  </si>
  <si>
    <t>13-0007</t>
  </si>
  <si>
    <t>17-0927</t>
  </si>
  <si>
    <t>12-0244</t>
  </si>
  <si>
    <t>09/15/2012 12:00:00 AM</t>
  </si>
  <si>
    <t>16-0744</t>
  </si>
  <si>
    <t>Complications of Acute Intoxication due to the Combined Effects of Fentanyl, Heroin and Alcohol</t>
  </si>
  <si>
    <t>16-0366</t>
  </si>
  <si>
    <t>Acute Intoxication from the Combined Effects of Heroin, Acetyl Fentanyl and Alcohol</t>
  </si>
  <si>
    <t>15-0281</t>
  </si>
  <si>
    <t>Acute Intoxication from the Combined Effects of Heroin, Alcohol, and Diazepam</t>
  </si>
  <si>
    <t>14-0429</t>
  </si>
  <si>
    <t>Intoxication due to the combined effects of Cocaine and Heroin</t>
  </si>
  <si>
    <t>17-0995</t>
  </si>
  <si>
    <t>15-0719</t>
  </si>
  <si>
    <t>12/25/2015 12:00:00 AM</t>
  </si>
  <si>
    <t>Acute Intoxications due to the Combined Effects of Ethanol, Methadone, and Heroin</t>
  </si>
  <si>
    <t>16-0099</t>
  </si>
  <si>
    <t>Acute Intoxication Due To The Combined Effects of Heroin and Fentanyl</t>
  </si>
  <si>
    <t>18-0227</t>
  </si>
  <si>
    <t>Multidrug Toxicity Including Fentanyl, Cocaine, and Methadone</t>
  </si>
  <si>
    <t>14-0284</t>
  </si>
  <si>
    <t>Intoxication due to the combined effects of Nordiazepam, Clonazepam, Alprazolam, Cocaine, and Heroin</t>
  </si>
  <si>
    <t>13-0282</t>
  </si>
  <si>
    <t>17-0094</t>
  </si>
  <si>
    <t>Combined Effects of Ethanol, Cocaine, Doxylamine, Citalopram/Escitalopram, and Heroin</t>
  </si>
  <si>
    <t>12-0197</t>
  </si>
  <si>
    <t>07/30/2012 12:00:00 AM</t>
  </si>
  <si>
    <t>18-0790</t>
  </si>
  <si>
    <t>Acute Intoxication By The Combined Effects of Clonazepam, Diphenhydramine and Fentanyl</t>
  </si>
  <si>
    <t>13-0119</t>
  </si>
  <si>
    <t>Intoxicatin due to the Combined Effects of Cocaine and Heroin</t>
  </si>
  <si>
    <t>18-0199</t>
  </si>
  <si>
    <t>13-0445</t>
  </si>
  <si>
    <t>Atherosclerotic Cardiovascular Disease/cocaine</t>
  </si>
  <si>
    <t>15-0106</t>
  </si>
  <si>
    <t>complications of an acute intoxication due to the combined effects of opiates and benzodiazepines</t>
  </si>
  <si>
    <t>14-0231</t>
  </si>
  <si>
    <t>BASS HARBOR</t>
  </si>
  <si>
    <t>13-0383</t>
  </si>
  <si>
    <t>Sober  House</t>
  </si>
  <si>
    <t>18-0083</t>
  </si>
  <si>
    <t>DIPHENH</t>
  </si>
  <si>
    <t>16-0793</t>
  </si>
  <si>
    <t>17-0921</t>
  </si>
  <si>
    <t>Acute Intoxication due to the Combined Effects of Acetyl Fentanyl, Fentanyl, Cocaine, Lorazepam and Olanzapine</t>
  </si>
  <si>
    <t>16-0494</t>
  </si>
  <si>
    <t>HOUSTON</t>
  </si>
  <si>
    <t>15-0584</t>
  </si>
  <si>
    <t>16-0915</t>
  </si>
  <si>
    <t>13-0251</t>
  </si>
  <si>
    <t>18-0473</t>
  </si>
  <si>
    <t>Acute Intoxication due to the Combined Effects of Heroin,Methamphetamine, and Ketamine</t>
  </si>
  <si>
    <t>13-0148</t>
  </si>
  <si>
    <t>04/30/2013 12:00:00 AM</t>
  </si>
  <si>
    <t>18-0770</t>
  </si>
  <si>
    <t>Acute Intoxication due to the Combined Effects of Fentanyl, Cocaine, Alcohol, Diazepam and Diphenhydramine</t>
  </si>
  <si>
    <t>16-0550</t>
  </si>
  <si>
    <t>16-0068</t>
  </si>
  <si>
    <t>Sepsis with Acute and Chronic Heroin Abuse</t>
  </si>
  <si>
    <t>14-0090</t>
  </si>
  <si>
    <t>02/23/2014 12:00:00 AM</t>
  </si>
  <si>
    <t>Anoxic Encephalopathy due to Heroin Intoxication</t>
  </si>
  <si>
    <t>17-0865</t>
  </si>
  <si>
    <t>14-0493</t>
  </si>
  <si>
    <t>11/25/2014 12:00:00 AM</t>
  </si>
  <si>
    <t>Acute intoxication due to the combined effects of heroin and cocaine</t>
  </si>
  <si>
    <t>12-0330</t>
  </si>
  <si>
    <t>12-0113</t>
  </si>
  <si>
    <t>05/01/2012 12:00:00 AM</t>
  </si>
  <si>
    <t>17-0403</t>
  </si>
  <si>
    <t>In Car in Margherita's parking lot</t>
  </si>
  <si>
    <t>15-0069</t>
  </si>
  <si>
    <t>18-0599</t>
  </si>
  <si>
    <t>16-0197</t>
  </si>
  <si>
    <t>14-0295</t>
  </si>
  <si>
    <t>07/14/2014 12:00:00 AM</t>
  </si>
  <si>
    <t>16-0712</t>
  </si>
  <si>
    <t>14-0170</t>
  </si>
  <si>
    <t>16-0120</t>
  </si>
  <si>
    <t>18-0020</t>
  </si>
  <si>
    <t>01/11/2018 12:00:00 AM</t>
  </si>
  <si>
    <t>Multidrug Toxicity Including Ethanol, Heroin, and Fentanyl</t>
  </si>
  <si>
    <t>16-0428</t>
  </si>
  <si>
    <t>Acute Intoxication due to the Combined Effects of Fentanyl, Cocaine, and Alcohol</t>
  </si>
  <si>
    <t>17-0225</t>
  </si>
  <si>
    <t>Combined Effects of Butyryl Fentanyl, Clonazepam, Bupropion, Fentanyl, Acetyl Fentanyl, and Heroin</t>
  </si>
  <si>
    <t>16-0462</t>
  </si>
  <si>
    <t>18-0488</t>
  </si>
  <si>
    <t>WEST WARWICK</t>
  </si>
  <si>
    <t>KENT</t>
  </si>
  <si>
    <t>Cedars Hotel</t>
  </si>
  <si>
    <t>Acute Intoxication From the Combined Effects of Fentanyl, Alprazolam,Alpha-Hydroxyalprazolam, Cyclobenzaprine, and Hydroxyzine</t>
  </si>
  <si>
    <t>15-0553</t>
  </si>
  <si>
    <t>12-0343</t>
  </si>
  <si>
    <t>12/19/2012 12:00:00 AM</t>
  </si>
  <si>
    <t>13-0388</t>
  </si>
  <si>
    <t>11/05/2013 12:00:00 AM</t>
  </si>
  <si>
    <t>18-0587</t>
  </si>
  <si>
    <t>13-0186</t>
  </si>
  <si>
    <t>17-0238</t>
  </si>
  <si>
    <t>16-0764</t>
  </si>
  <si>
    <t>Complications of Acute Intoxication due to the Combined Effects of Benzodiazepines and Ethanol</t>
  </si>
  <si>
    <t>14-0120</t>
  </si>
  <si>
    <t>18-0634</t>
  </si>
  <si>
    <t>13-0090</t>
  </si>
  <si>
    <t>14-0331</t>
  </si>
  <si>
    <t>08/13/2014 12:00:00 AM</t>
  </si>
  <si>
    <t>Cardiac Hypertrophy Associated with Obesity</t>
  </si>
  <si>
    <t>13-0456</t>
  </si>
  <si>
    <t>18-0725</t>
  </si>
  <si>
    <t>18-0244</t>
  </si>
  <si>
    <t>Acute Intoxication From the Combined Effects of Tramadol, Clonazepam,Trazodone, Alcohol, and Levetiracetam</t>
  </si>
  <si>
    <t>13-0470</t>
  </si>
  <si>
    <t>12/22/2013 12:00:00 AM</t>
  </si>
  <si>
    <t>Cocaine, Alcohol and Fentanyl Intoxication</t>
  </si>
  <si>
    <t>15-0149</t>
  </si>
  <si>
    <t>Acute intoxication due to the combined effects of alcohol and Clonazepam</t>
  </si>
  <si>
    <t>18-0917</t>
  </si>
  <si>
    <t>Acute Intoxication the Combined Effects of Heroin, Fentanyl, and Cocaine</t>
  </si>
  <si>
    <t>18-0900</t>
  </si>
  <si>
    <t>18-0074</t>
  </si>
  <si>
    <t>Toxic effects of ethanol and prescription medications</t>
  </si>
  <si>
    <t>Multidrug Toxicity Including Ethanol, Gabapentin, Amitriptyline, Oxycodone, and Diazepam</t>
  </si>
  <si>
    <t>16-0447</t>
  </si>
  <si>
    <t>12-0182</t>
  </si>
  <si>
    <t>07/12/2012 12:00:00 AM</t>
  </si>
  <si>
    <t>17-0521</t>
  </si>
  <si>
    <t>Acute Heroin and Diphenhydramine Intoxication</t>
  </si>
  <si>
    <t>12-0135</t>
  </si>
  <si>
    <t>05/28/2012 12:00:00 AM</t>
  </si>
  <si>
    <t>17-0795</t>
  </si>
  <si>
    <t>Acute Intoxication Combined Effects of Loperamide, Clonazepam, Duloxetine, Sertraline, Amitriptyline, Diphenhydramine, Cyclobenzaprine, and Oxycodone</t>
  </si>
  <si>
    <t>14-0201</t>
  </si>
  <si>
    <t>05/11/2014 12:00:00 AM</t>
  </si>
  <si>
    <t>Acute intoxication due to the combined effects of heroin, alcohol and Oxycodone</t>
  </si>
  <si>
    <t>17-0989</t>
  </si>
  <si>
    <t>Used multiple medications</t>
  </si>
  <si>
    <t>ACUTE COMBINED BUPRENORPHINE, DIAZEPAM, ALPRAZOLAM AND HYDROXYZINE TOXICITIES</t>
  </si>
  <si>
    <t>12-0285</t>
  </si>
  <si>
    <t>10/25/2012 12:00:00 AM</t>
  </si>
  <si>
    <t>18-0568</t>
  </si>
  <si>
    <t>16-0808</t>
  </si>
  <si>
    <t>17-0933</t>
  </si>
  <si>
    <t>Acute Fentanyl Intoxication, RECENT COCAINE USE</t>
  </si>
  <si>
    <t>16-0376</t>
  </si>
  <si>
    <t>Acute Heroin and Fentanyl Toxicities Associated with Nordiazepam Use</t>
  </si>
  <si>
    <t>16-0431</t>
  </si>
  <si>
    <t>06/24/2016 12:00:00 AM</t>
  </si>
  <si>
    <t>Acute and Chronic Substance Abuse (Alcohol and Fentanyl)</t>
  </si>
  <si>
    <t>15-0441</t>
  </si>
  <si>
    <t>Acute Acetyl Fentanyl Intoxication</t>
  </si>
  <si>
    <t>18-0661</t>
  </si>
  <si>
    <t>18-0161</t>
  </si>
  <si>
    <t>Acute IntoxicationCombined Effects of Alprazolam and Fentanyl</t>
  </si>
  <si>
    <t>15-0145</t>
  </si>
  <si>
    <t>Acute Oxycodone and Morphine Toxicities</t>
  </si>
  <si>
    <t>13-0410</t>
  </si>
  <si>
    <t>Amsterdam Hotel</t>
  </si>
  <si>
    <t>18-0961</t>
  </si>
  <si>
    <t>12/06/2018 12:00:00 AM</t>
  </si>
  <si>
    <t>15-0345</t>
  </si>
  <si>
    <t>07/10/2015 12:00:00 AM</t>
  </si>
  <si>
    <t>15-0395</t>
  </si>
  <si>
    <t>16-0163</t>
  </si>
  <si>
    <t>03/11/2016 12:00:00 AM</t>
  </si>
  <si>
    <t>Furanyl-Fentanyl, U-47700, Amphetamine, Mitragynine, Diazepam, Promethazine and Diphenhydramine Intoxication</t>
  </si>
  <si>
    <t>12-0029</t>
  </si>
  <si>
    <t>13-0157</t>
  </si>
  <si>
    <t>Used Heroin and Benzodiazepines</t>
  </si>
  <si>
    <t>Complications of Heroin and Benzodiazepine Toxicity</t>
  </si>
  <si>
    <t>17-0337</t>
  </si>
  <si>
    <t>Rodeway Inn</t>
  </si>
  <si>
    <t>13-0345</t>
  </si>
  <si>
    <t>13-0190</t>
  </si>
  <si>
    <t>14-0155</t>
  </si>
  <si>
    <t>Combined drug toxicity, Oxycodone and Fentanyl</t>
  </si>
  <si>
    <t>17-0683</t>
  </si>
  <si>
    <t>15-0366</t>
  </si>
  <si>
    <t>Acute intoxication due to the combined effects of Alprazolam and morphine</t>
  </si>
  <si>
    <t>17-0322</t>
  </si>
  <si>
    <t>Field</t>
  </si>
  <si>
    <t>Acute Intoxication Clonazepam, Cocaine, Ethanol, Heroin, Hydroxyzine, and Topiramate</t>
  </si>
  <si>
    <t>13-0214</t>
  </si>
  <si>
    <t>14-0002</t>
  </si>
  <si>
    <t>01/03/2014 12:00:00 AM</t>
  </si>
  <si>
    <t>Acute intoxication due to the combined effects of cocaine and methadone</t>
  </si>
  <si>
    <t>16-0581</t>
  </si>
  <si>
    <t>08/25/2016 12:00:00 AM</t>
  </si>
  <si>
    <t>17-0589</t>
  </si>
  <si>
    <t>Acute Intoxication Due To The Combined Effects Of Furanyl Fentanyl, U-47700, And Tramadol</t>
  </si>
  <si>
    <t>13-0323</t>
  </si>
  <si>
    <t>Super 8</t>
  </si>
  <si>
    <t>Intoxication due to the Combined Effects of Lorazepam, Morphine, Sertraline, and Desmethylsertraline</t>
  </si>
  <si>
    <t>15-0114</t>
  </si>
  <si>
    <t>03/06/2015 12:00:00 AM</t>
  </si>
  <si>
    <t>Acute intoxication due to the combined effects of Methadone, alcohol and Oxycodone</t>
  </si>
  <si>
    <t>12-0054</t>
  </si>
  <si>
    <t>16-0729</t>
  </si>
  <si>
    <t>17-0260</t>
  </si>
  <si>
    <t>ACUTE COCAINE, HEROIN, METHAMPHETAMINE AND ALCOHOL TOXICITIES</t>
  </si>
  <si>
    <t>15-0196</t>
  </si>
  <si>
    <t>04/22/2015 12:00:00 AM</t>
  </si>
  <si>
    <t>Intoxication due to the Combined Effects of Ethanol, Clonazepam, Alprazolam, Topiramate, and Heroin</t>
  </si>
  <si>
    <t>13-0274</t>
  </si>
  <si>
    <t>08/17/2013 12:00:00 AM</t>
  </si>
  <si>
    <t>15-0556</t>
  </si>
  <si>
    <t>Acute Intoxication from the Combined Effects of Oxycodone, Oxymorphone, Diazepam, Alprazolam and Cyclobenzaprine</t>
  </si>
  <si>
    <t>17-0978</t>
  </si>
  <si>
    <t>12/15/2017 12:00:00 AM</t>
  </si>
  <si>
    <t>Ingested Methadone Prescribed to Another Person with Own Prescription Medications</t>
  </si>
  <si>
    <t>Acute Intoxication From the Combined Effects of Methadone, Clonazepam, Zolpidem, Olanzapine, and Sertraline</t>
  </si>
  <si>
    <t>18-0267</t>
  </si>
  <si>
    <t>ACUTE FENTANYL AND COCAINE TOXICITIES</t>
  </si>
  <si>
    <t>16-0260</t>
  </si>
  <si>
    <t>14-0177</t>
  </si>
  <si>
    <t>Acute Heroin, Diazepam, Clonazepam, Alprazolam and Venlafaxine Toxicities</t>
  </si>
  <si>
    <t>Atherosclerotic Coronary Artery Disease</t>
  </si>
  <si>
    <t>17-0504</t>
  </si>
  <si>
    <t>Acute Ethanol and Heroin Intoxication</t>
  </si>
  <si>
    <t>18-0775</t>
  </si>
  <si>
    <t>10/02/2018 12:00:00 AM</t>
  </si>
  <si>
    <t>Acute Intoxication Combined Effects of Duloxetine, Olanzapine, and Fentanyl</t>
  </si>
  <si>
    <t>17-0857</t>
  </si>
  <si>
    <t>10/29/2017 12:00:00 AM</t>
  </si>
  <si>
    <t>Acute Intoxication due to the Combined Effects of Fentanyl, Acetyl Fentanyl, Heroin, Alprazolam, Mitragynine and Ethanol</t>
  </si>
  <si>
    <t>12-0050</t>
  </si>
  <si>
    <t>02/22/2012 12:00:00 AM</t>
  </si>
  <si>
    <t>14-0221</t>
  </si>
  <si>
    <t>17-0788</t>
  </si>
  <si>
    <t>Substance abuse)</t>
  </si>
  <si>
    <t>18-0396</t>
  </si>
  <si>
    <t>Rear of Inao's Barber Shop</t>
  </si>
  <si>
    <t>Acute Intoxication due to the Combined Effects of Fentanyl, Heroin, Methadone and Alcohol</t>
  </si>
  <si>
    <t>17-0062</t>
  </si>
  <si>
    <t>01/21/2017 12:00:00 AM</t>
  </si>
  <si>
    <t>AMENIA</t>
  </si>
  <si>
    <t>Acute Intoxication Combined Effects of Cocaine and Heroin</t>
  </si>
  <si>
    <t>14-0019</t>
  </si>
  <si>
    <t>Acute Heroin, Lorazepam, Clonazepam, Carisoprodol,Quetiapine and Tramadol Toxicities</t>
  </si>
  <si>
    <t>16-0526</t>
  </si>
  <si>
    <t>Acute Heroin and Gabapentin Intoxication and Recent Use of Cocaine</t>
  </si>
  <si>
    <t>18-0850</t>
  </si>
  <si>
    <t>10/29/2018 12:00:00 AM</t>
  </si>
  <si>
    <t>Acute Intoxication by the Combined Effects of Ethanol, Fentanyl, Oxycodone, and Oxymorphone</t>
  </si>
  <si>
    <t>13-0338</t>
  </si>
  <si>
    <t>12-0272</t>
  </si>
  <si>
    <t>16-0844</t>
  </si>
  <si>
    <t>ACUTE COMBINED HYDROCODONE, OXYCODONE, DIAZEPAM AND TRAMADOL TOXICITIES</t>
  </si>
  <si>
    <t>15-0209</t>
  </si>
  <si>
    <t>Intoxication due to the Combined Effects of Phencyclidine, Tramadol, Fentanyl, and Heroin</t>
  </si>
  <si>
    <t>16-0238</t>
  </si>
  <si>
    <t>Acute Intoxication due to the Combined Effects of Ethanol, Lorazepam, Fentanyl, and Morphine</t>
  </si>
  <si>
    <t>14-0306</t>
  </si>
  <si>
    <t>07/26/2014 12:00:00 AM</t>
  </si>
  <si>
    <t>Acute Oxymorphone, Alprazolam Toxicities with Associated Recent Cocaine Use</t>
  </si>
  <si>
    <t>14-0375</t>
  </si>
  <si>
    <t>Acute intoxication due to the combined effects of Oxycodone, cocaine and Clonazepam</t>
  </si>
  <si>
    <t>12-0140</t>
  </si>
  <si>
    <t>05/31/2012 12:00:00 AM</t>
  </si>
  <si>
    <t>15-0654</t>
  </si>
  <si>
    <t>Acute Intoxication Due To The Combined Effects of Oxycodone and Clonazepam</t>
  </si>
  <si>
    <t>18-0180</t>
  </si>
  <si>
    <t>Acute IntoxicationCombined Effects of Ethanol, Cocaine, and Fentanyl</t>
  </si>
  <si>
    <t>15-0340</t>
  </si>
  <si>
    <t>Acute intoxication due to the combined effects of clonazepam, methadone and hydroxyzine</t>
  </si>
  <si>
    <t>18-0852</t>
  </si>
  <si>
    <t>Acute Intoxication due to the Combined Effects of Fentanyl, Heroin, Chlorpheniramine, Diphenhydramine, Nordiazepam and Alcohol</t>
  </si>
  <si>
    <t>14-0553</t>
  </si>
  <si>
    <t>Emphysema, Non-Small Cell Lung Carcinoma</t>
  </si>
  <si>
    <t>13-0340</t>
  </si>
  <si>
    <t>10/08/2013 12:00:00 AM</t>
  </si>
  <si>
    <t>18-0273</t>
  </si>
  <si>
    <t>Complications Following Acute Intoxication due to the Combined Effects of Fentanyl and Acetyl Fentanyl</t>
  </si>
  <si>
    <t>17-0032</t>
  </si>
  <si>
    <t>Acute Intoxication From the Combined Effects of Heroin, Cocaine, Cocaethylene, Alcohol, Diphenhydramine, and Dextro/Levo Methorphan</t>
  </si>
  <si>
    <t>16-0058</t>
  </si>
  <si>
    <t>Acute Fentanyl, Acetyl Fentanyl, Heroin and Alcohol Intoxication While Using Lorazepam</t>
  </si>
  <si>
    <t>18-0596</t>
  </si>
  <si>
    <t>14-0034</t>
  </si>
  <si>
    <t>01/23/2014 12:00:00 AM</t>
  </si>
  <si>
    <t>Commercial garage</t>
  </si>
  <si>
    <t>Acute Cocaine, Fentanyl and Alcohol Toxicities</t>
  </si>
  <si>
    <t>Complications of Diabetes Mellitus, Atherosclerosis and Hypertensive Cardiovascular Disease</t>
  </si>
  <si>
    <t>17-0161</t>
  </si>
  <si>
    <t>02/22/2017 12:00:00 AM</t>
  </si>
  <si>
    <t>Acute and Chronic Cocaine Abuse, Pulmonary Emphysema, Diabetes Mellitus</t>
  </si>
  <si>
    <t>13-0047</t>
  </si>
  <si>
    <t>America's Best Hotel</t>
  </si>
  <si>
    <t>14-0123</t>
  </si>
  <si>
    <t>03/16/2014 12:00:00 AM</t>
  </si>
  <si>
    <t>12-0086</t>
  </si>
  <si>
    <t>Naugatuck Motor Lodge, Room 105</t>
  </si>
  <si>
    <t>15-0162</t>
  </si>
  <si>
    <t>Acute and chronic drug abuse (Fentanyl, cocaine, amphetamine)</t>
  </si>
  <si>
    <t>16-0009</t>
  </si>
  <si>
    <t>Complications of Acute Morphine Toxicity</t>
  </si>
  <si>
    <t>15-0606</t>
  </si>
  <si>
    <t>Acute Combined Cocaine, Fentanyl and Heroin Toxicities</t>
  </si>
  <si>
    <t>17-0847</t>
  </si>
  <si>
    <t>Acute Orthro-Fluoro-Acrylfentanyl Intoxication</t>
  </si>
  <si>
    <t>15-0203</t>
  </si>
  <si>
    <t>Complications of Oxycodone and Benzodiazapine Toxicities</t>
  </si>
  <si>
    <t>17-0207</t>
  </si>
  <si>
    <t>Acute Intoxication From the Combined Effects of Heroin and Doxylamine with recent cocaine use</t>
  </si>
  <si>
    <t>16-0453</t>
  </si>
  <si>
    <t>Acute Alcohol Intoxication While Using Tramadol and Clonazepam</t>
  </si>
  <si>
    <t>12-0316</t>
  </si>
  <si>
    <t>17-0700</t>
  </si>
  <si>
    <t>Acute Intoxication due to the Combined Effects of Fentanyl, Heroin, Ethanol, and Alprazolam</t>
  </si>
  <si>
    <t>18-0863</t>
  </si>
  <si>
    <t>Acute Intoxication due to the Combined Effects of 7-Amino Clonazepam, Alprazolam, Dextromethorphan, Heroin, Hydroxyzine, and Methadone</t>
  </si>
  <si>
    <t>18-0835</t>
  </si>
  <si>
    <t>Acute Intoxication by the Combined Effects of Cocaine, Fentanyl, Heroin, and Ethanol</t>
  </si>
  <si>
    <t>15-0245</t>
  </si>
  <si>
    <t>17-0779</t>
  </si>
  <si>
    <t>Multidrug Toxicity Including Buprenorphine, Nordiazepam, Oxazepam, Zolpidem, and Cyclobenzaprine</t>
  </si>
  <si>
    <t>18-0441</t>
  </si>
  <si>
    <t>06/10/2018 12:00:00 AM</t>
  </si>
  <si>
    <t>17-0608</t>
  </si>
  <si>
    <t>Manchester Inn</t>
  </si>
  <si>
    <t>Acute Intoxication due to the Combined Effects of Cocaine, Alcohol, Phencyclidine, Diazepam and Fentanyl with Intracerebral Hemorrhag</t>
  </si>
  <si>
    <t>16-0598</t>
  </si>
  <si>
    <t>Aute Intoxication due to the Combined Effects of Heroin, Clonazepam, Methadone, Oxycodone, Alprazolam, Trazodone and Dihydrocodeine</t>
  </si>
  <si>
    <t>15-0536</t>
  </si>
  <si>
    <t>Acute Intoxication Due To The Combined Effects of Fentanyl and Alprazolam</t>
  </si>
  <si>
    <t>14-0106</t>
  </si>
  <si>
    <t>Amphetamine, Oxycodone, and Morphine Intoxication</t>
  </si>
  <si>
    <t>14-0403</t>
  </si>
  <si>
    <t>17-0410</t>
  </si>
  <si>
    <t>Combined Effects of Alprazolam, Methadone, Quetiapine, and Citalopram/Escitalopram</t>
  </si>
  <si>
    <t>18-0107</t>
  </si>
  <si>
    <t>Acute IntoxicationDue to the Combined Effects of Lamotrigine and Fentanyl</t>
  </si>
  <si>
    <t>18-0988</t>
  </si>
  <si>
    <t>Complications of Multidrug Toxicity Including Fentanyl, Acetyl Fentanyl, Morphine, Clonazepam, Venlafaxine, and Aripiprazole</t>
  </si>
  <si>
    <t>17-0077</t>
  </si>
  <si>
    <t>Almar Motel</t>
  </si>
  <si>
    <t>17-0893</t>
  </si>
  <si>
    <t>ACUTE METHADONE TOXICITY, RECENT COCAINE USE</t>
  </si>
  <si>
    <t>13-0373</t>
  </si>
  <si>
    <t>10/25/2013 12:00:00 AM</t>
  </si>
  <si>
    <t>16-0544</t>
  </si>
  <si>
    <t>Acute Intoxication From The Combined Effects of Heroin, Fentanyl, Trazodone, and Sertraline</t>
  </si>
  <si>
    <t>16-0380</t>
  </si>
  <si>
    <t>The Combined Effects of Clonazepam, Cyclobenzaprine, Heroin and Furanyl Fentanyl</t>
  </si>
  <si>
    <t>14-0521</t>
  </si>
  <si>
    <t>18-0424</t>
  </si>
  <si>
    <t>Acute IntoxicationCombined Effects of Duloxetine, Doxepin, and Heroin</t>
  </si>
  <si>
    <t>17-0175</t>
  </si>
  <si>
    <t>Acute Intoxication From the Combined Effects of Fentanyl, Heroin, U-47700 (Synthetic Opioid), and Butyryl Fentanyl</t>
  </si>
  <si>
    <t>18-0549</t>
  </si>
  <si>
    <t>16-0041</t>
  </si>
  <si>
    <t>18-0193</t>
  </si>
  <si>
    <t>ACUTE FENTANYL AND ACETYL FENTANYL TOXICITIES</t>
  </si>
  <si>
    <t>18-0376</t>
  </si>
  <si>
    <t>ACUTE COMBINED ALCOHOL, OXYCODONE AND MORPHINE TOXICITIES, TOPIRAMATE AND CITALOPRAM USE</t>
  </si>
  <si>
    <t>15-0376</t>
  </si>
  <si>
    <t>07/25/2015 12:00:00 AM</t>
  </si>
  <si>
    <t>16-0687</t>
  </si>
  <si>
    <t>17-0156</t>
  </si>
  <si>
    <t>Combined Effects of Lorazepam, Citalopram/Escitalopram, and Oxycodone</t>
  </si>
  <si>
    <t>18-0667</t>
  </si>
  <si>
    <t>Acute Intoxication By The Combined Effects of Fentanyl, Acetyl Fentanyl and Citalopram</t>
  </si>
  <si>
    <t>15-0350</t>
  </si>
  <si>
    <t>Acute Intoxication from the Combined Effects of Heroin, Cocaine, Hydromorphone, Alprazolam, Haloperidol, Trazodone, Mirtazepine, lamotrigine</t>
  </si>
  <si>
    <t>16-0271</t>
  </si>
  <si>
    <t>17-0733</t>
  </si>
  <si>
    <t>Acute Intoxication Combined Effects of Carfentanil, Diazepam, Cocaine, Fentanyl, Heroin, and Oxycodone</t>
  </si>
  <si>
    <t>14-0419</t>
  </si>
  <si>
    <t>Acute intoxication due to the combined effects of Oxymorphone and Diazepam</t>
  </si>
  <si>
    <t>18-0805</t>
  </si>
  <si>
    <t>COMBINED HEROIN, FENTANYL, ACETYL FENTANYL AND COCAINE TOXICITIES</t>
  </si>
  <si>
    <t>HYPERTENSIVE AND ATHEROSCLEROTIC CARDIOVASCULAR DISEASE</t>
  </si>
  <si>
    <t>18-0874</t>
  </si>
  <si>
    <t>17-0008</t>
  </si>
  <si>
    <t>Acute Intoxication Alprazolam, Clonazepam, Oxycodone, Promethazine, and Zolpidem, recent cocaine use</t>
  </si>
  <si>
    <t>16-0249</t>
  </si>
  <si>
    <t>18-0884</t>
  </si>
  <si>
    <t>Acute Intoxication due to the Combined Effects of Amitriptyline, Bupropion, Clonazepam, Methamphetamine, Phenylpropanolamine, Quetiapine, and Zolpidem</t>
  </si>
  <si>
    <t>16-0586</t>
  </si>
  <si>
    <t>Project More Sober Home</t>
  </si>
  <si>
    <t>Acute Intoxication the Combined Effects of Heroin and Citalopram/Escitalopram</t>
  </si>
  <si>
    <t>17-0816</t>
  </si>
  <si>
    <t>18-0286</t>
  </si>
  <si>
    <t>04/13/2018 12:00:00 AM</t>
  </si>
  <si>
    <t>MASTIC BEACH</t>
  </si>
  <si>
    <t>Acute Intoxication due to the Combined Effects ofFentanyl, para-Fluorobutyryl Fentanyl,Cocaine, and Phencyclidine</t>
  </si>
  <si>
    <t>18-0993</t>
  </si>
  <si>
    <t>15-0129</t>
  </si>
  <si>
    <t>18-0232</t>
  </si>
  <si>
    <t>Acute Intoxication due to the Combined Effects ofCocaine, Fentanyl, Para-Fluorobutyryl Fentanyl, andU47700 (Synthetic Opioid)</t>
  </si>
  <si>
    <t>18-0538</t>
  </si>
  <si>
    <t>ACUTE FENTANYL AND HEROIN TOXICITIES COMPLICATING UROSEPSIS OF UNKNOWN ETIOLOGY</t>
  </si>
  <si>
    <t>HYPERTENSIVE AND ARTERIOSCLEROTIC CARDIOVASCULAR DISEASE</t>
  </si>
  <si>
    <t>17-0558</t>
  </si>
  <si>
    <t>13-0042</t>
  </si>
  <si>
    <t>02/05/2013 12:00:00 AM</t>
  </si>
  <si>
    <t>Car</t>
  </si>
  <si>
    <t>14-0380</t>
  </si>
  <si>
    <t>16-0716</t>
  </si>
  <si>
    <t>15-0081</t>
  </si>
  <si>
    <t>02/18/2015 12:00:00 AM</t>
  </si>
  <si>
    <t>16-0025</t>
  </si>
  <si>
    <t>Acute Intoxication From the Combined Effects of Heroin and Methadone</t>
  </si>
  <si>
    <t>12-0252</t>
  </si>
  <si>
    <t>09/25/2012 12:00:00 AM</t>
  </si>
  <si>
    <t>CIOPD</t>
  </si>
  <si>
    <t>18-0501</t>
  </si>
  <si>
    <t>ACUTE FENTANYL TOXICITY, PAROXETINE, VERAPAMIL AND DIPHENHYDRAMINE USE</t>
  </si>
  <si>
    <t>14-0249</t>
  </si>
  <si>
    <t>Amphetamine, Heroin, and Fentanyl Intoxication</t>
  </si>
  <si>
    <t>12-0300</t>
  </si>
  <si>
    <t>11/07/2012 12:00:00 AM</t>
  </si>
  <si>
    <t>Multiple DrugToxicity</t>
  </si>
  <si>
    <t>16-0767</t>
  </si>
  <si>
    <t>Norwalk Inn</t>
  </si>
  <si>
    <t>16-0748</t>
  </si>
  <si>
    <t>ACUTE COMBINED OXYCODONE AND DIPHENHYDRAMINE TOXICITIES</t>
  </si>
  <si>
    <t>18-0932</t>
  </si>
  <si>
    <t>Acute Intoxication by the Combined Effects Of Fentanyl, Diazepam, Clonazepam, and Diphenhydramine</t>
  </si>
  <si>
    <t>16-0697</t>
  </si>
  <si>
    <t>Acute Intoxication due to the Combined Effects of Alprazolam, Promethazine, Fentanyl, and Oxycodone</t>
  </si>
  <si>
    <t>14-0145</t>
  </si>
  <si>
    <t>Howard Johnson's Motel  Room 210</t>
  </si>
  <si>
    <t>Acute Heroin, Oxycodone, Fentanyl and Alprazolam Toxicities</t>
  </si>
  <si>
    <t>16-0555</t>
  </si>
  <si>
    <t>Acute Intoxication The Combined Effects of Methadone, Morphine, and Oxycodone</t>
  </si>
  <si>
    <t>16-0521</t>
  </si>
  <si>
    <t>Acute Intoxication due to the Combined Effects of Alprazolam and Codeine</t>
  </si>
  <si>
    <t>CODEINE</t>
  </si>
  <si>
    <t>15-0307</t>
  </si>
  <si>
    <t>Intoxication due to the Combined Effects of Ethanol, Alprazolam, Fentanyl, Buspirone, and Heroin</t>
  </si>
  <si>
    <t>16-0887</t>
  </si>
  <si>
    <t>Acute and Chronic Substance abuse (FENTANYL, HEROIN, AND COCAINE)</t>
  </si>
  <si>
    <t>17-0030</t>
  </si>
  <si>
    <t>Acute Intoxication From the Combined Effects of Opioids and Hydroxyzine</t>
  </si>
  <si>
    <t>16-0613</t>
  </si>
  <si>
    <t>Father's Home</t>
  </si>
  <si>
    <t>Acute Intoxication due to the Combined Effects of Delorazepam, Diclazepam, Lorazepam, Clonazepam and U-47700</t>
  </si>
  <si>
    <t>12-0031</t>
  </si>
  <si>
    <t>Methadone toxicity</t>
  </si>
  <si>
    <t>14-0205</t>
  </si>
  <si>
    <t>05/14/2014 12:00:00 AM</t>
  </si>
  <si>
    <t>15-0096</t>
  </si>
  <si>
    <t>18-0318</t>
  </si>
  <si>
    <t>Cityside Inn</t>
  </si>
  <si>
    <t>Multidrug Toxicity Including Ethanol, Cocaine, Cocaethylene, and Fentanyl</t>
  </si>
  <si>
    <t>16-0433</t>
  </si>
  <si>
    <t>17-0193</t>
  </si>
  <si>
    <t>Acute Intoxication due to the Combined Effects of Methadone, Diphenhydramine and Clonazepam</t>
  </si>
  <si>
    <t>18-0346</t>
  </si>
  <si>
    <t>Acute Intoxication due to the Combined Effects of Fentanyl, Heroin and Hydromorphone</t>
  </si>
  <si>
    <t>17-0396</t>
  </si>
  <si>
    <t>05/15/2017 12:00:00 AM</t>
  </si>
  <si>
    <t>Hospice</t>
  </si>
  <si>
    <t>Complications of Cocaine and Opioid Intoxication</t>
  </si>
  <si>
    <t>18-0429</t>
  </si>
  <si>
    <t>NEW CANAAN</t>
  </si>
  <si>
    <t>Acute Intoxication due to the Combined Effects of Fentanyl, Heroin, Tramadol and Alcohol</t>
  </si>
  <si>
    <t>18-0222</t>
  </si>
  <si>
    <t>Ramada Inn</t>
  </si>
  <si>
    <t>Acute Intoxication From the Combined Effects of Methadone, Clonazepam,and Hydroxyzine</t>
  </si>
  <si>
    <t>12-0058</t>
  </si>
  <si>
    <t>02/29/2012 12:00:00 AM</t>
  </si>
  <si>
    <t>17-0591</t>
  </si>
  <si>
    <t>18-0469</t>
  </si>
  <si>
    <t>18-0254</t>
  </si>
  <si>
    <t>18-0307</t>
  </si>
  <si>
    <t>Multidrug Toxicity Including Fentanyl, Heroin, Tramadol, Alprazolam, and Clonazepam</t>
  </si>
  <si>
    <t>12-0187</t>
  </si>
  <si>
    <t>MAHOPAC</t>
  </si>
  <si>
    <t>Woods</t>
  </si>
  <si>
    <t>Huffed Propellant</t>
  </si>
  <si>
    <t>1,1-Difluoroethane Toxicity</t>
  </si>
  <si>
    <t>Duster</t>
  </si>
  <si>
    <t>13-0307</t>
  </si>
  <si>
    <t>Acute and chronic substance abuse (oxycodone, ethanol, citalopram, cocaine)</t>
  </si>
  <si>
    <t>18-0146</t>
  </si>
  <si>
    <t>15-0685</t>
  </si>
  <si>
    <t>17-1036</t>
  </si>
  <si>
    <t>Acute Intoxication Combined Effects of Ethanol, Cocaine, and Buprenorphine</t>
  </si>
  <si>
    <t>18-0816</t>
  </si>
  <si>
    <t>Acute Intoxication Combined Effects of Ethanol and Oxycodone</t>
  </si>
  <si>
    <t>15-0386</t>
  </si>
  <si>
    <t>15-0581</t>
  </si>
  <si>
    <t>Acute Intoxication due to the Combined Effects of Fentanyl, Alprazolam, and Clonazepam</t>
  </si>
  <si>
    <t>15-0312</t>
  </si>
  <si>
    <t>Acute Combined Alcohol, Diphenhydramine and Alprazolam Toxicities</t>
  </si>
  <si>
    <t>17-0884</t>
  </si>
  <si>
    <t>16-0089</t>
  </si>
  <si>
    <t>Acute Intoxication Due To The Combined Effects of Fentanyl, Cocaine and Alcohol</t>
  </si>
  <si>
    <t>16-0318</t>
  </si>
  <si>
    <t>Acute Intoxication due to the Combined Effects of Ethanol, Cocaine and Fentanyl</t>
  </si>
  <si>
    <t>17-0251</t>
  </si>
  <si>
    <t>HASTINGS-ON-HUDSON</t>
  </si>
  <si>
    <t>Bathing in Hot Tub While Intoxicated</t>
  </si>
  <si>
    <t>Drowning Complicating Acute Intoxication From the Combined Effects of Hydrocodone, Diphenhydramine, and Alcohol</t>
  </si>
  <si>
    <t>15-0028</t>
  </si>
  <si>
    <t>18-0097</t>
  </si>
  <si>
    <t>16-0030</t>
  </si>
  <si>
    <t>17-0765</t>
  </si>
  <si>
    <t>09/20/2017 12:00:00 AM</t>
  </si>
  <si>
    <t>Acute Intoxication due to the Combined Effects of Alprazolam, Amphetamine, and Buprenorphine</t>
  </si>
  <si>
    <t>17-0828</t>
  </si>
  <si>
    <t>15-0409</t>
  </si>
  <si>
    <t>08/09/2015 12:00:00 AM</t>
  </si>
  <si>
    <t>Acute Intoxication from the Combined Effects of Methadone, Morphine, and Amphetamine</t>
  </si>
  <si>
    <t>14-0451</t>
  </si>
  <si>
    <t>10/28/2014 12:00:00 AM</t>
  </si>
  <si>
    <t>Combined Methadone and Benzodiazapine Use</t>
  </si>
  <si>
    <t>15-0049</t>
  </si>
  <si>
    <t>Acute intoxication due to the combined effects of morphine, ethanol and phencyclidine</t>
  </si>
  <si>
    <t>PCP, MORPHINE NOS</t>
  </si>
  <si>
    <t>17-0639</t>
  </si>
  <si>
    <t>Acute Intoxication Combined Effects of Clonazepam, Alprazolam, Cocaine, Methadone, Duloxetine, Cyclobenzapeine, and Heroin</t>
  </si>
  <si>
    <t>15-0235</t>
  </si>
  <si>
    <t>05/18/2015 12:00:00 AM</t>
  </si>
  <si>
    <t>17-0064</t>
  </si>
  <si>
    <t>16-0554</t>
  </si>
  <si>
    <t>08/17/2016 12:00:00 AM</t>
  </si>
  <si>
    <t>Prescription Abuse</t>
  </si>
  <si>
    <t>Acute Intoxication due to the Combined Effects of Benzodiazepines, Buprenorphine, Carisoprodol, and Zolpidem</t>
  </si>
  <si>
    <t>17-0220</t>
  </si>
  <si>
    <t>03/15/2017 12:00:00 AM</t>
  </si>
  <si>
    <t>Combined Effects of Ethanol, Alprazolam, and Fentanyl</t>
  </si>
  <si>
    <t>17-0279</t>
  </si>
  <si>
    <t>ACUTE COMBINED FENTANYL, HEROIN, COCAINE AND ALCOHOL TOXICITIES</t>
  </si>
  <si>
    <t>17-0738</t>
  </si>
  <si>
    <t>Took ethanol and fentanyl</t>
  </si>
  <si>
    <t>Ethanol and Fentanyl Toxicity</t>
  </si>
  <si>
    <t>12-0167</t>
  </si>
  <si>
    <t>06/30/2012 12:00:00 AM</t>
  </si>
  <si>
    <t>17-0013</t>
  </si>
  <si>
    <t>Flamingo Inn</t>
  </si>
  <si>
    <t>Combined Effects of Ethanol, Cocaine, Quetiapine, Fluoxetine, Fentanyl, and Heroin</t>
  </si>
  <si>
    <t>16-0786</t>
  </si>
  <si>
    <t>13-0425</t>
  </si>
  <si>
    <t>Detention Center</t>
  </si>
  <si>
    <t>Acute methamphetamine and amphetamine intoxication with recent myocardial infarct</t>
  </si>
  <si>
    <t>12-0172</t>
  </si>
  <si>
    <t>12-0320</t>
  </si>
  <si>
    <t>Oxycodone and Morphine Intoxication</t>
  </si>
  <si>
    <t>14-0338</t>
  </si>
  <si>
    <t>08/18/2014 12:00:00 AM</t>
  </si>
  <si>
    <t>Motel 6, Room 167</t>
  </si>
  <si>
    <t>Oxycodone, Alprazolam and Alcohol Intoxication</t>
  </si>
  <si>
    <t>16-0566</t>
  </si>
  <si>
    <t>14-0336</t>
  </si>
  <si>
    <t>13-0074</t>
  </si>
  <si>
    <t>18-0929</t>
  </si>
  <si>
    <t>Acute Intoxication due to the Combined Effects of Heroin, Cocaine, Alprazolam, Alcohol and Diphenhydramine</t>
  </si>
  <si>
    <t>17-0669</t>
  </si>
  <si>
    <t>Acute Intoxication From the Combined Effects of Cocaine, Cocaethylene, Fentanyl, Heroin, Alcohol, and Trazodone</t>
  </si>
  <si>
    <t>17-0965</t>
  </si>
  <si>
    <t>14-0558</t>
  </si>
  <si>
    <t>12/31/2014 12:00:00 AM</t>
  </si>
  <si>
    <t>her, coc, eth</t>
  </si>
  <si>
    <t>17-0948</t>
  </si>
  <si>
    <t>Acute Intoxication From the Combined Effects of Heroin, Fentanyl, para-Fluorobutyryl Fentanyl, Hydromorphone, and Methadone</t>
  </si>
  <si>
    <t>14-0190</t>
  </si>
  <si>
    <t>Methadone, Alprazolam, and Cocaine Intoxication</t>
  </si>
  <si>
    <t>13-0219</t>
  </si>
  <si>
    <t>06/30/2013 12:00:00 AM</t>
  </si>
  <si>
    <t>13-0003</t>
  </si>
  <si>
    <t>01/03/2013 12:00:00 AM</t>
  </si>
  <si>
    <t>17-0501</t>
  </si>
  <si>
    <t>13-0350</t>
  </si>
  <si>
    <t>Acute intoxication due to the combined effects of codeine and Clonazepam</t>
  </si>
  <si>
    <t>17-0289</t>
  </si>
  <si>
    <t>Acute Intoxication From the Combined Effects of Methadone, Diphenhydramine, Topiramate, Lamotrigine, and Olanzapine</t>
  </si>
  <si>
    <t>18-0456</t>
  </si>
  <si>
    <t>Complications of Acute and Chronic Opiate/Opioid Abuse</t>
  </si>
  <si>
    <t>17-0149</t>
  </si>
  <si>
    <t>Combined Effects of Clonazepam, Cocaine, Quetiapine, Trazodone, Clonidine, Hydroxyzine, Fentanyl, and Heroin</t>
  </si>
  <si>
    <t>18-0128</t>
  </si>
  <si>
    <t>Complications of Acute Opiate/Opioid Intoxication</t>
  </si>
  <si>
    <t>13-0134</t>
  </si>
  <si>
    <t>Multiple Drug Toxity</t>
  </si>
  <si>
    <t>Y (PTCH)</t>
  </si>
  <si>
    <t>Doxy, phenobarb</t>
  </si>
  <si>
    <t>15-0465</t>
  </si>
  <si>
    <t>13-0474</t>
  </si>
  <si>
    <t>15-0381</t>
  </si>
  <si>
    <t>Acute Intoxication from the Combined Effects of Heroin, Zolpidem, and Alcohol</t>
  </si>
  <si>
    <t>17-0423</t>
  </si>
  <si>
    <t>Cedar Grove Cemetery</t>
  </si>
  <si>
    <t>Acute Intoxication From the Combined Effects of Fentanyl, Acetyl Fentanyl, Alcohol, and Citalopram/Escitalopram</t>
  </si>
  <si>
    <t>16-0894</t>
  </si>
  <si>
    <t>Acute Intoxication Combined Effects of Fentanyl, Acetyl Fentanyl, and Oxycodone</t>
  </si>
  <si>
    <t>16-0293</t>
  </si>
  <si>
    <t>05/04/2016 12:00:00 AM</t>
  </si>
  <si>
    <t>Hypoxic-Ischemic Encephalopathy Following Cardiopulmonary Arrest Acute Opioid Intoxication</t>
  </si>
  <si>
    <t>18-0680</t>
  </si>
  <si>
    <t>17-0604</t>
  </si>
  <si>
    <t>Acute Intoxication due to the Combined Effects of Acetyl Fentanyl, Cocaine, Fentanyl, and Hydroxyzine</t>
  </si>
  <si>
    <t>14-0414</t>
  </si>
  <si>
    <t>Acute intoxication due to the combined effects of morphine, Fentanyl and benzodiazepines</t>
  </si>
  <si>
    <t>14-0385</t>
  </si>
  <si>
    <t>09/23/2014 12:00:00 AM</t>
  </si>
  <si>
    <t>WEST STAFFORD</t>
  </si>
  <si>
    <t>Sister's Home</t>
  </si>
  <si>
    <t>18-0052</t>
  </si>
  <si>
    <t>Acute Intoxication From the Combined Effects of Oxycodone, Oxymorphone,Alcohol, Citalopram, and Olanzapine</t>
  </si>
  <si>
    <t>13-0095</t>
  </si>
  <si>
    <t>17-0770</t>
  </si>
  <si>
    <t>Multidrug Toxicity Including Fentanyl, Heroin, para-Fluorobutyryl Fentanyl, and 4-ANPP</t>
  </si>
  <si>
    <t>16-0201</t>
  </si>
  <si>
    <t>03/28/2016 12:00:00 AM</t>
  </si>
  <si>
    <t>car in hartford</t>
  </si>
  <si>
    <t>Heroin and Fentanyl intoxication</t>
  </si>
  <si>
    <t>16-0140</t>
  </si>
  <si>
    <t>Acute Intoxication from the Combined Effects of Fentanyl and Diazepam</t>
  </si>
  <si>
    <t>18-0944</t>
  </si>
  <si>
    <t>11/30/2018 12:00:00 AM</t>
  </si>
  <si>
    <t>12-0117</t>
  </si>
  <si>
    <t>05/07/2012 12:00:00 AM</t>
  </si>
  <si>
    <t>17-0748</t>
  </si>
  <si>
    <t>16-0149</t>
  </si>
  <si>
    <t>15-0574</t>
  </si>
  <si>
    <t>Acute Intoxication due to the Combined Effects of Cocaine, Fentanyl, Hydroxyzine, and Oxycodone</t>
  </si>
  <si>
    <t>15-0723</t>
  </si>
  <si>
    <t>12/28/2015 12:00:00 AM</t>
  </si>
  <si>
    <t>Acute Heroin and Cocaine Intoxication While Using Oxycodone and Alprazolam</t>
  </si>
  <si>
    <t>17-0721</t>
  </si>
  <si>
    <t>Acute Intoxication Combined Effects of Nordiazepam, Alprazolam, Cocaine, and Oxycodone</t>
  </si>
  <si>
    <t>14-0468</t>
  </si>
  <si>
    <t>15-0427</t>
  </si>
  <si>
    <t>Acute Intoxication due to the Combined Effects of Diazepam, Carisoprodol, Meprobamate, Zolipdem, and Hydrocodone</t>
  </si>
  <si>
    <t>15-0359</t>
  </si>
  <si>
    <t>Acute Combined Heroin, Cocaine and Methadone Toxicities</t>
  </si>
  <si>
    <t>17-0075</t>
  </si>
  <si>
    <t>01/27/2017 12:00:00 AM</t>
  </si>
  <si>
    <t>Acute Intoxication Combined Effects of Ethanol, Fentanyl, and Furanyl Fentanyl</t>
  </si>
  <si>
    <t>18-0259</t>
  </si>
  <si>
    <t>Acute Intoxication From the Combined Effects of Fentanyl, Morphine,Methadone, Alprazolam, and Mirtazapine</t>
  </si>
  <si>
    <t>12-0327</t>
  </si>
  <si>
    <t>12/06/2012 12:00:00 AM</t>
  </si>
  <si>
    <t>used heroin</t>
  </si>
  <si>
    <t>15-0496</t>
  </si>
  <si>
    <t>09/24/2015 12:00:00 AM</t>
  </si>
  <si>
    <t>Acute intoxication from the combined effects of heroin, Fentanyl, Acetyl Fentanyl and alcohol</t>
  </si>
  <si>
    <t>17-0491</t>
  </si>
  <si>
    <t>17-0774</t>
  </si>
  <si>
    <t>09/25/2017 12:00:00 AM</t>
  </si>
  <si>
    <t>Regal Inn Hotel</t>
  </si>
  <si>
    <t>14-0235</t>
  </si>
  <si>
    <t>Intracerebral Hemorrhage due to Cocaine Intoxication</t>
  </si>
  <si>
    <t>13-0210</t>
  </si>
  <si>
    <t>18-0040</t>
  </si>
  <si>
    <t>Multidrug Toxicity Including Fentanyl, Acetyl Fentanyl, and Methadone</t>
  </si>
  <si>
    <t>15-0256</t>
  </si>
  <si>
    <t>16-0187</t>
  </si>
  <si>
    <t>18-0976</t>
  </si>
  <si>
    <t>Acute Intoxication due to the Combined Effects of Ethanol, Fentanyl, and Methamphetamine</t>
  </si>
  <si>
    <t>15-0136</t>
  </si>
  <si>
    <t>Intoxication due to the Combined Effects of Alcohol, Hydrocodone and Alprazolam</t>
  </si>
  <si>
    <t>18-0915</t>
  </si>
  <si>
    <t>Acute fentanyl and ethanol intoxication</t>
  </si>
  <si>
    <t>16-0567</t>
  </si>
  <si>
    <t>Acute Heroin, Fentanyl, Alcohol and Methamphetamine Intoxication While Using Nortriptyline</t>
  </si>
  <si>
    <t>16-0849</t>
  </si>
  <si>
    <t>KINGS</t>
  </si>
  <si>
    <t>Ruptured Aortic Dissection with Hemopericardium hTN and athero (cocaine)</t>
  </si>
  <si>
    <t>18-0147</t>
  </si>
  <si>
    <t>COMPLICATIONS OF ACUTE AND CHRONIC COCAINE TOXICITY WITH HYPERTENSION AND ASSOCIATED END STAGE RENAL FAILURE</t>
  </si>
  <si>
    <t>14-0103</t>
  </si>
  <si>
    <t>Oxycodone and Amphetamine Intoxication</t>
  </si>
  <si>
    <t>16-0408</t>
  </si>
  <si>
    <t>16-0464</t>
  </si>
  <si>
    <t>17-0793</t>
  </si>
  <si>
    <t>Acute Intoxication Combined Effects of Alprazolam, Quetiapine, and Fentanyl</t>
  </si>
  <si>
    <t>16-0769</t>
  </si>
  <si>
    <t>Wooded Area Near</t>
  </si>
  <si>
    <t>ACUTE HEROIN, FENTANYL AND COCAINE TOXICITIES, WITH NORDIAZEPAM, CHLORDIAZEPOXIDE AND OLANZAPINE USE</t>
  </si>
  <si>
    <t>13-0483</t>
  </si>
  <si>
    <t>Aspiration Pneumonia due to Narcotic Use</t>
  </si>
  <si>
    <t>18-0712</t>
  </si>
  <si>
    <t>Acute Intoxication From the Combined Effects of Fentanyl, Acetyl Fentanyl, Heroin, and Alprazolam</t>
  </si>
  <si>
    <t>18-0896</t>
  </si>
  <si>
    <t>17-0573</t>
  </si>
  <si>
    <t>ACUTE HEROIN TOXICITY COMBINED WITH METHADONE USE</t>
  </si>
  <si>
    <t>15-0276</t>
  </si>
  <si>
    <t>Intoxication due to the Combined Effects of Cocaine, Sertraline, and Heroin</t>
  </si>
  <si>
    <t>17-0357</t>
  </si>
  <si>
    <t>Acute Intoxication From the Combined Effects of Morphine, Methadone, and alcohol</t>
  </si>
  <si>
    <t>17-0514</t>
  </si>
  <si>
    <t>Acute Intoxication due to the Combined Effects of Fentanyl, Morphine and Alprazolam</t>
  </si>
  <si>
    <t>18-0693</t>
  </si>
  <si>
    <t>17-0304</t>
  </si>
  <si>
    <t>ACUTE HEROIN AND FENTANYL TOXICITIES, ALCOHOL, ALPRAZOLAM, CITALOPRAM USE</t>
  </si>
  <si>
    <t>17-0274</t>
  </si>
  <si>
    <t>17-0122</t>
  </si>
  <si>
    <t>Acute Intoxication due to the Combined Effects of Heroin, Fentanyl, Cocaine, Diazepam, Tramadol and Carisoprodol</t>
  </si>
  <si>
    <t>18-0649</t>
  </si>
  <si>
    <t>Acute Intoxication Combined Effects of Zolpidem and Fentanyl</t>
  </si>
  <si>
    <t>15-0637</t>
  </si>
  <si>
    <t>Acute Intoxication Due to the Combined Effects Of Acetyl Fentanyl, Alprazolam, Amphetamine, and Heroin</t>
  </si>
  <si>
    <t>12-0347</t>
  </si>
  <si>
    <t>12/24/2012 12:00:00 AM</t>
  </si>
  <si>
    <t>Used Hydrocodone</t>
  </si>
  <si>
    <t>Hydrocodone Toxicity</t>
  </si>
  <si>
    <t>14-0316</t>
  </si>
  <si>
    <t>18-0024</t>
  </si>
  <si>
    <t>Acute Intoxication due the Combined Effects ofAlprazolam, Cocaine, and Methadone</t>
  </si>
  <si>
    <t>15-0175</t>
  </si>
  <si>
    <t>MAPLEWOOD</t>
  </si>
  <si>
    <t>Intoxication due to the Combined Effects of Heroin, Lorazepam, and Diphenhydramine</t>
  </si>
  <si>
    <t>14-0437</t>
  </si>
  <si>
    <t>10/20/2014 12:00:00 AM</t>
  </si>
  <si>
    <t>Cocaine Intoxcicity</t>
  </si>
  <si>
    <t>15-0333</t>
  </si>
  <si>
    <t>Acute intoxication due to the combined effects of Oxycodone, methadone, Diphenhydramine and Alprazolam</t>
  </si>
  <si>
    <t>14-0368</t>
  </si>
  <si>
    <t>Acute Intoxication due to the combined effects of Heroin, Fentanyl and Cocaine</t>
  </si>
  <si>
    <t>16-0908</t>
  </si>
  <si>
    <t>Sober home</t>
  </si>
  <si>
    <t>17-0045</t>
  </si>
  <si>
    <t>Acute Intoxication due to the Combined Effects of Fentanyl and Hydromorphone</t>
  </si>
  <si>
    <t>17-0799</t>
  </si>
  <si>
    <t>Acute Intoxication due to the Combined Effects of Heroin, Cocaine, Phencyclidine and Buprenorphine</t>
  </si>
  <si>
    <t>PCP, Buprenor</t>
  </si>
  <si>
    <t>14-0489</t>
  </si>
  <si>
    <t>Acute intoxication due to the combined effects of heroin, Clonazepam and ethanol</t>
  </si>
  <si>
    <t>13-0277</t>
  </si>
  <si>
    <t>Combined Acute Oxycodone, Hydrocodone, Mirtazapine and Paroxetine Toxicities</t>
  </si>
  <si>
    <t>17-0716</t>
  </si>
  <si>
    <t>Complications of Acute Intoxication due to the Combined Effects of Diphenhydramine and Ethanol</t>
  </si>
  <si>
    <t>18-0786</t>
  </si>
  <si>
    <t>Acute Intoxication due to the Combined Effects of Fentanyl, Acetyl Fentanyl, Valeryl Fentanyl, and Heroin</t>
  </si>
  <si>
    <t>16-0332</t>
  </si>
  <si>
    <t>Acetyl Fentanyl, Despropionyl-Fentanyl, and Furanyl-Fentanyl</t>
  </si>
  <si>
    <t>14-0370</t>
  </si>
  <si>
    <t>car</t>
  </si>
  <si>
    <t>Intoxication due to the combined effects of Cocaine, Heroin, and Clonazepam</t>
  </si>
  <si>
    <t>18-0070</t>
  </si>
  <si>
    <t>Acute Intoxication due to the Combined Effects ofClonazepam, Fentanyl, and Trazodone</t>
  </si>
  <si>
    <t>17-0663</t>
  </si>
  <si>
    <t>Acute Intoxication due to the combined effects of Heroin, Cocaine, and Buprenorphine</t>
  </si>
  <si>
    <t>16-0218</t>
  </si>
  <si>
    <t>Acute Heroin and Fentanyl Toxicities Associated with Cocaine, Sertraline and Trazodone Use</t>
  </si>
  <si>
    <t>13-0177</t>
  </si>
  <si>
    <t>CHESAPEAKE</t>
  </si>
  <si>
    <t>CHESAPEAKE CITY</t>
  </si>
  <si>
    <t>Hilton Garden Inn</t>
  </si>
  <si>
    <t>Combined Drug Toxicity, Heroin, Cocaine and Ethanol</t>
  </si>
  <si>
    <t>14-0058</t>
  </si>
  <si>
    <t>La Quinta Inn</t>
  </si>
  <si>
    <t>12-0009</t>
  </si>
  <si>
    <t>01/11/2012 12:00:00 AM</t>
  </si>
  <si>
    <t>Combined Drug Toxicity, Ethanol and Oxycodone</t>
  </si>
  <si>
    <t>16-0541</t>
  </si>
  <si>
    <t>Acute Amitriptyline Intoxication while Using Methadone</t>
  </si>
  <si>
    <t>15-0649</t>
  </si>
  <si>
    <t>Acute Intoxication Due To The Combined Effects of Heroin, Fentanyl, Oxycodone and Alprazolam</t>
  </si>
  <si>
    <t>14-0557</t>
  </si>
  <si>
    <t>14-0511</t>
  </si>
  <si>
    <t>12/03/2014 12:00:00 AM</t>
  </si>
  <si>
    <t>Friends home</t>
  </si>
  <si>
    <t>16-0111</t>
  </si>
  <si>
    <t>Acute Intoxication From The Combined Effects of Fentanyl, Morphine, Alprazolam and Clonazepam</t>
  </si>
  <si>
    <t>15-0529</t>
  </si>
  <si>
    <t>Acute Intoxication due to the Combined Effects of Heroin, Alprazolam and Clonazepam</t>
  </si>
  <si>
    <t>16-0814</t>
  </si>
  <si>
    <t>Acute Intoxication Combined Effects of Ethanol, Paroxetine, and Fentanyl</t>
  </si>
  <si>
    <t>17-0645</t>
  </si>
  <si>
    <t>16-0275</t>
  </si>
  <si>
    <t>Behind Building</t>
  </si>
  <si>
    <t>17-0437</t>
  </si>
  <si>
    <t>Acute Intoxication From the Combined Effects of Fentanyl, Acetyl Fentanyl, and heroin</t>
  </si>
  <si>
    <t>16-0362</t>
  </si>
  <si>
    <t>13-0378</t>
  </si>
  <si>
    <t>Male Companion's House</t>
  </si>
  <si>
    <t>15-0141</t>
  </si>
  <si>
    <t>18-0714</t>
  </si>
  <si>
    <t>Acute Intoxication by the Combined Effects of Cocaine, Fentanyl, Diphenhydramine, Duloxetine, and Nifedipine</t>
  </si>
  <si>
    <t>15-0362</t>
  </si>
  <si>
    <t>Acute Heroin, Fentanyl, and Methamphetamine Toxicities</t>
  </si>
  <si>
    <t>17-0057</t>
  </si>
  <si>
    <t>COMPLICATIONS OF ACUTE FENTANYL, OPIATE AND BENZODIAZEPINE TOXICITIES</t>
  </si>
  <si>
    <t>12-0325</t>
  </si>
  <si>
    <t>17-0999</t>
  </si>
  <si>
    <t>Multidrug Toxicity Including Cocaine, Cocaethylene, Fentanyl, Heroin, and Amphetamine</t>
  </si>
  <si>
    <t>15-0493</t>
  </si>
  <si>
    <t>09/21/2015 12:00:00 AM</t>
  </si>
  <si>
    <t>Acute Intoxication due to the Combined Effects of Clonazepam, Citalopram/Escitalopram, Lamotrigine, Amphetamine, Diphenhydramine, Quetiapine, Morphine, and Oxycodone</t>
  </si>
  <si>
    <t>15-0445</t>
  </si>
  <si>
    <t>Acute Intox ethanol, oxycodone, hydrocodone, and benzodiazepines</t>
  </si>
  <si>
    <t>17-0601</t>
  </si>
  <si>
    <t>14-0408</t>
  </si>
  <si>
    <t>18-0872</t>
  </si>
  <si>
    <t>HIGHTSTOWN</t>
  </si>
  <si>
    <t>MERCER</t>
  </si>
  <si>
    <t>16-0704</t>
  </si>
  <si>
    <t>Acute Intoxication due to the Combined Effects of Heroin, Hydroxyzine, and Oxycodone</t>
  </si>
  <si>
    <t>16-0437</t>
  </si>
  <si>
    <t>The Combined Effects of Cocaine and Alcohol</t>
  </si>
  <si>
    <t>17-0915</t>
  </si>
  <si>
    <t>11/19/2017 12:00:00 AM</t>
  </si>
  <si>
    <t>Fentanyl Toxicity,Recent Cocaine Use</t>
  </si>
  <si>
    <t>15-0706</t>
  </si>
  <si>
    <t>Acute Amphetamine Intoxication</t>
  </si>
  <si>
    <t>17-0373</t>
  </si>
  <si>
    <t>13-0336</t>
  </si>
  <si>
    <t>Intoxication due to the Combined Effects of Ethanol and Hydrocodone</t>
  </si>
  <si>
    <t>17-0775</t>
  </si>
  <si>
    <t>Used oxycodone and alcohol</t>
  </si>
  <si>
    <t>ACUTE COMBINED OXYCODONE AND ALCOHOL TOXICITIES</t>
  </si>
  <si>
    <t>14-0291</t>
  </si>
  <si>
    <t>07/11/2014 12:00:00 AM</t>
  </si>
  <si>
    <t>17-0073</t>
  </si>
  <si>
    <t>ACUTE HEROIN, FENTANYL AND COCAINE TOXICITIES, CYCLOBENZAPRINE USE</t>
  </si>
  <si>
    <t>16-0290</t>
  </si>
  <si>
    <t>Acute Heroin, Fentanyl, Cocaine and Alcohol Toxicities</t>
  </si>
  <si>
    <t>18-0164</t>
  </si>
  <si>
    <t>16-0860</t>
  </si>
  <si>
    <t>15-0134</t>
  </si>
  <si>
    <t>Alcohol and Heroin Intoxication</t>
  </si>
  <si>
    <t>15-0575</t>
  </si>
  <si>
    <t>Acute Intoxication Due to the Combined Effects of Cocaine, Fentanyl, Heroin, and Methamphetamine</t>
  </si>
  <si>
    <t>13-0290</t>
  </si>
  <si>
    <t>15-0399</t>
  </si>
  <si>
    <t>17-0455</t>
  </si>
  <si>
    <t>NEW PRESTON</t>
  </si>
  <si>
    <t>Lake Warmaug</t>
  </si>
  <si>
    <t>Combined Effects of Ethanol, Alprazolam, Venlafaxine, Mirtazapine, and Heroin</t>
  </si>
  <si>
    <t>14-0175</t>
  </si>
  <si>
    <t>Intoxication due to the Combined Effects of Morphine, Tramadol, and O-Desmethyltramadol</t>
  </si>
  <si>
    <t>morphin</t>
  </si>
  <si>
    <t>15-0298</t>
  </si>
  <si>
    <t>16-0242</t>
  </si>
  <si>
    <t>Complications of Acute Fentanyl and Acetyl Fentanyl Toxicity, cocaine use</t>
  </si>
  <si>
    <t>13-0247</t>
  </si>
  <si>
    <t>18-0532</t>
  </si>
  <si>
    <t>Acute Intoxication due to the Combined Effects of Acetyl Fentanyl, Alprazolam, Cocaine, Fentanyl and Heroin</t>
  </si>
  <si>
    <t>18-0519</t>
  </si>
  <si>
    <t>ACUTE FENTANYL AND ACETYL FENTANYL TOXICITIES COMBINED WITH ALPRAZOLAM USE</t>
  </si>
  <si>
    <t>18-0889</t>
  </si>
  <si>
    <t>11/10/2018 12:00:00 AM</t>
  </si>
  <si>
    <t>18-0345</t>
  </si>
  <si>
    <t>16-0406</t>
  </si>
  <si>
    <t>Acute Fentanyl, Heroin, Cocaine and Cocoethylene Intoxication</t>
  </si>
  <si>
    <t>18-0152</t>
  </si>
  <si>
    <t>Acute Intoxication From the Combined Effects of Fentanyl, Heroin, andClonazepam</t>
  </si>
  <si>
    <t>17-0301</t>
  </si>
  <si>
    <t>04/12/2017 12:00:00 AM</t>
  </si>
  <si>
    <t>14-0371</t>
  </si>
  <si>
    <t>09/12/2014 12:00:00 AM</t>
  </si>
  <si>
    <t>Acute intoxication due to the combined effects of heroin, Fentanyl, Benzodiazepines and Amitriptyline</t>
  </si>
  <si>
    <t>18-0695</t>
  </si>
  <si>
    <t>CHASE</t>
  </si>
  <si>
    <t>BALTIMORE</t>
  </si>
  <si>
    <t>MD</t>
  </si>
  <si>
    <t>FENTANYL TOXICITY, ASSOCIATED TRAMADOL, TRAZODONE AND HYDROXYZINE USE</t>
  </si>
  <si>
    <t>12-0144</t>
  </si>
  <si>
    <t>14-0436</t>
  </si>
  <si>
    <t>10/19/2014 12:00:00 AM</t>
  </si>
  <si>
    <t>Acute Combined Heroin, Alcohol, and Benzodiapam Toxicities</t>
  </si>
  <si>
    <t>16-0842</t>
  </si>
  <si>
    <t>14-0506</t>
  </si>
  <si>
    <t>Intoxication due to the combined effects of Fentanyl, Heroin, and Alcohol</t>
  </si>
  <si>
    <t>16-0143</t>
  </si>
  <si>
    <t>used Fentanyl</t>
  </si>
  <si>
    <t>Acute Fentanyl Toxicity Associated With Subtherapeutic Levels of Quetiapine and Ziprasidone</t>
  </si>
  <si>
    <t>18-0417</t>
  </si>
  <si>
    <t>18-0660</t>
  </si>
  <si>
    <t>Acute Intoxication by the Combined Effects of Heroin, Trazadone and Clonazepam</t>
  </si>
  <si>
    <t>16-0221</t>
  </si>
  <si>
    <t>CHELSEA</t>
  </si>
  <si>
    <t>Acute Fentanyl, Heroin and Methamphetamine Intoxication While Using Alcohol</t>
  </si>
  <si>
    <t>13-0234</t>
  </si>
  <si>
    <t>Relative's Home</t>
  </si>
  <si>
    <t>15-0550</t>
  </si>
  <si>
    <t>16-0709</t>
  </si>
  <si>
    <t>Acute Intoxication from the Combined Effects of Ethanol, Bupropion, Cyclobenzapine, Hydrocodone, and Oxycodone</t>
  </si>
  <si>
    <t>16-0011</t>
  </si>
  <si>
    <t>Acute Fentanyl Intoxication and Recent Use of Heroin and Cocaine</t>
  </si>
  <si>
    <t>15-0082</t>
  </si>
  <si>
    <t>Acute Heroin Toxicity Associated with Tramadol and Alcohol Use</t>
  </si>
  <si>
    <t>15-0566</t>
  </si>
  <si>
    <t>16-0185</t>
  </si>
  <si>
    <t>Acute Oxycodone, Amitriptyline and Carisoprodol Intoxication</t>
  </si>
  <si>
    <t>14-0204</t>
  </si>
  <si>
    <t>Diabetes Mellitus</t>
  </si>
  <si>
    <t>16-0577</t>
  </si>
  <si>
    <t>18-0013</t>
  </si>
  <si>
    <t>Acute IntoxicationCombined Effects of Alprazolam, Cocaine, Fluoxetine, Fentanyl, and Heroin</t>
  </si>
  <si>
    <t>18-0905</t>
  </si>
  <si>
    <t>15-0103</t>
  </si>
  <si>
    <t>16-0444</t>
  </si>
  <si>
    <t>The Combined Effects of Heroin, Fentanyl and Alcohol</t>
  </si>
  <si>
    <t>14-0011</t>
  </si>
  <si>
    <t>15-0346</t>
  </si>
  <si>
    <t>Acute Oxycodone and Ethanol Intoxication</t>
  </si>
  <si>
    <t>Arteriosclerotic Cardiovascular Disease</t>
  </si>
  <si>
    <t>12-0046</t>
  </si>
  <si>
    <t>18-0050</t>
  </si>
  <si>
    <t>17-0990</t>
  </si>
  <si>
    <t>Acute Fentanyl and Heroin Intoxication with Recent Cocaine Use</t>
  </si>
  <si>
    <t>18-0845</t>
  </si>
  <si>
    <t>Acute Intoxication due to the Combined Effects of Fentanyl, Heroin, and para-Fluoroisobutyrylfentanyl</t>
  </si>
  <si>
    <t>17-0171</t>
  </si>
  <si>
    <t>02/27/2017 12:00:00 AM</t>
  </si>
  <si>
    <t>Acute Intoxication From the Combined Effects of Fentanyl, Acetyl Fentanyl, Diazepam, and Alcohol</t>
  </si>
  <si>
    <t>18-0445</t>
  </si>
  <si>
    <t>15-0023</t>
  </si>
  <si>
    <t>17-0334</t>
  </si>
  <si>
    <t>Acute Intoxication From the Combined Effects of Cocaine, Fentanyl, Heroin, and alcohol</t>
  </si>
  <si>
    <t>15-0101</t>
  </si>
  <si>
    <t>13-0360</t>
  </si>
  <si>
    <t>10/20/2013 12:00:00 AM</t>
  </si>
  <si>
    <t>Intoxication due to the Combined Effects of Methadone and Oxycodone</t>
  </si>
  <si>
    <t>18-0340</t>
  </si>
  <si>
    <t>Acute Intoxication From the Combined Effects of Fentanyl, Acetyl Fentanyl,para-Fluorobutyryl Fentanyl, Heroin, and Alcohol</t>
  </si>
  <si>
    <t>12-0063</t>
  </si>
  <si>
    <t>03/04/2012 12:00:00 AM</t>
  </si>
  <si>
    <t>Appalachian Trail-Woods</t>
  </si>
  <si>
    <t>18-0141</t>
  </si>
  <si>
    <t>18-0108</t>
  </si>
  <si>
    <t>Acute Intoxication due to the Combined Effects of Fentanyl,Acetyl Fentanyl, Heroin, Hydromorphone, and Methamphetamine</t>
  </si>
  <si>
    <t>15-0181</t>
  </si>
  <si>
    <t>12-0165</t>
  </si>
  <si>
    <t>14-0244</t>
  </si>
  <si>
    <t>14-0130</t>
  </si>
  <si>
    <t>Abused medications</t>
  </si>
  <si>
    <t>Acute intoxication due to the combined effects of Methadone and Oxycodone</t>
  </si>
  <si>
    <t>Cardiac Hypertrophy, Sleep Apnea</t>
  </si>
  <si>
    <t>14-0290</t>
  </si>
  <si>
    <t>Cocaine, Alcohol, and Heroin Intoxication</t>
  </si>
  <si>
    <t>13-0019</t>
  </si>
  <si>
    <t>16-0374</t>
  </si>
  <si>
    <t>Combined Effects of Ethanol, Fentanyl and Oxycodone</t>
  </si>
  <si>
    <t>18-0542</t>
  </si>
  <si>
    <t>BETHPAGE</t>
  </si>
  <si>
    <t>18-0606</t>
  </si>
  <si>
    <t>Multidrug Toxicity Including Fentanyl, Heroin, Hydroxyzine, Fluoxetine, and Risperidone</t>
  </si>
  <si>
    <t>15-0268</t>
  </si>
  <si>
    <t>15-0394</t>
  </si>
  <si>
    <t>Intoxication due to the Combined Effects of Ethanol, Alprazolam, and Tramadol</t>
  </si>
  <si>
    <t>16-0892</t>
  </si>
  <si>
    <t>12/22/2016 12:00:00 AM</t>
  </si>
  <si>
    <t>Acute heroin and benzodiazepines</t>
  </si>
  <si>
    <t>17-1038</t>
  </si>
  <si>
    <t>Multidrug Toxicity Including Ethanol, Cocaine, Cocaethylene, para-Fluorobutyryl Fentanyl, Heroin, and Olanzapine</t>
  </si>
  <si>
    <t>17-0067</t>
  </si>
  <si>
    <t>16-0726</t>
  </si>
  <si>
    <t>Complications of Acute Intoxication due to the Combined Effects of Fentanyl, Furanyl Fentanyl, and Heroin</t>
  </si>
  <si>
    <t>16-0815</t>
  </si>
  <si>
    <t>Complications of Acute Intoxication due to the Combined Effects of Fentanyl and Heroin</t>
  </si>
  <si>
    <t>16-0588</t>
  </si>
  <si>
    <t>08/28/2016 12:00:00 AM</t>
  </si>
  <si>
    <t>Acute Intoxication due to the Combined Effects of Eszopiclone, Diazepam, and Oxycodone</t>
  </si>
  <si>
    <t>14-0160</t>
  </si>
  <si>
    <t>04/13/2014 12:00:00 AM</t>
  </si>
  <si>
    <t>16-0594</t>
  </si>
  <si>
    <t>Acute Heroin and Cocaine Toxicities Associated with Sertraline Use</t>
  </si>
  <si>
    <t>17-0887</t>
  </si>
  <si>
    <t>18-0175</t>
  </si>
  <si>
    <t>Acute IntoxicationCombined Effects of Clonazepam, Fentanyl, and Acetyl Fentanyl</t>
  </si>
  <si>
    <t>15-0313</t>
  </si>
  <si>
    <t>Intoxication due to the Combined Effects of Cocaine, Alprazolam, and Methadone</t>
  </si>
  <si>
    <t>15-0624</t>
  </si>
  <si>
    <t>11/12/2015 12:00:00 AM</t>
  </si>
  <si>
    <t>Acute Intoxication due to the Combined EFfects of Cocaine and Heroin</t>
  </si>
  <si>
    <t>18-0131</t>
  </si>
  <si>
    <t>Girlfriend's home</t>
  </si>
  <si>
    <t>Acute Intoxication due to the Combined Effects ofAcetyl Fentanyl, Cocaine, and Fentanyl</t>
  </si>
  <si>
    <t>18-0250</t>
  </si>
  <si>
    <t>Acute Intoxication From the Combined Effects of Fentanyl andpara-Fluorobutyryl Fentanyl</t>
  </si>
  <si>
    <t>16-0805</t>
  </si>
  <si>
    <t>Acute Intoxication Combined Effects of Diphenhydramine, Hydroxyzine, Hydromorphone, and Oxycodone</t>
  </si>
  <si>
    <t>12-0304</t>
  </si>
  <si>
    <t>Acute Asthma</t>
  </si>
  <si>
    <t>17-0906</t>
  </si>
  <si>
    <t>Hypertensive Cardiovascular Disease  and Acute N-Ethyl Pentylone Intoxication</t>
  </si>
  <si>
    <t>17-0021</t>
  </si>
  <si>
    <t>Acute Intoxication due to the Combined Effects of Quetiapine, Clonazepam and Trazodone</t>
  </si>
  <si>
    <t>13-0079</t>
  </si>
  <si>
    <t>13-0205</t>
  </si>
  <si>
    <t>Benzodiazepine and Morphine Intoxication</t>
  </si>
  <si>
    <t>14-0525</t>
  </si>
  <si>
    <t>HAMPTON BAYS</t>
  </si>
  <si>
    <t>Acute Tramadol, Amitriptyline and Nortriptyline Toxicities</t>
  </si>
  <si>
    <t>18-0750</t>
  </si>
  <si>
    <t>Acute Intoxication Combined Effects of Buprenorphine, Fentanyl, and Acetyl Fentanyl</t>
  </si>
  <si>
    <t>17-0203</t>
  </si>
  <si>
    <t>Combined Effects of Sertraline, Hydroxyzine, Fentanyl, and Hydromorphone</t>
  </si>
  <si>
    <t>18-0997</t>
  </si>
  <si>
    <t>12/20/2018 12:00:00 AM</t>
  </si>
  <si>
    <t>Acute Intoxication by the Combined Effects of Cocaine, Fentanyl, Para-Fluoroisobutyrylfentanyl, Diazepam, Zolpidem, Doxepin, Nordiazepam, and clonidine</t>
  </si>
  <si>
    <t>13-0229</t>
  </si>
  <si>
    <t>16-0756</t>
  </si>
  <si>
    <t>15-0477</t>
  </si>
  <si>
    <t>16-0672</t>
  </si>
  <si>
    <t>10/02/2016 12:00:00 AM</t>
  </si>
  <si>
    <t>14-0424</t>
  </si>
  <si>
    <t>17-0103</t>
  </si>
  <si>
    <t>Ethanol, Furanyl Fentanyl, and Heroin</t>
  </si>
  <si>
    <t>17-0858</t>
  </si>
  <si>
    <t>Complications of Acute Intoxication From the Combined Effects of Fentanyl, Heroin, Clonazepam, and Trazodone</t>
  </si>
  <si>
    <t>18-1014</t>
  </si>
  <si>
    <t>18-0707</t>
  </si>
  <si>
    <t>Acute Intoxication From the Combined Effects of Fentanyl, Methadone, Cyclobenzaprine, and Tramadol</t>
  </si>
  <si>
    <t>13-0246</t>
  </si>
  <si>
    <t>Intoxication due to the Combined Effects of Oxycodone and Oxymorphone</t>
  </si>
  <si>
    <t>17-0469</t>
  </si>
  <si>
    <t>06/07/2017 12:00:00 AM</t>
  </si>
  <si>
    <t>Acute Intoxication due to the Combined Effects of Alcohol and Diazepam</t>
  </si>
  <si>
    <t>16-0714</t>
  </si>
  <si>
    <t>10/21/2016 12:00:00 AM</t>
  </si>
  <si>
    <t>17-0311</t>
  </si>
  <si>
    <t>Acute Intoxication due to the Combined Effects of Carfentanil, Fentanyl, Acetyl Fentanyl, Butyryl Fentanyl, Heroin, Etizolam, U-47700, Methadone and Alprazolam</t>
  </si>
  <si>
    <t>12-0133</t>
  </si>
  <si>
    <t>13-0129</t>
  </si>
  <si>
    <t>Skin Absorption</t>
  </si>
  <si>
    <t>16-0874</t>
  </si>
  <si>
    <t>Acute Intoxication From the Combined Effects of Fentanyl, Morphine, Trazodone, and Escitalpram</t>
  </si>
  <si>
    <t>12-0021</t>
  </si>
  <si>
    <t>Multiple Drug Toxcity</t>
  </si>
  <si>
    <t>16-0130</t>
  </si>
  <si>
    <t>LEOMINSTER</t>
  </si>
  <si>
    <t>N. STONINGTON</t>
  </si>
  <si>
    <t>18-0423</t>
  </si>
  <si>
    <t>Multidrug Toxicity Including Ethanol, Fentanyl, Acetyl Fentanyl, Chlordiazepoxide, and Nordiazepam</t>
  </si>
  <si>
    <t>18-0056</t>
  </si>
  <si>
    <t>01/28/2018 12:00:00 AM</t>
  </si>
  <si>
    <t>Acute IntoxicationCombined Effects of Ethanol and Heroin</t>
  </si>
  <si>
    <t>14-0024</t>
  </si>
  <si>
    <t>01/16/2014 12:00:00 AM</t>
  </si>
  <si>
    <t>Diazepam, Oxycodone, and Hydromorphone Intoxication</t>
  </si>
  <si>
    <t>16-0449</t>
  </si>
  <si>
    <t>Acute and Chronic Substance Abuse (Cocaine, Buprenorphine, Diazepam, and Fentanyl Analog)</t>
  </si>
  <si>
    <t>18-0165</t>
  </si>
  <si>
    <t>Acute Intoxication due to the Combined Effects of Heroin and Alprazolam</t>
  </si>
  <si>
    <t>18-0581</t>
  </si>
  <si>
    <t>Complications following Acute Intoxication due to the Combined Effects of Heroin and Cocaine</t>
  </si>
  <si>
    <t>17-0343</t>
  </si>
  <si>
    <t>Combined Effects of Ethanol, Clonazepam, Lamotrigine, Venlafaxine, Doxepin, Fentanyl, and Heroin</t>
  </si>
  <si>
    <t>18-0018</t>
  </si>
  <si>
    <t>Multidrug Toxicity Including Fentanyl, Heroin, Lorazepam, and Alprazolam</t>
  </si>
  <si>
    <t>18-0323</t>
  </si>
  <si>
    <t>ACUTE COMBINED FENTANYL, ACETYL FENTANYL, HEROIN, ALCOHOL AND COCAINE TOXICITIES, HYDROXYZINE USE</t>
  </si>
  <si>
    <t>18-0731</t>
  </si>
  <si>
    <t>Took ethanol and prescribed medications</t>
  </si>
  <si>
    <t>Multidrug Toxicity Including Ethanol, Zolpidem, and Amphetamine</t>
  </si>
  <si>
    <t>17-0633</t>
  </si>
  <si>
    <t>Acute Fentanyl and Phencylidine Intoxication</t>
  </si>
  <si>
    <t>14-0006</t>
  </si>
  <si>
    <t>01/06/2014 12:00:00 AM</t>
  </si>
  <si>
    <t>18-0301</t>
  </si>
  <si>
    <t>Acute Intoxication due to the Combined Effects of Fentanyl, Acetyl Fentanyl, Heroin and Cocaine</t>
  </si>
  <si>
    <t>17-0234</t>
  </si>
  <si>
    <t>Prescription drug use</t>
  </si>
  <si>
    <t>14-0391</t>
  </si>
  <si>
    <t>18-0123</t>
  </si>
  <si>
    <t>Multidrug Toxicity Including Heroin, Cocaine, Cocaethylene, and Ethanol</t>
  </si>
  <si>
    <t>14-0143</t>
  </si>
  <si>
    <t>03/30/2014 12:00:00 AM</t>
  </si>
  <si>
    <t>Intoxication due to the Combined Effects of Oxycodone, Alprazolam, Lorazepam, Methylone, and Doxepin</t>
  </si>
  <si>
    <t>15-0215</t>
  </si>
  <si>
    <t>Acute Intoxication from the Combined Effects of Heroin, Citalopram, Doxepin, and Aripiprazole</t>
  </si>
  <si>
    <t>16-0731</t>
  </si>
  <si>
    <t>ACUTE INTOXICATION DUE TO THE COMBINED EFFECTS OF COCAINE, HEROIN and CLONAZEPAM</t>
  </si>
  <si>
    <t>16-0741</t>
  </si>
  <si>
    <t>Acute Intoxication from the Combined Effects of Cocaine, Heroin, Bupropion, Duloxetine, Desmethylsertraline, Hydroxyzine, codeine</t>
  </si>
  <si>
    <t>17-0116</t>
  </si>
  <si>
    <t>Acute Intoxication Due To The Combined Effects Of Fentanyl, Acetyl Fentanyl, Methadone, Nordiazepam, And Alprazolam</t>
  </si>
  <si>
    <t>15-0535</t>
  </si>
  <si>
    <t>10/08/2015 12:00:00 AM</t>
  </si>
  <si>
    <t>Acute Intoxication from the Combined Effects of Heroin, Alcohol, and Alprazolam</t>
  </si>
  <si>
    <t>16-0299</t>
  </si>
  <si>
    <t>ingested prescription opioid pills with alcohol</t>
  </si>
  <si>
    <t>Acute Hydrocodone and Ethanol Intoxication</t>
  </si>
  <si>
    <t>18-0547</t>
  </si>
  <si>
    <t>ACUTE FENTANYL, PARA-FLUOROISOBUTYRYLFENTANYL, HEROIN AND COCAINE TOXICITIES</t>
  </si>
  <si>
    <t>17-0231</t>
  </si>
  <si>
    <t>13-0479</t>
  </si>
  <si>
    <t>16-0626</t>
  </si>
  <si>
    <t>Acute Intoxication due to the Combined Effects of Alcohol, Lorazepam, Clonazepam and Zolpidem</t>
  </si>
  <si>
    <t>15-0017</t>
  </si>
  <si>
    <t>Acute intoxication due to the combined effects of Buprenorphine and Paroxetine</t>
  </si>
  <si>
    <t>15-0607</t>
  </si>
  <si>
    <t>17-0345</t>
  </si>
  <si>
    <t>16-0790</t>
  </si>
  <si>
    <t>12-0239</t>
  </si>
  <si>
    <t>09/11/2012 12:00:00 AM</t>
  </si>
  <si>
    <t>13-0097</t>
  </si>
  <si>
    <t>03/18/2013 12:00:00 AM</t>
  </si>
  <si>
    <t>12-0221</t>
  </si>
  <si>
    <t>08/26/2012 12:00:00 AM</t>
  </si>
  <si>
    <t>17-0426</t>
  </si>
  <si>
    <t>Combined Effects of Nordiazepam, Fentanyl, and Heroin</t>
  </si>
  <si>
    <t>17-0378</t>
  </si>
  <si>
    <t>Friend's home</t>
  </si>
  <si>
    <t>Acute Intoxication From the Combined Effects of Cocaine, Cocaethylene, Morphine, Alcohol, and Diazepam</t>
  </si>
  <si>
    <t>17-0890</t>
  </si>
  <si>
    <t>18-0455</t>
  </si>
  <si>
    <t>Bushnell Park</t>
  </si>
  <si>
    <t>Acute Intoxication due to the Combined Effects of Fentanyl, Cocaine,and Clonazepam</t>
  </si>
  <si>
    <t>18-0196</t>
  </si>
  <si>
    <t>Acute Intoxication From the Combined Effects of Fentanyl, Heroin,Alprazolam, and Alcohol</t>
  </si>
  <si>
    <t>18-0185</t>
  </si>
  <si>
    <t>ACUTE COMBINED LOPERAMIDE, ALPRAZOLAM AND TRAZODONE TOXICITIES</t>
  </si>
  <si>
    <t>15-0435</t>
  </si>
  <si>
    <t>17-0534</t>
  </si>
  <si>
    <t>Milford Inn</t>
  </si>
  <si>
    <t>ACUTE HEROIN AND FENTANYL TOXICITIES, AMPHETAMINE, MIRTAZAPINE, ALPRAZOLAM USE</t>
  </si>
  <si>
    <t>17-0087</t>
  </si>
  <si>
    <t>Acute Intoxication due to the Combined Effects of Cyclobenzaprine and Dextromethorphan, recent cocaine use</t>
  </si>
  <si>
    <t>18-0561</t>
  </si>
  <si>
    <t>Acute Intoxication Combined Effects of Diazepam, Bupropion, Amitriptyline, Dextromethorphan, and Heroin</t>
  </si>
  <si>
    <t>17-0570</t>
  </si>
  <si>
    <t>ACUTE OXYCODONE AND COCAINE TOXICITIES, ALPRAZOLAM, AMPHETAMINE USE</t>
  </si>
  <si>
    <t>17-0400</t>
  </si>
  <si>
    <t>05/17/2017 12:00:00 AM</t>
  </si>
  <si>
    <t>16-0322</t>
  </si>
  <si>
    <t>13-0261</t>
  </si>
  <si>
    <t>Acute Heroin and Oxycodone Toxicities</t>
  </si>
  <si>
    <t>16-0491</t>
  </si>
  <si>
    <t>Acute Heroin and Fentanyl Toxicities Associated with Alcohol Use</t>
  </si>
  <si>
    <t>15-0514</t>
  </si>
  <si>
    <t>18-0333</t>
  </si>
  <si>
    <t>Apt. Building Basement</t>
  </si>
  <si>
    <t>Acute Intoxication From the Combined Effects of Cocaine, Alprazolam,Hydroxyzine, Trazodone, and Mirtazapine</t>
  </si>
  <si>
    <t>18-0045</t>
  </si>
  <si>
    <t>17-0405</t>
  </si>
  <si>
    <t>Rear Yard</t>
  </si>
  <si>
    <t>14-0467</t>
  </si>
  <si>
    <t>11/11/2014 12:00:00 AM</t>
  </si>
  <si>
    <t>Injection/Ingestion</t>
  </si>
  <si>
    <t>Intoxication due to the combined effects of Diazepam, Heroin, and Oxycodone</t>
  </si>
  <si>
    <t>15-0247</t>
  </si>
  <si>
    <t>Intoxication due to the Combined Effects of Clonazepam, Clozapine, Fentanyl, Oxycodone, and Heroin</t>
  </si>
  <si>
    <t>13-0083</t>
  </si>
  <si>
    <t>18-0609</t>
  </si>
  <si>
    <t>Acute Intoxication Combined Effects of Duloxetine and Morphine</t>
  </si>
  <si>
    <t>16-0216</t>
  </si>
  <si>
    <t>04/04/2016 12:00:00 AM</t>
  </si>
  <si>
    <t>Diazepam, Clonazepam, Olanzapine, Sertraline, Fentanyl, Hydroxyzine, methadone, and oxycodone</t>
  </si>
  <si>
    <t>14-0234</t>
  </si>
  <si>
    <t>06/02/2014 12:00:00 AM</t>
  </si>
  <si>
    <t>Acute intoxication due to the combined effects of heroin, Oxycodone and Diazepam</t>
  </si>
  <si>
    <t>17-0704</t>
  </si>
  <si>
    <t>Acute Intoxication due to the Combined Effects of Alcohol, Fluvoxamine, Cyclobenzaprine, Diazepam, Morphine and Oxycodone</t>
  </si>
  <si>
    <t>16-0343</t>
  </si>
  <si>
    <t>Acute Acetyl Fentanyl and Furanyl Fentanyl Intoxication</t>
  </si>
  <si>
    <t>18-0763</t>
  </si>
  <si>
    <t>18-0514</t>
  </si>
  <si>
    <t>WEATOGUE</t>
  </si>
  <si>
    <t>ACUTE HEROIN AND FENTANYL TOXICITIES, BUPRENORPHINEAND AMPHETAMINE USE</t>
  </si>
  <si>
    <t>17-0515</t>
  </si>
  <si>
    <t>17-0346</t>
  </si>
  <si>
    <t>LAKEWOOD</t>
  </si>
  <si>
    <t>JEFFERSON</t>
  </si>
  <si>
    <t>CO</t>
  </si>
  <si>
    <t>Complications following Acute Intoxication due to the Combined Effects of Furanyl Fentanyl and Clonazepam</t>
  </si>
  <si>
    <t>18-0639</t>
  </si>
  <si>
    <t>15-0681</t>
  </si>
  <si>
    <t>Acute Intoxication due to the Combined Effects of Ethanol and Difluoroethane</t>
  </si>
  <si>
    <t>DIFLOURO</t>
  </si>
  <si>
    <t>17-0539</t>
  </si>
  <si>
    <t>Acute Intoxication From the Combined Effects of Heroin, Clonazepam, and pseudoephedrine</t>
  </si>
  <si>
    <t>15-0056</t>
  </si>
  <si>
    <t>Intoxication due to the combined effects of Alprazolam, Paroxetine, and Oxycodone</t>
  </si>
  <si>
    <t>18-0233</t>
  </si>
  <si>
    <t>15-0638</t>
  </si>
  <si>
    <t>Acute Intoxication Due to the Combined Effects of Heroin and Ethanol</t>
  </si>
  <si>
    <t>17-0042</t>
  </si>
  <si>
    <t>12-0090</t>
  </si>
  <si>
    <t>18-0494</t>
  </si>
  <si>
    <t>Acute IntoxicationCombined Effects of Bupropion, Hydroxyzine, Fentanyl, and Heroin</t>
  </si>
  <si>
    <t>18-0858</t>
  </si>
  <si>
    <t>Acute Intoxication due to the Combined Effects of 7-Amino Clonazepam, Cyclobenzaprine, Fentanyl, Heroin, and Trazodone</t>
  </si>
  <si>
    <t>16-0683</t>
  </si>
  <si>
    <t>Acute Intoxication Combined effects of Cocaine and Phencyclidine</t>
  </si>
  <si>
    <t>17-0017</t>
  </si>
  <si>
    <t>Acute Intoxication From the Combined Effects of Fentanyl, Heroin, and diphenhydramine</t>
  </si>
  <si>
    <t>14-0330</t>
  </si>
  <si>
    <t>08/12/2014 12:00:00 AM</t>
  </si>
  <si>
    <t>18-0682</t>
  </si>
  <si>
    <t>Acute Intoxication From the Combined Effects of Fentanyl, Heroin, and Cyclobenzaprine</t>
  </si>
  <si>
    <t>15-0561</t>
  </si>
  <si>
    <t>12-0351</t>
  </si>
  <si>
    <t>12/27/2012 12:00:00 AM</t>
  </si>
  <si>
    <t>13-0189</t>
  </si>
  <si>
    <t>14-0082</t>
  </si>
  <si>
    <t>Acute Heroin, Alprazolam and Mirtazapine Toxicities</t>
  </si>
  <si>
    <t>15-0282</t>
  </si>
  <si>
    <t>Acute Intoxication from the Combined Effects of Heroin, Alcohol, and Cyclobenzaprine</t>
  </si>
  <si>
    <t>13-0172</t>
  </si>
  <si>
    <t>16-0750</t>
  </si>
  <si>
    <t>Alcohol and Medication</t>
  </si>
  <si>
    <t>Acute Intoxication due to the Combined Effects of Alcohol, Alprazolam and Hydrocodone</t>
  </si>
  <si>
    <t>16-0562</t>
  </si>
  <si>
    <t>Acute Intoxication from the Combined Effects of Cocaine, Alcohol, Methadone, and Sertraline</t>
  </si>
  <si>
    <t>15-0150</t>
  </si>
  <si>
    <t>Acute intoxication due to the combined effects of heroin, Fentanyl, OXYCOD, ETHANL</t>
  </si>
  <si>
    <t>12-0078</t>
  </si>
  <si>
    <t>15-0544</t>
  </si>
  <si>
    <t>10/11/2015 12:00:00 AM</t>
  </si>
  <si>
    <t>Acute Intoxication due to the Combined Effects of Mirtazapine, Lorazepam, Hydrocodone and Verapamil</t>
  </si>
  <si>
    <t>13-0114</t>
  </si>
  <si>
    <t>12-0191</t>
  </si>
  <si>
    <t>07/26/2012 12:00:00 AM</t>
  </si>
  <si>
    <t>18-0676</t>
  </si>
  <si>
    <t>Combined Effects of Opioids, Cocaine and Benzodiazepines</t>
  </si>
  <si>
    <t>16-0736</t>
  </si>
  <si>
    <t>Prescription Misuse</t>
  </si>
  <si>
    <t>Acute Intoxication From the Combined Effects of Fentanyl, Oxycodone,7-Amino Clonazepam, Cyclobenzaprine, Paroxetine, and Aripiprazole</t>
  </si>
  <si>
    <t>18-0071</t>
  </si>
  <si>
    <t>16-0694</t>
  </si>
  <si>
    <t>13-0305</t>
  </si>
  <si>
    <t>FALLS VILLAGE</t>
  </si>
  <si>
    <t>Acute Intoxiation due to the combined effects of                                                                   Opioids and Clonazepam</t>
  </si>
  <si>
    <t>15-0413</t>
  </si>
  <si>
    <t>08/11/2015 12:00:00 AM</t>
  </si>
  <si>
    <t>NUTLEY</t>
  </si>
  <si>
    <t>Acute Fentanyl and Hydromorphone Intoxication</t>
  </si>
  <si>
    <t>17-0119</t>
  </si>
  <si>
    <t>Alcohol and medication/substance abuse</t>
  </si>
  <si>
    <t>COMPLICATIONS OF ACUTE AND CHRONIC ALCOHOL AND OPIATE ABUSE</t>
  </si>
  <si>
    <t>16-0827</t>
  </si>
  <si>
    <t>ACUTE HEROIN AND COCAINE TOXICITIES, VENLAFAXINE USE</t>
  </si>
  <si>
    <t>14-0307</t>
  </si>
  <si>
    <t>07/27/2014 12:00:00 AM</t>
  </si>
  <si>
    <t>18-0857</t>
  </si>
  <si>
    <t>Methadone and Heroin Toxicity</t>
  </si>
  <si>
    <t>18-0784</t>
  </si>
  <si>
    <t>15-0671</t>
  </si>
  <si>
    <t>Complications of Acute Intoxication The Combined Effects Benzodiazepines, Ethanol, and Heroin</t>
  </si>
  <si>
    <t>12-0206</t>
  </si>
  <si>
    <t>08/13/2012 12:00:00 AM</t>
  </si>
  <si>
    <t>18-0328</t>
  </si>
  <si>
    <t>ACUTE COMBINED FENTANYL, ACETYL FENTANYL, PARA-FLUOROBUTYRYL FENTANYL/FIBF AND U-47700 TOXICITY, FLUOXETINE AND MIRTAZAPINE USE</t>
  </si>
  <si>
    <t>14-0473</t>
  </si>
  <si>
    <t>15-0430</t>
  </si>
  <si>
    <t>HADDAM</t>
  </si>
  <si>
    <t>Acute heroin and ethanol toxicities</t>
  </si>
  <si>
    <t>15-0509</t>
  </si>
  <si>
    <t>Heroin, methadone, oxycodone, diazepam toxicities</t>
  </si>
  <si>
    <t>18-0566</t>
  </si>
  <si>
    <t>Acute Intoxication by the Combined Effects of Fentanyl, Alprazolam, Amphetamine, and Cocaine</t>
  </si>
  <si>
    <t>17-0480</t>
  </si>
  <si>
    <t>Acute Intoxication due to the Combined Effects of Fentanyl, Heroin, Cocaine and Phencyclidine</t>
  </si>
  <si>
    <t>17-0395</t>
  </si>
  <si>
    <t>Acute Intoxication From the Combined Effects of Fentanyl, Heroin, Alcohol, Hydroxyzine, and Quetiapine</t>
  </si>
  <si>
    <t>16-0175</t>
  </si>
  <si>
    <t>Acute Heroin, Fentanyl and Acetyl Fentanyl Toxicities Associated With Sertraline Use</t>
  </si>
  <si>
    <t>14-0128</t>
  </si>
  <si>
    <t>03/20/2014 12:00:00 AM</t>
  </si>
  <si>
    <t>15-0440</t>
  </si>
  <si>
    <t>13-0321</t>
  </si>
  <si>
    <t>09/22/2013 12:00:00 AM</t>
  </si>
  <si>
    <t>Intoxication due to the Combined Effects of Alprazolam, Oxycodone, and Citalopram</t>
  </si>
  <si>
    <t>14-0054</t>
  </si>
  <si>
    <t>02/04/2014 12:00:00 AM</t>
  </si>
  <si>
    <t>Medication, Alcohol Use</t>
  </si>
  <si>
    <t>Acute Combined Morphine, Tramadol, Diphenhydramine and Alcohol Toxicities</t>
  </si>
  <si>
    <t>17-0818</t>
  </si>
  <si>
    <t>Acute Intoxication due to the Combined Effects of Fentanyl, Heroin, and Hydromorphone.</t>
  </si>
  <si>
    <t>18-0911</t>
  </si>
  <si>
    <t>BOYNTON BEACH</t>
  </si>
  <si>
    <t>PALM BEACH</t>
  </si>
  <si>
    <t>Acute Intoxication Combined Effects of Diphenhydramine, Fentanyl, and Oxycodone</t>
  </si>
  <si>
    <t>17-0136</t>
  </si>
  <si>
    <t>MOUNT VERNON</t>
  </si>
  <si>
    <t>PATTERSON</t>
  </si>
  <si>
    <t>Complications Following Acute Intoxication due to the Combined Effects of Cocaine and Opiates</t>
  </si>
  <si>
    <t>13-0156</t>
  </si>
  <si>
    <t>05/04/2013 12:00:00 AM</t>
  </si>
  <si>
    <t>Prescription Medication Abuse</t>
  </si>
  <si>
    <t>17-0495</t>
  </si>
  <si>
    <t>16-0060</t>
  </si>
  <si>
    <t>Acute Intoxication Due to the Combined Effects of Ethanol, Hydroxyzine, and Oxycodone</t>
  </si>
  <si>
    <t>13-0215</t>
  </si>
  <si>
    <t>HANCOCK</t>
  </si>
  <si>
    <t>HILLSBOROUGH</t>
  </si>
  <si>
    <t>Ingested Drugs</t>
  </si>
  <si>
    <t>16-0211</t>
  </si>
  <si>
    <t>Hypoxic-Ischemic Encephalopathy Following Cardiopulmonary Arrest due to acute cocaine intoxication</t>
  </si>
  <si>
    <t>13-0127</t>
  </si>
  <si>
    <t>Intoxicaton due to the Combined Effects of Ethanol and Heroin</t>
  </si>
  <si>
    <t>15-0252</t>
  </si>
  <si>
    <t>05/28/2015 12:00:00 AM</t>
  </si>
  <si>
    <t>15-0008</t>
  </si>
  <si>
    <t>01/05/2015 12:00:00 AM</t>
  </si>
  <si>
    <t>Intoxication due to the combined effects of Methadone, Heroin, and Oxycodone</t>
  </si>
  <si>
    <t>16-0081</t>
  </si>
  <si>
    <t>Complications Following Acute Intoxication due to the Combined Effects of Fentanyl and Pregabalin</t>
  </si>
  <si>
    <t>18-0467</t>
  </si>
  <si>
    <t>Acute Intoxication due to the Combined Effects of Fentanyl,Cocaine, Amphetamine, and Alprazolam</t>
  </si>
  <si>
    <t>18-0650</t>
  </si>
  <si>
    <t>Acute Intoxication Combined Effects of Ethanol, Chlordiazepoxide, Lamotrigine, Fentanyl, Acetyl Fentanyl, and Heroin</t>
  </si>
  <si>
    <t>15-0115</t>
  </si>
  <si>
    <t>Acute intoxication due to the combined effects of Oxycodone and alcohol</t>
  </si>
  <si>
    <t>18-0692</t>
  </si>
  <si>
    <t>16-0476</t>
  </si>
  <si>
    <t>Complications Following Phencyclidine Intoxication</t>
  </si>
  <si>
    <t>16-0267</t>
  </si>
  <si>
    <t>17-0872</t>
  </si>
  <si>
    <t>Acute Intoxication Combined Effects of Ethanol, Nordiazepam, Chlordiazepoxide, Methadone, Fentanyl, and Heroin</t>
  </si>
  <si>
    <t>18-0091</t>
  </si>
  <si>
    <t>Acute IntoxicationCombined Effects of Cocaine, Phencyclidine, Pheniramine, and Fentanyl</t>
  </si>
  <si>
    <t>13-0393</t>
  </si>
  <si>
    <t>Intoxication due to the Combined Effects of Cocaine, Oxycodone, and Oxymorphone</t>
  </si>
  <si>
    <t>15-0377</t>
  </si>
  <si>
    <t>Acute intoxication from the combined effects of cocaine, heroin, alcohol and Oxycodone</t>
  </si>
  <si>
    <t>14-0366</t>
  </si>
  <si>
    <t>Intoxication due to the combined effects of Ethanol Alprazolam</t>
  </si>
  <si>
    <t>14-0041</t>
  </si>
  <si>
    <t>Complication of Acute Cocaine Intoxication</t>
  </si>
  <si>
    <t>16-0075</t>
  </si>
  <si>
    <t>Acute Fentanyl, Heroin with Hydroxyzine, Cocaine and Alcohol Intoxication While Using Alprazolam</t>
  </si>
  <si>
    <t>17-0575</t>
  </si>
  <si>
    <t>18-0556</t>
  </si>
  <si>
    <t>Acute Intoxication Combined Effects of Diazepam, Fentanyl, and Heroin</t>
  </si>
  <si>
    <t>17-1021</t>
  </si>
  <si>
    <t>Fentanyl and Hydroxyzine Toxicity</t>
  </si>
  <si>
    <t>17-0672</t>
  </si>
  <si>
    <t>08/14/2017 12:00:00 AM</t>
  </si>
  <si>
    <t>Acute And Chronic Substance Abuse (Fentanyl And Cocaine)</t>
  </si>
  <si>
    <t>16-0609</t>
  </si>
  <si>
    <t>16-0879</t>
  </si>
  <si>
    <t>15-0044</t>
  </si>
  <si>
    <t>Intoxication due to the combined effects of Fentanyl, Oxycodone, and Citalopram</t>
  </si>
  <si>
    <t>16-0352</t>
  </si>
  <si>
    <t>Cocaine and Heroin</t>
  </si>
  <si>
    <t>12-0094</t>
  </si>
  <si>
    <t>18-0009</t>
  </si>
  <si>
    <t>Heroin and Hydroxyzine Toxicity</t>
  </si>
  <si>
    <t>16-0053</t>
  </si>
  <si>
    <t>14-0339</t>
  </si>
  <si>
    <t>08/19/2014 12:00:00 AM</t>
  </si>
  <si>
    <t>Acute Oxymorphone Intoxication</t>
  </si>
  <si>
    <t>17-0291</t>
  </si>
  <si>
    <t>Acute Intoxication Clonazepam and Methadone</t>
  </si>
  <si>
    <t>17-0951</t>
  </si>
  <si>
    <t>Acute intoxication due to the combined effects of Cocaine, Buprenorphine, Alprazolam and Clonazepam</t>
  </si>
  <si>
    <t>15-0703</t>
  </si>
  <si>
    <t>Acute Difluoroethane Toxicity</t>
  </si>
  <si>
    <t>DIFLURO</t>
  </si>
  <si>
    <t>17-0265</t>
  </si>
  <si>
    <t>Acute Intoxication Combined Effects of Alprazolam, 10-Hydroxycarbazepine, Zolpidem, and Fentanyl</t>
  </si>
  <si>
    <t>14-0162</t>
  </si>
  <si>
    <t>04/14/2014 12:00:00 AM</t>
  </si>
  <si>
    <t>14-0543</t>
  </si>
  <si>
    <t>Acute Intoxication due to the combined effects of fentanyl, oxycodone, and benzodiazepines</t>
  </si>
  <si>
    <t>16-0170</t>
  </si>
  <si>
    <t>03/15/2016 12:00:00 AM</t>
  </si>
  <si>
    <t>Hypertensive Heart Disease/Acute Cocaine and Cocoethylene Intoxication</t>
  </si>
  <si>
    <t>16-0785</t>
  </si>
  <si>
    <t>Acute Intoxication Combined Effects of Sertraline, Fentanyl, and Heroin</t>
  </si>
  <si>
    <t>18-0076</t>
  </si>
  <si>
    <t>Acute Intoxication due to the Combined Effects ofEthanol and Para-Fluorobutyryl Fentanyl</t>
  </si>
  <si>
    <t>16-0206</t>
  </si>
  <si>
    <t>15-0171</t>
  </si>
  <si>
    <t>18-0370</t>
  </si>
  <si>
    <t>ACUTE COMBINED FENTANYL, ETHANOL AND ALPRAZOLAM TOXICITIES</t>
  </si>
  <si>
    <t>14-0441</t>
  </si>
  <si>
    <t>13-0001</t>
  </si>
  <si>
    <t>01/01/2013 12:00:00 AM</t>
  </si>
  <si>
    <t>17-0006</t>
  </si>
  <si>
    <t>Acute 3,4-Methylenedioxymethamphetamine (MDMA) Intoxication</t>
  </si>
  <si>
    <t>13-0478</t>
  </si>
  <si>
    <t>16-0091</t>
  </si>
  <si>
    <t>Acute Intoxication due to the Combined Effects of Fentanyl, Heroin, Alcohol and Tramadol</t>
  </si>
  <si>
    <t>15-0050</t>
  </si>
  <si>
    <t>Intoxication due to the combined effects of Cocaine, Citalopram, and Heroin</t>
  </si>
  <si>
    <t>16-0507</t>
  </si>
  <si>
    <t>15-0462</t>
  </si>
  <si>
    <t>Acute intoxication due to the combined effects of heroin, Fentanyl and cocaine</t>
  </si>
  <si>
    <t>15-0664</t>
  </si>
  <si>
    <t>LA PLACE</t>
  </si>
  <si>
    <t>ST JOHN THE BAPTIST</t>
  </si>
  <si>
    <t>LA</t>
  </si>
  <si>
    <t>Acute Intoxication due to the Combined Effects of Oxycodone, Morphine, Codeine, Alprazolam, and Butalbital</t>
  </si>
  <si>
    <t>morphine/cod</t>
  </si>
  <si>
    <t>16-0523</t>
  </si>
  <si>
    <t>Acute Heroin, Cocaine and Cocaethylene Intoxication While Using Alcohol</t>
  </si>
  <si>
    <t>17-0873</t>
  </si>
  <si>
    <t>16-0641</t>
  </si>
  <si>
    <t>Acute Intoxication from the Combined Effects of Fentanyl, Alprazolam, and Nordiazepam</t>
  </si>
  <si>
    <t>15-0329</t>
  </si>
  <si>
    <t>Acute Intoxication due to combined effects of Oxycodone, Morphine, Diazepam, Alprazolam, Quetiapine and Zolpidem</t>
  </si>
  <si>
    <t>MORPHINE RX</t>
  </si>
  <si>
    <t>18-0982</t>
  </si>
  <si>
    <t>12/14/2018 12:00:00 AM</t>
  </si>
  <si>
    <t>Hypertensive and Atherosclerotic Cardiovascular Disease, Sleep Apnea</t>
  </si>
  <si>
    <t>18-0218</t>
  </si>
  <si>
    <t>Acute Intoxication due to the Combined Effects of Fentanyl,Heroin, and Cocaine</t>
  </si>
  <si>
    <t>16-0658</t>
  </si>
  <si>
    <t>Acute Intoxication the Combined Effects of Butalbital, Clonazepam, Topiramate, Tapentadol, Codeine, and Oxycodone</t>
  </si>
  <si>
    <t>15-0403</t>
  </si>
  <si>
    <t>Chronic bronchitis and pulmonary emphysema</t>
  </si>
  <si>
    <t>Acute intoxication d/t the combined effects of methadone, codeine, Alprazolam &amp; Clonazepam</t>
  </si>
  <si>
    <t>Codeine</t>
  </si>
  <si>
    <t>17-1003</t>
  </si>
  <si>
    <t>13-0405</t>
  </si>
  <si>
    <t>Intoxication due to the Combined Effects of Oxycodone, Morphine, Diazepam, Nordiazepam, Oxazepam, and Lorazepam</t>
  </si>
  <si>
    <t>16-0773</t>
  </si>
  <si>
    <t>ACUTE INTOXICATION DUE TO THE COMBINED EFFECTS OF FENTANYL, COCAINE, HEROIN, AND CLONAZEPAM</t>
  </si>
  <si>
    <t>14-0259</t>
  </si>
  <si>
    <t>17-0614</t>
  </si>
  <si>
    <t>Dunkin' Donuts/J&amp;T Shell Gas Station</t>
  </si>
  <si>
    <t>18-0642</t>
  </si>
  <si>
    <t>Acute Intoxication From the Combined Effects of Cocaine, Bupropion, and Diphenhydramine</t>
  </si>
  <si>
    <t>18-0588</t>
  </si>
  <si>
    <t>Acute Intoxication Combined Effects of Cocaine and Oxycodone</t>
  </si>
  <si>
    <t>16-0906</t>
  </si>
  <si>
    <t>Acute Intoxication Combined Effects of Fentanyl, Cocaine, and Heroin</t>
  </si>
  <si>
    <t>15-0592</t>
  </si>
  <si>
    <t>Acute Intoxication due to the Combined Effects of Heroin, Cocaine, Trazodone, and Ethanol</t>
  </si>
  <si>
    <t>18-0481</t>
  </si>
  <si>
    <t>Acute Intoxication due to the Combined Effects of Fentanyl,Acetyl Fentanyl, and Heroin</t>
  </si>
  <si>
    <t>17-0744</t>
  </si>
  <si>
    <t>17-0543</t>
  </si>
  <si>
    <t>Acute Intoxication Combined Effects of Alprazolam, Methadone, Quetiapine, and Amitriptyline</t>
  </si>
  <si>
    <t>17-0413</t>
  </si>
  <si>
    <t>ACUTE HEROIN TOXICITY IN COMBINATION WITH ALCOHOL, BENZODIAZEPINE(S), HYDROXYZINE, CITALOPRAM USE</t>
  </si>
  <si>
    <t>14-0428</t>
  </si>
  <si>
    <t>Acute intoxication due to the combined effects of methadone and alprazolam</t>
  </si>
  <si>
    <t>16-0456</t>
  </si>
  <si>
    <t>Acute Intoxication from the Combined Effects of Heroin, Fentanyl and Diazepam</t>
  </si>
  <si>
    <t>15-0186</t>
  </si>
  <si>
    <t>Combined Acute Methadone, Alprazolam and Alcohol Toxicities</t>
  </si>
  <si>
    <t>18-0969</t>
  </si>
  <si>
    <t>Acute Intoxication due to the Combined Effects of Amphetamine, Cocaine, Diazepam, and Opiates</t>
  </si>
  <si>
    <t>13-0149</t>
  </si>
  <si>
    <t>15-0244</t>
  </si>
  <si>
    <t>Intoxication due the Combined Effects of Diazepam, Morphine, Meprobamate and Oxycodone</t>
  </si>
  <si>
    <t>16-0307</t>
  </si>
  <si>
    <t>Hypoxic-Ischemic Encephalopathy Following Cardiopulmonary Arrest Acute Cocaine and Opioid (Probably Heroin) Intoxication</t>
  </si>
  <si>
    <t>14-0478</t>
  </si>
  <si>
    <t>Acute and Chronic Substance Abuse (Phencyclidine and Cocaine)</t>
  </si>
  <si>
    <t>17-0849</t>
  </si>
  <si>
    <t>18-0029</t>
  </si>
  <si>
    <t>Acute Intoxication due to the Combined Effects ofCarisoprodol, Cyclobenzaprine, and Oxycodone</t>
  </si>
  <si>
    <t>17-0855</t>
  </si>
  <si>
    <t>Acute Intoxication due to the Combined Effects of Fentanyl, Acetyl fentanyl, and Oxycodone</t>
  </si>
  <si>
    <t>13-0222</t>
  </si>
  <si>
    <t>17-0563</t>
  </si>
  <si>
    <t>14-0404</t>
  </si>
  <si>
    <t>13-0332</t>
  </si>
  <si>
    <t>09/30/2013 12:00:00 AM</t>
  </si>
  <si>
    <t>16-0573</t>
  </si>
  <si>
    <t>Acute Intoxication from the Combined Effects of Fentanyl and Heroin</t>
  </si>
  <si>
    <t>18-0826</t>
  </si>
  <si>
    <t>Acute Intoxication by the Combined Effect of Heroin and Fentanyl</t>
  </si>
  <si>
    <t>14-0113</t>
  </si>
  <si>
    <t>18-0622</t>
  </si>
  <si>
    <t>13-0446</t>
  </si>
  <si>
    <t>Multiple Drug Toxicity, Cocaine, Methadone, Oxycodone and Antidepressants</t>
  </si>
  <si>
    <t>16-0856</t>
  </si>
  <si>
    <t>Complications following Acute Intoxication due to the Combined Effects of Alcohol and Heroin</t>
  </si>
  <si>
    <t>17-0810</t>
  </si>
  <si>
    <t>14-0538</t>
  </si>
  <si>
    <t>12/19/2014 12:00:00 AM</t>
  </si>
  <si>
    <t>EAST BERLIN</t>
  </si>
  <si>
    <t>Intoxication due to the combined toxicity of Amphetamine and Diphenhydramine</t>
  </si>
  <si>
    <t>16-0459</t>
  </si>
  <si>
    <t>15-0317</t>
  </si>
  <si>
    <t>Intoxication due to the Combined Effects of Ethanol and Cocaine</t>
  </si>
  <si>
    <t>14-0115</t>
  </si>
  <si>
    <t>16-0032</t>
  </si>
  <si>
    <t>16-0137</t>
  </si>
  <si>
    <t>Acute Intoxication Due To The Combined Effects of Cocaine, Ethanol, Oxycodone and Venlafaxine</t>
  </si>
  <si>
    <t>16-0040</t>
  </si>
  <si>
    <t>16-0147</t>
  </si>
  <si>
    <t>16-0252</t>
  </si>
  <si>
    <t>12-0308</t>
  </si>
  <si>
    <t>Rest Home</t>
  </si>
  <si>
    <t>18-0719</t>
  </si>
  <si>
    <t>15-0073</t>
  </si>
  <si>
    <t>Complications of Acute Opioid and Cocaine Intoxication</t>
  </si>
  <si>
    <t>14-0494</t>
  </si>
  <si>
    <t>14-0046</t>
  </si>
  <si>
    <t>15-0691</t>
  </si>
  <si>
    <t>Acute Intoxication due to the Combined Effects of Alprazolam, Bupropion, Cyclobenzaprine, Doxepin, Fluoxetine, and Morphine</t>
  </si>
  <si>
    <t>NO RX BUT STRAWS</t>
  </si>
  <si>
    <t>13-0382</t>
  </si>
  <si>
    <t>17-0433</t>
  </si>
  <si>
    <t>Acute Intoxication Cocaine, Heroin, and para-Fluorobutyryl Fentanyl</t>
  </si>
  <si>
    <t>15-0272</t>
  </si>
  <si>
    <t>Intoxication due to the Combined Effects of Alprazolam and Methadone</t>
  </si>
  <si>
    <t>17-0736</t>
  </si>
  <si>
    <t>abandoned house</t>
  </si>
  <si>
    <t>16-0721</t>
  </si>
  <si>
    <t>10/24/2016 12:00:00 AM</t>
  </si>
  <si>
    <t>Hawaiian</t>
  </si>
  <si>
    <t>Acute Intoxication due to the Combined Effects of Opiates and Benzodiazepines</t>
  </si>
  <si>
    <t>17-0657</t>
  </si>
  <si>
    <t>08/09/2017 12:00:00 AM</t>
  </si>
  <si>
    <t>15-0237</t>
  </si>
  <si>
    <t>16-0719</t>
  </si>
  <si>
    <t>16-0155</t>
  </si>
  <si>
    <t>Acute Heroin, Cocaine and Cocaethylene Intoxication</t>
  </si>
  <si>
    <t>12-0018</t>
  </si>
  <si>
    <t>01/20/2012 12:00:00 AM</t>
  </si>
  <si>
    <t>18-0523</t>
  </si>
  <si>
    <t>16-0115</t>
  </si>
  <si>
    <t>17-0902</t>
  </si>
  <si>
    <t>15-0498</t>
  </si>
  <si>
    <t>18-0576</t>
  </si>
  <si>
    <t>Acute Intoxication due to the Combined Effects of Heroin, Oxycodone, Amphetamine, Cocaine, and Amitriptyline</t>
  </si>
  <si>
    <t>Dilated cardiomyopathy</t>
  </si>
  <si>
    <t>16-0001</t>
  </si>
  <si>
    <t>Acute Intoxication due to the Combined Effects of Heroin, Cocaine, Oxycodone, and Ethanol</t>
  </si>
  <si>
    <t>18-0922</t>
  </si>
  <si>
    <t>11/20/2018 12:00:00 AM</t>
  </si>
  <si>
    <t>16-0270</t>
  </si>
  <si>
    <t>17-1033</t>
  </si>
  <si>
    <t>16-0419</t>
  </si>
  <si>
    <t>Acute Combined Fentanyl, Heroin and Oxycodone Toxicities Associated With Pseudoephedrine Use</t>
  </si>
  <si>
    <t>12-0294</t>
  </si>
  <si>
    <t>Methadone and Oxycodone Toxicity</t>
  </si>
  <si>
    <t>18-0375</t>
  </si>
  <si>
    <t>Acute Intoxication due to the Combined Effects of Fentanyl,Acetyl Fentanyl, and Ethanol</t>
  </si>
  <si>
    <t>14-0213</t>
  </si>
  <si>
    <t>05/20/2014 12:00:00 AM</t>
  </si>
  <si>
    <t>Lorazepam, Fentanyl, Hydroxyzine and Clonazepam Intoxication</t>
  </si>
  <si>
    <t>16-0394</t>
  </si>
  <si>
    <t>VINELAND</t>
  </si>
  <si>
    <t>CUMBERLAND</t>
  </si>
  <si>
    <t>Suites at Yale</t>
  </si>
  <si>
    <t>ingested multiple pain medications</t>
  </si>
  <si>
    <t>Acute Intoxication by the Combined Effects of Morphine, Hydromorphone, Oxycodone and Clonazepam</t>
  </si>
  <si>
    <t>MORPHINE, HYDROMORPH</t>
  </si>
  <si>
    <t>12-0003</t>
  </si>
  <si>
    <t>01/04/2012 12:00:00 AM</t>
  </si>
  <si>
    <t>18-0591</t>
  </si>
  <si>
    <t>Combined Effects of Cocaine, Fentanyl, and Lorazepam</t>
  </si>
  <si>
    <t>15-0105</t>
  </si>
  <si>
    <t>03/02/2015 12:00:00 AM</t>
  </si>
  <si>
    <t>Intoxication due to the combined effects of Alcohol, Citalopram, Quetiapine and Morphine</t>
  </si>
  <si>
    <t>MORPH NOS</t>
  </si>
  <si>
    <t>15-0078</t>
  </si>
  <si>
    <t>Intoxication due to the combined effects of Bupropion, Fluoxetine, and Hydrocodone</t>
  </si>
  <si>
    <t>18-0593</t>
  </si>
  <si>
    <t>Acute Intoxication By The Combined Effects of Heroin and Methadone</t>
  </si>
  <si>
    <t>17-0329</t>
  </si>
  <si>
    <t>Fentanyl and Heroin and Chronic Substance Abuse</t>
  </si>
  <si>
    <t>18-0156</t>
  </si>
  <si>
    <t>Complications of an Acute Intoxication due to the CombinedEffects of Fentanyl, Heroin, and Cocaine</t>
  </si>
  <si>
    <t>14-0097</t>
  </si>
  <si>
    <t>Acute intoxication due to the combined effects of Oxycodone, morphine, methadone, Alprazolam and Clonidine</t>
  </si>
  <si>
    <t>14-0252</t>
  </si>
  <si>
    <t>Choice Pet Suppy rear</t>
  </si>
  <si>
    <t>difluoroeth</t>
  </si>
  <si>
    <t>12-0247</t>
  </si>
  <si>
    <t>09/17/2012 12:00:00 AM</t>
  </si>
  <si>
    <t>Mutiple Drug Toxicity</t>
  </si>
  <si>
    <t>12-0148</t>
  </si>
  <si>
    <t>06/13/2012 12:00:00 AM</t>
  </si>
  <si>
    <t>13-0286</t>
  </si>
  <si>
    <t>12-0339</t>
  </si>
  <si>
    <t>12/17/2012 12:00:00 AM</t>
  </si>
  <si>
    <t>ascvd</t>
  </si>
  <si>
    <t>17-0281</t>
  </si>
  <si>
    <t>Acute Intoxication due to the Combined Effects of Tramadol, Oxycodone and Ethanol</t>
  </si>
  <si>
    <t>17-0314</t>
  </si>
  <si>
    <t>04/18/2017 12:00:00 AM</t>
  </si>
  <si>
    <t>Combined Effects of Diazepam, Clonazepam, Cyclobenzaprine, and Fentanyl</t>
  </si>
  <si>
    <t>18-0034</t>
  </si>
  <si>
    <t>01/16/2018 12:00:00 AM</t>
  </si>
  <si>
    <t>Acute Intoxication From the Combined Effects of Hydrocodone, Alcohol,Lamotrigine, Levetracetam, and Fluoxetine</t>
  </si>
  <si>
    <t>16-0689</t>
  </si>
  <si>
    <t>Acute Intoxication from the Combined Effects of Cocaine, Heroin, Sertraline, and Mirtazapine</t>
  </si>
  <si>
    <t>17-0167</t>
  </si>
  <si>
    <t>ACUTE HEROIN TOXICITY, HYDROXYZINE, CITALOPRAM USE, recent cocaine</t>
  </si>
  <si>
    <t>13-0023</t>
  </si>
  <si>
    <t>17-0986</t>
  </si>
  <si>
    <t>Acute Intoxication due to the Combined Effects of Fentanyl, Acetyl Fentanyl, and Ethanol</t>
  </si>
  <si>
    <t>18-0449</t>
  </si>
  <si>
    <t>Acute Intoxication due to the Combined Effects of Fentanyl, Heroin,Alprazolam, and Clonazepam</t>
  </si>
  <si>
    <t>16-0676</t>
  </si>
  <si>
    <t>18-0627</t>
  </si>
  <si>
    <t>08/07/2018 12:00:00 AM</t>
  </si>
  <si>
    <t>ACUTE COMBINED FENTANYL, HEROIN AND COCAINE TOXICITIES, DIAZEPAM AND ALCOHOL USE</t>
  </si>
  <si>
    <t>18-0822</t>
  </si>
  <si>
    <t>Acute Intoxication Combined Effects of Fentanyl and Acetyl Fentanyl</t>
  </si>
  <si>
    <t>15-0227</t>
  </si>
  <si>
    <t>12-0176</t>
  </si>
  <si>
    <t>17-0054</t>
  </si>
  <si>
    <t>Acute intoxication due to the combined effects of Alprazolam and Bruprenorphine</t>
  </si>
  <si>
    <t>15-0598</t>
  </si>
  <si>
    <t>ACUTE INTOXICATION DUE TO THE HE COMBINED EFFECTS OF MORPHINE, CODEINE, HYDROMORPHONE, AND OXYCODONE.</t>
  </si>
  <si>
    <t>MORPH/COD</t>
  </si>
  <si>
    <t>17-0936</t>
  </si>
  <si>
    <t>Acute Intoxication Combined Effects of Clonazepam, Cocaine, Hydrocodone, and Oxycodone</t>
  </si>
  <si>
    <t>15-0342</t>
  </si>
  <si>
    <t>17-0695</t>
  </si>
  <si>
    <t>Took prescription medications, synthetic opioid, and ethanol</t>
  </si>
  <si>
    <t>Multidrug Toxicity Including Ethanol, Fentanyl, Acetyl Fentanyl, Hydrocodone, and Oxycodone</t>
  </si>
  <si>
    <t>12-0036</t>
  </si>
  <si>
    <t>02/03/2012 12:00:00 AM</t>
  </si>
  <si>
    <t>Difluoroethane Toxicity</t>
  </si>
  <si>
    <t>duster</t>
  </si>
  <si>
    <t>15-0620</t>
  </si>
  <si>
    <t>Acute Intoxication Due to the Combined Effects of Cocaine and Ethanol</t>
  </si>
  <si>
    <t>17-0580</t>
  </si>
  <si>
    <t>ACUTE PARA-FLUOROBUTYRYL/ISOFLUOROBUTYRYL FENTANYL TOXICITY,ALPRAZOLAM USE</t>
  </si>
  <si>
    <t>12-0104</t>
  </si>
  <si>
    <t>04/21/2012 12:00:00 AM</t>
  </si>
  <si>
    <t>13-0266</t>
  </si>
  <si>
    <t>08/09/2013 12:00:00 AM</t>
  </si>
  <si>
    <t>Acute intoxication due to the combined effects of                                        methadone, oxycodone, clonazepam and ethanol</t>
  </si>
  <si>
    <t>16-0838</t>
  </si>
  <si>
    <t>15-0450</t>
  </si>
  <si>
    <t>13-0034</t>
  </si>
  <si>
    <t>work place</t>
  </si>
  <si>
    <t>18-0246</t>
  </si>
  <si>
    <t>Acute Intoxication From the Combined Effects of Fentanyl andAcetyl Fentanyl</t>
  </si>
  <si>
    <t>17-0510</t>
  </si>
  <si>
    <t>16-0473</t>
  </si>
  <si>
    <t>07/09/2016 12:00:00 AM</t>
  </si>
  <si>
    <t>17-0182</t>
  </si>
  <si>
    <t>Acute Intoxication Alprazolam, Fentanyl, Heroin and Oxycodone</t>
  </si>
  <si>
    <t>12-0161</t>
  </si>
  <si>
    <t>06/26/2012 12:00:00 AM</t>
  </si>
  <si>
    <t>16-0295</t>
  </si>
  <si>
    <t>Complications of Acute Fentanyl and Ethanol Intoxication</t>
  </si>
  <si>
    <t>17-0449</t>
  </si>
  <si>
    <t>Acute Intoxication From the Combined Effects of Fentanyl, Heroin, Methadone, Diphenhydramine, Venlafaxine, Mirtazapine, and Escitalopram</t>
  </si>
  <si>
    <t>12-0129</t>
  </si>
  <si>
    <t>16-0870</t>
  </si>
  <si>
    <t>Acute Intoxication due to the Combined Effects of Fentanyl and Morphine (Heroin)</t>
  </si>
  <si>
    <t>14-0395</t>
  </si>
  <si>
    <t>09/28/2014 12:00:00 AM</t>
  </si>
  <si>
    <t>18-0924</t>
  </si>
  <si>
    <t>11/21/2018 12:00:00 AM</t>
  </si>
  <si>
    <t>Acute Intoxication by the Combined Effects of Fentanyl, Ethanol, and Duloxetine</t>
  </si>
  <si>
    <t>16-0630</t>
  </si>
  <si>
    <t>09/13/2016 12:00:00 AM</t>
  </si>
  <si>
    <t>Vehicle</t>
  </si>
  <si>
    <t>15-0419</t>
  </si>
  <si>
    <t>Acute Intoxication from the Combined Effects of Heroin and Hydromorphone</t>
  </si>
  <si>
    <t>17-0955</t>
  </si>
  <si>
    <t>Acute Intoxication Combined Effects of Ethanol, Clonazepam, Quetiapine, Fluoxetine, Trazodone, Morphine, and Oxycodone</t>
  </si>
  <si>
    <t>18-0746</t>
  </si>
  <si>
    <t>Acute Intoxication due to the Combined Effects of Acetyl Fentanyl, Fentanyl, and Morphine</t>
  </si>
  <si>
    <t>17-0465</t>
  </si>
  <si>
    <t>Took prescribed medication</t>
  </si>
  <si>
    <t>18-0401</t>
  </si>
  <si>
    <t>Plymouth Motor Lodge Room 108</t>
  </si>
  <si>
    <t>Acute IntoxicationCombined Effects of Ethanol, Chlordiazepoxide, Buproprion, Duloxetine, and Citalopram/Escitalopram</t>
  </si>
  <si>
    <t>18-1001</t>
  </si>
  <si>
    <t>Acute Intoxication due to the Combined Effects of Acetyl Fentanyl, Cocaine, Dextromethorphan, Fentanyl, and Heroin</t>
  </si>
  <si>
    <t>15-0121</t>
  </si>
  <si>
    <t>18-0617</t>
  </si>
  <si>
    <t>15-0725</t>
  </si>
  <si>
    <t>Acute Intoxication due to the Combined Effects of Fentanyl, Clonazepm and Cyclobenzaprine</t>
  </si>
  <si>
    <t>17-0805</t>
  </si>
  <si>
    <t>Acute Intoxication From the Combined Effects of Cocaine, Fentanyl, Nordiazepam, Chlordiazepoxide, Lorazepam, and 7-Amino Clonazepam</t>
  </si>
  <si>
    <t>13-0365</t>
  </si>
  <si>
    <t>DOVER PLAINS</t>
  </si>
  <si>
    <t>17-0276</t>
  </si>
  <si>
    <t>13-0051</t>
  </si>
  <si>
    <t>02/11/2013 12:00:00 AM</t>
  </si>
  <si>
    <t>17-0084</t>
  </si>
  <si>
    <t>Complications of Acute Intoxication From the Combined Effects of Morphine, Lorazepam, Alprazolam, Bupropion, and Methylphenidate</t>
  </si>
  <si>
    <t>18-0792</t>
  </si>
  <si>
    <t>Acute Intoxication From the Combined Effects of Fentanyl, Valeryl Fentanyl, and 4-ANPP</t>
  </si>
  <si>
    <t>13-0420</t>
  </si>
  <si>
    <t>11/18/2013 12:00:00 AM</t>
  </si>
  <si>
    <t>18-1018</t>
  </si>
  <si>
    <t>12/31/2018 12:00:00 AM</t>
  </si>
  <si>
    <t>Acute Intoxication due to the Combined Effects of Fentanyl, Acetyl Fentanyl, Heroin, Cocaine, and Methorphan</t>
  </si>
  <si>
    <t>17-0313</t>
  </si>
  <si>
    <t>Combined Effects of Methadone and Fentanyl</t>
  </si>
  <si>
    <t>17-0199</t>
  </si>
  <si>
    <t>03/08/2017 12:00:00 AM</t>
  </si>
  <si>
    <t>INGESTED MEDICATIONS</t>
  </si>
  <si>
    <t>ACUTE INTOXICATION DUE TO THE COMBINED EFFECTS OF TRAMADOL, AMPHETAMINE, DOXYLAMINE, AND PHENYLPROPANOLAMINE</t>
  </si>
  <si>
    <t>18-0735</t>
  </si>
  <si>
    <t>Intracranial Hemorrhage Complicating Acute Intoxication due to the Combined Effects of Acetyl Fentanyl, Cocaine, Fentanyl, and Methadone</t>
  </si>
  <si>
    <t>Hypertensive Cardiovascular Disease, Diabetes Mellitus</t>
  </si>
  <si>
    <t>13-0415</t>
  </si>
  <si>
    <t>18-0882</t>
  </si>
  <si>
    <t>11/06/2018 12:00:00 AM</t>
  </si>
  <si>
    <t>Acute Intoxication from the Combined Effects of Fentanyl, Heroin, and Alcohol</t>
  </si>
  <si>
    <t>17-0612</t>
  </si>
  <si>
    <t>16-0388</t>
  </si>
  <si>
    <t>Vacant Lot Behind</t>
  </si>
  <si>
    <t>The Combined Effects of Fentanyl, Heroin, Cocaine, Methadone and Alcohol</t>
  </si>
  <si>
    <t>18-0434</t>
  </si>
  <si>
    <t>Other Residence</t>
  </si>
  <si>
    <t>Multidrug Toxicity Including Ethanol, Cocaine, Cocaethylene, Fentanyl, Trazodone, Clonazepam, Fluoxetine, and Citalopram</t>
  </si>
  <si>
    <t>16-0280</t>
  </si>
  <si>
    <t>04/26/2016 12:00:00 AM</t>
  </si>
  <si>
    <t>Complications of Methadone and Clonazepam Intoxication</t>
  </si>
  <si>
    <t>17-0727</t>
  </si>
  <si>
    <t>12-0025</t>
  </si>
  <si>
    <t>14-0147</t>
  </si>
  <si>
    <t>Alcohol, Heroin and Oxycodone Intoxication</t>
  </si>
  <si>
    <t>18-0811</t>
  </si>
  <si>
    <t>Acute Intoxication Combined Effects of Cocaine, Fentanyl, Acetyl Fentanyl, Amphetamine, Methamphetamine, and Heroin</t>
  </si>
  <si>
    <t>15-0155</t>
  </si>
  <si>
    <t>Intoxication Due to the Combined Effects of Heroin, Amphetamine, Alprazolam and Cocaine</t>
  </si>
  <si>
    <t>15-0712</t>
  </si>
  <si>
    <t>16-0800</t>
  </si>
  <si>
    <t>Complications following Acute Intoxication due to the Combined Effects of Heroin and Diphenhydramine</t>
  </si>
  <si>
    <t>16-0018</t>
  </si>
  <si>
    <t>Misuse of Fentanyl Patch</t>
  </si>
  <si>
    <t>16-0126</t>
  </si>
  <si>
    <t>Acute Oxycodone, Cocaine and Alcohol Intoxication with Cocoethylene Formation While Using Citalopram and Clonazepam</t>
  </si>
  <si>
    <t>18-0359</t>
  </si>
  <si>
    <t>18-0169</t>
  </si>
  <si>
    <t>Complications of Acute Intoxication due to the Combined Effects ofCocaine and Heroin</t>
  </si>
  <si>
    <t>16-0257</t>
  </si>
  <si>
    <t>ingested pills</t>
  </si>
  <si>
    <t>ANSONICA</t>
  </si>
  <si>
    <t>The Combined Effects of Codeine, Morphine, Hydrocodone, Clonazepam, and Chlordiazepoxide</t>
  </si>
  <si>
    <t>morphine, no rx in pmp</t>
  </si>
  <si>
    <t>17-0035</t>
  </si>
  <si>
    <t>Brother's Residence</t>
  </si>
  <si>
    <t>18-0657</t>
  </si>
  <si>
    <t>ACUTE FENTANYL, ACETYL FENTANYL, HEROIN AND COCAINE TOXICITIES COMBINED WITH ALPRAZOLAM AND OXYCODONE</t>
  </si>
  <si>
    <t>16-0311</t>
  </si>
  <si>
    <t>Acute Intoxication due to the Combined Effects of Cyclobenzapeine, Amitriptyline and Heroin</t>
  </si>
  <si>
    <t>16-0810</t>
  </si>
  <si>
    <t>Abuse</t>
  </si>
  <si>
    <t>Acute intoxication alcohol, diphenhydramine, Oxycodone, Alprazolam, and Sertraline</t>
  </si>
  <si>
    <t>15-0603</t>
  </si>
  <si>
    <t>Acute Fentanyl and Methadone Intoxication</t>
  </si>
  <si>
    <t>18-0088</t>
  </si>
  <si>
    <t>Consumed methadone and ethanol</t>
  </si>
  <si>
    <t>Methadone and Ethanol Toxicity</t>
  </si>
  <si>
    <t>14-0037</t>
  </si>
  <si>
    <t>15-0457</t>
  </si>
  <si>
    <t>Acute Intoxication Due to the Combined Effects of Cyclobenzaprine, Heroin, and Morphine</t>
  </si>
  <si>
    <t>12-0066</t>
  </si>
  <si>
    <t>03/10/2012 12:00:00 AM</t>
  </si>
  <si>
    <t>Morbid Obesity</t>
  </si>
  <si>
    <t>14-0182</t>
  </si>
  <si>
    <t>16-0823</t>
  </si>
  <si>
    <t>CHEPACHET</t>
  </si>
  <si>
    <t>Acute Fentanyl and Morphine Intoxication While Using Clonazepam</t>
  </si>
  <si>
    <t>15-0088</t>
  </si>
  <si>
    <t>15-0285</t>
  </si>
  <si>
    <t>Acute Combined Heroin, Methadone and Nordiazapam Toxicities</t>
  </si>
  <si>
    <t>17-0924</t>
  </si>
  <si>
    <t>Marriott Hotel</t>
  </si>
  <si>
    <t>Acute Intoxication due to the Combined Effects of Alprazolam, Amphetamine, Chlorpheniramine, Cocaine, Ethanol, Fentanyl, and Tadalafil</t>
  </si>
  <si>
    <t>17-0129</t>
  </si>
  <si>
    <t>Acute and Chronic Substance Abuse (Cocaine and Alprazolam)</t>
  </si>
  <si>
    <t>16-0247</t>
  </si>
  <si>
    <t>Acute Fentanyl, Heroin and Alcohol Intoxication While Using Methadone</t>
  </si>
  <si>
    <t>16-0339</t>
  </si>
  <si>
    <t>18-0767</t>
  </si>
  <si>
    <t>17-0642</t>
  </si>
  <si>
    <t>Public Restroom</t>
  </si>
  <si>
    <t>16-0652</t>
  </si>
  <si>
    <t>Used Medications, Alcohol</t>
  </si>
  <si>
    <t>Acute Combined Oxycodone, Alprazolam and Alcohol Toxicities</t>
  </si>
  <si>
    <t>18-0510</t>
  </si>
  <si>
    <t>Multidrug Toxicity Including Fentanyl, Acetyl Fentanyl, Heroin, and Sertraline</t>
  </si>
  <si>
    <t>13-0201</t>
  </si>
  <si>
    <t>mother's residence</t>
  </si>
  <si>
    <t>Intoxication due to the Combined Effects of Tramadol and Venlafaxine</t>
  </si>
  <si>
    <t>18-0104</t>
  </si>
  <si>
    <t>02/14/2018 12:00:00 AM</t>
  </si>
  <si>
    <t>17-0269</t>
  </si>
  <si>
    <t>18-0559</t>
  </si>
  <si>
    <t>16-0662</t>
  </si>
  <si>
    <t>09/25/2016 12:00:00 AM</t>
  </si>
  <si>
    <t>Medication Alcohol Abuse</t>
  </si>
  <si>
    <t>Acute Combined Tramadol, Oxycodone, Zolpidem, Mirtazapine, Duloxetine and Alcohol Toxicities</t>
  </si>
  <si>
    <t>12-0280</t>
  </si>
  <si>
    <t>12-0109</t>
  </si>
  <si>
    <t>12-0039</t>
  </si>
  <si>
    <t>02/07/2012 12:00:00 AM</t>
  </si>
  <si>
    <t>Ethanol, Cocaine, and Heroin Toxicity</t>
  </si>
  <si>
    <t>14-0065</t>
  </si>
  <si>
    <t>13-0011</t>
  </si>
  <si>
    <t>01/11/2013 12:00:00 AM</t>
  </si>
  <si>
    <t>Dad's Home</t>
  </si>
  <si>
    <t>18-0200</t>
  </si>
  <si>
    <t>Acute Intoxication due to the Combined Effects of Fentanyl,Acetyl Fentanyl, Cocaine, Diazepam, and Alprazolam</t>
  </si>
  <si>
    <t>12-0225</t>
  </si>
  <si>
    <t>08/29/2012 12:00:00 AM</t>
  </si>
  <si>
    <t>12-0236</t>
  </si>
  <si>
    <t>18-0877</t>
  </si>
  <si>
    <t>Acute Intoxication Combined Effects of Ethanol, Valeryl Fentanyl, Cocaine, Diltiazem, Fentanyl, Heroin, and Oxycodone</t>
  </si>
  <si>
    <t>16-0778</t>
  </si>
  <si>
    <t>18-0229</t>
  </si>
  <si>
    <t>16-0262</t>
  </si>
  <si>
    <t>15-0634</t>
  </si>
  <si>
    <t>11/15/2015 12:00:00 AM</t>
  </si>
  <si>
    <t>18-0081</t>
  </si>
  <si>
    <t>Acute Intoxication due to the Combined Effects ofHeroin and Fentanyl</t>
  </si>
  <si>
    <t>17-0445</t>
  </si>
  <si>
    <t>05/31/2017 12:00:00 AM</t>
  </si>
  <si>
    <t>13-0066</t>
  </si>
  <si>
    <t>02/19/2013 12:00:00 AM</t>
  </si>
  <si>
    <t>18-0059</t>
  </si>
  <si>
    <t>17-0823</t>
  </si>
  <si>
    <t>18-0119</t>
  </si>
  <si>
    <t>13-0142</t>
  </si>
  <si>
    <t>17-0790</t>
  </si>
  <si>
    <t>16-0513</t>
  </si>
  <si>
    <t>Mother's residence</t>
  </si>
  <si>
    <t>Acute Intoxication due to the Combined Effects of Benzodiazepines, Doxylamine, and Oxycodone</t>
  </si>
  <si>
    <t>17-0535</t>
  </si>
  <si>
    <t>Acute Intoxication Due To The Combined Effects Of Fentanyl, Acetyl Fentanyl, Oxycodone, Meprobamate, And Carisoprodol</t>
  </si>
  <si>
    <t>17-0375</t>
  </si>
  <si>
    <t>WESTFIELD</t>
  </si>
  <si>
    <t>15-0373</t>
  </si>
  <si>
    <t>Acute Combined Oxycodone, Alcohol and Sertraline Toxicities</t>
  </si>
  <si>
    <t>18-0499</t>
  </si>
  <si>
    <t>18-0672</t>
  </si>
  <si>
    <t>Multidrug Toxicity Including Ethanol, Cocaine, Cocaethylene, Fentanyl, and Morphine</t>
  </si>
  <si>
    <t>12-0195</t>
  </si>
  <si>
    <t>17-0214</t>
  </si>
  <si>
    <t>Madison Motor Inn</t>
  </si>
  <si>
    <t>13-0301</t>
  </si>
  <si>
    <t>West Haven Beach</t>
  </si>
  <si>
    <t>Acute Methadone and Benzodiazepine Toxicity</t>
  </si>
  <si>
    <t>18-0686</t>
  </si>
  <si>
    <t>Multidrug Toxicity Including Ethanol, Fentanyl, Methadone, and Buprenorphine</t>
  </si>
  <si>
    <t>18-0207</t>
  </si>
  <si>
    <t>Acute Intoxication due to the Combined Effects ofBenzodiazepines, Hydromorphone, Olanzapine, Phenobarbital, and Sertraline</t>
  </si>
  <si>
    <t>17-0548</t>
  </si>
  <si>
    <t>14-0446</t>
  </si>
  <si>
    <t>16-0326</t>
  </si>
  <si>
    <t>Acute Intoxication from the Combined Effects of Cocaine, Heroin, Tramadol and Alprazolam</t>
  </si>
  <si>
    <t>18-0954</t>
  </si>
  <si>
    <t>Acute Intoxication the Combined Effects of Cocaine and Fentanyl</t>
  </si>
  <si>
    <t>15-0036</t>
  </si>
  <si>
    <t>01/20/2015 12:00:00 AM</t>
  </si>
  <si>
    <t>18-0937</t>
  </si>
  <si>
    <t>Acute Intoxication From the Combined Effects of Valeryl Fentanyl, Heroin, 4-ANPP, Chlordiazepoxide, Nordiazepam, Lorazepam, Olanzapine, Amitriptyline, Nortriptyline, and Citalopram</t>
  </si>
  <si>
    <t>14-0080</t>
  </si>
  <si>
    <t>Used Above Substances</t>
  </si>
  <si>
    <t>Acute Combined Morphine, Fluoxetine and Cyclobenzaprine Toxicities</t>
  </si>
  <si>
    <t>17-0096</t>
  </si>
  <si>
    <t>ACUTE FENTANYL TOXICITY, CLONAZEPAM, ESZOPICLONE/ZOPICLONE USE</t>
  </si>
  <si>
    <t>16-0194</t>
  </si>
  <si>
    <t>14-0459</t>
  </si>
  <si>
    <t>11/06/2014 12:00:00 AM</t>
  </si>
  <si>
    <t>17-0839</t>
  </si>
  <si>
    <t>ACUTE COCAINE AND FENTANYL TOXICITIES, CYCLOBENZAPRINE USE</t>
  </si>
  <si>
    <t>16-0064</t>
  </si>
  <si>
    <t>Acute Fentanyl, Heroin and Alprazolam intoxication</t>
  </si>
  <si>
    <t>18-0296</t>
  </si>
  <si>
    <t>Acute Intoxication due to the Combined Effects ofAmphetamine and Buprenorphine</t>
  </si>
  <si>
    <t>16-0441</t>
  </si>
  <si>
    <t>The Combined Effects of Bupropion, Fentanyl, and Morphine</t>
  </si>
  <si>
    <t>PCP NEG</t>
  </si>
  <si>
    <t>18-0385</t>
  </si>
  <si>
    <t>Acute Intoxication due to the Combined Effects ofCocaine, Ethanol, Fentanyl, and Heroin</t>
  </si>
  <si>
    <t>15-0659</t>
  </si>
  <si>
    <t>17-0476</t>
  </si>
  <si>
    <t>Acute Intoxication due to the Combined Effects of Methadone, Alprazolam, Meprobamate and Clonazepam</t>
  </si>
  <si>
    <t>15-0302</t>
  </si>
  <si>
    <t>Combined Acute Oxycodone, Oxymorphone and Cyclobenzaprine Toxicities</t>
  </si>
  <si>
    <t>14-0344</t>
  </si>
  <si>
    <t>Cardiac Hypertrophy with Dilation, Obesity</t>
  </si>
  <si>
    <t>14-0227</t>
  </si>
  <si>
    <t>Swallowed bag of drug while in police custody</t>
  </si>
  <si>
    <t>Complications of acute cocaine intoxication</t>
  </si>
  <si>
    <t>17-0626</t>
  </si>
  <si>
    <t>Acute Intoxication Due To The Combined Effects Of Fentanyl, Furanyl Fentanyl, Heroin, U-47700 (Opioid Analogue), And Ethanol</t>
  </si>
  <si>
    <t>13-0110</t>
  </si>
  <si>
    <t>Acute Intoxication due to Cocaine</t>
  </si>
  <si>
    <t>16-0226</t>
  </si>
  <si>
    <t>Acute Fentanyl and Heroin Toxicities Associated with Alprazolam Use</t>
  </si>
  <si>
    <t>16-0027</t>
  </si>
  <si>
    <t>Acute Intoxication due to the Combined Effects of Clonazepam, Olanzapine, Zolpidem, and Oxycodone</t>
  </si>
  <si>
    <t>17-0740</t>
  </si>
  <si>
    <t>Acute Intoxication due to the Combined Effects of Fentanyl, Alcohol and Diazepam</t>
  </si>
  <si>
    <t>16-0546</t>
  </si>
  <si>
    <t>Acute Intoxication due to the Combined Effects of Morphine, Clonazepam, Lorazepam, Temazepam, Mirtazapine and Citalopram</t>
  </si>
  <si>
    <t>16-0049</t>
  </si>
  <si>
    <t>14-0362</t>
  </si>
  <si>
    <t>Acute intoxication due to the combined effects of Oxycodone, Clonazepam, Fluoxetine and Cyclobenzaprine</t>
  </si>
  <si>
    <t>15-0205</t>
  </si>
  <si>
    <t>13-0397</t>
  </si>
  <si>
    <t>18-0313</t>
  </si>
  <si>
    <t>Acute IntoxicationCombined Effects of Sertraline, Topiramate, and Hydrocodone</t>
  </si>
  <si>
    <t>12-0262</t>
  </si>
  <si>
    <t>10/06/2012 12:00:00 AM</t>
  </si>
  <si>
    <t>Ethanol and Benzodiazepine Toxicity</t>
  </si>
  <si>
    <t>18-0986</t>
  </si>
  <si>
    <t>12/16/2018 12:00:00 AM</t>
  </si>
  <si>
    <t>12-0014</t>
  </si>
  <si>
    <t>17-0296</t>
  </si>
  <si>
    <t>13-0016</t>
  </si>
  <si>
    <t>17-0938</t>
  </si>
  <si>
    <t>Acute Intoxication Combined Effects of Para-Fluorobutryl Fentanyl, Diazepam, Trazodone, Fentanyl, and Heroin</t>
  </si>
  <si>
    <t>15-0110</t>
  </si>
  <si>
    <t>03/04/2015 12:00:00 AM</t>
  </si>
  <si>
    <t>Alcohol and Fentanyl Intoxication</t>
  </si>
  <si>
    <t>14-0049</t>
  </si>
  <si>
    <t>15-0259</t>
  </si>
  <si>
    <t>16-0768</t>
  </si>
  <si>
    <t>Taco Bell</t>
  </si>
  <si>
    <t>15-0714</t>
  </si>
  <si>
    <t>Acute Intoxication Due To The Combined Effects of Heroin and Alcohol</t>
  </si>
  <si>
    <t>15-0688</t>
  </si>
  <si>
    <t>17-1017</t>
  </si>
  <si>
    <t>Intracerebral Hemorrhage Acute Cocaine Intoxication</t>
  </si>
  <si>
    <t>13-0466</t>
  </si>
  <si>
    <t>18-0354</t>
  </si>
  <si>
    <t>13-0317</t>
  </si>
  <si>
    <t>Acute Intoxication of Alprazolam, Hydromorphone, and Zolpidem</t>
  </si>
  <si>
    <t>16-0095</t>
  </si>
  <si>
    <t>Acute Intoxication Due to the Combined Effects of Alprazolam, Heroin, and Methamphetamine</t>
  </si>
  <si>
    <t>12-0334</t>
  </si>
  <si>
    <t>15-0488</t>
  </si>
  <si>
    <t>Acute intoxication from the combined effects of heroin, Fentanyl, Oxycodone and alcohol</t>
  </si>
  <si>
    <t>16-0159</t>
  </si>
  <si>
    <t>Grandfather's House</t>
  </si>
  <si>
    <t>15-0630</t>
  </si>
  <si>
    <t>Acute Intoxication Due To The Combined Effects of Buprenorphine, Quetiapine and Fluoxetine</t>
  </si>
  <si>
    <t>14-0460</t>
  </si>
  <si>
    <t>Abuse of medication</t>
  </si>
  <si>
    <t>Acute intoxication due to the combined effects of Fentanyl and Doxepin</t>
  </si>
  <si>
    <t>17-0594</t>
  </si>
  <si>
    <t>16-0180</t>
  </si>
  <si>
    <t>16-0605</t>
  </si>
  <si>
    <t>Acute Intoxication due to the Combined Effects of Ethanol, Hydrocodone, and Oxycodone</t>
  </si>
  <si>
    <t>13-0182</t>
  </si>
  <si>
    <t>18-0005</t>
  </si>
  <si>
    <t>16-0356</t>
  </si>
  <si>
    <t>Acute Intoxication from the Combined Effects of Heroin, Fentanyl, Metaxalone, Flecainide, Clonidine, and Duloxetine</t>
  </si>
  <si>
    <t>15-0040</t>
  </si>
  <si>
    <t>18-0477</t>
  </si>
  <si>
    <t>Multidrug Toxicity Including Ethanol, Fentanyl, Diphenhydramine, and Clonazepam</t>
  </si>
  <si>
    <t>15-0038</t>
  </si>
  <si>
    <t>01/24/2015 12:00:00 AM</t>
  </si>
  <si>
    <t>18-0780</t>
  </si>
  <si>
    <t>Acute fentanyl and heroin intoxication</t>
  </si>
  <si>
    <t>16-0783</t>
  </si>
  <si>
    <t>Complications of Acute Intoxication From the Combined Effects of Oxycodone, Oxymorphone, benzodiazepines</t>
  </si>
  <si>
    <t>18-0280</t>
  </si>
  <si>
    <t>Acute IntoxicationCombined Effects of Ethanol, Fentanyl, Acetyl Fentanyl, and Heroin</t>
  </si>
  <si>
    <t>16-0488</t>
  </si>
  <si>
    <t>Acute Intoxication The Combined Effects of Fentanyl, Clonazepam, Zolpidem, Morphine, and Oxycodone</t>
  </si>
  <si>
    <t>17-0707</t>
  </si>
  <si>
    <t>Temporary Residence</t>
  </si>
  <si>
    <t>15-0588</t>
  </si>
  <si>
    <t>18-0214</t>
  </si>
  <si>
    <t>17-0499</t>
  </si>
  <si>
    <t>Multidrug Toxicity Including Cocaine, Methadone, Fentanyl, and Heroin</t>
  </si>
  <si>
    <t>18-0840</t>
  </si>
  <si>
    <t>17-1030</t>
  </si>
  <si>
    <t>16-0645</t>
  </si>
  <si>
    <t>Acute Fentanyl and Alcohol Intoxication with Recent Use of Cocaine</t>
  </si>
  <si>
    <t>13-0168</t>
  </si>
  <si>
    <t>15-0613</t>
  </si>
  <si>
    <t>Acute Combined Heroin, Fentanyl and Diazepam Toxicities</t>
  </si>
  <si>
    <t>18-0527</t>
  </si>
  <si>
    <t>Acute Intoxication due to the Combined Effects of Fentanyl, Morphine (Heroin), Cocaine and Alcohol</t>
  </si>
  <si>
    <t>12-0073</t>
  </si>
  <si>
    <t>03/21/2012 12:00:00 AM</t>
  </si>
  <si>
    <t>14-0197</t>
  </si>
  <si>
    <t>05/08/2014 12:00:00 AM</t>
  </si>
  <si>
    <t>S GLASTONBURY</t>
  </si>
  <si>
    <t>13-0349</t>
  </si>
  <si>
    <t>12-0202</t>
  </si>
  <si>
    <t>14-0311</t>
  </si>
  <si>
    <t>07/31/2014 12:00:00 AM</t>
  </si>
  <si>
    <t>17-0363</t>
  </si>
  <si>
    <t>15-0212</t>
  </si>
  <si>
    <t>Acute intoxication due to the combined effects of heroin, cocaine and alcohol</t>
  </si>
  <si>
    <t>16-0285</t>
  </si>
  <si>
    <t>Acute Intoxication from the Combined Effects of Heroin, Fentanyl, and methadone</t>
  </si>
  <si>
    <t>13-0487</t>
  </si>
  <si>
    <t>12-0277</t>
  </si>
  <si>
    <t>10/21/2012 12:00:00 AM</t>
  </si>
  <si>
    <t>PORTCHESTER</t>
  </si>
  <si>
    <t>14-0267</t>
  </si>
  <si>
    <t>Complications of Acute Phenobarbitol Toxicity</t>
  </si>
  <si>
    <t>Cardiac Hypertrophy with Dilation and Atherosclerotic Coronary Artery Disease</t>
  </si>
  <si>
    <t>phenobarb</t>
  </si>
  <si>
    <t>17-0937</t>
  </si>
  <si>
    <t>Acute intoxication due to the combined effects of Fentanyl, Methadone, and Alprazolam</t>
  </si>
  <si>
    <t>15-0504</t>
  </si>
  <si>
    <t>Intoxication due to the combined effects of Diazepam, Chlordiazepoxide, Bupropion, Citalopram/Escitalopram and Heroin</t>
  </si>
  <si>
    <t>15-0597</t>
  </si>
  <si>
    <t>Complications of Cocaine Toxicity</t>
  </si>
  <si>
    <t>16-0008</t>
  </si>
  <si>
    <t>Acute Intoxication From the Combined Effects of Fentanyl, Alcohol and Duloxetine</t>
  </si>
  <si>
    <t>17-0325</t>
  </si>
  <si>
    <t>Acute Intoxication Combined Effects of Alprazolam, Cocaine, Fentanyl, Acetyl Fentanyl, and Oxycodone</t>
  </si>
  <si>
    <t>17-0607</t>
  </si>
  <si>
    <t>ACUTE FURANYL FENTANYL AND PARA-FLUOROBUTYRYL FENTANYL/FIBF TOXICITIES, DIAZEPAM, LORAZEPAM, TRAZODONE, DIPHENHYDRAMINE, CYCLOBENZAPRINE USE</t>
  </si>
  <si>
    <t>13-0043</t>
  </si>
  <si>
    <t>Post Office</t>
  </si>
  <si>
    <t>16-0796</t>
  </si>
  <si>
    <t>COMPLICATIONS OF ACUTE COMBINED HEROIN, FENTANYL, METHADONE AND BENZODIAZEPINE TOXICITIES</t>
  </si>
  <si>
    <t>15-0718</t>
  </si>
  <si>
    <t>YORKTOWN HEIGHTS</t>
  </si>
  <si>
    <t>Acute Hydromorphone Intoxication</t>
  </si>
  <si>
    <t>HYROMORPH</t>
  </si>
  <si>
    <t>16-0084</t>
  </si>
  <si>
    <t>Acute Combined Fentanyl and Methadone Toxicities</t>
  </si>
  <si>
    <t>18-0033</t>
  </si>
  <si>
    <t>Acute IntoxicationCombined Effects of Ethanol, Cocaine, Olanzapine, and Fentanyl</t>
  </si>
  <si>
    <t>16-0122</t>
  </si>
  <si>
    <t>Sequelae of Cardiopulmonary Arrest Including Hypoxic-Ischemic Encephalopathy Acute Opiate Intoxication</t>
  </si>
  <si>
    <t>14-0283</t>
  </si>
  <si>
    <t>Intoxication due to the combined effects of Ethanol, Cocaine, and Heroin</t>
  </si>
  <si>
    <t>12-0141</t>
  </si>
  <si>
    <t>06/01/2012 12:00:00 AM</t>
  </si>
  <si>
    <t>18-0965</t>
  </si>
  <si>
    <t>16-0237</t>
  </si>
  <si>
    <t>Shopping Area</t>
  </si>
  <si>
    <t>Acute Cocaine, Heroin, Fentanyl and Alcohol Toxicities</t>
  </si>
  <si>
    <t>18-0791</t>
  </si>
  <si>
    <t>Acute Intoxication By The Combined Effects of Ethanol, Alprazolam, and Methadone</t>
  </si>
  <si>
    <t>12-0290</t>
  </si>
  <si>
    <t>17-0982</t>
  </si>
  <si>
    <t>Acute Intoxication Combined Effects of Diphenhydramine and Fentanyl</t>
  </si>
  <si>
    <t>14-0501</t>
  </si>
  <si>
    <t>Intoxication due to the combined effects of Methadone and Olanzapine</t>
  </si>
  <si>
    <t>14-0151</t>
  </si>
  <si>
    <t>04/07/2014 12:00:00 AM</t>
  </si>
  <si>
    <t>16-0152</t>
  </si>
  <si>
    <t>Complications of Acute Intoxication From the Combined Effects of Methadone and Alprazolam</t>
  </si>
  <si>
    <t>13-0254</t>
  </si>
  <si>
    <t>07/28/2013 12:00:00 AM</t>
  </si>
  <si>
    <t>Acute intoxication due to the combined effects of                                              Fentanyl, heroin and lorazepam</t>
  </si>
  <si>
    <t>15-0240</t>
  </si>
  <si>
    <t>15-0695</t>
  </si>
  <si>
    <t>Acute Intoxication Due to the Combined Effects Of Ethanol, Fentanyl, and Heroin</t>
  </si>
  <si>
    <t>18-0729</t>
  </si>
  <si>
    <t>13-0386</t>
  </si>
  <si>
    <t>18-0830</t>
  </si>
  <si>
    <t>Acute Intoxication Combined Effects of Ethanol, Alprazolam, Methadone, Fentanyl, and Heroin</t>
  </si>
  <si>
    <t>15-0109</t>
  </si>
  <si>
    <t>Acute intoxication due to the combined effects of Methadone, Diazepam and Clonazepam</t>
  </si>
  <si>
    <t>15-0370</t>
  </si>
  <si>
    <t>07/21/2015 12:00:00 AM</t>
  </si>
  <si>
    <t>Acute combined heroin and methadone toxicities</t>
  </si>
  <si>
    <t>16-0167</t>
  </si>
  <si>
    <t>parking lot</t>
  </si>
  <si>
    <t>Acute Intoxication Due To The Combined Effects of Heroin And Alcohol</t>
  </si>
  <si>
    <t>18-0923</t>
  </si>
  <si>
    <t>Acute Intoxication From the Combined Effects of Oxycodone, Temazepam, Dextro/Levo Methorphan, Diphenhydramine, Chlorpheniramine, Trazodone, and Doxepin</t>
  </si>
  <si>
    <t>16-0415</t>
  </si>
  <si>
    <t>Complications of Cocaine and Ethanol Intoxication</t>
  </si>
  <si>
    <t>18-0706</t>
  </si>
  <si>
    <t>16-0549</t>
  </si>
  <si>
    <t>Acute Heroin Toxicity Associated with Oxycodone, Hydromorphone, Clonazepam and Cocaine Use</t>
  </si>
  <si>
    <t>13-0080</t>
  </si>
  <si>
    <t>13-0202</t>
  </si>
  <si>
    <t>17-0653</t>
  </si>
  <si>
    <t>15-0320</t>
  </si>
  <si>
    <t>Methadone, alprazolam</t>
  </si>
  <si>
    <t>14-0432</t>
  </si>
  <si>
    <t>Intoxication due to the combined effects of Ethanol, Cocain, and Heroin</t>
  </si>
  <si>
    <t>17-0959</t>
  </si>
  <si>
    <t>15-0174</t>
  </si>
  <si>
    <t>15-0552</t>
  </si>
  <si>
    <t>BAKERSVILLE</t>
  </si>
  <si>
    <t>18-0021</t>
  </si>
  <si>
    <t>Multidrug Toxicity Including Fentanyl, Ethanol, Citalopram, and Mirtazapine</t>
  </si>
  <si>
    <t>18-0379</t>
  </si>
  <si>
    <t>18-0308</t>
  </si>
  <si>
    <t>18-0722</t>
  </si>
  <si>
    <t>Ingested drugs</t>
  </si>
  <si>
    <t>Acute Methadone and Diazepam Intoxication</t>
  </si>
  <si>
    <t>18-0598</t>
  </si>
  <si>
    <t>Acute Intoxication Combined Effects of Cocaine, Sertraline, Aripiprazole, and Fentanyl</t>
  </si>
  <si>
    <t>16-0248</t>
  </si>
  <si>
    <t>Acute Intoxication due to the Combined Effects of Fentanyl, Cocaine, Ethanol and Benzodiazepines</t>
  </si>
  <si>
    <t>18-0618</t>
  </si>
  <si>
    <t>Acute Intoxication From the Combined Effects of Cocaine, Fentanyl, and Norbuprenorphine</t>
  </si>
  <si>
    <t>17-0806</t>
  </si>
  <si>
    <t>18-0580</t>
  </si>
  <si>
    <t>15-0275</t>
  </si>
  <si>
    <t>CHICOPEE</t>
  </si>
  <si>
    <t>Acute Intoxication due to the Combined Effects of Cocaine, Ethanol, and Buprenorphine</t>
  </si>
  <si>
    <t>17-0732</t>
  </si>
  <si>
    <t>Acute Alprazolam and Oxycodone Intoxication</t>
  </si>
  <si>
    <t>17-0459</t>
  </si>
  <si>
    <t>16-0039</t>
  </si>
  <si>
    <t>18-0287</t>
  </si>
  <si>
    <t>Acute Intoxication due to the Combined Effects of Fentanyl,Acetyl Fentanyl, Heroin, and Cocaine</t>
  </si>
  <si>
    <t>16-0397</t>
  </si>
  <si>
    <t>The Combined Effects of Fentanyl, Diphenhydramine, Cocaine and Heroin</t>
  </si>
  <si>
    <t>16-0119</t>
  </si>
  <si>
    <t>Acute Cocaine Intoxicaton</t>
  </si>
  <si>
    <t>17-0179</t>
  </si>
  <si>
    <t>17-0237</t>
  </si>
  <si>
    <t>Acute Intoxication Alprazolam, Fentanyl, Heroin, and Phenobarbital</t>
  </si>
  <si>
    <t>18-0263</t>
  </si>
  <si>
    <t>Acute Intoxication due to the Combined Effects of Fentanyl, Cocaine and Cyclobenzaprine</t>
  </si>
  <si>
    <t>13-0065</t>
  </si>
  <si>
    <t>02/18/2013 12:00:00 AM</t>
  </si>
  <si>
    <t>girlfriend's house</t>
  </si>
  <si>
    <t>Acute Intoxication due to Methadone and Cocaine</t>
  </si>
  <si>
    <t>17-0942</t>
  </si>
  <si>
    <t>Acute Intoxication From the Combined Effects of Fentanyl, Heroin, Cyclobenzaprine, Hydroxyzine, Doxepin, Buspirone, and Sertraline</t>
  </si>
  <si>
    <t>17-0851</t>
  </si>
  <si>
    <t>Acute Intoxication Combined Effects of Ethanol, Diphenhydramine, and Fentanyl</t>
  </si>
  <si>
    <t>13-0467</t>
  </si>
  <si>
    <t>14-0119</t>
  </si>
  <si>
    <t>Acute Heroin and Fentanyl Toxicity</t>
  </si>
  <si>
    <t>16-0851</t>
  </si>
  <si>
    <t>17-0916</t>
  </si>
  <si>
    <t>WINDBER</t>
  </si>
  <si>
    <t>SOMERSET</t>
  </si>
  <si>
    <t>ACUTE FENTANYL AND COCAINE TOXICITIES ASSOCIATED WITH BUPROPION</t>
  </si>
  <si>
    <t>16-0585</t>
  </si>
  <si>
    <t>Acute Intoxication The Combined Effects of Fentanyl, Oxycodone, Cocaine, and Clonazepam</t>
  </si>
  <si>
    <t>18-0160</t>
  </si>
  <si>
    <t>14-0102</t>
  </si>
  <si>
    <t>Cardiac Hypertrophy with Dilation</t>
  </si>
  <si>
    <t>14-0248</t>
  </si>
  <si>
    <t>18-0918</t>
  </si>
  <si>
    <t>Acute Intoxication due to the Combined Effects of Fentanyl, Heroin, and Cocaine</t>
  </si>
  <si>
    <t>17-0679</t>
  </si>
  <si>
    <t>12-0158</t>
  </si>
  <si>
    <t>13-0469</t>
  </si>
  <si>
    <t>12-0251</t>
  </si>
  <si>
    <t>18-0724</t>
  </si>
  <si>
    <t>16-0452</t>
  </si>
  <si>
    <t>Acute Intoxication The Combined Effects of Clonazepam and Fentanyl</t>
  </si>
  <si>
    <t>12-0136</t>
  </si>
  <si>
    <t>14-0379</t>
  </si>
  <si>
    <t>09/20/2014 12:00:00 AM</t>
  </si>
  <si>
    <t>17-0551</t>
  </si>
  <si>
    <t>16-0098</t>
  </si>
  <si>
    <t>Acute Intoxication due to the Combined Effects of Cocaine, Fentanyl and Hydroxyzine</t>
  </si>
  <si>
    <t>12-0007</t>
  </si>
  <si>
    <t>18-0504</t>
  </si>
  <si>
    <t>Acute Opioid and Benzodiazepine Intoxication</t>
  </si>
  <si>
    <t>12-0116</t>
  </si>
  <si>
    <t>Used Oxymorphone</t>
  </si>
  <si>
    <t>Oxymorphone Toxicity</t>
  </si>
  <si>
    <t>17-0835</t>
  </si>
  <si>
    <t>15-0144</t>
  </si>
  <si>
    <t>Acute Heroin, Cocaine and Fentanyl Toxicities</t>
  </si>
  <si>
    <t>17-0826</t>
  </si>
  <si>
    <t>10/17/2017 12:00:00 AM</t>
  </si>
  <si>
    <t>Acute Intoxication From the Combined Effects of Fentanyl, Acetyl Fentanyl, Para-Fluorobutyryl Fentanyl, 4-ANPP, Lorazepam, and 7-Amino Clonazepam</t>
  </si>
  <si>
    <t>14-0548</t>
  </si>
  <si>
    <t>Methadone, benzo</t>
  </si>
  <si>
    <t>12-0032</t>
  </si>
  <si>
    <t>02/01/2012 12:00:00 AM</t>
  </si>
  <si>
    <t>15-0223</t>
  </si>
  <si>
    <t>Combined Amitriptyline, Zolpidem, Morphine, Oxycodone and Alprazolam Toxicities</t>
  </si>
  <si>
    <t>17-0932</t>
  </si>
  <si>
    <t>Multidrug Toxicity Including Fentanyl, Alprazolam, Cocaine, Cyclobenzaprine, Quetiapine, and Trazodone</t>
  </si>
  <si>
    <t>13-0451</t>
  </si>
  <si>
    <t>Multiple Drug Toxicity, Clonazepam, Duloxetine and Opiates</t>
  </si>
  <si>
    <t>17-0211</t>
  </si>
  <si>
    <t>Acute Intoxication From the Combined Effects of Heroin, Tramadol, and alcohol</t>
  </si>
  <si>
    <t>18-0631</t>
  </si>
  <si>
    <t>Acute Intoxication From the Combined Effects of Fentanyl, Hydroxyzine, Quetiapine, and Trazodone</t>
  </si>
  <si>
    <t>16-0384</t>
  </si>
  <si>
    <t>Acute Intoxication from the Combined Effects of Heroin, Fentanyl and Alcohol</t>
  </si>
  <si>
    <t>17-0050</t>
  </si>
  <si>
    <t>17-0319</t>
  </si>
  <si>
    <t>15-0189</t>
  </si>
  <si>
    <t>17-0783</t>
  </si>
  <si>
    <t>Acute Intoxication From the Combined Effects of Cocaine, Fentanyl, Heroin, Hydroxyzine, and Escitalopram</t>
  </si>
  <si>
    <t>17-0412</t>
  </si>
  <si>
    <t>Multidrug Toxcity Including Heroin, Fentanyl, and Alprazolam</t>
  </si>
  <si>
    <t>14-0533</t>
  </si>
  <si>
    <t>16-0469</t>
  </si>
  <si>
    <t>16-0817</t>
  </si>
  <si>
    <t>Acute Intoxication Combined Effects of Quetiapine, Clonazepam, Hydroxyzine, Fentanyl, and Acetyl Fentanyl</t>
  </si>
  <si>
    <t>18-0992</t>
  </si>
  <si>
    <t>GOSHEN</t>
  </si>
  <si>
    <t>Multidrug Toxicity Including Fentanyl, Heroin, Amitriptyline, and Duloxetine</t>
  </si>
  <si>
    <t>13-0038</t>
  </si>
  <si>
    <t>18-0430</t>
  </si>
  <si>
    <t>Acute fentanyl intoxication with recent cocaine use</t>
  </si>
  <si>
    <t>18-0755</t>
  </si>
  <si>
    <t>Acute Intoxication due to the Combined Effects of Methadone and Oxycodone</t>
  </si>
  <si>
    <t>17-0470</t>
  </si>
  <si>
    <t>Combined Effects Of Fentanyl,Clonazepam, And Ethanol</t>
  </si>
  <si>
    <t>15-0472</t>
  </si>
  <si>
    <t>NEW CANNAN</t>
  </si>
  <si>
    <t>Acute Ethanol and Gamma-Hydroxybutyrate Intoxication</t>
  </si>
  <si>
    <t>16-0680</t>
  </si>
  <si>
    <t>Acute Intoxicaiton due to the Combined Effects of Cocaine, Alcohol and Morphine</t>
  </si>
  <si>
    <t>16-0602</t>
  </si>
  <si>
    <t>18-0700</t>
  </si>
  <si>
    <t>Acute Intoxication due to the Combined Effects of Acetyl Fentanyl, Cocaethylene, Cocaine, and Fentanyl</t>
  </si>
  <si>
    <t>14-0001</t>
  </si>
  <si>
    <t>01/02/2014 12:00:00 AM</t>
  </si>
  <si>
    <t>Acute and Chronic Substance Abuse (Cocaine, Heroin, Risperidone, Amitriptyline and Alpha-PVP</t>
  </si>
  <si>
    <t>12-0179</t>
  </si>
  <si>
    <t>07/09/2012 12:00:00 AM</t>
  </si>
  <si>
    <t>Sudden Death Associated wtih History of Cocaine Use</t>
  </si>
  <si>
    <t>15-0602</t>
  </si>
  <si>
    <t>Acute Intoxication Due to the Combined Effects Of Cocaine, Ethanol, and Fentanyl</t>
  </si>
  <si>
    <t>14-0454</t>
  </si>
  <si>
    <t>11/01/2014 12:00:00 AM</t>
  </si>
  <si>
    <t>18-0753</t>
  </si>
  <si>
    <t>09/24/2018 12:00:00 AM</t>
  </si>
  <si>
    <t>Multidrug Toxicty Including Heroin, Fentanyl, Tramadol, and Alprazolam</t>
  </si>
  <si>
    <t>15-0580</t>
  </si>
  <si>
    <t>Complications of Acute Fentanyl and Heroin Intoxication</t>
  </si>
  <si>
    <t>17-0737</t>
  </si>
  <si>
    <t>Acute Bacterial Endocarditis Acute and Chronic Intravenous Drug Abuse, Heroin and Hydromorphone Intoxication</t>
  </si>
  <si>
    <t>15-0125</t>
  </si>
  <si>
    <t>03/16/2015 12:00:00 AM</t>
  </si>
  <si>
    <t>Complications of Acute Methadone Toxicity</t>
  </si>
  <si>
    <t>12-0173</t>
  </si>
  <si>
    <t>07/04/2012 12:00:00 AM</t>
  </si>
  <si>
    <t>17-0282</t>
  </si>
  <si>
    <t>04/05/2017 12:00:00 AM</t>
  </si>
  <si>
    <t>12-0051</t>
  </si>
  <si>
    <t>02/23/2012 12:00:00 AM</t>
  </si>
  <si>
    <t>14-0298</t>
  </si>
  <si>
    <t>EAST WOODSTOCK</t>
  </si>
  <si>
    <t>Opiate and Alcohol Abuse</t>
  </si>
  <si>
    <t>Acute Combined Oxycodone, Hydrocodone, Oxymorphone and Alcohol Toxicities</t>
  </si>
  <si>
    <t>15-0271</t>
  </si>
  <si>
    <t>13-0055</t>
  </si>
  <si>
    <t>17-0080</t>
  </si>
  <si>
    <t>Acute Intoxication due to the Combined Effects of Fentanyl, Heroin, Cocaine and Methamphetamine</t>
  </si>
  <si>
    <t>14-0399</t>
  </si>
  <si>
    <t>09/30/2014 12:00:00 AM</t>
  </si>
  <si>
    <t>13-0424</t>
  </si>
  <si>
    <t>11/23/2013 12:00:00 AM</t>
  </si>
  <si>
    <t>AVENTURA</t>
  </si>
  <si>
    <t>MIAMI-DADE</t>
  </si>
  <si>
    <t>Parent's residence</t>
  </si>
  <si>
    <t>Alcohol and Zolpidem Intoxication</t>
  </si>
  <si>
    <t>ZOLP</t>
  </si>
  <si>
    <t>15-0643</t>
  </si>
  <si>
    <t>Acute Intoxication from the Combined Effects of Heroin, Fentanyl, and Phenobarbital</t>
  </si>
  <si>
    <t>14-0014</t>
  </si>
  <si>
    <t>18-0397</t>
  </si>
  <si>
    <t>Acute IntoxicationCombined Effects of Cocaine, Lamotrigine, Aripiprazole, Diphenhydramine, and Fentanyl</t>
  </si>
  <si>
    <t>15-0499</t>
  </si>
  <si>
    <t>18-0573</t>
  </si>
  <si>
    <t>Acute Intoxication From the Combined Effects of Fentanyl, Heroin, Oxycodone, and Oxymorphone</t>
  </si>
  <si>
    <t>12-0263</t>
  </si>
  <si>
    <t>10/07/2012 12:00:00 AM</t>
  </si>
  <si>
    <t>18-0264</t>
  </si>
  <si>
    <t>Acute Intoxication due to the Combined Effects of Heroin, Fentanyl and para-Fluorobutyryl Fentanyl</t>
  </si>
  <si>
    <t>17-0444</t>
  </si>
  <si>
    <t>Acute Intoxication Cocaine and Ethanol</t>
  </si>
  <si>
    <t>18-0485</t>
  </si>
  <si>
    <t>Diabetic Ketoacidosis</t>
  </si>
  <si>
    <t>Fentanyl and Methadone Toxicity</t>
  </si>
  <si>
    <t>18-0796</t>
  </si>
  <si>
    <t>Acute Intoxication due to the Combined Effects of Fentanyl, Methadone, and Diphenhydramine</t>
  </si>
  <si>
    <t>18-0928</t>
  </si>
  <si>
    <t>Acute Intoxication Combined Effects of Temazepam, Methadone, Fluoxetine, and Codeine</t>
  </si>
  <si>
    <t>16-0634</t>
  </si>
  <si>
    <t>NEWPORT</t>
  </si>
  <si>
    <t>Bathroom</t>
  </si>
  <si>
    <t>Acute Intoxication due to the Combined Effects of Fentanyl, Heroin, Alcohol and Diphenhydramine</t>
  </si>
  <si>
    <t>14-0012</t>
  </si>
  <si>
    <t>17-0638</t>
  </si>
  <si>
    <t>Acute Intoxication due to the Combined Effects of Carfentanil, Diazepam, Oxycodone, and Trazodone</t>
  </si>
  <si>
    <t>15-0077</t>
  </si>
  <si>
    <t>02/15/2015 12:00:00 AM</t>
  </si>
  <si>
    <t>WEST  HAVEN</t>
  </si>
  <si>
    <t>Acute intoxication due to the combined effects of cocaine, heroin, methadone, Chlordiazepoxide and Hydroxyzine</t>
  </si>
  <si>
    <t>18-0505</t>
  </si>
  <si>
    <t>18-0274</t>
  </si>
  <si>
    <t>Acute Intoxication due to the Combined Effects ofAcetyl Fentanyl, Cocaine, Fentanyl, and Heroin</t>
  </si>
  <si>
    <t>17-0150</t>
  </si>
  <si>
    <t>RUPTURED CEREBRAL ANEURYSM ASSOCIATED WITH HYPERTENSION AND COCAINE USE</t>
  </si>
  <si>
    <t>13-0006</t>
  </si>
  <si>
    <t>18-0363</t>
  </si>
  <si>
    <t>Acute Intoxication From the Combined Effects of Cocaine, Fentanyl, andAcetyl Fentanyl</t>
  </si>
  <si>
    <t>13-0237</t>
  </si>
  <si>
    <t>07/18/2013 12:00:00 AM</t>
  </si>
  <si>
    <t>17-0012</t>
  </si>
  <si>
    <t>13-0369</t>
  </si>
  <si>
    <t>17-0417</t>
  </si>
  <si>
    <t>ACUTE HEROIN TOXICITY, TEMAZEPAM, CYCLOBENZAPPRINE AND OXYCODONE USE</t>
  </si>
  <si>
    <t>18-0955</t>
  </si>
  <si>
    <t>Acute Intoxication by the Combined Effects of Fentanyl, Oxycodone, Oxymorphone, Ethanol, and Venlafaxine</t>
  </si>
  <si>
    <t>17-0112</t>
  </si>
  <si>
    <t>Acute Intoxication: Alprazolam, Amphetamine, and Oxycodone</t>
  </si>
  <si>
    <t>13-0197</t>
  </si>
  <si>
    <t>Acute Combined Heroin, Methadone, and Alcohol Toxicities</t>
  </si>
  <si>
    <t>17-0255</t>
  </si>
  <si>
    <t>ACUTE INTOXICATION DUE TO THE COMBINED EFFECTS OF METHADONE, CLONAZEPAM, QUETIAPINE, PAROXETINE, AND TOPIRAMATE</t>
  </si>
  <si>
    <t>17-0928</t>
  </si>
  <si>
    <t>Ingestion of Another Person's Buprenorphine</t>
  </si>
  <si>
    <t>Buprno</t>
  </si>
  <si>
    <t>17-0769</t>
  </si>
  <si>
    <t>Sister's Apartment</t>
  </si>
  <si>
    <t>ACUTE FENTANYL TOXICITY, ALPRAZOLAM USE</t>
  </si>
  <si>
    <t>17-0093</t>
  </si>
  <si>
    <t>ACUTE HEROIN, FENTANYL AND COCAINE TOXICITIES, OXYCODONE, MIRTAZAPINE, CLONAZEPAM USE</t>
  </si>
  <si>
    <t>16-0500</t>
  </si>
  <si>
    <t>Acute (Pharmaceutical) Fentanyl Intoxication While Using Butalbital, Clonazepam, Lamotrigine and Venlafaxine</t>
  </si>
  <si>
    <t>16-0883</t>
  </si>
  <si>
    <t>12/17/2016 12:00:00 AM</t>
  </si>
  <si>
    <t>Acute Intoxication From the Combined Effects of Diazepam, Oxazepam, Temazepam, Methadone, Tramadol, Quetiapine, and amitriptyline</t>
  </si>
  <si>
    <t>12-0295</t>
  </si>
  <si>
    <t>Heroin aNd Cocaine Toxicities</t>
  </si>
  <si>
    <t>15-0032</t>
  </si>
  <si>
    <t>ARLINGTON HEIGHTS</t>
  </si>
  <si>
    <t>COOK</t>
  </si>
  <si>
    <t>Acute intoxication due to the combined effects of Hydrocodone, Diltiazepam, Alprazolam, Trazodone, Dextromethorphan, and Bupropion</t>
  </si>
  <si>
    <t>15-0455</t>
  </si>
  <si>
    <t>12-0198</t>
  </si>
  <si>
    <t>08/04/2012 12:00:00 AM</t>
  </si>
  <si>
    <t>18-0053</t>
  </si>
  <si>
    <t>Acute IntoxicationCombined Effects of Desvenlafaxine, Nortriptyline, and Oxycodone</t>
  </si>
  <si>
    <t>16-0617</t>
  </si>
  <si>
    <t>Acute Cocaine Intoxication While Using Cyclobenzaprine and Benzodiazepine</t>
  </si>
  <si>
    <t>16-0666</t>
  </si>
  <si>
    <t>RICHMOND</t>
  </si>
  <si>
    <t>Flagship Inn</t>
  </si>
  <si>
    <t>Acute Cocaine, Heroin and Methamphetamine Toxicities Associated with Citalopram Use</t>
  </si>
  <si>
    <t>12-0315</t>
  </si>
  <si>
    <t>11/28/2012 12:00:00 AM</t>
  </si>
  <si>
    <t>12-0097</t>
  </si>
  <si>
    <t>04/11/2012 12:00:00 AM</t>
  </si>
  <si>
    <t>17-0900</t>
  </si>
  <si>
    <t>Took prescribed and other's medications</t>
  </si>
  <si>
    <t>Complications of Multidrug Toxicity Including Methadone, Clozapine, Zolpidem, and Mirtazapine</t>
  </si>
  <si>
    <t>17-0972</t>
  </si>
  <si>
    <t>Acute Intoxication due to the Combined Effects of Fentanyl, Acetyl Fentanyl and Mitragynine</t>
  </si>
  <si>
    <t>18-0084</t>
  </si>
  <si>
    <t>17-0273</t>
  </si>
  <si>
    <t>Acute Intoxication From the Combined Effects of Cocaine, Fentanyl, and heroin</t>
  </si>
  <si>
    <t>12-0229</t>
  </si>
  <si>
    <t>09/01/2012 12:00:00 AM</t>
  </si>
  <si>
    <t>12-0232</t>
  </si>
  <si>
    <t>14-0020</t>
  </si>
  <si>
    <t>HURLEY</t>
  </si>
  <si>
    <t>12-0284</t>
  </si>
  <si>
    <t>Combined Medication and Ethanol Toxicity</t>
  </si>
  <si>
    <t>18-0211</t>
  </si>
  <si>
    <t>17-0840</t>
  </si>
  <si>
    <t>Acute Intoxication due to the Combined Effects of Diazepam and Oxycodone</t>
  </si>
  <si>
    <t>16-0067</t>
  </si>
  <si>
    <t>Bacterial Endocarditis Complicating Chronic Substance Abuse and Acute Cocaine Intoxication</t>
  </si>
  <si>
    <t>14-0069</t>
  </si>
  <si>
    <t>13-0434</t>
  </si>
  <si>
    <t>18-0472</t>
  </si>
  <si>
    <t>Multidrug Toxicity Including Fentanyl, Cyclobenzaprine, and Bupropion</t>
  </si>
  <si>
    <t>18-0689</t>
  </si>
  <si>
    <t>Multidrug Toxicity Including Ethanol, Cocaine, Cocaethylene, Methadone, and Heroin</t>
  </si>
  <si>
    <t>Atherosclerotic and Hypertensive Cardiovascular Disease, Obesity</t>
  </si>
  <si>
    <t>15-0583</t>
  </si>
  <si>
    <t>Acute Fentanyl, Opiate and Cocaine Intoxication</t>
  </si>
  <si>
    <t>12-0126</t>
  </si>
  <si>
    <t>05/18/2012 12:00:00 AM</t>
  </si>
  <si>
    <t>17-1013</t>
  </si>
  <si>
    <t>Multidrug Toxicity Including Fentanyl, Heroin, and Ethanol</t>
  </si>
  <si>
    <t>14-0516</t>
  </si>
  <si>
    <t>12/07/2014 12:00:00 AM</t>
  </si>
  <si>
    <t>Cos Cob Inn Bed and Breakfast</t>
  </si>
  <si>
    <t>Intoxication due to the combined effects of Ethanol, Oxycodone, and Diazepam</t>
  </si>
  <si>
    <t>14-0465</t>
  </si>
  <si>
    <t>11/09/2014 12:00:00 AM</t>
  </si>
  <si>
    <t>12-0329</t>
  </si>
  <si>
    <t>18-0258</t>
  </si>
  <si>
    <t>SPRINGFIELD</t>
  </si>
  <si>
    <t>Acute Intoxcation From the Combined Effects of Fentanyl, Cocaine,Cocaethylene, and Alcohol</t>
  </si>
  <si>
    <t>15-0412</t>
  </si>
  <si>
    <t>Acute Intoxication due to the Combined Effects of Ethanol, Alprazolam, and Zolpidem</t>
  </si>
  <si>
    <t>15-0113</t>
  </si>
  <si>
    <t>18-0668</t>
  </si>
  <si>
    <t>15-0255</t>
  </si>
  <si>
    <t>Alprazolam and Methadone Intoxication</t>
  </si>
  <si>
    <t>18-1006</t>
  </si>
  <si>
    <t>Multidrug Toxicity Including Fentanyl, 4-ANPP,  para-Fluoroisobutyrylfentanyl, Oxycodone, Alprazolam, Hydroxyzine, and Fluoxetine</t>
  </si>
  <si>
    <t>18-0895</t>
  </si>
  <si>
    <t>16-0198</t>
  </si>
  <si>
    <t>17-0509</t>
  </si>
  <si>
    <t>18-0806</t>
  </si>
  <si>
    <t>ACUTE COMBINED METHADONE, QUETIAPINE, AMITRIPTYLINE AND CLONAZEPAM TOXICITIES</t>
  </si>
  <si>
    <t>16-0052</t>
  </si>
  <si>
    <t>18-0187</t>
  </si>
  <si>
    <t>ACUTE COCAINE AND PARA-FLUOROBUTYRYL FENTANYL / FIBF TOXICITIES</t>
  </si>
  <si>
    <t>17-0292</t>
  </si>
  <si>
    <t>18-0192</t>
  </si>
  <si>
    <t>Acute Intoxciation due to the Combined Effects of Fentanyl,Heroin, and Buprenorphine</t>
  </si>
  <si>
    <t>17-0224</t>
  </si>
  <si>
    <t>03/17/2017 12:00:00 AM</t>
  </si>
  <si>
    <t>17-0507</t>
  </si>
  <si>
    <t>ACUTE HEROIN TOXICITY, HYDROMORPHONE, SERTRALINE, BUTALBITAL USE</t>
  </si>
  <si>
    <t>18-0115</t>
  </si>
  <si>
    <t>13-0138</t>
  </si>
  <si>
    <t>04/23/2013 12:00:00 AM</t>
  </si>
  <si>
    <t>Intoxication due to the Combined Effects of Cocaine and Oxycodone</t>
  </si>
  <si>
    <t>12-0258</t>
  </si>
  <si>
    <t>18-0539</t>
  </si>
  <si>
    <t>12-0346</t>
  </si>
  <si>
    <t>12/22/2012 12:00:00 AM</t>
  </si>
  <si>
    <t>12-0070</t>
  </si>
  <si>
    <t>03/16/2012 12:00:00 AM</t>
  </si>
  <si>
    <t>13-0440</t>
  </si>
  <si>
    <t>Acute Ethanol and Lorazepam Intoxication</t>
  </si>
  <si>
    <t>17-0126</t>
  </si>
  <si>
    <t>17-0751</t>
  </si>
  <si>
    <t>Acute Intoxication Combined Effects of Clonazepam, Olanzapine, Cyclobenzaprine, and Fentanyl</t>
  </si>
  <si>
    <t>17-0819</t>
  </si>
  <si>
    <t>ACUTE FENTANYL TOXICITY, BUPRENORPHINE USE</t>
  </si>
  <si>
    <t>12-0183</t>
  </si>
  <si>
    <t>07/13/2012 12:00:00 AM</t>
  </si>
  <si>
    <t>18-0336</t>
  </si>
  <si>
    <t>Acute Intoxication From the Combined Effects of Cocaine, Fentanyl,Lidocaine, Monoethylglycinexylidide, Alprazolam, Ziprasidone, andLevamisole</t>
  </si>
  <si>
    <t>18-0381</t>
  </si>
  <si>
    <t>Acute Intoxication From the Combined Effects of Oxycodone, Oxymorphone,Alcohol, Alprazolam, 7-Amino-Clonazepam, and Orphenadrine</t>
  </si>
  <si>
    <t>18-0881</t>
  </si>
  <si>
    <t>17-0952</t>
  </si>
  <si>
    <t>ACUTE OXYCODONE AND AMPHETAMINE TOXICITIES, WITH CLONAZEPAM AND ARIPIPRAZOLE USE</t>
  </si>
  <si>
    <t>16-0612</t>
  </si>
  <si>
    <t>friends house</t>
  </si>
  <si>
    <t>Acute Intoxication The Combined Effects of Ethanol, Alprazolam, Cocaine, Fentanyl, and Heroin</t>
  </si>
  <si>
    <t>13-0070</t>
  </si>
  <si>
    <t>02/23/2013 12:00:00 AM</t>
  </si>
  <si>
    <t>Ingestion of Drugs</t>
  </si>
  <si>
    <t>18-0063</t>
  </si>
  <si>
    <t>Multidrug Toxicity Including Heroin, Cocaine, Methadone, Fentanyl, and Acetyl Fentanyl</t>
  </si>
  <si>
    <t>14-0488</t>
  </si>
  <si>
    <t>11/21/2014 12:00:00 AM</t>
  </si>
  <si>
    <t>Intoxication due to the combined effects of Diazepam and Fentanyl</t>
  </si>
  <si>
    <t>15-0289</t>
  </si>
  <si>
    <t>18-0933</t>
  </si>
  <si>
    <t>17-1026</t>
  </si>
  <si>
    <t>17-0969</t>
  </si>
  <si>
    <t>12/10/2017 12:00:00 AM</t>
  </si>
  <si>
    <t>15-0663</t>
  </si>
  <si>
    <t>Morbid Obesity and Excess use of Fentanyl</t>
  </si>
  <si>
    <t>17-0664</t>
  </si>
  <si>
    <t>16-0436</t>
  </si>
  <si>
    <t>Acute Cocaine and Oxycodone Intoxication</t>
  </si>
  <si>
    <t>17-0796</t>
  </si>
  <si>
    <t>Acute Intoxication due to the Combined Effects of Oxycodone, Diazepam and Alprazolam</t>
  </si>
  <si>
    <t>15-0157</t>
  </si>
  <si>
    <t>Acute Combined Oxycodone, Benzodiazepine and Alcohol Toxicities</t>
  </si>
  <si>
    <t>16-0570</t>
  </si>
  <si>
    <t>Acute Morphine (from Poppy) and Cocaine Intoxication</t>
  </si>
  <si>
    <t>14-0323</t>
  </si>
  <si>
    <t>14-0047</t>
  </si>
  <si>
    <t>Acute intoxication due to the combined effects of Diphenhydramine, Diazepam, Hydromorphone, Zolpidem, Duloxetine and Topiramate</t>
  </si>
  <si>
    <t>Asthma, Obesity with Cardiac Hypertrophy</t>
  </si>
  <si>
    <t>13-0106</t>
  </si>
  <si>
    <t>Cocaine and Morphine Intoxication</t>
  </si>
  <si>
    <t>14-0216</t>
  </si>
  <si>
    <t>Work</t>
  </si>
  <si>
    <t>17-0427</t>
  </si>
  <si>
    <t>05/25/2017 12:00:00 AM</t>
  </si>
  <si>
    <t>Boarding House</t>
  </si>
  <si>
    <t>ACUTE HEROIN AND FENTANYL TOXICITIES, ALCOHOL, DILTIAZEM USE</t>
  </si>
  <si>
    <t>15-0006</t>
  </si>
  <si>
    <t>Intoxication due to the combined effects of Cocaine, Chlordiazepoxide, Methadone, and Sertraline</t>
  </si>
  <si>
    <t>13-0401</t>
  </si>
  <si>
    <t>16-0281</t>
  </si>
  <si>
    <t>14-0208</t>
  </si>
  <si>
    <t>15-0385</t>
  </si>
  <si>
    <t>13-0298</t>
  </si>
  <si>
    <t>Acute intoxication due to the combined effects of heroin and Sertraline</t>
  </si>
  <si>
    <t>16-0230</t>
  </si>
  <si>
    <t>14-0185</t>
  </si>
  <si>
    <t>04/29/2014 12:00:00 AM</t>
  </si>
  <si>
    <t>16-0828</t>
  </si>
  <si>
    <t>Acute fentanyl, heroin, oxycodone, and benzodiazepines</t>
  </si>
  <si>
    <t>14-0440</t>
  </si>
  <si>
    <t>Acute Heroin Toxicity Associated with Cocaine and Alcohol Abuse</t>
  </si>
  <si>
    <t>15-0306</t>
  </si>
  <si>
    <t>WTBY</t>
  </si>
  <si>
    <t>heroin, fentanyl</t>
  </si>
  <si>
    <t>13-0033</t>
  </si>
  <si>
    <t>Intoxication due to the Combined Effects of Heroin, Oxycodone, and Oxymorphone</t>
  </si>
  <si>
    <t>14-0347</t>
  </si>
  <si>
    <t>08/26/2014 12:00:00 AM</t>
  </si>
  <si>
    <t>Acute intoxication due to the combined effects of heroin, alcohol and Alprazolam</t>
  </si>
  <si>
    <t>16-0779</t>
  </si>
  <si>
    <t>Acute Intoxication Diazepam, Alprazolam, Cocaine, Fentanyl, and Heroin</t>
  </si>
  <si>
    <t>15-0684</t>
  </si>
  <si>
    <t>Acute Heroin Intoxication While Using Tramadol</t>
  </si>
  <si>
    <t>16-0268</t>
  </si>
  <si>
    <t>04/21/2016 12:00:00 AM</t>
  </si>
  <si>
    <t>Acute Intoxication due to the Combined Effects of Cocaine, Fentanyl and Mirtazapine</t>
  </si>
  <si>
    <t>17-0268</t>
  </si>
  <si>
    <t>Acute Intoxication Citalopram, Lorazepam, and Methadone</t>
  </si>
  <si>
    <t>16-0580</t>
  </si>
  <si>
    <t>17-0143</t>
  </si>
  <si>
    <t>17-0369</t>
  </si>
  <si>
    <t>Acute Intoxication due to the combined effects of Fentanyl and Heroin</t>
  </si>
  <si>
    <t>15-0653</t>
  </si>
  <si>
    <t>INVER GROVE HEIGHTS</t>
  </si>
  <si>
    <t>DAKOTA</t>
  </si>
  <si>
    <t>MN</t>
  </si>
  <si>
    <t>Acute Intoxication Due To The Combined Effects Of Cocaine and Ethanol</t>
  </si>
  <si>
    <t>18-0950</t>
  </si>
  <si>
    <t>Acute Intoxication by the Combined Effects of Fentanyl, Oxymorphone, Alprazolam, and Clonazepam</t>
  </si>
  <si>
    <t>18-0776</t>
  </si>
  <si>
    <t>Immersion in water while intoxicated</t>
  </si>
  <si>
    <t>River, Stream or Canal</t>
  </si>
  <si>
    <t>Acute Intoxication with Dextrorphan/Levorphanol, Dextro/Levo Methorphan, and Tramadol with Immersion in Water</t>
  </si>
  <si>
    <t>16-0898</t>
  </si>
  <si>
    <t>13-0462</t>
  </si>
  <si>
    <t>Abused Medications</t>
  </si>
  <si>
    <t>Acute Intoxication due to the Combined Effects of Tramadol, Paroxetine, Lorazepam, Clonazepam, Respiridone, and Trazodone</t>
  </si>
  <si>
    <t>18-0351</t>
  </si>
  <si>
    <t>Took another personâ€™s medication</t>
  </si>
  <si>
    <t>17-0977</t>
  </si>
  <si>
    <t>Took Medication with Alcohol</t>
  </si>
  <si>
    <t>Acute Intoxication due to the Combined Effects of Alprazolam, Clonazepam, and Ethanol</t>
  </si>
  <si>
    <t>17-0711</t>
  </si>
  <si>
    <t>08/28/2017 12:00:00 AM</t>
  </si>
  <si>
    <t>16-0088</t>
  </si>
  <si>
    <t>Substance Abuse Including Intravenous Drug Abuse</t>
  </si>
  <si>
    <t>Acute Fentanyl Intoxication While Using Alcohol</t>
  </si>
  <si>
    <t>14-0112</t>
  </si>
  <si>
    <t>13-0269</t>
  </si>
  <si>
    <t>08/12/2013 12:00:00 AM</t>
  </si>
  <si>
    <t>16-0661</t>
  </si>
  <si>
    <t>MILLIKEN</t>
  </si>
  <si>
    <t>WELD</t>
  </si>
  <si>
    <t>15-0070</t>
  </si>
  <si>
    <t>Acute intoxication due to the combined effects of cocaine, morphine and Tramadol</t>
  </si>
  <si>
    <t>17-0582</t>
  </si>
  <si>
    <t>Acute Intoxication due to the Combined Effects of Fentanyl and Para-Fluorobutyryl Fentanyl</t>
  </si>
  <si>
    <t>18-0100</t>
  </si>
  <si>
    <t>02/12/2018 12:00:00 AM</t>
  </si>
  <si>
    <t>Multidrug Toxicity Including Fentanyl, Heroin, Clonazepam, Bupropion, and Venlafaxine</t>
  </si>
  <si>
    <t>16-0484</t>
  </si>
  <si>
    <t>Acute Intoxication from the Combined Effects of Fentanyl, Morphine, and Hydromorphone</t>
  </si>
  <si>
    <t>17-0367</t>
  </si>
  <si>
    <t>ACUTE INTOXICATION DUE TO THE COMBINED EFFECTS OF FENTANYL, HEROIN, METHADONE, AND ETHANOL</t>
  </si>
  <si>
    <t>18-0825</t>
  </si>
  <si>
    <t>Acute intoxication The Combined Effects of Heroin and Phencyclidine</t>
  </si>
  <si>
    <t>13-0164</t>
  </si>
  <si>
    <t>Combined Fentanyl, Cocaine, Benzodiazepines Toxicities</t>
  </si>
  <si>
    <t>15-0633</t>
  </si>
  <si>
    <t>13-0329</t>
  </si>
  <si>
    <t>09/27/2013 12:00:00 AM</t>
  </si>
  <si>
    <t>13-0353</t>
  </si>
  <si>
    <t>Acute Intoxication due to the Combined Effects of Ethanol,                                                             Lorazepam, Zolpidem and Risperadone</t>
  </si>
  <si>
    <t>16-0204</t>
  </si>
  <si>
    <t>CLERMONT</t>
  </si>
  <si>
    <t>LAKE</t>
  </si>
  <si>
    <t>16-0534</t>
  </si>
  <si>
    <t>alcohol abuse</t>
  </si>
  <si>
    <t>Acute and Chronic Alcohol Toxicity Associated with Diazepam Use</t>
  </si>
  <si>
    <t>14-0314</t>
  </si>
  <si>
    <t>ingested medication and alcohol</t>
  </si>
  <si>
    <t>Acute intoxication due to the combined effects of Oxycodone, Hydromorphone, Cyclobenzaprine, ethanol and Diazepam</t>
  </si>
  <si>
    <t>16-0912</t>
  </si>
  <si>
    <t>17-0454</t>
  </si>
  <si>
    <t>Acute Heroin Intoxication, recent cocaine</t>
  </si>
  <si>
    <t>17-0789</t>
  </si>
  <si>
    <t>Complications of Anoxic Encephalopathy due to Acute Intoxication From the Combined Effects of Fentanyl and Acetyl Fentanyl</t>
  </si>
  <si>
    <t>14-0107</t>
  </si>
  <si>
    <t>17-0622</t>
  </si>
  <si>
    <t>Acute Intoxication From the Combined Effects of Fentanyl, Acetyl Fentanyl, Heroin, Methadone, and Cocaine</t>
  </si>
  <si>
    <t>15-0615</t>
  </si>
  <si>
    <t>Acute Combined Heroin and Methadone Toxicities</t>
  </si>
  <si>
    <t>14-0499</t>
  </si>
  <si>
    <t>15-0656</t>
  </si>
  <si>
    <t>Acute Intoxication From The Combined Effects of Cocaine, Heroin, Fentanyl and Hydroxyzine</t>
  </si>
  <si>
    <t>15-0208</t>
  </si>
  <si>
    <t>04/30/2015 12:00:00 AM</t>
  </si>
  <si>
    <t>Acute intoxication due to the combined effects of cocaine, heroin and hydromorphone</t>
  </si>
  <si>
    <t>12-0085</t>
  </si>
  <si>
    <t>17-0752</t>
  </si>
  <si>
    <t>Acute Intoxication Combined Effects of Ethanol, Lorazepam, Mirtazapine, and Morphine</t>
  </si>
  <si>
    <t>16-0515</t>
  </si>
  <si>
    <t>16-0649</t>
  </si>
  <si>
    <t>13-0430</t>
  </si>
  <si>
    <t>12-0273</t>
  </si>
  <si>
    <t>18-0226</t>
  </si>
  <si>
    <t>Acute IntoxicationCombined Effects of Ethanol and Buprenorphine</t>
  </si>
  <si>
    <t>14-0052</t>
  </si>
  <si>
    <t>Acute heroin and Alprazolam intoxication</t>
  </si>
  <si>
    <t>15-0339</t>
  </si>
  <si>
    <t>16-0412</t>
  </si>
  <si>
    <t>The Combined Effects of Fentanyl, Heroin and Cocaine</t>
  </si>
  <si>
    <t>14-0079</t>
  </si>
  <si>
    <t>Acute Oxycodone, Morphine, Alprazolam and Cocaine Toxicities</t>
  </si>
  <si>
    <t>13-0048</t>
  </si>
  <si>
    <t>14-0243</t>
  </si>
  <si>
    <t>15-0525</t>
  </si>
  <si>
    <t>Acute Intoxication due to the Combined Effects of Methadone and Clonazepam</t>
  </si>
  <si>
    <t>13-0028</t>
  </si>
  <si>
    <t>01/29/2013 12:00:00 AM</t>
  </si>
  <si>
    <t>Acute Intoxication due to the Combined Effects of Methadone, Oxycodone, and Oxymorphone</t>
  </si>
  <si>
    <t>13-0258</t>
  </si>
  <si>
    <t>Acute intoxication due to the combined effects of morphine, ethanol, and alprazolam</t>
  </si>
  <si>
    <t>mORPHINE</t>
  </si>
  <si>
    <t>16-0217</t>
  </si>
  <si>
    <t>Hypoxic-Ischemic Encephalopathy Following Cardiopulmonary Arrest Acute Fentanyl and Heroin Intoxication While Using Methadone</t>
  </si>
  <si>
    <t>13-0473</t>
  </si>
  <si>
    <t>13-0361</t>
  </si>
  <si>
    <t>SAKEM</t>
  </si>
  <si>
    <t>Intoxication due to the Combined Effects of Ethanol, Trazodone, Clonazepam and Duloxetine</t>
  </si>
  <si>
    <t>18-0836</t>
  </si>
  <si>
    <t>10/22/2018 12:00:00 AM</t>
  </si>
  <si>
    <t>Acute Intoxication by the Combined Effects of Fentanyl, Ethanol, and Aripiprazole</t>
  </si>
  <si>
    <t>17-0191</t>
  </si>
  <si>
    <t>Combined Effects of Cocaine, Fluoxetine, Fentanyl, and Heroin</t>
  </si>
  <si>
    <t>13-0374</t>
  </si>
  <si>
    <t>10/26/2013 12:00:00 AM</t>
  </si>
  <si>
    <t>Acute intoxication due to the combined effects of cocaine and fentanyl</t>
  </si>
  <si>
    <t>14-0386</t>
  </si>
  <si>
    <t>16-0365</t>
  </si>
  <si>
    <t>16-0105</t>
  </si>
  <si>
    <t>Acute Intoxication  due to the Combined Effects of Clonazepam, Cocaine, Hydroxyzine and Heroin</t>
  </si>
  <si>
    <t>14-0139</t>
  </si>
  <si>
    <t>15-0722</t>
  </si>
  <si>
    <t>Acute Intoxication due to the Combined Effects of Hydrocodone, Imipramine, Diazepam, Quetiapine and Cyclobenzapine</t>
  </si>
  <si>
    <t>18-0760</t>
  </si>
  <si>
    <t>16-0024</t>
  </si>
  <si>
    <t>Acute Intoxication From the Combined Effects of Heroin and Alcohol</t>
  </si>
  <si>
    <t>17-0307</t>
  </si>
  <si>
    <t>Brother's house</t>
  </si>
  <si>
    <t>ACUTE FENTANYL AND COCAINE TOXICITIES, TRAMADOL USE</t>
  </si>
  <si>
    <t>16-0675</t>
  </si>
  <si>
    <t>Acute Intoxication due to the Combined Effects of Alprazolam, Cocaine, Ethanol, Fentanyl, Heroin, Methadone, and Oxycodone</t>
  </si>
  <si>
    <t>14-0505</t>
  </si>
  <si>
    <t>11/30/2014 12:00:00 AM</t>
  </si>
  <si>
    <t>16-0597</t>
  </si>
  <si>
    <t>13-0096</t>
  </si>
  <si>
    <t>17-0076</t>
  </si>
  <si>
    <t>Acute Intox with Furanyl Fentanyl, Heroin, and U47700 (Synthetic Opioid)</t>
  </si>
  <si>
    <t>18-0037</t>
  </si>
  <si>
    <t>15-0426</t>
  </si>
  <si>
    <t>15-0571</t>
  </si>
  <si>
    <t>Acute Intoxication Due to the Combined Effects Of Benzodiazepines, Ethanol, and Methanol</t>
  </si>
  <si>
    <t>12-0321</t>
  </si>
  <si>
    <t>14-0280</t>
  </si>
  <si>
    <t>07/01/2014 12:00:00 AM</t>
  </si>
  <si>
    <t>CHARLESTOWN</t>
  </si>
  <si>
    <t>Intoxication due to the combined effects or Heroin and Methylenedioxymethamphetamine (MDMA)</t>
  </si>
  <si>
    <t>17-0920</t>
  </si>
  <si>
    <t>Hypertensive Cardiovascular Disease  and Acute Phencyclidine Intoxication</t>
  </si>
  <si>
    <t>16-0893</t>
  </si>
  <si>
    <t>15-0424</t>
  </si>
  <si>
    <t>08/16/2015 12:00:00 AM</t>
  </si>
  <si>
    <t>Acute and Chronic Substance Abuse (Methadone and Benzodiazepines) Complicating Bronchopneumonia</t>
  </si>
  <si>
    <t>14-0413</t>
  </si>
  <si>
    <t>16-0833</t>
  </si>
  <si>
    <t>Acute Intoxication due to the Combined Effects of Fentanyl, Heroin, Cocaine and Diazepam</t>
  </si>
  <si>
    <t>16-0294</t>
  </si>
  <si>
    <t>Abandon House</t>
  </si>
  <si>
    <t>17-0490</t>
  </si>
  <si>
    <t>Acute Intoxication From the Combined Effects of Fentanyl, Alcohol, and Nordiazepam</t>
  </si>
  <si>
    <t>14-0420</t>
  </si>
  <si>
    <t>Acute intoxication due to the combined effects of ethanol, Oxycodone, benzodiazepines, Duloxetine and Bupropion</t>
  </si>
  <si>
    <t>13-0209</t>
  </si>
  <si>
    <t>17-0649</t>
  </si>
  <si>
    <t>Took Fentanyl</t>
  </si>
  <si>
    <t>14-0302</t>
  </si>
  <si>
    <t>13-0060</t>
  </si>
  <si>
    <t>17-0007</t>
  </si>
  <si>
    <t>16-0668</t>
  </si>
  <si>
    <t>Acute Combined Heroin, Fentanyl, Oxycodone, and Diphenhydramine Toxicities associated with Fluoxetine and Promethazine Use</t>
  </si>
  <si>
    <t>18-0148</t>
  </si>
  <si>
    <t>Acute Intoxication due to the Combined Effects of Methamphetamine, Promethazine and Alcohol</t>
  </si>
  <si>
    <t>15-0130</t>
  </si>
  <si>
    <t>14-0007</t>
  </si>
  <si>
    <t>ACUTE INTOXICATION DUE TO THE COMBINED EFFECTS OF HEROIN AND ALPRAZOLAM</t>
  </si>
  <si>
    <t>18-0711</t>
  </si>
  <si>
    <t>Acute Intoxication due to the Combined Effects of Cocaine and Cocaethylene</t>
  </si>
  <si>
    <t>16-0713</t>
  </si>
  <si>
    <t>16-0465</t>
  </si>
  <si>
    <t>Acute Oxycodone Intoxication While Using Carisoprodol and Zolipidem</t>
  </si>
  <si>
    <t>16-0763</t>
  </si>
  <si>
    <t>ACUTE HEROIN TOXICITY ASSOCIATED WITH LORAZEPAM. BUPROPION, ARIPIPRAZOLE AND FLUOXETINE USE</t>
  </si>
  <si>
    <t>18-0291</t>
  </si>
  <si>
    <t>Acute Intoxication due to the Combined Effects ofCocaine, Ethanol, and Heroin</t>
  </si>
  <si>
    <t>17-0520</t>
  </si>
  <si>
    <t>Acute Fentanyl and Hydroxyzine Intoxication</t>
  </si>
  <si>
    <t>12-0168</t>
  </si>
  <si>
    <t>cocaine use</t>
  </si>
  <si>
    <t>14-0537</t>
  </si>
  <si>
    <t>17-0555</t>
  </si>
  <si>
    <t>17-0356</t>
  </si>
  <si>
    <t>16-0348</t>
  </si>
  <si>
    <t>05/25/2016 12:00:00 AM</t>
  </si>
  <si>
    <t>Acute Intoxication due to the Combined Effects of Ethanol, Diazepam, Fentanyl and Heroin</t>
  </si>
  <si>
    <t>15-0135</t>
  </si>
  <si>
    <t>18-0885</t>
  </si>
  <si>
    <t>Acute and Chronic Substance Abuse (Opioids, Methadone, Clonazepam, Cocaine)</t>
  </si>
  <si>
    <t>17-0305</t>
  </si>
  <si>
    <t>13-0230</t>
  </si>
  <si>
    <t>14-0531</t>
  </si>
  <si>
    <t>took pills and alcohol</t>
  </si>
  <si>
    <t>Acute intoxication due to the combined effects of ethanol, Alprazolam, Cyclobenzaprine, Venlafaxine and Methylenedioxy-methamphetamine</t>
  </si>
  <si>
    <t>15-0178</t>
  </si>
  <si>
    <t>Intoxication due to the Combined Effects of Diazepam, Temazepam, and Fentanyl</t>
  </si>
  <si>
    <t>16-0129</t>
  </si>
  <si>
    <t>Acute Intoxication due to the Combined Effects of Acetyl Fentanyl, Alprazolam, and Fentanyl</t>
  </si>
  <si>
    <t>18-0025</t>
  </si>
  <si>
    <t>Acute Intoxication due to the Combined Effects ofAcetyl Fentanyl, Ethanol, and Fentanyl</t>
  </si>
  <si>
    <t>18-0094</t>
  </si>
  <si>
    <t>Acute Hydrocodone Intoxication</t>
  </si>
  <si>
    <t>14-0171</t>
  </si>
  <si>
    <t>Intoxication due to the Combined Effects of Ethanol, Alprazolam, Oxycodone, and Oxymorphone</t>
  </si>
  <si>
    <t>13-0160</t>
  </si>
  <si>
    <t>05/13/2013 12:00:00 AM</t>
  </si>
  <si>
    <t>16-0331</t>
  </si>
  <si>
    <t>Abuse of Prescribed and Illicit Drugs</t>
  </si>
  <si>
    <t>17-0719</t>
  </si>
  <si>
    <t>18-0975</t>
  </si>
  <si>
    <t>18-0787</t>
  </si>
  <si>
    <t>15-0570</t>
  </si>
  <si>
    <t>13-0278</t>
  </si>
  <si>
    <t>15-0148</t>
  </si>
  <si>
    <t>03/28/2015 12:00:00 AM</t>
  </si>
  <si>
    <t>Acute intoxication due to the combined effects of Fentanyl, opiates,</t>
  </si>
  <si>
    <t>18-0901</t>
  </si>
  <si>
    <t>Acute Intoxication Combined Effects of Diazepam, Citalopram/Escitalopram, and Fentanyl</t>
  </si>
  <si>
    <t>14-0510</t>
  </si>
  <si>
    <t>18-0413</t>
  </si>
  <si>
    <t>Acute IntoxicationCombined Effects of Ethanol, Fentanyl, Acetyl Fentanyl, and Cocaine</t>
  </si>
  <si>
    <t>13-0091</t>
  </si>
  <si>
    <t>03/13/2013 12:00:00 AM</t>
  </si>
  <si>
    <t>16-0448</t>
  </si>
  <si>
    <t>Acute Cocaine, Heroin and Fentanyl Intoxication While Using Bupropion and Amitriptyline</t>
  </si>
  <si>
    <t>17-0206</t>
  </si>
  <si>
    <t>Roadway Inn</t>
  </si>
  <si>
    <t>Combined Effects of Ethanol, Cocaine, and Fentanyl</t>
  </si>
  <si>
    <t>17-1008</t>
  </si>
  <si>
    <t>Acute intoxication due to the Combined Effects of Fentanyl, Acetyl Fentanyl, Alprazolam, and Cocaine</t>
  </si>
  <si>
    <t>18-0391</t>
  </si>
  <si>
    <t>14-0059</t>
  </si>
  <si>
    <t>17-0438</t>
  </si>
  <si>
    <t>Acute Methadone and Ethanol Intoxication</t>
  </si>
  <si>
    <t>14-0144</t>
  </si>
  <si>
    <t>03/31/2014 12:00:00 AM</t>
  </si>
  <si>
    <t>Acute Combined Methadone, Morphine, Oxycodone, Quetiapine and Clonazepam Toxicities</t>
  </si>
  <si>
    <t>17-0764</t>
  </si>
  <si>
    <t>Acute Fentanyl and Heroin intoxication</t>
  </si>
  <si>
    <t>15-0097</t>
  </si>
  <si>
    <t>17-0910</t>
  </si>
  <si>
    <t>15-0518</t>
  </si>
  <si>
    <t>17-0192</t>
  </si>
  <si>
    <t>ACUTE FENTANYL TOXICITY, ALCOHOL, MARIJUANA USE</t>
  </si>
  <si>
    <t>13-0356</t>
  </si>
  <si>
    <t>10/17/2013 12:00:00 AM</t>
  </si>
  <si>
    <t>18-0974</t>
  </si>
  <si>
    <t>Acute Intoxication due to the Combined Effects of Fentanyl, Cocaine, Hydroxyzine and Alcohol</t>
  </si>
  <si>
    <t>18-0319</t>
  </si>
  <si>
    <t>rear yard</t>
  </si>
  <si>
    <t>Multidrug Toxicity Including Ethanol, Heroin, Hydroxyzine, Diazepam, Alprazolam, Quetiapine, and Fluoxetine</t>
  </si>
  <si>
    <t>16-0888</t>
  </si>
  <si>
    <t>18-0145</t>
  </si>
  <si>
    <t>ACUTE FENTANYL AND ETHANOL TOXICITY</t>
  </si>
  <si>
    <t>13-0455</t>
  </si>
  <si>
    <t>Acute Oxycodone and Alcohol Toxicities</t>
  </si>
  <si>
    <t>18-0743</t>
  </si>
  <si>
    <t>Multidrug Toxicity Including Fentanyl, Acetyl Fentanyl, Temazepam, and Alprazolam</t>
  </si>
  <si>
    <t>16-0370</t>
  </si>
  <si>
    <t>Area to west of Railroad Tracks</t>
  </si>
  <si>
    <t>Acute Intoxication from the Combined Effects of Heroin, Hydrocodone and Alcohol</t>
  </si>
  <si>
    <t>17-0338</t>
  </si>
  <si>
    <t>Combined Effects of Cocaine, Topiramate, Venlafaxine, and Fentanyl</t>
  </si>
  <si>
    <t>12-0121</t>
  </si>
  <si>
    <t>12-0028</t>
  </si>
  <si>
    <t>Friends' Home</t>
  </si>
  <si>
    <t>Ethanol, cocaine and Heroin Toxicity</t>
  </si>
  <si>
    <t>18-0135</t>
  </si>
  <si>
    <t>Complications of Acute Intoxication due to the Combined Effects ofFentanyl and Heroin</t>
  </si>
  <si>
    <t>18-0960</t>
  </si>
  <si>
    <t>14-0481</t>
  </si>
  <si>
    <t>18-0112</t>
  </si>
  <si>
    <t>Acute IntoxicationCombined Effects of Quetiapine, Zolpidem, Mirtazapine, Para-Fluorobutyryl Fentanyl, and Heroin</t>
  </si>
  <si>
    <t>18-0569</t>
  </si>
  <si>
    <t>Substances Abuse</t>
  </si>
  <si>
    <t>Complications of Acute Opiod Toxicity</t>
  </si>
  <si>
    <t>17-0484</t>
  </si>
  <si>
    <t>Combined Effects of Ethanol, Cocaine, Hydroxyzine, Fentanyl, and Acetyl Fentanyl</t>
  </si>
  <si>
    <t>15-0520</t>
  </si>
  <si>
    <t>Acute Intoxication due to the Combined Effects of Diphenhydramine and Heroin</t>
  </si>
  <si>
    <t>18-0625</t>
  </si>
  <si>
    <t>Acute intoxication by the combined effects of fentanyl, heroin, tramadol, and cocaine</t>
  </si>
  <si>
    <t>17-0829</t>
  </si>
  <si>
    <t>18-0849</t>
  </si>
  <si>
    <t>12-0153</t>
  </si>
  <si>
    <t>06/19/2012 12:00:00 AM</t>
  </si>
  <si>
    <t>12-0188</t>
  </si>
  <si>
    <t>07/20/2012 12:00:00 AM</t>
  </si>
  <si>
    <t>18-0304</t>
  </si>
  <si>
    <t>Acute Intoxication due to the Combined Effects ofAmphetamine, Benzodiazepines, Fentanyl, and Promethazine</t>
  </si>
  <si>
    <t>18-0238</t>
  </si>
  <si>
    <t>03/30/2018 12:00:00 AM</t>
  </si>
  <si>
    <t>Multidrug Toxicity Including Ethanol, Phencyclidine, Fentanyl, and Heroin</t>
  </si>
  <si>
    <t>17-0883</t>
  </si>
  <si>
    <t>Combined medication and substance ingestion</t>
  </si>
  <si>
    <t>ACUTE COMBINED ALPRAZOLAM, CLOMIPRAMINE, HYDROXYZINE, MITRAGYNINE AND TIANEPTINE TOXICITIES</t>
  </si>
  <si>
    <t>16-0402</t>
  </si>
  <si>
    <t>06/14/2016 12:00:00 AM</t>
  </si>
  <si>
    <t>13-0486</t>
  </si>
  <si>
    <t>12/29/2013 12:00:00 AM</t>
  </si>
  <si>
    <t>15-0309</t>
  </si>
  <si>
    <t>Acute fentanyl intox</t>
  </si>
  <si>
    <t>12-0059</t>
  </si>
  <si>
    <t>03/01/2012 12:00:00 AM</t>
  </si>
  <si>
    <t>15-0194</t>
  </si>
  <si>
    <t>04/20/2015 12:00:00 AM</t>
  </si>
  <si>
    <t>Combined Acute Fentanyl and Alcohol Toxicities</t>
  </si>
  <si>
    <t>16-0553</t>
  </si>
  <si>
    <t>Acute Intoxication The Combined Effects of Cocaine and Methadone</t>
  </si>
  <si>
    <t>16-0730</t>
  </si>
  <si>
    <t>14-0134</t>
  </si>
  <si>
    <t>Cocaine,Heroin and Oxycodone Intoxication</t>
  </si>
  <si>
    <t>12-0043</t>
  </si>
  <si>
    <t>02/13/2012 12:00:00 AM</t>
  </si>
  <si>
    <t>17-0686</t>
  </si>
  <si>
    <t>15-0476</t>
  </si>
  <si>
    <t>Acute Intoxication due to the Combined Effects of Ethanol, Diazepam, and Oxycodone</t>
  </si>
  <si>
    <t>15-0027</t>
  </si>
  <si>
    <t>14-0156</t>
  </si>
  <si>
    <t>Benzodiazepine Overdose</t>
  </si>
  <si>
    <t>18-0868</t>
  </si>
  <si>
    <t>Acute Intoxication due to the Combined Effects of Cocaine, Fentanyl, Hydroxyzine, and Lorazepam</t>
  </si>
  <si>
    <t>17-0964</t>
  </si>
  <si>
    <t>ACUTE COMBINED FENTANYL, ALCOHOL AND COCAINE TOXICITIES</t>
  </si>
  <si>
    <t>14-0450</t>
  </si>
  <si>
    <t>17-0026</t>
  </si>
  <si>
    <t>17-1014</t>
  </si>
  <si>
    <t>Best Way Inn</t>
  </si>
  <si>
    <t>Acute Intoxication From the Combined Effects of Alcohol, Diphenhydramine, and chlorpheneramine</t>
  </si>
  <si>
    <t>diphen, chlorphen</t>
  </si>
  <si>
    <t>17-0063</t>
  </si>
  <si>
    <t>Acute Intoxication From the Combined Effects of Methadone and Diphenhydramine</t>
  </si>
  <si>
    <t>12-0267</t>
  </si>
  <si>
    <t>10/11/2012 12:00:00 AM</t>
  </si>
  <si>
    <t>Used Methamphetamine</t>
  </si>
  <si>
    <t>Methamphetamine Toxicity</t>
  </si>
  <si>
    <t>Dilated Cardiomyopathy, Atherosclerotic Coronary Artery Disease</t>
  </si>
  <si>
    <t>15-0497</t>
  </si>
  <si>
    <t>Intoxication due to the combined effects of cocaine and methadone</t>
  </si>
  <si>
    <t>17-0340</t>
  </si>
  <si>
    <t>Acute Intoxication From the Combined Effects of Fentanyl, Heroin, Cocaine, Phencyclidine, Diphenhydramine, and Paroxetine</t>
  </si>
  <si>
    <t>13-0324</t>
  </si>
  <si>
    <t>16-0347</t>
  </si>
  <si>
    <t>The Combined Effects of Alcohol and Fentanyl</t>
  </si>
  <si>
    <t>15-0481</t>
  </si>
  <si>
    <t>18-0602</t>
  </si>
  <si>
    <t>Acute Intoxication due to the Combined Effects of Fentanyl, Cocaine and Clonazepam</t>
  </si>
  <si>
    <t>16-0565</t>
  </si>
  <si>
    <t>08/21/2016 12:00:00 AM</t>
  </si>
  <si>
    <t>Acute Intoxication The Combined Effects of Heroin, Methadone, Hydromorphone, Amphetamine, Topiramate, and Venlafaxine</t>
  </si>
  <si>
    <t>HYDMORPH</t>
  </si>
  <si>
    <t>17-0759</t>
  </si>
  <si>
    <t>17-0442</t>
  </si>
  <si>
    <t>ACUTE HEROIN, TRAMADOL AND HYDROCODONE TOXICITIES, PAROXETINE,CHORPHENIRAMINE, DIPHENHYDRAMINE, DEXTROMETHORPHAN USE</t>
  </si>
  <si>
    <t>13-0075</t>
  </si>
  <si>
    <t>18-0253</t>
  </si>
  <si>
    <t>14-0018</t>
  </si>
  <si>
    <t>Morphine and Fentanyl Toxicity</t>
  </si>
  <si>
    <t>18-0408</t>
  </si>
  <si>
    <t>Acute Intoxication due to the Combined Effects of Fentanyl, Heroin, Hydromorphone, Alprazolam, Clonazepam and Carisoprodol</t>
  </si>
  <si>
    <t>15-0102</t>
  </si>
  <si>
    <t>14-0552</t>
  </si>
  <si>
    <t>benzo</t>
  </si>
  <si>
    <t>18-0179</t>
  </si>
  <si>
    <t>17-0862</t>
  </si>
  <si>
    <t>Multidrug Toxicity Including Furanyl Fentanyl, 4-ANPP, Fentanyl, Heroin, and Tramadol</t>
  </si>
  <si>
    <t>16-0134</t>
  </si>
  <si>
    <t>Cocaine, Heroin, and Alcohol Intoxication</t>
  </si>
  <si>
    <t>15-0219</t>
  </si>
  <si>
    <t>05/07/2015 12:00:00 AM</t>
  </si>
  <si>
    <t>Acute Combined Fentanyl, Oxycodone, and Diphenhydramine Toxicities</t>
  </si>
  <si>
    <t>17-1032</t>
  </si>
  <si>
    <t>14-0271</t>
  </si>
  <si>
    <t>06/27/2014 12:00:00 AM</t>
  </si>
  <si>
    <t>Acute intoxication due to the combined effects of heroin, ethanol, Lorazepam and Sertraline</t>
  </si>
  <si>
    <t>18-0127</t>
  </si>
  <si>
    <t>Took prescribed medications</t>
  </si>
  <si>
    <t>Multidrug Toxicity Including Oxycodone, Diphenhydramine, and Zolpidem</t>
  </si>
  <si>
    <t>13-0133</t>
  </si>
  <si>
    <t>04/16/2013 12:00:00 AM</t>
  </si>
  <si>
    <t>Acute intoxication due to the combined effects of heroin, alprazolam, citalopram, and hydrocodone</t>
  </si>
  <si>
    <t>18-0270</t>
  </si>
  <si>
    <t>Chewed fentanyl patches, took medications</t>
  </si>
  <si>
    <t>ACUTE COMBINED FENTANYL, OXYCODONE, DIPHENHYDRAMINE, ALPRAZOLAM, TOPIRAMATE AND HYDROXYZINE TOXICITIES</t>
  </si>
  <si>
    <t>16-0235</t>
  </si>
  <si>
    <t>Combined Acute Oxycodone and Alcohol Toxicities, Associated Therapeutic Citalopram Use</t>
  </si>
  <si>
    <t>13-0002</t>
  </si>
  <si>
    <t>Used Heroin, Cocaine and Hydrocodone</t>
  </si>
  <si>
    <t>Heroin, Cocaine and Hydrocodone Toxicities</t>
  </si>
  <si>
    <t>13-0241</t>
  </si>
  <si>
    <t>07/21/2013 12:00:00 AM</t>
  </si>
  <si>
    <t>16-0004</t>
  </si>
  <si>
    <t>EconoLoge</t>
  </si>
  <si>
    <t>Acute Morphine and Codeine Intoxication While Using Diazepam and Fluoxetine</t>
  </si>
  <si>
    <t>17-0384</t>
  </si>
  <si>
    <t>18-0583</t>
  </si>
  <si>
    <t>Acute Intoxication by the Combined Effects of Cocaine, Fentanyl, Acetyl Fentanyl, Heroin and Ethanol</t>
  </si>
  <si>
    <t>17-0699</t>
  </si>
  <si>
    <t>ELLENBURG DEPOT</t>
  </si>
  <si>
    <t>Super 8 Motel, Room 206</t>
  </si>
  <si>
    <t>18-0440</t>
  </si>
  <si>
    <t>06/09/2018 12:00:00 AM</t>
  </si>
  <si>
    <t>Westport Inn</t>
  </si>
  <si>
    <t>Acute Intoxication due to the Combined Effects of Heroin and Flurazepam and Recent Cocaine Use</t>
  </si>
  <si>
    <t>17-0844</t>
  </si>
  <si>
    <t>12-0081</t>
  </si>
  <si>
    <t>12-0101</t>
  </si>
  <si>
    <t>NEW BRIT</t>
  </si>
  <si>
    <t>16-0881</t>
  </si>
  <si>
    <t>ACUTE HEROIN, COCAINE AND FENTANYL TOXICITIES</t>
  </si>
  <si>
    <t>17-0473</t>
  </si>
  <si>
    <t>Pulmonary Emphysema and Chronic Bronchitis/Acute Doxylamine, Morphine, Oxycodone and Alprazolam Intoxication</t>
  </si>
  <si>
    <t>17-0905</t>
  </si>
  <si>
    <t>14-0484</t>
  </si>
  <si>
    <t>12-0243</t>
  </si>
  <si>
    <t>12-0215</t>
  </si>
  <si>
    <t>08/21/2012 12:00:00 AM</t>
  </si>
  <si>
    <t>15-0204</t>
  </si>
  <si>
    <t>17-0422</t>
  </si>
  <si>
    <t>17-0475</t>
  </si>
  <si>
    <t>Took prescription medication</t>
  </si>
  <si>
    <t>16-0620</t>
  </si>
  <si>
    <t>18-0243</t>
  </si>
  <si>
    <t>Acute Intoxication due to the Combined Effects of Fentanyl, Cocaine, Morphine, Oxycodone, Alprazolam, Trazodone, Amphetamine,Diphenhydramine and Pseudoephedrine</t>
  </si>
  <si>
    <t>12-0311</t>
  </si>
  <si>
    <t>18-0738</t>
  </si>
  <si>
    <t>09/20/2018 12:00:00 AM</t>
  </si>
  <si>
    <t>Acute Intoxication due to the Combined Effects of Fentanyl, Acetyl Fentanyl, and Clonazepam</t>
  </si>
  <si>
    <t>13-0118</t>
  </si>
  <si>
    <t>18-0565</t>
  </si>
  <si>
    <t>16-0538</t>
  </si>
  <si>
    <t>08/08/2016 12:00:00 AM</t>
  </si>
  <si>
    <t>16-0745</t>
  </si>
  <si>
    <t>Acute Intoxication due to the Combined Effects of Heroin, Cocaine, Methadone, and Ethanol</t>
  </si>
  <si>
    <t>16-0504</t>
  </si>
  <si>
    <t>13-0436</t>
  </si>
  <si>
    <t>Residence Inn/Marriott Room 615</t>
  </si>
  <si>
    <t>Acute Intoxication due to the Combined Effects of Cocaine, Benzodiazepines, Oxycodone, Morphine, Zolpidem, Trazodone, and Ethanol</t>
  </si>
  <si>
    <t>17-0382</t>
  </si>
  <si>
    <t>ACUTE COCAINE TOXICITY, ALCOHOL USE</t>
  </si>
  <si>
    <t>17-0894</t>
  </si>
  <si>
    <t>Hypertensive Cardiovascular Disease  and Acute Mitragynine Intoxication</t>
  </si>
  <si>
    <t>18-0691</t>
  </si>
  <si>
    <t>18-0943</t>
  </si>
  <si>
    <t>11/28/2018 12:00:00 AM</t>
  </si>
  <si>
    <t>17-0530</t>
  </si>
  <si>
    <t>17-0409</t>
  </si>
  <si>
    <t>Fentanyl, Heroin, Hydromorphone, And Diazepam</t>
  </si>
  <si>
    <t>14-0472</t>
  </si>
  <si>
    <t>18-0987</t>
  </si>
  <si>
    <t>Acute Oxycodone and Amphetamine Intoxication.</t>
  </si>
  <si>
    <t>12-0326</t>
  </si>
  <si>
    <t>12/05/2012 12:00:00 AM</t>
  </si>
  <si>
    <t>12-0112</t>
  </si>
  <si>
    <t>04/29/2012 12:00:00 AM</t>
  </si>
  <si>
    <t>18-0427</t>
  </si>
  <si>
    <t>Acute Intoxication due to the Combined Effects of Hydromorphone,Oxycodone, Methorphan, and Doxylamine</t>
  </si>
  <si>
    <t>18-0182</t>
  </si>
  <si>
    <t>Acute Intoxication From the Combined Effects of Cocaine, Cocaethylene,Morphine, Codeine, Buprenorphine, Alcohol, and Acetaminophen</t>
  </si>
  <si>
    <t>16-0186</t>
  </si>
  <si>
    <t>Acute Intoxication from the Combined Effects of Methadone, Diazepam, Alprazolam, and Alcohol</t>
  </si>
  <si>
    <t>18-0550</t>
  </si>
  <si>
    <t>Cocaine and Fentanyl</t>
  </si>
  <si>
    <t>15-0251</t>
  </si>
  <si>
    <t>17-0174</t>
  </si>
  <si>
    <t>03/01/2017 12:00:00 AM</t>
  </si>
  <si>
    <t>13-0101</t>
  </si>
  <si>
    <t>Ingested Prescription Medications</t>
  </si>
  <si>
    <t>15-0539</t>
  </si>
  <si>
    <t>18-0614</t>
  </si>
  <si>
    <t>Multidrug Toxicity Including Fentanyl, Acetyl Fentanyl, and Alprazolam</t>
  </si>
  <si>
    <t>16-0732</t>
  </si>
  <si>
    <t>14-0520</t>
  </si>
  <si>
    <t>Intoxication due to the combined effects of Clonazepam, Methadone, Citalopram, Methylphenidate, and Olanzapine</t>
  </si>
  <si>
    <t>14-0091</t>
  </si>
  <si>
    <t>02/25/2014 12:00:00 AM</t>
  </si>
  <si>
    <t>Hydromorphone and Alprazolam Intoxication</t>
  </si>
  <si>
    <t>18-0535</t>
  </si>
  <si>
    <t>18-0491</t>
  </si>
  <si>
    <t>15-0557</t>
  </si>
  <si>
    <t>Acute Intoxication due to the Combined Effects of Morphine, Oxymorphone, and Ethanol</t>
  </si>
  <si>
    <t>16-0427</t>
  </si>
  <si>
    <t>17-0868</t>
  </si>
  <si>
    <t>Acute Intoxication due to the Combined Effects of Fentanyl, Cocaine, Methadone and Alprazolam</t>
  </si>
  <si>
    <t>16-0747</t>
  </si>
  <si>
    <t>11/04/2016 12:00:00 AM</t>
  </si>
  <si>
    <t>Complications of Acute Intoxication due to the Combined Effects of Ethanol and Heroin</t>
  </si>
  <si>
    <t>17-0576</t>
  </si>
  <si>
    <t>12-0342</t>
  </si>
  <si>
    <t>Combined drug toxicity, cocaine and heroin</t>
  </si>
  <si>
    <t>18-0802</t>
  </si>
  <si>
    <t>10/11/2018 12:00:00 AM</t>
  </si>
  <si>
    <t>Multidrug Toxicity Including Ethanol, Fentanyl, Chlorpromazine, Bupropion, and Tramadol</t>
  </si>
  <si>
    <t>12-0074</t>
  </si>
  <si>
    <t>Public Building</t>
  </si>
  <si>
    <t>Dichloromethane Toxicity</t>
  </si>
  <si>
    <t>14-0086</t>
  </si>
  <si>
    <t>Heroin, Cocaine, and Quetiapine Intoxication</t>
  </si>
  <si>
    <t>15-0540</t>
  </si>
  <si>
    <t>Acute Intoxication due to the Combined Effects of Fentanyl, Morphine, and Ethanol</t>
  </si>
  <si>
    <t>17-0159</t>
  </si>
  <si>
    <t>ACUTE INTOXICATION DUE TO THE COMBINED EFFECTS OF HEROIN, COCAINE, ALPRAZOLAM, AND OXYCODONE</t>
  </si>
  <si>
    <t>17-0245</t>
  </si>
  <si>
    <t>Rear Porch</t>
  </si>
  <si>
    <t>Acryl Fentanyl, Fentanyl, and Heroin</t>
  </si>
  <si>
    <t>14-0161</t>
  </si>
  <si>
    <t>18-0635</t>
  </si>
  <si>
    <t>18-0463</t>
  </si>
  <si>
    <t>Multidrug Toxicity Including Cocaine, Methadone, and Diphenhydramine</t>
  </si>
  <si>
    <t>14-0074</t>
  </si>
  <si>
    <t>Acute Fentanyl, Methadone and Trazadone Toxicities</t>
  </si>
  <si>
    <t>17-0046</t>
  </si>
  <si>
    <t>Acute Intoxication From the Combined Effects of Fentanyl, Heroin, and Hydromorphone</t>
  </si>
  <si>
    <t>17-0800</t>
  </si>
  <si>
    <t>16-0072</t>
  </si>
  <si>
    <t>18-0697</t>
  </si>
  <si>
    <t>15-0332</t>
  </si>
  <si>
    <t>Acute Intoxication due to the Combined Effects of Heroin, Fentanyl, Alprazolam and Ethanol</t>
  </si>
  <si>
    <t>15-0278</t>
  </si>
  <si>
    <t>Acute Intoxication due to the Combined Effects of Methadone and Trazodone</t>
  </si>
  <si>
    <t>16-0752</t>
  </si>
  <si>
    <t>Acute Heroin, Hydromorphone and Pharmaceutical Fentanyl Intoxication with Pneumonia</t>
  </si>
  <si>
    <t>18-0862</t>
  </si>
  <si>
    <t>18-0679</t>
  </si>
  <si>
    <t>Acute Intoxication From the Combined Effects of Cocaine, Fentanyl, Acetyl Fentanyl, and 9-Hydroxyrisperidone</t>
  </si>
  <si>
    <t>14-0334</t>
  </si>
  <si>
    <t>08/16/2014 12:00:00 AM</t>
  </si>
  <si>
    <t>17-0350</t>
  </si>
  <si>
    <t>Acute Intoxication due to the Combined Effects of Fentanyl, Heroin, Oxycodone, Diazepam and Clonazepam</t>
  </si>
  <si>
    <t>15-0667</t>
  </si>
  <si>
    <t>11/26/2015 12:00:00 AM</t>
  </si>
  <si>
    <t>Acute Intoxication Due To The Combined Effects Of Alprazolam, Ethanol, Heroin, and Methadone</t>
  </si>
  <si>
    <t>12-0299</t>
  </si>
  <si>
    <t>16-0556</t>
  </si>
  <si>
    <t>15-0060</t>
  </si>
  <si>
    <t>Intoxication due to the combined effects of Diazepam, Cocaine, and Heroin</t>
  </si>
  <si>
    <t>13-0293</t>
  </si>
  <si>
    <t>08/30/2013 12:00:00 AM</t>
  </si>
  <si>
    <t>16-0865</t>
  </si>
  <si>
    <t>Acute Intoxication Combined Effects of Clonazepam, Carisoprodol, Meprobamate, Duloxetine, and Heroin</t>
  </si>
  <si>
    <t>15-0161</t>
  </si>
  <si>
    <t>13-0176</t>
  </si>
  <si>
    <t>06/01/2013 12:00:00 AM</t>
  </si>
  <si>
    <t>The Inn</t>
  </si>
  <si>
    <t>15-0612</t>
  </si>
  <si>
    <t>18-0067</t>
  </si>
  <si>
    <t>Acute Intoxication From The Combined Effects of Fentanyl and Acetyl Fentanyl</t>
  </si>
  <si>
    <t>16-0698</t>
  </si>
  <si>
    <t>18-0454</t>
  </si>
  <si>
    <t>Acute Intoxication due to the Combined Effects ofBuprenorphine and Cyclobenzaprine</t>
  </si>
  <si>
    <t>16-0300</t>
  </si>
  <si>
    <t>Acute Intoxication from the Combined Effects of Heroin, Fentanyl, Methadone, and alprazolam</t>
  </si>
  <si>
    <t>15-0444</t>
  </si>
  <si>
    <t>08/30/2015 12:00:00 AM</t>
  </si>
  <si>
    <t>15-0652</t>
  </si>
  <si>
    <t>12-0203</t>
  </si>
  <si>
    <t>08/09/2012 12:00:00 AM</t>
  </si>
  <si>
    <t>multiple drug use</t>
  </si>
  <si>
    <t>16-0302</t>
  </si>
  <si>
    <t>Took fentanyl</t>
  </si>
  <si>
    <t>16-0102</t>
  </si>
  <si>
    <t>Acute Intoxication Due To The Combined Effects of Cocaine, Heroin and Alprazolam</t>
  </si>
  <si>
    <t>15-0087</t>
  </si>
  <si>
    <t>18-0665</t>
  </si>
  <si>
    <t>14-0189</t>
  </si>
  <si>
    <t>18-0654</t>
  </si>
  <si>
    <t>08/21/2018 12:00:00 AM</t>
  </si>
  <si>
    <t>Acute Intoxication Combined Effects of Ethanol, Alprazolam, and Fentanyl</t>
  </si>
  <si>
    <t>16-0162</t>
  </si>
  <si>
    <t>Acute Intoxication Due to the Combined Effects of Cocaine and Heroin</t>
  </si>
  <si>
    <t>18-0221</t>
  </si>
  <si>
    <t>Acute IntoxicationCombined Effects of Methadone and Difluoroethane</t>
  </si>
  <si>
    <t>13-0409</t>
  </si>
  <si>
    <t>11/13/2013 12:00:00 AM</t>
  </si>
  <si>
    <t>13-0193</t>
  </si>
  <si>
    <t>17-0389</t>
  </si>
  <si>
    <t>Acute Intoxication (Opioids)</t>
  </si>
  <si>
    <t>15-0012</t>
  </si>
  <si>
    <t>13-0273</t>
  </si>
  <si>
    <t>08/16/2013 12:00:00 AM</t>
  </si>
  <si>
    <t>17-0377</t>
  </si>
  <si>
    <t>16-0480</t>
  </si>
  <si>
    <t>15-0365</t>
  </si>
  <si>
    <t>18-0891</t>
  </si>
  <si>
    <t>DALLAS</t>
  </si>
  <si>
    <t>18-0332</t>
  </si>
  <si>
    <t>18-0819</t>
  </si>
  <si>
    <t>Acute Intoxication By the Combined Effects of Cocaine, Heroin, Clonazepam. Fentanyl, Acetyl Fentanyl, and Tramadol</t>
  </si>
  <si>
    <t>15-0513</t>
  </si>
  <si>
    <t>BREWSTER</t>
  </si>
  <si>
    <t>Acute intox heroin, ethanol, fentanyl, lorazepam</t>
  </si>
  <si>
    <t>13-0389</t>
  </si>
  <si>
    <t>13-0310</t>
  </si>
  <si>
    <t>Boyfriends Residence</t>
  </si>
  <si>
    <t>16-0317</t>
  </si>
  <si>
    <t>18-0163</t>
  </si>
  <si>
    <t>Combined ethanol and opiate</t>
  </si>
  <si>
    <t>17-0002</t>
  </si>
  <si>
    <t>Rear Parking Lot</t>
  </si>
  <si>
    <t>17-0586</t>
  </si>
  <si>
    <t>18-0774</t>
  </si>
  <si>
    <t>Acute Intoxication due to the Combined Effects of Fentanyl, Cocaine, and Phencyclidine</t>
  </si>
  <si>
    <t>17-0261</t>
  </si>
  <si>
    <t>Acute Intoxication due to the Combined Effects of Hydrocodone, Quetiapine, Hydroxyzine, Mirtazepine, and Bupropion</t>
  </si>
  <si>
    <t>16-0035</t>
  </si>
  <si>
    <t>Acute Cocaine and Alcohol Intoxication with Formation of Cocoethylene</t>
  </si>
  <si>
    <t>16-0700</t>
  </si>
  <si>
    <t>16-0215</t>
  </si>
  <si>
    <t>The Combined Effects of Cocaine and Heroin</t>
  </si>
  <si>
    <t>18-0096</t>
  </si>
  <si>
    <t>Acute IntoxicationCombined Effects of Butalbital and Heroin</t>
  </si>
  <si>
    <t>13-0123</t>
  </si>
  <si>
    <t>Acute Alcohol and Morphine Intoxication</t>
  </si>
  <si>
    <t>14-0238</t>
  </si>
  <si>
    <t>06/05/2014 12:00:00 AM</t>
  </si>
  <si>
    <t>Barbituate, Hydromorphone, and Fentanyl Intoxication</t>
  </si>
  <si>
    <t>16-0861</t>
  </si>
  <si>
    <t>ACUTE INTOXICATION DUE TO THE COMBINED EFFECTS OF FENTANYL, ACETYL FENTANYL, COCAINE AND DIAZEPAM</t>
  </si>
  <si>
    <t>17-0147</t>
  </si>
  <si>
    <t>16-0057</t>
  </si>
  <si>
    <t>01/27/2016 12:00:00 AM</t>
  </si>
  <si>
    <t>14-0354</t>
  </si>
  <si>
    <t>09/01/2014 12:00:00 AM</t>
  </si>
  <si>
    <t>Ingested medications with alcohol.</t>
  </si>
  <si>
    <t>Acute Intoxication due to the Combined Effects of Oxycodone, Citalopram and Ethanol</t>
  </si>
  <si>
    <t>Left Ventricular Hypertrophy</t>
  </si>
  <si>
    <t>15-0045</t>
  </si>
  <si>
    <t>Intoxication due to the combined effects of Lorazepam, Methadone, Bupropion, Citalopram, Olanzapine, Diphenhydramine, Morphine, and Hydromorphone</t>
  </si>
  <si>
    <t>15-0408</t>
  </si>
  <si>
    <t>08/07/2015 12:00:00 AM</t>
  </si>
  <si>
    <t>Acute intoxication due to the combined effects of alcohol, Clonazepam and Diazepam</t>
  </si>
  <si>
    <t>15-0699</t>
  </si>
  <si>
    <t>Acute Heroin and Alcohol Intoxication While Using Duloxetine and Mirtazapine With Recent Use of Cocaine</t>
  </si>
  <si>
    <t>12-0210</t>
  </si>
  <si>
    <t>Used Heroin/Opiates</t>
  </si>
  <si>
    <t>Heroin and Mixed Opiate Toxicity</t>
  </si>
  <si>
    <t>15-0679</t>
  </si>
  <si>
    <t>17-0877</t>
  </si>
  <si>
    <t>17-0500</t>
  </si>
  <si>
    <t>COMPLICATIONS OF FENTANYL TOXICITY, ALPRAZOLAM USE</t>
  </si>
  <si>
    <t>18-0366</t>
  </si>
  <si>
    <t>Acute Intoxication From the Combined Effects of Cocaine, Fentanyl,Pseudoephedrine, Dextro/Levo Methorphan, Brompheniramine, Lorazepam,and Nortriptyline</t>
  </si>
  <si>
    <t>PSEUDO</t>
  </si>
  <si>
    <t>13-0226</t>
  </si>
  <si>
    <t>Heroin and Tramadol Intoxication</t>
  </si>
  <si>
    <t>18-0890</t>
  </si>
  <si>
    <t>15-0065</t>
  </si>
  <si>
    <t>Acute intoxication due to the combined effects of cocaine, heroin and Clonazepam</t>
  </si>
  <si>
    <t>16-0914</t>
  </si>
  <si>
    <t>ACUTE HEROIN AND FENTANYL TOXICITIES, CLONAZEPAM USE with recent cocaine use</t>
  </si>
  <si>
    <t>16-0334</t>
  </si>
  <si>
    <t>05/17/2016 12:00:00 AM</t>
  </si>
  <si>
    <t>Acute Fentanyl and Alprazolam Intoxication</t>
  </si>
  <si>
    <t>13-0128</t>
  </si>
  <si>
    <t>04/11/2013 12:00:00 AM</t>
  </si>
  <si>
    <t>17-0668</t>
  </si>
  <si>
    <t>SUBSTANCE  ABUSE</t>
  </si>
  <si>
    <t>ACUTE FENTANYL TOXICITY, ALCOHOL USE</t>
  </si>
  <si>
    <t>13-0086</t>
  </si>
  <si>
    <t>Shoreline Hotel</t>
  </si>
  <si>
    <t>18-0080</t>
  </si>
  <si>
    <t>Acute IntoxicationCombined Effects of Quetiapine, Topiramate, Tramadol, and Cyclobenzaprine</t>
  </si>
  <si>
    <t>14-0220</t>
  </si>
  <si>
    <t>12-0352</t>
  </si>
  <si>
    <t>12/28/2012 12:00:00 AM</t>
  </si>
  <si>
    <t>17-0242</t>
  </si>
  <si>
    <t>Acute Intoxication due to the Combined Effects of Fentanyl, Methadone, Diazepam, Morphine and Pseudoephedrine</t>
  </si>
  <si>
    <t>18-0853</t>
  </si>
  <si>
    <t>Acute Intoxication Combined Effects of Cocaine, Bupropion, and Fentanyl</t>
  </si>
  <si>
    <t>13-0341</t>
  </si>
  <si>
    <t>12-0222</t>
  </si>
  <si>
    <t>15-0508</t>
  </si>
  <si>
    <t>16-0847</t>
  </si>
  <si>
    <t>Acute Intoxication due to the Combined Effects of Heroin, Cocaine, Alcohol and Diphenhydramine</t>
  </si>
  <si>
    <t>16-0902</t>
  </si>
  <si>
    <t>12/26/2016 12:00:00 AM</t>
  </si>
  <si>
    <t>17-0525</t>
  </si>
  <si>
    <t>Combined Effects of Diazepam, Cocaine, Fentanyl, Acetyl Fentanyl, Heroin, and Oxycodone</t>
  </si>
  <si>
    <t>14-0030</t>
  </si>
  <si>
    <t>Morphine and Phencyclidine Intoxication</t>
  </si>
  <si>
    <t>MORPH PCP</t>
  </si>
  <si>
    <t>18-0460</t>
  </si>
  <si>
    <t>16-0043</t>
  </si>
  <si>
    <t>Complications following Acute Heroin Intoxication</t>
  </si>
  <si>
    <t>12-0091</t>
  </si>
  <si>
    <t>18-0206</t>
  </si>
  <si>
    <t>Acute Intoxication due to the Combined Effects ofCocaine, Fentanyl, Flubromazolam, Heroin, and Methamphetamine</t>
  </si>
  <si>
    <t>16-0520</t>
  </si>
  <si>
    <t>Acute Intoxication The Combined Effects of Fentanyl, Heroin, and Cocaine</t>
  </si>
  <si>
    <t>17-0947</t>
  </si>
  <si>
    <t>12/02/2017 12:00:00 AM</t>
  </si>
  <si>
    <t>ACUTE COMBINED FENTANYL, METHADONE, ALCOHOL AND COCAINE TOXICITIES</t>
  </si>
  <si>
    <t>14-0166</t>
  </si>
  <si>
    <t>Chronic Alcohol Abuse</t>
  </si>
  <si>
    <t>15-0013</t>
  </si>
  <si>
    <t>15-0466</t>
  </si>
  <si>
    <t>Acute Intoxication due to the Combined Effects of Ethanol, Diazepam, and Chlordiazepoxide</t>
  </si>
  <si>
    <t>17-0618</t>
  </si>
  <si>
    <t>Multidrug Toxicity Including Heroin, Alprazolam, and Clonazepam</t>
  </si>
  <si>
    <t>18-0646</t>
  </si>
  <si>
    <t>LAWRENCEVILLE</t>
  </si>
  <si>
    <t>TIOGA</t>
  </si>
  <si>
    <t>Multidrug Toxicity Including Heroin, Fentanyl, 4-ANPP, para-Fluoroisobutyrylfentanyl, and Tramadol</t>
  </si>
  <si>
    <t>14-0124</t>
  </si>
  <si>
    <t>Cardiac hypertrophy</t>
  </si>
  <si>
    <t>16-0637</t>
  </si>
  <si>
    <t>09/15/2016 12:00:00 AM</t>
  </si>
  <si>
    <t>By Railroad Tracks</t>
  </si>
  <si>
    <t>DOI- Code</t>
  </si>
  <si>
    <t>COD-Code</t>
  </si>
  <si>
    <t>Sub Abuse</t>
  </si>
  <si>
    <t>Multi drug Effects</t>
  </si>
  <si>
    <t>Medication/Prescription drug abuse</t>
  </si>
  <si>
    <t>Others</t>
  </si>
  <si>
    <t>With Alcohol</t>
  </si>
  <si>
    <t>DM</t>
  </si>
  <si>
    <t>HT</t>
  </si>
  <si>
    <t>Time</t>
  </si>
  <si>
    <t>Count of ID</t>
  </si>
  <si>
    <t>Row Labels</t>
  </si>
  <si>
    <t>Grand Total</t>
  </si>
  <si>
    <t>20-29</t>
  </si>
  <si>
    <t>30-39</t>
  </si>
  <si>
    <t>40-49</t>
  </si>
  <si>
    <t>50-59</t>
  </si>
  <si>
    <t>60-69</t>
  </si>
  <si>
    <t>&gt;70</t>
  </si>
  <si>
    <t>&lt;20</t>
  </si>
  <si>
    <t>(Multiple Items)</t>
  </si>
  <si>
    <t>Count</t>
  </si>
  <si>
    <t>Age- M</t>
  </si>
  <si>
    <t>Age-F</t>
  </si>
  <si>
    <t>Age groups</t>
  </si>
  <si>
    <t>% of Distribution</t>
  </si>
  <si>
    <t>Cummulative Frequency</t>
  </si>
  <si>
    <t>Cummulative percentage</t>
  </si>
  <si>
    <t>Jan</t>
  </si>
  <si>
    <t>Feb</t>
  </si>
  <si>
    <t>Mar</t>
  </si>
  <si>
    <t>Apr</t>
  </si>
  <si>
    <t>May</t>
  </si>
  <si>
    <t>Jun</t>
  </si>
  <si>
    <t>Jul</t>
  </si>
  <si>
    <t>Aug</t>
  </si>
  <si>
    <t>Sep</t>
  </si>
  <si>
    <t>Oct</t>
  </si>
  <si>
    <t>Nov</t>
  </si>
  <si>
    <t>Dec</t>
  </si>
  <si>
    <t>Cummulative percentage- formula</t>
  </si>
  <si>
    <t>Values</t>
  </si>
  <si>
    <t>Quarters (Date)</t>
  </si>
  <si>
    <t xml:space="preserve"> Fentanyl</t>
  </si>
  <si>
    <t xml:space="preserve"> Heroin</t>
  </si>
  <si>
    <t xml:space="preserve"> Benzodiazepine</t>
  </si>
  <si>
    <t xml:space="preserve"> Cocaine</t>
  </si>
  <si>
    <t xml:space="preserve"> Ethanol</t>
  </si>
  <si>
    <t xml:space="preserve"> FentanylAnalogue</t>
  </si>
  <si>
    <t xml:space="preserve"> Methadone</t>
  </si>
  <si>
    <t xml:space="preserve"> Oxycodone</t>
  </si>
  <si>
    <t xml:space="preserve"> Other</t>
  </si>
  <si>
    <t xml:space="preserve"> Amphet</t>
  </si>
  <si>
    <t xml:space="preserve"> Tramad</t>
  </si>
  <si>
    <t xml:space="preserve"> Hydromorphone</t>
  </si>
  <si>
    <t xml:space="preserve"> Hydrocodone</t>
  </si>
  <si>
    <t xml:space="preserve"> Morphine_NotHeroin</t>
  </si>
  <si>
    <t xml:space="preserve"> OpiateNOS</t>
  </si>
  <si>
    <t xml:space="preserve"> Oxymorphone</t>
  </si>
  <si>
    <t>Substance</t>
  </si>
  <si>
    <t>Value</t>
  </si>
  <si>
    <t>death By County</t>
  </si>
  <si>
    <t>Number of deaths</t>
  </si>
  <si>
    <t>County</t>
  </si>
  <si>
    <t>Variance</t>
  </si>
  <si>
    <t>Standard Deviation</t>
  </si>
  <si>
    <t>Average</t>
  </si>
  <si>
    <t>Cummulative probability</t>
  </si>
  <si>
    <t>Probability Density</t>
  </si>
  <si>
    <t>Maximum</t>
  </si>
  <si>
    <t>Minimum</t>
  </si>
  <si>
    <t>Range</t>
  </si>
  <si>
    <t>Skewness</t>
  </si>
  <si>
    <t>Kurtosis</t>
  </si>
  <si>
    <t>Sample Variance</t>
  </si>
  <si>
    <t>Quartile 3</t>
  </si>
  <si>
    <t>Mode</t>
  </si>
  <si>
    <t>Quartile 2</t>
  </si>
  <si>
    <t>Median</t>
  </si>
  <si>
    <t>Quartile 1</t>
  </si>
  <si>
    <t>Standard Error</t>
  </si>
  <si>
    <t>Mean</t>
  </si>
  <si>
    <t>Statistical Summary</t>
  </si>
  <si>
    <t>Age ranges</t>
  </si>
  <si>
    <t>&gt;20</t>
  </si>
  <si>
    <t>Intervals</t>
  </si>
  <si>
    <t>frequency</t>
  </si>
  <si>
    <t>Count IF</t>
  </si>
  <si>
    <t>Age Quartiles</t>
  </si>
  <si>
    <t>AGE of the SAMPLE</t>
  </si>
  <si>
    <t>Column Labels</t>
  </si>
  <si>
    <t xml:space="preserve">State </t>
  </si>
  <si>
    <t>Connecticut</t>
  </si>
  <si>
    <t>% distribution</t>
  </si>
  <si>
    <t>Count of S.no</t>
  </si>
  <si>
    <t>Row</t>
  </si>
  <si>
    <t>Column</t>
  </si>
  <si>
    <t>Percentage</t>
  </si>
  <si>
    <r>
      <rPr>
        <sz val="48"/>
        <color theme="0"/>
        <rFont val="Calibri"/>
        <family val="2"/>
        <scheme val="minor"/>
      </rPr>
      <t>Visualizing the Opioid Toll: Connecticut's Story</t>
    </r>
    <r>
      <rPr>
        <sz val="48"/>
        <color theme="1"/>
        <rFont val="Calibri"/>
        <family val="2"/>
        <scheme val="minor"/>
      </rPr>
      <t xml:space="preserve"> </t>
    </r>
  </si>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</sst>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mm/dd/yy;@"/>
  </numFmts>
  <fonts count="9"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24"/>
      <color theme="1"/>
      <name val="Calibri"/>
      <family val="2"/>
      <scheme val="minor"/>
    </font>
    <font>
      <sz val="48"/>
      <color theme="1"/>
      <name val="Calibri"/>
      <family val="2"/>
      <scheme val="minor"/>
    </font>
    <font>
      <sz val="48"/>
      <color theme="0"/>
      <name val="Calibri"/>
      <family val="2"/>
      <scheme val="minor"/>
    </font>
    <font>
      <sz val="48"/>
      <name val="Calibri"/>
      <family val="2"/>
      <scheme val="minor"/>
    </font>
  </fonts>
  <fills count="6">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002060"/>
        <bgColor indexed="64"/>
      </patternFill>
    </fill>
    <fill>
      <patternFill patternType="solid">
        <fgColor theme="0"/>
        <bgColor indexed="64"/>
      </patternFill>
    </fill>
  </fills>
  <borders count="7">
    <border>
      <left/>
      <right/>
      <top/>
      <bottom/>
      <diagonal/>
    </border>
    <border>
      <left/>
      <right/>
      <top/>
      <bottom style="thin">
        <color theme="4" tint="0.39997558519241921"/>
      </bottom>
      <diagonal/>
    </border>
    <border>
      <left/>
      <right/>
      <top style="thin">
        <color theme="4" tint="0.39997558519241921"/>
      </top>
      <bottom/>
      <diagonal/>
    </border>
    <border>
      <left/>
      <right/>
      <top style="thin">
        <color theme="8"/>
      </top>
      <bottom style="thin">
        <color theme="8"/>
      </bottom>
      <diagonal/>
    </border>
    <border>
      <left/>
      <right/>
      <top style="thin">
        <color theme="8"/>
      </top>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9" fontId="1" fillId="0" borderId="0" applyFont="0" applyFill="0" applyBorder="0" applyAlignment="0" applyProtection="0"/>
  </cellStyleXfs>
  <cellXfs count="39">
    <xf numFmtId="0" fontId="0" fillId="0" borderId="0" xfId="0"/>
    <xf numFmtId="164" fontId="0" fillId="0" borderId="0" xfId="0" applyNumberFormat="1"/>
    <xf numFmtId="0" fontId="0" fillId="0" borderId="0" xfId="0" applyAlignment="1">
      <alignment horizontal="left"/>
    </xf>
    <xf numFmtId="9" fontId="0" fillId="0" borderId="0" xfId="1" applyFont="1"/>
    <xf numFmtId="0" fontId="2" fillId="0" borderId="0" xfId="0" applyFont="1"/>
    <xf numFmtId="14" fontId="0" fillId="0" borderId="0" xfId="0" applyNumberFormat="1"/>
    <xf numFmtId="165" fontId="0" fillId="0" borderId="0" xfId="0" applyNumberFormat="1"/>
    <xf numFmtId="0" fontId="2" fillId="2" borderId="1" xfId="0" applyFont="1" applyFill="1" applyBorder="1"/>
    <xf numFmtId="0" fontId="2" fillId="0" borderId="1" xfId="0" applyFont="1" applyBorder="1"/>
    <xf numFmtId="1" fontId="2" fillId="3" borderId="0" xfId="0" applyNumberFormat="1" applyFont="1" applyFill="1" applyAlignment="1">
      <alignment horizontal="right"/>
    </xf>
    <xf numFmtId="0" fontId="2" fillId="3" borderId="0" xfId="0" applyFont="1" applyFill="1" applyAlignment="1">
      <alignment horizontal="left"/>
    </xf>
    <xf numFmtId="1" fontId="2" fillId="0" borderId="0" xfId="0" applyNumberFormat="1" applyFont="1"/>
    <xf numFmtId="0" fontId="0" fillId="0" borderId="5" xfId="0" applyBorder="1"/>
    <xf numFmtId="0" fontId="2" fillId="0" borderId="2" xfId="0" applyFont="1" applyBorder="1"/>
    <xf numFmtId="0" fontId="2" fillId="0" borderId="2" xfId="0" applyFont="1" applyBorder="1" applyAlignment="1">
      <alignment horizontal="left"/>
    </xf>
    <xf numFmtId="0" fontId="0" fillId="0" borderId="0" xfId="0" pivotButton="1"/>
    <xf numFmtId="10" fontId="0" fillId="0" borderId="0" xfId="0" applyNumberFormat="1"/>
    <xf numFmtId="1" fontId="0" fillId="0" borderId="0" xfId="0" applyNumberFormat="1"/>
    <xf numFmtId="0" fontId="2" fillId="3" borderId="0" xfId="0" applyFont="1" applyFill="1"/>
    <xf numFmtId="0" fontId="2" fillId="3" borderId="5" xfId="0" applyFont="1" applyFill="1" applyBorder="1"/>
    <xf numFmtId="0" fontId="4" fillId="3" borderId="6" xfId="0" applyFont="1" applyFill="1" applyBorder="1" applyAlignment="1">
      <alignment horizontal="centerContinuous"/>
    </xf>
    <xf numFmtId="0" fontId="0" fillId="0" borderId="4" xfId="0" applyBorder="1"/>
    <xf numFmtId="0" fontId="0" fillId="0" borderId="3" xfId="0" applyBorder="1"/>
    <xf numFmtId="0" fontId="2" fillId="0" borderId="0" xfId="0" applyFont="1" applyAlignment="1">
      <alignment horizontal="left"/>
    </xf>
    <xf numFmtId="0" fontId="3" fillId="0" borderId="0" xfId="0" applyFont="1" applyAlignment="1">
      <alignment horizontal="center"/>
    </xf>
    <xf numFmtId="0" fontId="0" fillId="0" borderId="0" xfId="0" applyAlignment="1">
      <alignment horizontal="center"/>
    </xf>
    <xf numFmtId="49" fontId="0" fillId="0" borderId="0" xfId="0" applyNumberFormat="1"/>
    <xf numFmtId="49" fontId="0" fillId="0" borderId="0" xfId="0" applyNumberFormat="1" applyAlignment="1">
      <alignment horizontal="left"/>
    </xf>
    <xf numFmtId="0" fontId="2" fillId="0" borderId="1" xfId="0" applyFont="1" applyBorder="1" applyAlignment="1">
      <alignment horizontal="left"/>
    </xf>
    <xf numFmtId="0" fontId="0" fillId="5" borderId="0" xfId="0" applyFill="1"/>
    <xf numFmtId="0" fontId="5" fillId="5" borderId="0" xfId="0" applyFont="1" applyFill="1"/>
    <xf numFmtId="0" fontId="8" fillId="5" borderId="0" xfId="0" applyFont="1" applyFill="1"/>
    <xf numFmtId="0" fontId="6" fillId="4" borderId="0" xfId="0" applyFont="1" applyFill="1" applyAlignment="1">
      <alignment horizontal="center"/>
    </xf>
    <xf numFmtId="0" fontId="0" fillId="0" borderId="0" xfId="0" pivotButton="1" applyFont="1"/>
    <xf numFmtId="0" fontId="0" fillId="0" borderId="0" xfId="0" applyFont="1"/>
    <xf numFmtId="0" fontId="0" fillId="0" borderId="0" xfId="0" applyFont="1" applyAlignment="1">
      <alignment horizontal="left"/>
    </xf>
    <xf numFmtId="0" fontId="0" fillId="0" borderId="0" xfId="0" applyNumberFormat="1" applyFont="1"/>
    <xf numFmtId="10" fontId="0" fillId="0" borderId="0" xfId="0" applyNumberFormat="1" applyFont="1"/>
    <xf numFmtId="9" fontId="0" fillId="0" borderId="0" xfId="0" applyNumberFormat="1" applyFont="1"/>
  </cellXfs>
  <cellStyles count="2">
    <cellStyle name="Normal" xfId="0" builtinId="0"/>
    <cellStyle name="Percent" xfId="1" builtinId="5"/>
  </cellStyles>
  <dxfs count="53">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4" formatCode="0.00%"/>
    </dxf>
    <dxf>
      <font>
        <sz val="11"/>
      </font>
    </dxf>
    <dxf>
      <font>
        <sz val="11"/>
      </font>
    </dxf>
    <dxf>
      <font>
        <sz val="11"/>
      </font>
    </dxf>
    <dxf>
      <numFmt numFmtId="14" formatCode="0.00%"/>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0" formatCode="General"/>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3" formatCode="0%"/>
    </dxf>
    <dxf>
      <font>
        <sz val="11"/>
      </font>
    </dxf>
    <dxf>
      <font>
        <sz val="11"/>
      </font>
    </dxf>
    <dxf>
      <font>
        <sz val="11"/>
      </font>
    </dxf>
    <dxf>
      <font>
        <sz val="11"/>
      </font>
    </dxf>
    <dxf>
      <font>
        <sz val="11"/>
      </font>
    </dxf>
    <dxf>
      <font>
        <sz val="11"/>
      </font>
    </dxf>
    <dxf>
      <numFmt numFmtId="164" formatCode="[$-F400]h:mm:ss\ AM/PM"/>
    </dxf>
    <dxf>
      <numFmt numFmtId="19"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[Visualizing the Opioid Toll_Connecticut's Story.xlsx]Pivot Tables!Age F</c:name>
    <c:fmtId val="10"/>
  </c:pivotSource>
  <c:chart>
    <c:autoTitleDeleted val="1"/>
    <c:pivotFmts>
      <c:pivotFmt>
        <c:idx val="0"/>
        <c:dLbl>
          <c:idx val="0"/>
          <c:showLegendKey val="1"/>
          <c:showVal val="1"/>
          <c:showCatName val="1"/>
          <c:showSerName val="1"/>
          <c:showPercent val="1"/>
          <c:showBubbleSize val="1"/>
          <c:extLst>
            <c:ext xmlns:c15="http://schemas.microsoft.com/office/drawing/2012/chart" uri="{CE6537A1-D6FC-4f65-9D91-7224C49458BB}"/>
          </c:extLst>
        </c:dLbl>
      </c:pivotFmt>
      <c:pivotFmt>
        <c:idx val="1"/>
        <c:dLbl>
          <c:idx val="0"/>
          <c:showLegendKey val="1"/>
          <c:showVal val="1"/>
          <c:showCatName val="1"/>
          <c:showSerName val="1"/>
          <c:showPercent val="1"/>
          <c:showBubbleSize val="1"/>
          <c:extLst>
            <c:ext xmlns:c15="http://schemas.microsoft.com/office/drawing/2012/chart" uri="{CE6537A1-D6FC-4f65-9D91-7224C49458BB}"/>
          </c:extLst>
        </c:dLbl>
      </c:pivotFmt>
      <c:pivotFmt>
        <c:idx val="2"/>
        <c:spPr>
          <a:solidFill>
            <a:srgbClr val="7030A0"/>
          </a:solid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7030A0"/>
          </a:solidFill>
          <a:ln>
            <a:noFill/>
          </a:ln>
          <a:effectLst>
            <a:innerShdw blurRad="114300">
              <a:schemeClr val="accent1"/>
            </a:innerShdw>
          </a:effectLst>
        </c:spPr>
      </c:pivotFmt>
    </c:pivotFmts>
    <c:plotArea>
      <c:layout>
        <c:manualLayout>
          <c:layoutTarget val="inner"/>
          <c:xMode val="edge"/>
          <c:yMode val="edge"/>
          <c:x val="0.1945388888888889"/>
          <c:y val="3.9687500000000001E-2"/>
          <c:w val="0.6862669360969097"/>
          <c:h val="0.86838675213675209"/>
        </c:manualLayout>
      </c:layout>
      <c:barChart>
        <c:barDir val="bar"/>
        <c:grouping val="clustered"/>
        <c:varyColors val="0"/>
        <c:ser>
          <c:idx val="0"/>
          <c:order val="0"/>
          <c:tx>
            <c:strRef>
              <c:f>'Pivot Tables'!$K$13</c:f>
              <c:strCache>
                <c:ptCount val="1"/>
                <c:pt idx="0">
                  <c:v>Total</c:v>
                </c:pt>
              </c:strCache>
            </c:strRef>
          </c:tx>
          <c:spPr>
            <a:solidFill>
              <a:srgbClr val="7030A0"/>
            </a:solid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Tables'!$J$14:$J$21</c:f>
              <c:strCache>
                <c:ptCount val="7"/>
                <c:pt idx="0">
                  <c:v>&lt;20</c:v>
                </c:pt>
                <c:pt idx="1">
                  <c:v>20-29</c:v>
                </c:pt>
                <c:pt idx="2">
                  <c:v>30-39</c:v>
                </c:pt>
                <c:pt idx="3">
                  <c:v>40-49</c:v>
                </c:pt>
                <c:pt idx="4">
                  <c:v>50-59</c:v>
                </c:pt>
                <c:pt idx="5">
                  <c:v>60-69</c:v>
                </c:pt>
                <c:pt idx="6">
                  <c:v>&gt;70</c:v>
                </c:pt>
              </c:strCache>
            </c:strRef>
          </c:cat>
          <c:val>
            <c:numRef>
              <c:f>'Pivot Tables'!$K$14:$K$21</c:f>
              <c:numCache>
                <c:formatCode>General</c:formatCode>
                <c:ptCount val="7"/>
                <c:pt idx="0">
                  <c:v>1</c:v>
                </c:pt>
                <c:pt idx="1">
                  <c:v>49</c:v>
                </c:pt>
                <c:pt idx="2">
                  <c:v>47</c:v>
                </c:pt>
                <c:pt idx="3">
                  <c:v>46</c:v>
                </c:pt>
                <c:pt idx="4">
                  <c:v>57</c:v>
                </c:pt>
                <c:pt idx="5">
                  <c:v>21</c:v>
                </c:pt>
                <c:pt idx="6">
                  <c:v>1</c:v>
                </c:pt>
              </c:numCache>
            </c:numRef>
          </c:val>
          <c:extLst>
            <c:ext xmlns:c16="http://schemas.microsoft.com/office/drawing/2014/chart" uri="{C3380CC4-5D6E-409C-BE32-E72D297353CC}">
              <c16:uniqueId val="{00000000-FD53-47DE-9447-8CD77774A605}"/>
            </c:ext>
          </c:extLst>
        </c:ser>
        <c:dLbls>
          <c:dLblPos val="outEnd"/>
          <c:showLegendKey val="0"/>
          <c:showVal val="1"/>
          <c:showCatName val="0"/>
          <c:showSerName val="0"/>
          <c:showPercent val="0"/>
          <c:showBubbleSize val="0"/>
        </c:dLbls>
        <c:gapWidth val="114"/>
        <c:overlap val="-22"/>
        <c:axId val="736370952"/>
        <c:axId val="736373472"/>
      </c:barChart>
      <c:catAx>
        <c:axId val="736370952"/>
        <c:scaling>
          <c:orientation val="maxMin"/>
        </c:scaling>
        <c:delete val="0"/>
        <c:axPos val="l"/>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CA"/>
                  <a:t>Age-</a:t>
                </a:r>
                <a:r>
                  <a:rPr lang="en-CA" baseline="0"/>
                  <a:t> years</a:t>
                </a:r>
                <a:endParaRPr lang="en-CA"/>
              </a:p>
            </c:rich>
          </c:tx>
          <c:layout>
            <c:manualLayout>
              <c:xMode val="edge"/>
              <c:yMode val="edge"/>
              <c:x val="5.4084785353669777E-3"/>
              <c:y val="0.85659059829059825"/>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373472"/>
        <c:crosses val="autoZero"/>
        <c:auto val="1"/>
        <c:lblAlgn val="ctr"/>
        <c:lblOffset val="100"/>
        <c:noMultiLvlLbl val="0"/>
      </c:catAx>
      <c:valAx>
        <c:axId val="736373472"/>
        <c:scaling>
          <c:orientation val="minMax"/>
        </c:scaling>
        <c:delete val="1"/>
        <c:axPos val="t"/>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CA"/>
                  <a:t>Count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736370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[Visualizing the Opioid Toll_Connecticut's Story.xlsx]Pivot Tables!Age- M</c:name>
    <c:fmtId val="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innerShdw blurRad="114300">
              <a:schemeClr val="accent1"/>
            </a:innerShdw>
          </a:effectLst>
        </c:spPr>
      </c:pivotFmt>
    </c:pivotFmts>
    <c:plotArea>
      <c:layout>
        <c:manualLayout>
          <c:layoutTarget val="inner"/>
          <c:xMode val="edge"/>
          <c:yMode val="edge"/>
          <c:x val="8.4971567238413648E-2"/>
          <c:y val="4.4856944444444442E-2"/>
          <c:w val="0.76355464853647625"/>
          <c:h val="0.84129017094017089"/>
        </c:manualLayout>
      </c:layout>
      <c:barChart>
        <c:barDir val="bar"/>
        <c:grouping val="clustered"/>
        <c:varyColors val="0"/>
        <c:ser>
          <c:idx val="0"/>
          <c:order val="0"/>
          <c:tx>
            <c:strRef>
              <c:f>'Pivot Tables'!$O$13</c:f>
              <c:strCache>
                <c:ptCount val="1"/>
                <c:pt idx="0">
                  <c:v>Total</c:v>
                </c:pt>
              </c:strCache>
            </c:strRef>
          </c:tx>
          <c:spPr>
            <a:solidFill>
              <a:schemeClr val="accent2"/>
            </a:solid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Tables'!$N$14:$N$21</c:f>
              <c:strCache>
                <c:ptCount val="7"/>
                <c:pt idx="0">
                  <c:v>&lt;20</c:v>
                </c:pt>
                <c:pt idx="1">
                  <c:v>20-29</c:v>
                </c:pt>
                <c:pt idx="2">
                  <c:v>30-39</c:v>
                </c:pt>
                <c:pt idx="3">
                  <c:v>40-49</c:v>
                </c:pt>
                <c:pt idx="4">
                  <c:v>50-59</c:v>
                </c:pt>
                <c:pt idx="5">
                  <c:v>60-69</c:v>
                </c:pt>
                <c:pt idx="6">
                  <c:v>&gt;70</c:v>
                </c:pt>
              </c:strCache>
            </c:strRef>
          </c:cat>
          <c:val>
            <c:numRef>
              <c:f>'Pivot Tables'!$O$14:$O$21</c:f>
              <c:numCache>
                <c:formatCode>General</c:formatCode>
                <c:ptCount val="7"/>
                <c:pt idx="0">
                  <c:v>3</c:v>
                </c:pt>
                <c:pt idx="1">
                  <c:v>116</c:v>
                </c:pt>
                <c:pt idx="2">
                  <c:v>210</c:v>
                </c:pt>
                <c:pt idx="3">
                  <c:v>136</c:v>
                </c:pt>
                <c:pt idx="4">
                  <c:v>143</c:v>
                </c:pt>
                <c:pt idx="5">
                  <c:v>55</c:v>
                </c:pt>
                <c:pt idx="6">
                  <c:v>2</c:v>
                </c:pt>
              </c:numCache>
            </c:numRef>
          </c:val>
          <c:extLst>
            <c:ext xmlns:c16="http://schemas.microsoft.com/office/drawing/2014/chart" uri="{C3380CC4-5D6E-409C-BE32-E72D297353CC}">
              <c16:uniqueId val="{00000000-8916-4035-9BC1-AB6A00631886}"/>
            </c:ext>
          </c:extLst>
        </c:ser>
        <c:dLbls>
          <c:dLblPos val="outEnd"/>
          <c:showLegendKey val="0"/>
          <c:showVal val="1"/>
          <c:showCatName val="0"/>
          <c:showSerName val="0"/>
          <c:showPercent val="0"/>
          <c:showBubbleSize val="0"/>
        </c:dLbls>
        <c:gapWidth val="114"/>
        <c:overlap val="-26"/>
        <c:axId val="814701440"/>
        <c:axId val="814702160"/>
      </c:barChart>
      <c:catAx>
        <c:axId val="814701440"/>
        <c:scaling>
          <c:orientation val="maxMin"/>
        </c:scaling>
        <c:delete val="0"/>
        <c:axPos val="r"/>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CA"/>
                  <a:t>Age-</a:t>
                </a:r>
                <a:r>
                  <a:rPr lang="en-CA" baseline="0"/>
                  <a:t> Years</a:t>
                </a:r>
                <a:endParaRPr lang="en-CA"/>
              </a:p>
            </c:rich>
          </c:tx>
          <c:layout>
            <c:manualLayout>
              <c:xMode val="edge"/>
              <c:yMode val="edge"/>
              <c:x val="0.85202000707440906"/>
              <c:y val="0.8606705128205127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702160"/>
        <c:crosses val="autoZero"/>
        <c:auto val="1"/>
        <c:lblAlgn val="ctr"/>
        <c:lblOffset val="100"/>
        <c:noMultiLvlLbl val="0"/>
      </c:catAx>
      <c:valAx>
        <c:axId val="814702160"/>
        <c:scaling>
          <c:orientation val="maxMin"/>
        </c:scaling>
        <c:delete val="1"/>
        <c:axPos val="t"/>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CA"/>
                  <a:t>Count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814701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[Visualizing the Opioid Toll_Connecticut's Story.xlsx]Pivot Tables!County</c:name>
    <c:fmtId val="1"/>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6"/>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3199595503592081E-2"/>
          <c:y val="3.4358936520819498E-2"/>
          <c:w val="0.79892441887661247"/>
          <c:h val="0.78593816867114297"/>
        </c:manualLayout>
      </c:layout>
      <c:barChart>
        <c:barDir val="col"/>
        <c:grouping val="clustered"/>
        <c:varyColors val="0"/>
        <c:ser>
          <c:idx val="0"/>
          <c:order val="0"/>
          <c:tx>
            <c:strRef>
              <c:f>'Pivot Tables'!$B$33</c:f>
              <c:strCache>
                <c:ptCount val="1"/>
                <c:pt idx="0">
                  <c:v>Count of ID</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strRef>
              <c:f>'Pivot Tables'!$A$34:$A$42</c:f>
              <c:strCache>
                <c:ptCount val="8"/>
                <c:pt idx="0">
                  <c:v>HARTFORD</c:v>
                </c:pt>
                <c:pt idx="1">
                  <c:v>NEW HAVEN</c:v>
                </c:pt>
                <c:pt idx="2">
                  <c:v>FAIRFIELD</c:v>
                </c:pt>
                <c:pt idx="3">
                  <c:v>NEW LONDON</c:v>
                </c:pt>
                <c:pt idx="4">
                  <c:v>LITCHFIELD</c:v>
                </c:pt>
                <c:pt idx="5">
                  <c:v>MIDDLESEX</c:v>
                </c:pt>
                <c:pt idx="6">
                  <c:v>WINDHAM</c:v>
                </c:pt>
                <c:pt idx="7">
                  <c:v>TOLLAND</c:v>
                </c:pt>
              </c:strCache>
            </c:strRef>
          </c:cat>
          <c:val>
            <c:numRef>
              <c:f>'Pivot Tables'!$B$34:$B$42</c:f>
              <c:numCache>
                <c:formatCode>General</c:formatCode>
                <c:ptCount val="8"/>
                <c:pt idx="0">
                  <c:v>285</c:v>
                </c:pt>
                <c:pt idx="1">
                  <c:v>250</c:v>
                </c:pt>
                <c:pt idx="2">
                  <c:v>136</c:v>
                </c:pt>
                <c:pt idx="3">
                  <c:v>73</c:v>
                </c:pt>
                <c:pt idx="4">
                  <c:v>43</c:v>
                </c:pt>
                <c:pt idx="5">
                  <c:v>39</c:v>
                </c:pt>
                <c:pt idx="6">
                  <c:v>37</c:v>
                </c:pt>
                <c:pt idx="7">
                  <c:v>24</c:v>
                </c:pt>
              </c:numCache>
            </c:numRef>
          </c:val>
          <c:extLst>
            <c:ext xmlns:c16="http://schemas.microsoft.com/office/drawing/2014/chart" uri="{C3380CC4-5D6E-409C-BE32-E72D297353CC}">
              <c16:uniqueId val="{00000000-F59E-4342-BEF5-5636526592BF}"/>
            </c:ext>
          </c:extLst>
        </c:ser>
        <c:dLbls>
          <c:showLegendKey val="0"/>
          <c:showVal val="0"/>
          <c:showCatName val="0"/>
          <c:showSerName val="0"/>
          <c:showPercent val="0"/>
          <c:showBubbleSize val="0"/>
        </c:dLbls>
        <c:gapWidth val="219"/>
        <c:overlap val="-27"/>
        <c:axId val="605321464"/>
        <c:axId val="605324704"/>
      </c:barChart>
      <c:lineChart>
        <c:grouping val="standard"/>
        <c:varyColors val="0"/>
        <c:ser>
          <c:idx val="1"/>
          <c:order val="1"/>
          <c:tx>
            <c:strRef>
              <c:f>'Pivot Tables'!$C$33</c:f>
              <c:strCache>
                <c:ptCount val="1"/>
                <c:pt idx="0">
                  <c:v>Cummulative percentage</c:v>
                </c:pt>
              </c:strCache>
            </c:strRef>
          </c:tx>
          <c:spPr>
            <a:ln w="28575" cap="rnd">
              <a:solidFill>
                <a:schemeClr val="accent2"/>
              </a:solidFill>
              <a:round/>
            </a:ln>
            <a:effectLst/>
          </c:spPr>
          <c:marker>
            <c:symbol val="circle"/>
            <c:size val="6"/>
            <c:spPr>
              <a:solidFill>
                <a:schemeClr val="accent2"/>
              </a:solidFill>
              <a:ln>
                <a:noFill/>
              </a:ln>
              <a:effectLst/>
            </c:spPr>
          </c:marker>
          <c:cat>
            <c:strRef>
              <c:f>'Pivot Tables'!$A$34:$A$42</c:f>
              <c:strCache>
                <c:ptCount val="8"/>
                <c:pt idx="0">
                  <c:v>HARTFORD</c:v>
                </c:pt>
                <c:pt idx="1">
                  <c:v>NEW HAVEN</c:v>
                </c:pt>
                <c:pt idx="2">
                  <c:v>FAIRFIELD</c:v>
                </c:pt>
                <c:pt idx="3">
                  <c:v>NEW LONDON</c:v>
                </c:pt>
                <c:pt idx="4">
                  <c:v>LITCHFIELD</c:v>
                </c:pt>
                <c:pt idx="5">
                  <c:v>MIDDLESEX</c:v>
                </c:pt>
                <c:pt idx="6">
                  <c:v>WINDHAM</c:v>
                </c:pt>
                <c:pt idx="7">
                  <c:v>TOLLAND</c:v>
                </c:pt>
              </c:strCache>
            </c:strRef>
          </c:cat>
          <c:val>
            <c:numRef>
              <c:f>'Pivot Tables'!$C$34:$C$42</c:f>
              <c:numCache>
                <c:formatCode>0%</c:formatCode>
                <c:ptCount val="8"/>
                <c:pt idx="0">
                  <c:v>0.32130777903043967</c:v>
                </c:pt>
                <c:pt idx="1">
                  <c:v>0.6031567080045096</c:v>
                </c:pt>
                <c:pt idx="2">
                  <c:v>0.75648252536640359</c:v>
                </c:pt>
                <c:pt idx="3">
                  <c:v>0.83878241262683206</c:v>
                </c:pt>
                <c:pt idx="4">
                  <c:v>0.887260428410372</c:v>
                </c:pt>
                <c:pt idx="5">
                  <c:v>0.9312288613303269</c:v>
                </c:pt>
                <c:pt idx="6">
                  <c:v>0.97294250281848926</c:v>
                </c:pt>
                <c:pt idx="7">
                  <c:v>1</c:v>
                </c:pt>
              </c:numCache>
            </c:numRef>
          </c:val>
          <c:smooth val="0"/>
          <c:extLst>
            <c:ext xmlns:c16="http://schemas.microsoft.com/office/drawing/2014/chart" uri="{C3380CC4-5D6E-409C-BE32-E72D297353CC}">
              <c16:uniqueId val="{00000001-F59E-4342-BEF5-5636526592BF}"/>
            </c:ext>
          </c:extLst>
        </c:ser>
        <c:dLbls>
          <c:showLegendKey val="0"/>
          <c:showVal val="0"/>
          <c:showCatName val="0"/>
          <c:showSerName val="0"/>
          <c:showPercent val="0"/>
          <c:showBubbleSize val="0"/>
        </c:dLbls>
        <c:marker val="1"/>
        <c:smooth val="0"/>
        <c:axId val="605264224"/>
        <c:axId val="605268184"/>
      </c:lineChart>
      <c:catAx>
        <c:axId val="605321464"/>
        <c:scaling>
          <c:orientation val="minMax"/>
        </c:scaling>
        <c:delete val="0"/>
        <c:axPos val="b"/>
        <c:numFmt formatCode="General" sourceLinked="1"/>
        <c:majorTickMark val="out"/>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324704"/>
        <c:crosses val="autoZero"/>
        <c:auto val="1"/>
        <c:lblAlgn val="ctr"/>
        <c:lblOffset val="100"/>
        <c:noMultiLvlLbl val="0"/>
      </c:catAx>
      <c:valAx>
        <c:axId val="605324704"/>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CA"/>
                  <a:t>Death</a:t>
                </a:r>
                <a:r>
                  <a:rPr lang="en-CA" baseline="0"/>
                  <a:t> Count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321464"/>
        <c:crosses val="autoZero"/>
        <c:crossBetween val="between"/>
      </c:valAx>
      <c:valAx>
        <c:axId val="605268184"/>
        <c:scaling>
          <c:orientation val="minMax"/>
          <c:max val="1"/>
        </c:scaling>
        <c:delete val="0"/>
        <c:axPos val="r"/>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CA"/>
                  <a:t>Death Count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264224"/>
        <c:crosses val="max"/>
        <c:crossBetween val="between"/>
      </c:valAx>
      <c:catAx>
        <c:axId val="605264224"/>
        <c:scaling>
          <c:orientation val="minMax"/>
        </c:scaling>
        <c:delete val="1"/>
        <c:axPos val="b"/>
        <c:numFmt formatCode="General" sourceLinked="1"/>
        <c:majorTickMark val="none"/>
        <c:minorTickMark val="none"/>
        <c:tickLblPos val="nextTo"/>
        <c:crossAx val="60526818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399580766325108"/>
          <c:y val="3.4358936520819498E-2"/>
          <c:w val="0.73814856194337153"/>
          <c:h val="0.93128212695836099"/>
        </c:manualLayout>
      </c:layout>
      <c:barChart>
        <c:barDir val="bar"/>
        <c:grouping val="stacked"/>
        <c:varyColors val="0"/>
        <c:ser>
          <c:idx val="1"/>
          <c:order val="0"/>
          <c:tx>
            <c:strRef>
              <c:f>'Pivot Tables'!$F$76</c:f>
              <c:strCache>
                <c:ptCount val="1"/>
                <c:pt idx="0">
                  <c:v>Value</c:v>
                </c:pt>
              </c:strCache>
            </c:strRef>
          </c:tx>
          <c:spPr>
            <a:noFill/>
            <a:ln>
              <a:noFill/>
            </a:ln>
            <a:effectLst/>
          </c:spPr>
          <c:invertIfNegative val="0"/>
          <c:cat>
            <c:strRef>
              <c:f>'Pivot Tables'!$D$77:$D$92</c:f>
              <c:strCache>
                <c:ptCount val="16"/>
                <c:pt idx="0">
                  <c:v>Fentanyl</c:v>
                </c:pt>
                <c:pt idx="1">
                  <c:v>Heroin</c:v>
                </c:pt>
                <c:pt idx="2">
                  <c:v>Benzodiazepine</c:v>
                </c:pt>
                <c:pt idx="3">
                  <c:v>Cocaine</c:v>
                </c:pt>
                <c:pt idx="4">
                  <c:v>Ethanol</c:v>
                </c:pt>
                <c:pt idx="5">
                  <c:v>FentanylAnalogue</c:v>
                </c:pt>
                <c:pt idx="6">
                  <c:v>Methadone</c:v>
                </c:pt>
                <c:pt idx="7">
                  <c:v>Oxycodone</c:v>
                </c:pt>
                <c:pt idx="8">
                  <c:v>Other</c:v>
                </c:pt>
                <c:pt idx="9">
                  <c:v>Amphet</c:v>
                </c:pt>
                <c:pt idx="10">
                  <c:v>Tramad</c:v>
                </c:pt>
                <c:pt idx="11">
                  <c:v>Hydromorphone</c:v>
                </c:pt>
                <c:pt idx="12">
                  <c:v>Hydrocodone</c:v>
                </c:pt>
                <c:pt idx="13">
                  <c:v>Morphine_NotHeroin</c:v>
                </c:pt>
                <c:pt idx="14">
                  <c:v>OpiateNOS</c:v>
                </c:pt>
                <c:pt idx="15">
                  <c:v>Oxymorphone</c:v>
                </c:pt>
              </c:strCache>
            </c:strRef>
          </c:cat>
          <c:val>
            <c:numRef>
              <c:f>'Pivot Tables'!$F$77:$F$92</c:f>
              <c:numCache>
                <c:formatCode>0</c:formatCode>
                <c:ptCount val="16"/>
                <c:pt idx="0">
                  <c:v>0</c:v>
                </c:pt>
                <c:pt idx="1">
                  <c:v>82.5</c:v>
                </c:pt>
                <c:pt idx="2">
                  <c:v>148</c:v>
                </c:pt>
                <c:pt idx="3">
                  <c:v>152</c:v>
                </c:pt>
                <c:pt idx="4">
                  <c:v>169.5</c:v>
                </c:pt>
                <c:pt idx="5">
                  <c:v>231</c:v>
                </c:pt>
                <c:pt idx="6">
                  <c:v>244.5</c:v>
                </c:pt>
                <c:pt idx="7">
                  <c:v>248</c:v>
                </c:pt>
                <c:pt idx="8">
                  <c:v>263</c:v>
                </c:pt>
                <c:pt idx="9">
                  <c:v>273.5</c:v>
                </c:pt>
                <c:pt idx="10">
                  <c:v>276.5</c:v>
                </c:pt>
                <c:pt idx="11">
                  <c:v>283</c:v>
                </c:pt>
                <c:pt idx="12">
                  <c:v>283</c:v>
                </c:pt>
                <c:pt idx="13">
                  <c:v>284.5</c:v>
                </c:pt>
                <c:pt idx="14">
                  <c:v>285.5</c:v>
                </c:pt>
                <c:pt idx="15">
                  <c:v>286.5</c:v>
                </c:pt>
              </c:numCache>
            </c:numRef>
          </c:val>
          <c:extLst>
            <c:ext xmlns:c16="http://schemas.microsoft.com/office/drawing/2014/chart" uri="{C3380CC4-5D6E-409C-BE32-E72D297353CC}">
              <c16:uniqueId val="{00000000-5CE4-4684-A0C2-08AA94F3AD29}"/>
            </c:ext>
          </c:extLst>
        </c:ser>
        <c:ser>
          <c:idx val="0"/>
          <c:order val="1"/>
          <c:tx>
            <c:strRef>
              <c:f>'Pivot Tables'!$E$76</c:f>
              <c:strCache>
                <c:ptCount val="1"/>
                <c:pt idx="0">
                  <c:v>Count</c:v>
                </c:pt>
              </c:strCache>
            </c:strRef>
          </c:tx>
          <c:spPr>
            <a:blipFill>
              <a:blip xmlns:r="http://schemas.openxmlformats.org/officeDocument/2006/relationships" r:embed="rId3"/>
              <a:stretch>
                <a:fillRect/>
              </a:stretch>
            </a:blipFill>
            <a:ln w="6350" cap="flat" cmpd="sng" algn="ctr">
              <a:noFill/>
              <a:prstDash val="solid"/>
              <a:miter lim="800000"/>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Tables'!$D$77:$D$92</c:f>
              <c:strCache>
                <c:ptCount val="16"/>
                <c:pt idx="0">
                  <c:v>Fentanyl</c:v>
                </c:pt>
                <c:pt idx="1">
                  <c:v>Heroin</c:v>
                </c:pt>
                <c:pt idx="2">
                  <c:v>Benzodiazepine</c:v>
                </c:pt>
                <c:pt idx="3">
                  <c:v>Cocaine</c:v>
                </c:pt>
                <c:pt idx="4">
                  <c:v>Ethanol</c:v>
                </c:pt>
                <c:pt idx="5">
                  <c:v>FentanylAnalogue</c:v>
                </c:pt>
                <c:pt idx="6">
                  <c:v>Methadone</c:v>
                </c:pt>
                <c:pt idx="7">
                  <c:v>Oxycodone</c:v>
                </c:pt>
                <c:pt idx="8">
                  <c:v>Other</c:v>
                </c:pt>
                <c:pt idx="9">
                  <c:v>Amphet</c:v>
                </c:pt>
                <c:pt idx="10">
                  <c:v>Tramad</c:v>
                </c:pt>
                <c:pt idx="11">
                  <c:v>Hydromorphone</c:v>
                </c:pt>
                <c:pt idx="12">
                  <c:v>Hydrocodone</c:v>
                </c:pt>
                <c:pt idx="13">
                  <c:v>Morphine_NotHeroin</c:v>
                </c:pt>
                <c:pt idx="14">
                  <c:v>OpiateNOS</c:v>
                </c:pt>
                <c:pt idx="15">
                  <c:v>Oxymorphone</c:v>
                </c:pt>
              </c:strCache>
            </c:strRef>
          </c:cat>
          <c:val>
            <c:numRef>
              <c:f>'Pivot Tables'!$E$77:$E$92</c:f>
              <c:numCache>
                <c:formatCode>General</c:formatCode>
                <c:ptCount val="16"/>
                <c:pt idx="0">
                  <c:v>580</c:v>
                </c:pt>
                <c:pt idx="1">
                  <c:v>415</c:v>
                </c:pt>
                <c:pt idx="2">
                  <c:v>284</c:v>
                </c:pt>
                <c:pt idx="3">
                  <c:v>276</c:v>
                </c:pt>
                <c:pt idx="4">
                  <c:v>241</c:v>
                </c:pt>
                <c:pt idx="5">
                  <c:v>118</c:v>
                </c:pt>
                <c:pt idx="6">
                  <c:v>91</c:v>
                </c:pt>
                <c:pt idx="7">
                  <c:v>84</c:v>
                </c:pt>
                <c:pt idx="8">
                  <c:v>54</c:v>
                </c:pt>
                <c:pt idx="9">
                  <c:v>33</c:v>
                </c:pt>
                <c:pt idx="10">
                  <c:v>27</c:v>
                </c:pt>
                <c:pt idx="11">
                  <c:v>14</c:v>
                </c:pt>
                <c:pt idx="12">
                  <c:v>14</c:v>
                </c:pt>
                <c:pt idx="13">
                  <c:v>11</c:v>
                </c:pt>
                <c:pt idx="14">
                  <c:v>9</c:v>
                </c:pt>
                <c:pt idx="15">
                  <c:v>7</c:v>
                </c:pt>
              </c:numCache>
            </c:numRef>
          </c:val>
          <c:extLst>
            <c:ext xmlns:c16="http://schemas.microsoft.com/office/drawing/2014/chart" uri="{C3380CC4-5D6E-409C-BE32-E72D297353CC}">
              <c16:uniqueId val="{00000001-5CE4-4684-A0C2-08AA94F3AD29}"/>
            </c:ext>
          </c:extLst>
        </c:ser>
        <c:dLbls>
          <c:showLegendKey val="0"/>
          <c:showVal val="0"/>
          <c:showCatName val="0"/>
          <c:showSerName val="0"/>
          <c:showPercent val="0"/>
          <c:showBubbleSize val="0"/>
        </c:dLbls>
        <c:gapWidth val="0"/>
        <c:overlap val="100"/>
        <c:axId val="795163216"/>
        <c:axId val="795171496"/>
      </c:barChart>
      <c:catAx>
        <c:axId val="79516321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171496"/>
        <c:crosses val="autoZero"/>
        <c:auto val="1"/>
        <c:lblAlgn val="ctr"/>
        <c:lblOffset val="100"/>
        <c:noMultiLvlLbl val="0"/>
      </c:catAx>
      <c:valAx>
        <c:axId val="795171496"/>
        <c:scaling>
          <c:orientation val="minMax"/>
        </c:scaling>
        <c:delete val="1"/>
        <c:axPos val="t"/>
        <c:numFmt formatCode="0" sourceLinked="1"/>
        <c:majorTickMark val="none"/>
        <c:minorTickMark val="none"/>
        <c:tickLblPos val="nextTo"/>
        <c:crossAx val="795163216"/>
        <c:crosses val="autoZero"/>
        <c:crossBetween val="between"/>
      </c:valAx>
      <c:spPr>
        <a:noFill/>
        <a:ln>
          <a:noFill/>
        </a:ln>
        <a:effectLst/>
      </c:spPr>
    </c:plotArea>
    <c:legend>
      <c:legendPos val="r"/>
      <c:layout>
        <c:manualLayout>
          <c:xMode val="edge"/>
          <c:yMode val="edge"/>
          <c:x val="0.68674221385173595"/>
          <c:y val="0.8533500577977815"/>
          <c:w val="0.25920430725359384"/>
          <c:h val="0.1054202021692614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2224786324786323E-2"/>
          <c:y val="0"/>
          <c:w val="0.91555042735042735"/>
          <c:h val="0.80957361111111115"/>
        </c:manualLayout>
      </c:layout>
      <c:areaChart>
        <c:grouping val="standard"/>
        <c:varyColors val="0"/>
        <c:ser>
          <c:idx val="1"/>
          <c:order val="1"/>
          <c:tx>
            <c:strRef>
              <c:f>'Formulas Used'!$C$29</c:f>
              <c:strCache>
                <c:ptCount val="1"/>
                <c:pt idx="0">
                  <c:v>Cummulative probability</c:v>
                </c:pt>
              </c:strCache>
            </c:strRef>
          </c:tx>
          <c:spPr>
            <a:solidFill>
              <a:schemeClr val="accent2"/>
            </a:solidFill>
            <a:ln>
              <a:noFill/>
            </a:ln>
            <a:effectLst/>
          </c:spPr>
          <c:cat>
            <c:numRef>
              <c:f>'Formulas Used'!$A$30:$A$50</c:f>
              <c:numCache>
                <c:formatCode>General</c:formatCode>
                <c:ptCount val="21"/>
                <c:pt idx="0">
                  <c:v>14</c:v>
                </c:pt>
                <c:pt idx="1">
                  <c:v>17</c:v>
                </c:pt>
                <c:pt idx="2">
                  <c:v>20</c:v>
                </c:pt>
                <c:pt idx="3">
                  <c:v>23</c:v>
                </c:pt>
                <c:pt idx="4">
                  <c:v>26</c:v>
                </c:pt>
                <c:pt idx="5">
                  <c:v>29</c:v>
                </c:pt>
                <c:pt idx="6">
                  <c:v>32</c:v>
                </c:pt>
                <c:pt idx="7">
                  <c:v>35</c:v>
                </c:pt>
                <c:pt idx="8">
                  <c:v>38</c:v>
                </c:pt>
                <c:pt idx="9">
                  <c:v>41</c:v>
                </c:pt>
                <c:pt idx="10">
                  <c:v>44</c:v>
                </c:pt>
                <c:pt idx="11">
                  <c:v>47</c:v>
                </c:pt>
                <c:pt idx="12">
                  <c:v>50</c:v>
                </c:pt>
                <c:pt idx="13">
                  <c:v>53</c:v>
                </c:pt>
                <c:pt idx="14">
                  <c:v>56</c:v>
                </c:pt>
                <c:pt idx="15">
                  <c:v>59</c:v>
                </c:pt>
                <c:pt idx="16">
                  <c:v>62</c:v>
                </c:pt>
                <c:pt idx="17">
                  <c:v>65</c:v>
                </c:pt>
                <c:pt idx="18">
                  <c:v>68</c:v>
                </c:pt>
                <c:pt idx="19">
                  <c:v>71</c:v>
                </c:pt>
                <c:pt idx="20">
                  <c:v>74</c:v>
                </c:pt>
              </c:numCache>
            </c:numRef>
          </c:cat>
          <c:val>
            <c:numRef>
              <c:f>'Formulas Used'!$C$30:$C$50</c:f>
              <c:numCache>
                <c:formatCode>General</c:formatCode>
                <c:ptCount val="21"/>
                <c:pt idx="0">
                  <c:v>-100</c:v>
                </c:pt>
                <c:pt idx="1">
                  <c:v>-100</c:v>
                </c:pt>
                <c:pt idx="2">
                  <c:v>-100</c:v>
                </c:pt>
                <c:pt idx="3">
                  <c:v>-100</c:v>
                </c:pt>
                <c:pt idx="4">
                  <c:v>-100</c:v>
                </c:pt>
                <c:pt idx="5">
                  <c:v>-100</c:v>
                </c:pt>
                <c:pt idx="6">
                  <c:v>2.3673468975698077E-2</c:v>
                </c:pt>
                <c:pt idx="7">
                  <c:v>2.785416697308259E-2</c:v>
                </c:pt>
                <c:pt idx="8">
                  <c:v>3.0890185369867804E-2</c:v>
                </c:pt>
                <c:pt idx="9">
                  <c:v>3.228887554834399E-2</c:v>
                </c:pt>
                <c:pt idx="10">
                  <c:v>3.1811737818507858E-2</c:v>
                </c:pt>
                <c:pt idx="11">
                  <c:v>2.9540914432907388E-2</c:v>
                </c:pt>
                <c:pt idx="12">
                  <c:v>2.5856071595800424E-2</c:v>
                </c:pt>
                <c:pt idx="13">
                  <c:v>-100</c:v>
                </c:pt>
                <c:pt idx="14">
                  <c:v>-100</c:v>
                </c:pt>
                <c:pt idx="15">
                  <c:v>-100</c:v>
                </c:pt>
                <c:pt idx="16">
                  <c:v>-100</c:v>
                </c:pt>
                <c:pt idx="17">
                  <c:v>-100</c:v>
                </c:pt>
                <c:pt idx="18">
                  <c:v>-100</c:v>
                </c:pt>
                <c:pt idx="19">
                  <c:v>-100</c:v>
                </c:pt>
                <c:pt idx="20">
                  <c:v>-100</c:v>
                </c:pt>
              </c:numCache>
            </c:numRef>
          </c:val>
          <c:extLst>
            <c:ext xmlns:c16="http://schemas.microsoft.com/office/drawing/2014/chart" uri="{C3380CC4-5D6E-409C-BE32-E72D297353CC}">
              <c16:uniqueId val="{00000000-F424-44D8-9255-F23979C1E68E}"/>
            </c:ext>
          </c:extLst>
        </c:ser>
        <c:dLbls>
          <c:showLegendKey val="0"/>
          <c:showVal val="0"/>
          <c:showCatName val="0"/>
          <c:showSerName val="0"/>
          <c:showPercent val="0"/>
          <c:showBubbleSize val="0"/>
        </c:dLbls>
        <c:axId val="673355808"/>
        <c:axId val="673349688"/>
      </c:areaChart>
      <c:lineChart>
        <c:grouping val="standard"/>
        <c:varyColors val="0"/>
        <c:ser>
          <c:idx val="0"/>
          <c:order val="0"/>
          <c:tx>
            <c:strRef>
              <c:f>'Formulas Used'!$B$29</c:f>
              <c:strCache>
                <c:ptCount val="1"/>
                <c:pt idx="0">
                  <c:v>Probability Density</c:v>
                </c:pt>
              </c:strCache>
            </c:strRef>
          </c:tx>
          <c:spPr>
            <a:ln w="28575" cap="rnd">
              <a:solidFill>
                <a:schemeClr val="accent1"/>
              </a:solidFill>
              <a:round/>
            </a:ln>
            <a:effectLst/>
          </c:spPr>
          <c:marker>
            <c:symbol val="none"/>
          </c:marker>
          <c:cat>
            <c:numRef>
              <c:f>'Formulas Used'!$A$30:$A$50</c:f>
              <c:numCache>
                <c:formatCode>General</c:formatCode>
                <c:ptCount val="21"/>
                <c:pt idx="0">
                  <c:v>14</c:v>
                </c:pt>
                <c:pt idx="1">
                  <c:v>17</c:v>
                </c:pt>
                <c:pt idx="2">
                  <c:v>20</c:v>
                </c:pt>
                <c:pt idx="3">
                  <c:v>23</c:v>
                </c:pt>
                <c:pt idx="4">
                  <c:v>26</c:v>
                </c:pt>
                <c:pt idx="5">
                  <c:v>29</c:v>
                </c:pt>
                <c:pt idx="6">
                  <c:v>32</c:v>
                </c:pt>
                <c:pt idx="7">
                  <c:v>35</c:v>
                </c:pt>
                <c:pt idx="8">
                  <c:v>38</c:v>
                </c:pt>
                <c:pt idx="9">
                  <c:v>41</c:v>
                </c:pt>
                <c:pt idx="10">
                  <c:v>44</c:v>
                </c:pt>
                <c:pt idx="11">
                  <c:v>47</c:v>
                </c:pt>
                <c:pt idx="12">
                  <c:v>50</c:v>
                </c:pt>
                <c:pt idx="13">
                  <c:v>53</c:v>
                </c:pt>
                <c:pt idx="14">
                  <c:v>56</c:v>
                </c:pt>
                <c:pt idx="15">
                  <c:v>59</c:v>
                </c:pt>
                <c:pt idx="16">
                  <c:v>62</c:v>
                </c:pt>
                <c:pt idx="17">
                  <c:v>65</c:v>
                </c:pt>
                <c:pt idx="18">
                  <c:v>68</c:v>
                </c:pt>
                <c:pt idx="19">
                  <c:v>71</c:v>
                </c:pt>
                <c:pt idx="20">
                  <c:v>74</c:v>
                </c:pt>
              </c:numCache>
            </c:numRef>
          </c:cat>
          <c:val>
            <c:numRef>
              <c:f>'Formulas Used'!$B$30:$B$50</c:f>
              <c:numCache>
                <c:formatCode>General</c:formatCode>
                <c:ptCount val="21"/>
                <c:pt idx="0">
                  <c:v>2.5753464801656491E-3</c:v>
                </c:pt>
                <c:pt idx="1">
                  <c:v>4.3216693733868208E-3</c:v>
                </c:pt>
                <c:pt idx="2">
                  <c:v>6.8354872483070385E-3</c:v>
                </c:pt>
                <c:pt idx="3">
                  <c:v>1.0190358979229173E-2</c:v>
                </c:pt>
                <c:pt idx="4">
                  <c:v>1.4318962640226718E-2</c:v>
                </c:pt>
                <c:pt idx="5">
                  <c:v>1.8964251028261801E-2</c:v>
                </c:pt>
                <c:pt idx="6">
                  <c:v>2.3673468975698077E-2</c:v>
                </c:pt>
                <c:pt idx="7">
                  <c:v>2.785416697308259E-2</c:v>
                </c:pt>
                <c:pt idx="8">
                  <c:v>3.0890185369867804E-2</c:v>
                </c:pt>
                <c:pt idx="9">
                  <c:v>3.228887554834399E-2</c:v>
                </c:pt>
                <c:pt idx="10">
                  <c:v>3.1811737818507858E-2</c:v>
                </c:pt>
                <c:pt idx="11">
                  <c:v>2.9540914432907388E-2</c:v>
                </c:pt>
                <c:pt idx="12">
                  <c:v>2.5856071595800424E-2</c:v>
                </c:pt>
                <c:pt idx="13">
                  <c:v>2.1330607058856147E-2</c:v>
                </c:pt>
                <c:pt idx="14">
                  <c:v>1.6586164028179546E-2</c:v>
                </c:pt>
                <c:pt idx="15">
                  <c:v>1.2156002014040487E-2</c:v>
                </c:pt>
                <c:pt idx="16">
                  <c:v>8.3972607209112787E-3</c:v>
                </c:pt>
                <c:pt idx="17">
                  <c:v>5.4674721365534909E-3</c:v>
                </c:pt>
                <c:pt idx="18">
                  <c:v>3.355348127356161E-3</c:v>
                </c:pt>
                <c:pt idx="19">
                  <c:v>1.9408441402552091E-3</c:v>
                </c:pt>
                <c:pt idx="20">
                  <c:v>1.0581465054916007E-3</c:v>
                </c:pt>
              </c:numCache>
            </c:numRef>
          </c:val>
          <c:smooth val="1"/>
          <c:extLst>
            <c:ext xmlns:c16="http://schemas.microsoft.com/office/drawing/2014/chart" uri="{C3380CC4-5D6E-409C-BE32-E72D297353CC}">
              <c16:uniqueId val="{00000001-F424-44D8-9255-F23979C1E68E}"/>
            </c:ext>
          </c:extLst>
        </c:ser>
        <c:dLbls>
          <c:showLegendKey val="0"/>
          <c:showVal val="0"/>
          <c:showCatName val="0"/>
          <c:showSerName val="0"/>
          <c:showPercent val="0"/>
          <c:showBubbleSize val="0"/>
        </c:dLbls>
        <c:marker val="1"/>
        <c:smooth val="0"/>
        <c:axId val="673355808"/>
        <c:axId val="673349688"/>
      </c:lineChart>
      <c:catAx>
        <c:axId val="6733558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 in Years</a:t>
                </a:r>
              </a:p>
            </c:rich>
          </c:tx>
          <c:layout>
            <c:manualLayout>
              <c:xMode val="edge"/>
              <c:yMode val="edge"/>
              <c:x val="0.40328470648322529"/>
              <c:y val="0.9137692307692307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3349688"/>
        <c:crosses val="autoZero"/>
        <c:auto val="0"/>
        <c:lblAlgn val="ctr"/>
        <c:lblOffset val="100"/>
        <c:noMultiLvlLbl val="0"/>
      </c:catAx>
      <c:valAx>
        <c:axId val="673349688"/>
        <c:scaling>
          <c:orientation val="minMax"/>
          <c:min val="0"/>
        </c:scaling>
        <c:delete val="1"/>
        <c:axPos val="l"/>
        <c:numFmt formatCode="General" sourceLinked="1"/>
        <c:majorTickMark val="out"/>
        <c:minorTickMark val="none"/>
        <c:tickLblPos val="nextTo"/>
        <c:crossAx val="673355808"/>
        <c:crosses val="autoZero"/>
        <c:crossBetween val="midCat"/>
      </c:valAx>
      <c:spPr>
        <a:noFill/>
        <a:ln>
          <a:noFill/>
        </a:ln>
        <a:effectLst/>
      </c:spPr>
    </c:plotArea>
    <c:legend>
      <c:legendPos val="r"/>
      <c:layout>
        <c:manualLayout>
          <c:xMode val="edge"/>
          <c:yMode val="edge"/>
          <c:x val="2.3401112990923709E-2"/>
          <c:y val="3.3925641025641051E-2"/>
          <c:w val="0.31444377054936634"/>
          <c:h val="0.1831743589743589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[Visualizing the Opioid Toll_Connecticut's Story.xlsx]Pivot Tables!Ethnicity</c:name>
    <c:fmtId val="2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0.14925213675213675"/>
              <c:y val="2.01587301587301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0"/>
          <c:showCatName val="1"/>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0.14925213675213675"/>
              <c:y val="4.38064102564101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0"/>
          <c:showCatName val="1"/>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0.37177350427350425"/>
              <c:y val="9.0714285714285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0"/>
          <c:showCatName val="1"/>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4.0705128205128206E-2"/>
              <c:y val="9.57539682539682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0"/>
          <c:showCatName val="1"/>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0.19809829059829059"/>
              <c:y val="-9.07142857142858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0"/>
          <c:showCatName val="1"/>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s>
    <c:view3D>
      <c:rotX val="30"/>
      <c:rotY val="191"/>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Tables'!$B$12</c:f>
              <c:strCache>
                <c:ptCount val="1"/>
                <c:pt idx="0">
                  <c:v>Count of ID</c:v>
                </c:pt>
              </c:strCache>
            </c:strRef>
          </c:tx>
          <c:explosion val="6"/>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001-9D3F-4D9F-84E4-9DE8E60ABC2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003-9D3F-4D9F-84E4-9DE8E60ABC2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005-9D3F-4D9F-84E4-9DE8E60ABC2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007-9D3F-4D9F-84E4-9DE8E60ABC24}"/>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09-9D3F-4D9F-84E4-9DE8E60ABC24}"/>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00B-9D3F-4D9F-84E4-9DE8E60ABC24}"/>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0D-9D3F-4D9F-84E4-9DE8E60ABC24}"/>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0F-9D3F-4D9F-84E4-9DE8E60ABC24}"/>
              </c:ext>
            </c:extLst>
          </c:dPt>
          <c:dLbls>
            <c:dLbl>
              <c:idx val="3"/>
              <c:layout>
                <c:manualLayout>
                  <c:x val="-4.0705128205128206E-2"/>
                  <c:y val="9.5753968253968258E-2"/>
                </c:manualLayout>
              </c:layout>
              <c:dLblPos val="bestFi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D3F-4D9F-84E4-9DE8E60ABC24}"/>
                </c:ext>
              </c:extLst>
            </c:dLbl>
            <c:dLbl>
              <c:idx val="4"/>
              <c:layout>
                <c:manualLayout>
                  <c:x val="0.37177350427350425"/>
                  <c:y val="9.071428571428572E-2"/>
                </c:manualLayout>
              </c:layout>
              <c:dLblPos val="bestFi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D3F-4D9F-84E4-9DE8E60ABC24}"/>
                </c:ext>
              </c:extLst>
            </c:dLbl>
            <c:dLbl>
              <c:idx val="5"/>
              <c:layout>
                <c:manualLayout>
                  <c:x val="-0.14925213675213675"/>
                  <c:y val="2.0158730158730157E-2"/>
                </c:manualLayout>
              </c:layout>
              <c:dLblPos val="bestFi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9D3F-4D9F-84E4-9DE8E60ABC24}"/>
                </c:ext>
              </c:extLst>
            </c:dLbl>
            <c:dLbl>
              <c:idx val="6"/>
              <c:layout>
                <c:manualLayout>
                  <c:x val="0.14925213675213675"/>
                  <c:y val="4.3806410256410154E-2"/>
                </c:manualLayout>
              </c:layout>
              <c:dLblPos val="bestFi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D-9D3F-4D9F-84E4-9DE8E60ABC24}"/>
                </c:ext>
              </c:extLst>
            </c:dLbl>
            <c:dLbl>
              <c:idx val="7"/>
              <c:layout>
                <c:manualLayout>
                  <c:x val="-0.19809829059829059"/>
                  <c:y val="-9.0714285714285803E-2"/>
                </c:manualLayout>
              </c:layout>
              <c:dLblPos val="bestFi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F-9D3F-4D9F-84E4-9DE8E60ABC2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Tables'!$A$13:$A$21</c:f>
              <c:strCache>
                <c:ptCount val="8"/>
                <c:pt idx="0">
                  <c:v>White</c:v>
                </c:pt>
                <c:pt idx="1">
                  <c:v>Hispanic, White</c:v>
                </c:pt>
                <c:pt idx="2">
                  <c:v>Black</c:v>
                </c:pt>
                <c:pt idx="3">
                  <c:v>Hispanic, Black</c:v>
                </c:pt>
                <c:pt idx="4">
                  <c:v>Asian Indian</c:v>
                </c:pt>
                <c:pt idx="5">
                  <c:v>Asian, Other</c:v>
                </c:pt>
                <c:pt idx="6">
                  <c:v>Unknown</c:v>
                </c:pt>
                <c:pt idx="7">
                  <c:v>Other</c:v>
                </c:pt>
              </c:strCache>
            </c:strRef>
          </c:cat>
          <c:val>
            <c:numRef>
              <c:f>'Pivot Tables'!$B$13:$B$21</c:f>
              <c:numCache>
                <c:formatCode>General</c:formatCode>
                <c:ptCount val="8"/>
                <c:pt idx="0">
                  <c:v>706</c:v>
                </c:pt>
                <c:pt idx="1">
                  <c:v>90</c:v>
                </c:pt>
                <c:pt idx="2">
                  <c:v>74</c:v>
                </c:pt>
                <c:pt idx="3">
                  <c:v>6</c:v>
                </c:pt>
                <c:pt idx="4">
                  <c:v>5</c:v>
                </c:pt>
                <c:pt idx="5">
                  <c:v>3</c:v>
                </c:pt>
                <c:pt idx="6">
                  <c:v>2</c:v>
                </c:pt>
                <c:pt idx="7">
                  <c:v>1</c:v>
                </c:pt>
              </c:numCache>
            </c:numRef>
          </c:val>
          <c:extLst>
            <c:ext xmlns:c16="http://schemas.microsoft.com/office/drawing/2014/chart" uri="{C3380CC4-5D6E-409C-BE32-E72D297353CC}">
              <c16:uniqueId val="{0000000E-9D3F-4D9F-84E4-9DE8E60ABC24}"/>
            </c:ext>
          </c:extLst>
        </c:ser>
        <c:ser>
          <c:idx val="1"/>
          <c:order val="1"/>
          <c:tx>
            <c:strRef>
              <c:f>'Pivot Tables'!$C$12</c:f>
              <c:strCache>
                <c:ptCount val="1"/>
                <c:pt idx="0">
                  <c:v>% distribution</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011-6E6A-41B0-A4E9-F737F99B8F8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013-6E6A-41B0-A4E9-F737F99B8F8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015-6E6A-41B0-A4E9-F737F99B8F88}"/>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017-6E6A-41B0-A4E9-F737F99B8F88}"/>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19-6E6A-41B0-A4E9-F737F99B8F88}"/>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01B-6E6A-41B0-A4E9-F737F99B8F88}"/>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1D-6E6A-41B0-A4E9-F737F99B8F88}"/>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1F-6E6A-41B0-A4E9-F737F99B8F8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Tables'!$A$13:$A$21</c:f>
              <c:strCache>
                <c:ptCount val="8"/>
                <c:pt idx="0">
                  <c:v>White</c:v>
                </c:pt>
                <c:pt idx="1">
                  <c:v>Hispanic, White</c:v>
                </c:pt>
                <c:pt idx="2">
                  <c:v>Black</c:v>
                </c:pt>
                <c:pt idx="3">
                  <c:v>Hispanic, Black</c:v>
                </c:pt>
                <c:pt idx="4">
                  <c:v>Asian Indian</c:v>
                </c:pt>
                <c:pt idx="5">
                  <c:v>Asian, Other</c:v>
                </c:pt>
                <c:pt idx="6">
                  <c:v>Unknown</c:v>
                </c:pt>
                <c:pt idx="7">
                  <c:v>Other</c:v>
                </c:pt>
              </c:strCache>
            </c:strRef>
          </c:cat>
          <c:val>
            <c:numRef>
              <c:f>'Pivot Tables'!$C$13:$C$21</c:f>
              <c:numCache>
                <c:formatCode>0.00%</c:formatCode>
                <c:ptCount val="8"/>
                <c:pt idx="0">
                  <c:v>0.79594137542277343</c:v>
                </c:pt>
                <c:pt idx="1">
                  <c:v>0.10146561443066517</c:v>
                </c:pt>
                <c:pt idx="2">
                  <c:v>8.3427282976324693E-2</c:v>
                </c:pt>
                <c:pt idx="3">
                  <c:v>6.7643742953776773E-3</c:v>
                </c:pt>
                <c:pt idx="4">
                  <c:v>5.6369785794813977E-3</c:v>
                </c:pt>
                <c:pt idx="5">
                  <c:v>3.3821871476888386E-3</c:v>
                </c:pt>
                <c:pt idx="6">
                  <c:v>2.2547914317925591E-3</c:v>
                </c:pt>
                <c:pt idx="7">
                  <c:v>1.1273957158962795E-3</c:v>
                </c:pt>
              </c:numCache>
            </c:numRef>
          </c:val>
          <c:extLst>
            <c:ext xmlns:c16="http://schemas.microsoft.com/office/drawing/2014/chart" uri="{C3380CC4-5D6E-409C-BE32-E72D297353CC}">
              <c16:uniqueId val="{00000010-9D3F-4D9F-84E4-9DE8E60ABC24}"/>
            </c:ext>
          </c:extLst>
        </c:ser>
        <c:dLbls>
          <c:dLblPos val="outEnd"/>
          <c:showLegendKey val="0"/>
          <c:showVal val="0"/>
          <c:showCatName val="1"/>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[Visualizing the Opioid Toll_Connecticut's Story.xlsx]Pivot Tables!PivotTable33</c:name>
    <c:fmtId val="1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48608851819543"/>
          <c:y val="0.12105176834163479"/>
          <c:w val="0.854634070602454"/>
          <c:h val="0.73765642579468194"/>
        </c:manualLayout>
      </c:layout>
      <c:barChart>
        <c:barDir val="col"/>
        <c:grouping val="stacked"/>
        <c:varyColors val="0"/>
        <c:ser>
          <c:idx val="0"/>
          <c:order val="0"/>
          <c:tx>
            <c:strRef>
              <c:f>'Pivot Tables'!$B$100:$B$101</c:f>
              <c:strCache>
                <c:ptCount val="1"/>
                <c:pt idx="0">
                  <c:v>Medication/Prescription drug abuse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Tables'!$A$102:$A$104</c:f>
              <c:strCache>
                <c:ptCount val="2"/>
                <c:pt idx="0">
                  <c:v>Female</c:v>
                </c:pt>
                <c:pt idx="1">
                  <c:v>Male</c:v>
                </c:pt>
              </c:strCache>
            </c:strRef>
          </c:cat>
          <c:val>
            <c:numRef>
              <c:f>'Pivot Tables'!$B$102:$B$104</c:f>
              <c:numCache>
                <c:formatCode>0.00%</c:formatCode>
                <c:ptCount val="2"/>
                <c:pt idx="0">
                  <c:v>0.35135135135135137</c:v>
                </c:pt>
                <c:pt idx="1">
                  <c:v>0.27669172932330827</c:v>
                </c:pt>
              </c:numCache>
            </c:numRef>
          </c:val>
          <c:extLst>
            <c:ext xmlns:c16="http://schemas.microsoft.com/office/drawing/2014/chart" uri="{C3380CC4-5D6E-409C-BE32-E72D297353CC}">
              <c16:uniqueId val="{00000000-5A78-44AA-98E5-A632B01E67B0}"/>
            </c:ext>
          </c:extLst>
        </c:ser>
        <c:ser>
          <c:idx val="1"/>
          <c:order val="1"/>
          <c:tx>
            <c:strRef>
              <c:f>'Pivot Tables'!$C$100:$C$101</c:f>
              <c:strCache>
                <c:ptCount val="1"/>
                <c:pt idx="0">
                  <c:v>Sub Abuse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Tables'!$A$102:$A$104</c:f>
              <c:strCache>
                <c:ptCount val="2"/>
                <c:pt idx="0">
                  <c:v>Female</c:v>
                </c:pt>
                <c:pt idx="1">
                  <c:v>Male</c:v>
                </c:pt>
              </c:strCache>
            </c:strRef>
          </c:cat>
          <c:val>
            <c:numRef>
              <c:f>'Pivot Tables'!$C$102:$C$104</c:f>
              <c:numCache>
                <c:formatCode>0.00%</c:formatCode>
                <c:ptCount val="2"/>
                <c:pt idx="0">
                  <c:v>0.5855855855855856</c:v>
                </c:pt>
                <c:pt idx="1">
                  <c:v>0.70075187969924813</c:v>
                </c:pt>
              </c:numCache>
            </c:numRef>
          </c:val>
          <c:extLst>
            <c:ext xmlns:c16="http://schemas.microsoft.com/office/drawing/2014/chart" uri="{C3380CC4-5D6E-409C-BE32-E72D297353CC}">
              <c16:uniqueId val="{00000006-F8DD-4BA8-BA26-DBE1790E4666}"/>
            </c:ext>
          </c:extLst>
        </c:ser>
        <c:ser>
          <c:idx val="2"/>
          <c:order val="2"/>
          <c:tx>
            <c:strRef>
              <c:f>'Pivot Tables'!$D$100:$D$101</c:f>
              <c:strCache>
                <c:ptCount val="1"/>
                <c:pt idx="0">
                  <c:v>With Alcohol</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Tables'!$A$102:$A$104</c:f>
              <c:strCache>
                <c:ptCount val="2"/>
                <c:pt idx="0">
                  <c:v>Female</c:v>
                </c:pt>
                <c:pt idx="1">
                  <c:v>Male</c:v>
                </c:pt>
              </c:strCache>
            </c:strRef>
          </c:cat>
          <c:val>
            <c:numRef>
              <c:f>'Pivot Tables'!$D$102:$D$104</c:f>
              <c:numCache>
                <c:formatCode>0.00%</c:formatCode>
                <c:ptCount val="2"/>
                <c:pt idx="0">
                  <c:v>6.3063063063063057E-2</c:v>
                </c:pt>
                <c:pt idx="1">
                  <c:v>2.2556390977443608E-2</c:v>
                </c:pt>
              </c:numCache>
            </c:numRef>
          </c:val>
          <c:extLst>
            <c:ext xmlns:c16="http://schemas.microsoft.com/office/drawing/2014/chart" uri="{C3380CC4-5D6E-409C-BE32-E72D297353CC}">
              <c16:uniqueId val="{00000008-F8DD-4BA8-BA26-DBE1790E4666}"/>
            </c:ext>
          </c:extLst>
        </c:ser>
        <c:dLbls>
          <c:dLblPos val="ctr"/>
          <c:showLegendKey val="0"/>
          <c:showVal val="1"/>
          <c:showCatName val="0"/>
          <c:showSerName val="0"/>
          <c:showPercent val="0"/>
          <c:showBubbleSize val="0"/>
        </c:dLbls>
        <c:gapWidth val="150"/>
        <c:overlap val="100"/>
        <c:axId val="745127176"/>
        <c:axId val="745122856"/>
      </c:barChart>
      <c:catAx>
        <c:axId val="745127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122856"/>
        <c:crosses val="autoZero"/>
        <c:auto val="1"/>
        <c:lblAlgn val="ctr"/>
        <c:lblOffset val="100"/>
        <c:noMultiLvlLbl val="0"/>
      </c:catAx>
      <c:valAx>
        <c:axId val="745122856"/>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1271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[Visualizing the Opioid Toll_Connecticut's Story.xlsx]Pivot Tables!PivotTable7</c:name>
    <c:fmtId val="6"/>
  </c:pivotSource>
  <c:chart>
    <c:autoTitleDeleted val="1"/>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3785537380646735E-2"/>
          <c:y val="4.1694560038823394E-2"/>
          <c:w val="0.89722153156720696"/>
          <c:h val="0.74023632488568314"/>
        </c:manualLayout>
      </c:layout>
      <c:lineChart>
        <c:grouping val="standard"/>
        <c:varyColors val="0"/>
        <c:ser>
          <c:idx val="0"/>
          <c:order val="0"/>
          <c:tx>
            <c:strRef>
              <c:f>'Pivot Tables'!$B$57</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Tables'!$A$58:$A$66</c:f>
              <c:strCache>
                <c:ptCount val="8"/>
                <c:pt idx="0">
                  <c:v>HARTFORD</c:v>
                </c:pt>
                <c:pt idx="1">
                  <c:v>NEW HAVEN</c:v>
                </c:pt>
                <c:pt idx="2">
                  <c:v>FAIRFIELD</c:v>
                </c:pt>
                <c:pt idx="3">
                  <c:v>NEW LONDON</c:v>
                </c:pt>
                <c:pt idx="4">
                  <c:v>LITCHFIELD</c:v>
                </c:pt>
                <c:pt idx="5">
                  <c:v>MIDDLESEX</c:v>
                </c:pt>
                <c:pt idx="6">
                  <c:v>WINDHAM</c:v>
                </c:pt>
                <c:pt idx="7">
                  <c:v>TOLLAND</c:v>
                </c:pt>
              </c:strCache>
            </c:strRef>
          </c:cat>
          <c:val>
            <c:numRef>
              <c:f>'Pivot Tables'!$B$58:$B$66</c:f>
              <c:numCache>
                <c:formatCode>General</c:formatCode>
                <c:ptCount val="8"/>
                <c:pt idx="0">
                  <c:v>285</c:v>
                </c:pt>
                <c:pt idx="1">
                  <c:v>250</c:v>
                </c:pt>
                <c:pt idx="2">
                  <c:v>136</c:v>
                </c:pt>
                <c:pt idx="3">
                  <c:v>73</c:v>
                </c:pt>
                <c:pt idx="4">
                  <c:v>43</c:v>
                </c:pt>
                <c:pt idx="5">
                  <c:v>39</c:v>
                </c:pt>
                <c:pt idx="6">
                  <c:v>37</c:v>
                </c:pt>
                <c:pt idx="7">
                  <c:v>24</c:v>
                </c:pt>
              </c:numCache>
            </c:numRef>
          </c:val>
          <c:smooth val="0"/>
          <c:extLst>
            <c:ext xmlns:c16="http://schemas.microsoft.com/office/drawing/2014/chart" uri="{C3380CC4-5D6E-409C-BE32-E72D297353CC}">
              <c16:uniqueId val="{00000000-C9C9-40BF-9173-8330F9C3F781}"/>
            </c:ext>
          </c:extLst>
        </c:ser>
        <c:dLbls>
          <c:dLblPos val="ctr"/>
          <c:showLegendKey val="0"/>
          <c:showVal val="1"/>
          <c:showCatName val="0"/>
          <c:showSerName val="0"/>
          <c:showPercent val="0"/>
          <c:showBubbleSize val="0"/>
        </c:dLbls>
        <c:marker val="1"/>
        <c:smooth val="0"/>
        <c:axId val="925669112"/>
        <c:axId val="925666232"/>
      </c:lineChart>
      <c:catAx>
        <c:axId val="925669112"/>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25666232"/>
        <c:crosses val="autoZero"/>
        <c:auto val="1"/>
        <c:lblAlgn val="ctr"/>
        <c:lblOffset val="100"/>
        <c:noMultiLvlLbl val="0"/>
      </c:catAx>
      <c:valAx>
        <c:axId val="925666232"/>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CA"/>
                  <a:t>Count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crossAx val="925669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[Visualizing the Opioid Toll_Connecticut's Story.xlsx]Pivot Tables!PivotTable42</c:name>
    <c:fmtId val="1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Tables'!$B$111:$B$112</c:f>
              <c:strCache>
                <c:ptCount val="1"/>
                <c:pt idx="0">
                  <c:v>Female</c:v>
                </c:pt>
              </c:strCache>
            </c:strRef>
          </c:tx>
          <c:spPr>
            <a:solidFill>
              <a:schemeClr val="accent1"/>
            </a:solidFill>
            <a:ln>
              <a:noFill/>
            </a:ln>
            <a:effectLst/>
          </c:spPr>
          <c:invertIfNegative val="0"/>
          <c:cat>
            <c:strRef>
              <c:f>'Pivot Tables'!$A$113:$A$125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Tables'!$B$113:$B$125</c:f>
              <c:numCache>
                <c:formatCode>General</c:formatCode>
                <c:ptCount val="12"/>
                <c:pt idx="0">
                  <c:v>19</c:v>
                </c:pt>
                <c:pt idx="1">
                  <c:v>28</c:v>
                </c:pt>
                <c:pt idx="2">
                  <c:v>22</c:v>
                </c:pt>
                <c:pt idx="3">
                  <c:v>23</c:v>
                </c:pt>
                <c:pt idx="4">
                  <c:v>16</c:v>
                </c:pt>
                <c:pt idx="5">
                  <c:v>15</c:v>
                </c:pt>
                <c:pt idx="6">
                  <c:v>21</c:v>
                </c:pt>
                <c:pt idx="7">
                  <c:v>13</c:v>
                </c:pt>
                <c:pt idx="8">
                  <c:v>10</c:v>
                </c:pt>
                <c:pt idx="9">
                  <c:v>16</c:v>
                </c:pt>
                <c:pt idx="10">
                  <c:v>19</c:v>
                </c:pt>
                <c:pt idx="11">
                  <c:v>20</c:v>
                </c:pt>
              </c:numCache>
            </c:numRef>
          </c:val>
          <c:extLst>
            <c:ext xmlns:c16="http://schemas.microsoft.com/office/drawing/2014/chart" uri="{C3380CC4-5D6E-409C-BE32-E72D297353CC}">
              <c16:uniqueId val="{00000000-4B59-4972-B127-CFA0F5718F8B}"/>
            </c:ext>
          </c:extLst>
        </c:ser>
        <c:ser>
          <c:idx val="1"/>
          <c:order val="1"/>
          <c:tx>
            <c:strRef>
              <c:f>'Pivot Tables'!$C$111:$C$112</c:f>
              <c:strCache>
                <c:ptCount val="1"/>
                <c:pt idx="0">
                  <c:v>Male</c:v>
                </c:pt>
              </c:strCache>
            </c:strRef>
          </c:tx>
          <c:spPr>
            <a:solidFill>
              <a:schemeClr val="accent2"/>
            </a:solidFill>
            <a:ln>
              <a:noFill/>
            </a:ln>
            <a:effectLst/>
          </c:spPr>
          <c:invertIfNegative val="0"/>
          <c:cat>
            <c:strRef>
              <c:f>'Pivot Tables'!$A$113:$A$125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Tables'!$C$113:$C$125</c:f>
              <c:numCache>
                <c:formatCode>General</c:formatCode>
                <c:ptCount val="12"/>
                <c:pt idx="0">
                  <c:v>49</c:v>
                </c:pt>
                <c:pt idx="1">
                  <c:v>47</c:v>
                </c:pt>
                <c:pt idx="2">
                  <c:v>64</c:v>
                </c:pt>
                <c:pt idx="3">
                  <c:v>42</c:v>
                </c:pt>
                <c:pt idx="4">
                  <c:v>58</c:v>
                </c:pt>
                <c:pt idx="5">
                  <c:v>69</c:v>
                </c:pt>
                <c:pt idx="6">
                  <c:v>58</c:v>
                </c:pt>
                <c:pt idx="7">
                  <c:v>56</c:v>
                </c:pt>
                <c:pt idx="8">
                  <c:v>48</c:v>
                </c:pt>
                <c:pt idx="9">
                  <c:v>56</c:v>
                </c:pt>
                <c:pt idx="10">
                  <c:v>53</c:v>
                </c:pt>
                <c:pt idx="11">
                  <c:v>65</c:v>
                </c:pt>
              </c:numCache>
            </c:numRef>
          </c:val>
          <c:extLst>
            <c:ext xmlns:c16="http://schemas.microsoft.com/office/drawing/2014/chart" uri="{C3380CC4-5D6E-409C-BE32-E72D297353CC}">
              <c16:uniqueId val="{00000009-4B59-4972-B127-CFA0F5718F8B}"/>
            </c:ext>
          </c:extLst>
        </c:ser>
        <c:dLbls>
          <c:showLegendKey val="0"/>
          <c:showVal val="0"/>
          <c:showCatName val="0"/>
          <c:showSerName val="0"/>
          <c:showPercent val="0"/>
          <c:showBubbleSize val="0"/>
        </c:dLbls>
        <c:gapWidth val="219"/>
        <c:overlap val="-27"/>
        <c:axId val="745121056"/>
        <c:axId val="745125016"/>
      </c:barChart>
      <c:catAx>
        <c:axId val="745121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125016"/>
        <c:crosses val="autoZero"/>
        <c:auto val="1"/>
        <c:lblAlgn val="ctr"/>
        <c:lblOffset val="100"/>
        <c:noMultiLvlLbl val="0"/>
      </c:catAx>
      <c:valAx>
        <c:axId val="745125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121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2"/>
          <c:order val="0"/>
          <c:tx>
            <c:strRef>
              <c:f>'Tableau files'!$D$36</c:f>
              <c:strCache>
                <c:ptCount val="1"/>
                <c:pt idx="0">
                  <c:v>With Alcohol</c:v>
                </c:pt>
              </c:strCache>
            </c:strRef>
          </c:tx>
          <c:spPr>
            <a:ln w="28575" cap="rnd">
              <a:solidFill>
                <a:schemeClr val="accent3"/>
              </a:solidFill>
              <a:round/>
            </a:ln>
            <a:effectLst/>
          </c:spPr>
          <c:marker>
            <c:symbol val="none"/>
          </c:marker>
          <c:cat>
            <c:strRef>
              <c:f>'Tableau files'!$A$37:$A$48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'Tableau files'!$D$37:$D$48</c:f>
              <c:numCache>
                <c:formatCode>General</c:formatCode>
                <c:ptCount val="12"/>
              </c:numCache>
            </c:numRef>
          </c:val>
          <c:extLst>
            <c:ext xmlns:c16="http://schemas.microsoft.com/office/drawing/2014/chart" uri="{C3380CC4-5D6E-409C-BE32-E72D297353CC}">
              <c16:uniqueId val="{00000002-A195-4DC7-B542-0569CE0F3E35}"/>
            </c:ext>
          </c:extLst>
        </c:ser>
        <c:dLbls>
          <c:showLegendKey val="0"/>
          <c:showVal val="0"/>
          <c:showCatName val="0"/>
          <c:showSerName val="0"/>
          <c:showPercent val="0"/>
          <c:showBubbleSize val="0"/>
        </c:dLbls>
        <c:axId val="607106336"/>
        <c:axId val="607114256"/>
      </c:radarChart>
      <c:catAx>
        <c:axId val="607106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crossAx val="607114256"/>
        <c:crosses val="autoZero"/>
        <c:auto val="1"/>
        <c:lblAlgn val="ctr"/>
        <c:lblOffset val="100"/>
        <c:noMultiLvlLbl val="0"/>
      </c:catAx>
      <c:valAx>
        <c:axId val="607114256"/>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607106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Pr>
        <a:bodyPr spcFirstLastPara="1" vertOverflow="ellipsis" horzOverflow="overflow" wrap="square" lIns="0" tIns="0" rIns="0" bIns="0" anchor="ctr" anchorCtr="1"/>
        <a:lstStyle/>
        <a:p>
          <a:pPr algn="ctr" rtl="0">
            <a:defRPr/>
          </a:pPr>
          <a:endParaRPr lang="en-US" sz="1400" b="0" i="0" u="none" strike="noStrike" baseline="0">
            <a:solidFill>
              <a:sysClr val="windowText" lastClr="000000">
                <a:lumMod val="65000"/>
                <a:lumOff val="35000"/>
              </a:sysClr>
            </a:solidFill>
            <a:latin typeface="Calibri" panose="020F0502020204030204"/>
          </a:endParaRPr>
        </a:p>
      </cx:txPr>
    </cx:title>
    <cx:plotArea>
      <cx:plotAreaRegion>
        <cx:series layoutId="regionMap" uniqueId="{72D1AE47-902A-4B3D-AB1F-7BEF99436300}">
          <cx:tx>
            <cx:txData>
              <cx:f>_xlchart.v5.2</cx:f>
              <cx:v>Number of deaths</cx:v>
            </cx:txData>
          </cx:tx>
          <cx:dataLabels>
            <cx:txPr>
              <a:bodyPr spcFirstLastPara="1" vertOverflow="ellipsis" horzOverflow="overflow" wrap="square" lIns="0" tIns="0" rIns="0" bIns="0" anchor="ctr" anchorCtr="1"/>
              <a:lstStyle/>
              <a:p>
                <a:pPr algn="ctr" rtl="0">
                  <a:defRPr/>
                </a:pPr>
                <a:endParaRPr lang="en-US" sz="850" b="0" i="0" u="none" strike="noStrike" baseline="0">
                  <a:solidFill>
                    <a:sysClr val="windowText" lastClr="000000">
                      <a:lumMod val="65000"/>
                      <a:lumOff val="35000"/>
                    </a:sysClr>
                  </a:solidFill>
                  <a:latin typeface="Calibri" panose="020F0502020204030204"/>
                </a:endParaRPr>
              </a:p>
            </cx:txPr>
            <cx:visibility seriesName="0" categoryName="1" value="1"/>
            <cx:separator>
</cx:separator>
          </cx:dataLabels>
          <cx:dataId val="0"/>
          <cx:layoutPr>
            <cx:regionLabelLayout val="bestFitOnly"/>
            <cx:geography viewedRegionType="state" cultureLanguage="en-US" cultureRegion="CA" attribution="Powered by Bing">
              <cx:geoCache provider="{E9337A44-BEBE-4D9F-B70C-5C5E7DAFC167}">
                <cx:binary>7Hxpc9w4kvZfcfjzSzdugBvbGzFgXaoqlSxZttz9hSHr4A0eAM9fv8mSZUuyPdue6X13omMU3bIo
FkkQyHzyyScT+s+b4T9u8rvr5tVQ5Mb+x83w6+vYueo/fvnF3sR3xbV9UyQ3TWnLe/fmpix+Ke/v
k5u7X26b6z4x0S8EYfbLTXzduLvh9X/9J9wtuiv35c21S0pz3t4148WdbXNn/8657556dX1bJGaR
WNckNw7/+joojbm7cclN614/P0l+fb3528Xl6uxi8frVnXGJGy/H6u7X189uQV6/+uXlk74Z1asc
Bu7aW7iY4TdScCmplOj4RV+/yksTfT7tSfJGSEo5R/7DF398+OG6gOs3MCf3ZXP7Kihb48bHk98d
2XFc17e3zZ218G7Hf79zh2fvAzNy+Z2JePnUm/np8ypEsCC/vn5vEnd3++qdu3Z39vWrxJbH4TVj
UM4v/f7dcZZ+eb6OL6ft+SwpDNOD6edZgml+MUuSwnmYqIdZUo8T8RecpRfTBtb14jdPHOLlnP5P
p56b/P/kD5dn+/3fDn+yOzAfw5cU33cH+gZxwQWj4CcPTviwwpdlnl+bf8INXt7gD3jBy0v+PzgB
A/NW7IdQQWcnwOovOzcvDP3/0PQPy6tXm799WB4ezfC7iPvTsYAiRThi8zLOK/kNyvmEYUEVeTjP
Hh/+4AOHu/7V5rq7M/94MPj2Fn/AD7696H/fE+j/4An+cf44eQgH8q89Uf86brH628nF6mS5/5Nj
AoHoT5j/A7egbxhAIhWSPbgFuM3T0LC6Tpr75C7/J4LDt7f4A27x7UV/jlv866z21clhsfnb6eN0
/zkQqB5YnPriuc+IHn6jFAfGjOTDef/x4Q8QeJWY2/i6+McB8OUN/sA6v7zkr7bKc6jbnx0WZ392
rOMcQ27zeaGBsT9baPIGMh4uHgm9L54v9Bxz9qW5Lf/JYPfiHn9gub/z5L/aip+eLBb75bvlx8c5
/3M8mzMmOFP8C0q/WHDBscSIz4kefL1A8dPk9ja/s3fDP+7b397iDyz3txf9Oav9PPd9nusyOtN8
8Zm8fOsZHMN5IT6HO8iFn4a7bwf8cPa7a/h9SeDbW/wfTtS/Trjbn1wGm/8FdqMwwUriI2UFDeMF
ENI3GGEuEf5sDi8i3j5xN/E/SW++c48/sODfuerPcY3/1RX/+0N89tqz/AHi1w/d5+elPi455iBS
fUG4FwgI0RCoLnmh8T3TJH88mu/78rOLn73ew9v9/fn4o8rdzy3Zi08/EaW+SKWLa3e9PIqsf/js
o9b14tIfr98X4Dy5/fU1RB3KMQGa8UW/nW/0DFo/Cz6PJvH8srtr6359PQu2igkqGQcRC9wa1rK/
ezhD31Ayg7bkQgGvoQDspmxc/KACEwoeTiRhAh1P2bL9fIpw+J3CnBFfzDd8fNG3ZT5GpfkyZ5+P
X5m2eFsmxll4KwzPrx4+Nw8XtCNfSMnBEIF3UQa3hfM31xegss8f/39jX4raxMJt8joK1/00fapL
Wuhk6PkWN3bSiCeraJJXWaiMLoc6X0jeU90NlQtw6uSyTFx3Wpc4+QRSRb+ivHQXLYuGxUCJ3VZN
bna1V5l96IddkDdx0a0mgWmsR5nGm95WO0+w6A4PFbnMaVkvcUhwwDyzaauiDTK/4xqR9iJEfq27
sUm1DRVd0QnoQVQvlRmviO+F2nj5Wx/7UgZFlPNJd0mhllEX0t99hppAyuyymsKrSVW/ZX0fF7ol
fo+XtlKo2YiyWqT9WA+LBCTtdOlHVu2FCbvLfnCFW3lNmrIgFF6/VF6+cYxk+SKckuSirRQuFiLz
inUdVr9NoYg1L8fobY3zDcV5HNCmfleIYR+VYbpoxyILwjE9wyyr1sbmmW54qhYZSvNFlGa33RCz
NZ/Up0olvyERJ9qlmVqmkyC6HVR7XdWdWcqBbXuqTl2Z3oxynJZNqNBClH6x7Mvm0FV41wjmX47F
eJd2Wb3pGtdOgbAVKoMsxt46LAjfJsX0yVeq3HGD8m3Y+Luwb7elac5aJ3ZFjW4d8y9KD2/T1Nw+
VfGfGeNNWY1NEsWfCzJfDv/r9LHKc9Ssv/5+Lul8PbosC/jv5Udm1Pjyma/S3+ylXyTwF77/UBV6
9JefOflj1Hjq/VL64MQ/Boxn4PuA3LMXPlz2CBhQAVI+glSIUEFn+H+KGJJA6EdUKobBcyH2PyIG
5EeQP1EpKCNQPmKgBT4iBnrjK19wwBguMVE+/hnEOCLWE8QAwg71J5+A/qKwhMhF0HPE4GQUviiT
btPkaBO7MAraqN6zRCZBPBk/4M59dN591tALhbpUV+XklqYd/CBLhdVG5UwnnlVBp8xVVbIz5NSl
6lS2jUwV7rr6fmjzfaeY1dITh6TMe42Skxx5Rsu084OxZYP2Ix8Ou3DQecnWZlRJYETYaDO9T/w2
1SOeDjj2zivfS4KKyms7ZO+lT85zTJFGUX/KvKbQ8i1a8rB3C1JFGtdy0BGGQTZFse/7VUjxdYpN
FYxltkDD+1BNaUASdu6PF13uXzY9X3iTuWym+D5uxEHw9FPb+2dWxKd9E+4HZ7YZag4ZnrqgcsWk
21agoOqaj1NcXcZhedGF9W82b9YjGpYWuXZRhPIDo/HbVmb3XQODF7z6mJfJfRk5qocSplkKci4q
vms43hMD85RFMOZINh9ZuaySeEULsg5Du0x7c3B+s4Ry6lpxduj89GPehesI9yTIJosWkbmldbps
GnWSIJi20JappnBJGvJKd364jFxBtcyzJRXjKcm8QQsBq8qyjWJMZ3FRB6iGMeRdRTWA2AYxs4hI
r4dYqGWF1AkbxO+hdDdhA9cl3VTpPPWCsi92iSl4EIfEanG0FM/WWky/YzEtUtZUqyzOkc6G6ETU
Igm6jJ1PMp9gOclmvnHKQqWPqx1a75ZVV9EI81Dl1C3rQV2lLRm1TQe1iMr8HGLFltdDFxRpkIh+
0lll+Anv60XfDdoyC0HP9ofWQJShk1m2dWMXtBKw8FP0PrP+oEPZqoVfmntLJ3+Zp2ZTJtEhkWA6
8P/aKct1Ky0OXCmvGqe6nZ9HN2HuYe0a/zKVDZSeo9OIltrmQyDjttcWpWkQF+m0Yk4pjeX41uvw
DWlucJZ4F8SGC5z7sY7aCi1ovKh9EQY83LIJZatGymTjD9teNVRTC2PtuTzpQnkSdyY4Okvo+0OA
4m451ZgFE7qvZIcWeKTnRQc+0yD/sh6iq2TKD1kC64thghA/75KGBARH57UzySobw3zBCqvT2sBr
VqsoZXEwhtVwQvKboQuDqjLdQhhy4TvX6OgC9a0LkC8PpCz6QNW5bnP/LnTLOCkuKkKX2IzrnKF7
EYpBT2R2vDo7yeMh0gXnh2HM7gc/o5oQmJWGlFe838R5qUOWgSegKyzKLdjooDvsmQVr9qwHE5Fd
WQVFAWsVmabUUx99xKVVC1eKDszU+kFjm499KrD2TooIGE2Xg4t54HSBQuu6KvYhBXNI6KX0gWl0
VbaJ8LSdsk9ZHa0yVQSkhrluYRQIR/eswYu2X7EpuUymYYUz/FbFcRUoCU7TdNWg46LRWVmc1Gzw
4CDcOSqzZR7DeaHSTxRLC2HdV7qvw4+micdNC0sombwkDfUCxdolnDG68hNfJ/WQLXIBeEpNmARR
3Nea9/nSl/ajzOC5QtZUA9auYzvuFaBnJmQa9NVbUwECFVbhVV30ja6y4pMHQBakrj4pKgAWIws/
KOMgJ5Yvq6hGmiCqKxSLVZPji1bRPEijut0UNq0CUvWp7puxC3wy+2xb1XpM5GFIASzLprkmpX9P
hjwLPJsvbAy8KqxHXWZVuC6Zt1PWG9Yuom+zeNo2MSVLWsML+fEHawGOMlmSYOzpPulTA+9T2kVt
21j7jq2aNDEQDLJTChOheaFOo3CHEpdoP6HvPOaWg/NYoCamGc7KBUqze1oWYRB7plx1MT/0Hqxg
x7gNTCRa3RkjdTyq96jlm1LhOMBc16eoaHpdtmmpUdHahS9LgLei51pG7TKKkVn3oWPBkHXLDhu0
6DJVBj3z32JKVoyeeQUshReaPanCm4zIIMI4W8RVetua/B3tYbUy/rF3faEnmU2rsmr8dT1Wn6oM
wTtbftlB8A0EjcH1cjVqj0QBZWAuM5ZElpyPTZYuIt9dyDx+h5r2dmiH943IiVbOAViI6K3Mbo9W
Pvgbl8WxTptOO7HuWR+DNYyJrmR5ltBkpYoe4Naw5qSmatDHgMVjWJLJg4GWng2DztZGhz7tgpQn
n2hXnQ2ju5atuY9ZsU6n9reyBjPAOL9FHvhiQZ0fRKRYF4zwZdKxk9CiLlC+x3WO4l2d+vVusOGa
D3xdA9qPYXviRcmoQyIOUy9P+x4FYYoAgcOOBHUcLtuEL4EcQZya0B0S7oOaokTH+Xg+0WLUk6l/
S9pJ6iqCYOThDKB8wEhLAb48dU0DwSk/eNaH9zIK+EVaXKM+u2oqtMWTgawH4mQGzobQHWdxGqhw
+N2FJNIZy6NARNeMsS7oqj3vf4tdmS+ahlsd4nrSzeBQ0AsAGz8TJ34LV0vnzApbs4mKBC2a3gZe
HgFIRdgtIW0wupfepe0mgAoVUR225Lxrm6Buh2E1zQApBkgmOguRGFGUB3m3q4dQ11E66bCDl+hb
DJgc99F6ZFLn+EAlrGuO3KqQOdXHcAjOQ3UJjCOf2VeaVHrw8LpLABC9yLucRvdxyKZsO5QtC0wD
YMvZOfKyRYJRvPJbiJQxPeWunPkb0AaPV++8Ht4l9k+pxSGgW44WcY3M3uJlVHrxYaYuSUVOpbWe
lgQfxgl9PFqOT8sSLKAJlDduY+MJSGS8UrcQ4lbMiGyZTazRjWfP+i68StJikzNe6+jgS5qBITET
8EG6xRCHb8nUxwuXSlh/FOoUV/GydKNuEnOnelxvEy6qVY3Ca9dyvuy6eBm3YaqlLmv5oSiBKmUe
0CyRrbgfalm6VIuqS1cOswuYcrMhQridI8Pnb/VYul3Td1bzsTFAmZZi6PwtxXatXIU3wMB/i2sB
USJyC2uLIznut03jY8jJ8qscDYvYs/PdLngsryPJ05WqKlLosJnwNrLw7eEY2SlfmC4VmkDKuo3L
/AzSz2HRUvROqRay6pHaLTaF3ZZy5VSULpMWd7pnTbvlLWq3VZK22+Ph8Vs7nwhXY2TbrWCfepy5
rfSk3YralYEY+yloExLvskKdMTHyVWaF2/qq8XWTYhF41O580qiV51ZC9WQzyWQ5WHbARYzXKBFc
x1kYLxirUxykWeuvC2LWljmaazOPxcA8bqEb8D1v/HxVH0/UGZicSxoPmHfktpPD0XZsl0ndzesZ
ReBJ4XSSWF+rtsl2sTmMmUNLQyKixYijvRRuX7VxGzR5WANpt9E+dPneKwla05iKrcpbsfUZXcaC
DRvhOd0Y8y7kd2Iw4Ts7USBgfndTlk23jyXq9tN5HotDVdNM01zxLTzlvYh/r1QktjTkOom6/CR3
ab6sGzAYZdGwdV3o4eD4YyYJUByR3x+Pkgqy+7aVk8ZT+i4tRL9NcTNsjz/lUnMjo50UstqlZdKu
BiJ/M97ULmow1mBqxUeJhF2VBNNtH2d0KxD1C/31mAwRWQoT3xZuJFuUDLLQDz+yjAWjzIA7hvAc
r6nIFnuhKHQe+7uit8kCaE4GeKemdVmQfV123q5JWbWNuAmOR6RPIJ3yI2GCQXXVolO5tzt+s/OH
Hw776gNNwnAlShCCIFFJdFm4fud8h5ekr3KNpOh2BeogN5RAAjKT9HsRxlJTULn02ESHYkJ8h5XP
d3VhxMNPIWvkgjmP6uPvjh9p63Br7LTFImXL42+glMh3whhw3qYagtaiU0z5adin3V0Fg60G1PyW
NaFZQA1KHPowLCCjabtdX/fidPS8fToBC59Y/y5x1ju4gu9MTwZd0z7f1bLFl541/oKUIlofD/kU
H2gRV0vZAzeregSKVZLivZ2GWPddXgYjLqpV7qto4RLa/15N0VoOMjvPOMmCJht+K1pZfKhany9z
AwQhMxzouQCRqIXZjqUAAfqLvvBZY3km8M3Z+Fd9j8/ZOsiPigoBxqJ8CmrCU30v9z0ysbJpN66w
Zk3C5ZyrJtmoFtSoy7YBVkMRpCXdWGqWQPT6R57PsEJEKDQ3ZT5/vj8yMvquajdWDu/5VB8aCWQS
EkGaZLdA9om1qW5FvA3xtP77zwbp5dtXlwILaJLyka9ePBrIv8eSybSbfIQ8cU4YbetfDvmIdcTG
YGJog2IbBcenftaoP0/5g8b6VH16Kkb91/cFq2cf+WPK1/qunBsZ7L+o9vU9xRx+98VAv1HMv9aI
nspmn7X2+W5fRXPQzCmm6oua9VU152BNc7VTzIWRp/oX4j6Ui0EFE1A9+6p/4TfQQscg2YSKGvXh
sp/Rv/gsiL9wKOKDAgemLH1KxQvBPOnZkJZSdhurCmOX3qwB+2XlxYs2EqdE5sMysrNYzNho3Gqk
dX8Zwyvt26vYQKK/pFPfDAsOgrPXNKjepCZDddCknVj6IWSoBsQMHYbdvkTljlUlZKNWgbDlovbQ
5XK8D0n2gbuGaa+WUmdZCRzRbwFfCr+OztK2NN2+SfuQaGtiW75LJTNqGfdTj6VuUc0hJGeiBIm9
riY9gDjuvRvoGN14AsZ2OoCoH9RJ+8njnrlwtiXTWrIuPU8w6S88f6qFhj6NAdI1r49C/fPu88d8
4/tO9i+iCn/PM0CS/bFnfGma/I5jwIVfHYOT2Y6FzxUY4Fyu+eoYUDeG/EMi+Eex5+UkLtVc4AEN
mDGfwOgexWH8BkGtGSmBCRKIM/kzzgEPfOkd0I6FFJQMhMCMEjqXm56Uk5Qkk9fnzG4gHEUWpA/c
ZAtq2x61Oq6h0rFok4ieQfq89RHIZbOMGSsocghmD10YnoLKeT/G/sYH+rbO6+T3pqh3UTd4u75y
60qSrRXVZUTy1ViOWyFBFUAp+ugkxBIfOxsMzXTrg3Stx3w6aVq39EW1aFhRaOuyDLJIYKQ2NasJ
8pYAVfYUG7zvCgM8yN2aKekWZYI/hrjwVqah96zMltj1rRZFzEDkBDqUhEW/8Fjdr0diPpgmOslB
TpvQcBaV2coWZtU7Oqh1KLpiC/lpPGrnfYrH7l3GwiuUxhDnva5Zy5C4HeWKv8Me5ms6dPE6LapW
0xq4fN6697hhaZD6MZBT35EDGEYK+c+Y6cIKyLRJe6FSmEQ318kYKjZorpxlcw0tjnx8mTYV7Jvh
ZjdCfrlBx6JbcSzAhS2kf0kfmX051+fyBHKKbq7ZlcB9apDsoZoHezq600oVcimz3AVqrvpBp8ol
miB99UZ5hXC8ink5aYEN34oMFbr3+k8ZqOYnUT/LeqXBO1cm+bJQDYyQu4+Tomau7V0wWnS7PM58
kE4LxWGp6wo9EICfCsV/USwBv/sxljxuAvoOlMB1X6EEc9geA16PwMaONeZHKCFvfM4QQ4A1lNG5
Zv0kzM5bk6AtgQDQQJftUyQBbAGYoQAjPlSp6E8hiQCQex5nlVRQTgOjhBYxcFh40lMkMay0qbNR
u0lm06fdnKGVYP8D6d43auh0MrtK05N4DSklXzdJJd5JnHU7apNwMVm4wPJZHaqJXftVdlKwRi3H
MSuCeDBXkgwhW0VlDEUVkfN237ui66Ck3bPrEbNZuk3ZhYv79xWzZuH8kS7HXlb7LGpmobne+ZD7
dUaulEB7m05r4ppVbQbNI7RmbbjxLb2dsH+ZkzwJSpTxDTOkW+W4r65a0oIclyAIo7qn8Fp2KJwe
bNGv+ng6dFm/dDw9H9N+HTd4W/QghdM23g0dWhd1tpAiPvFKftFjd0bo9C6s8LrEkGgO7fsxqzvI
w8b15PI1qztInMdCs6ZkuvNAw/NitS5tO3AdVeNuHEFOqzDaZnGyS4nbQHF4P+WDXfSpPGkQPWMl
Ok+88m7Isksyxisv9S67qtjQGNJ1v72bjL1pR/JBje59FuZoJS0F1RdnFSjIUNLuo23nFdO6CX2X
B1XZ1qmOYFXRzdjFRKwrk9cW6jgRWk0Tt/toMjdW5MqsTJ6mRSCTaA8FgrdS5vs+GWhAsb8BqfyE
xmQbEW+JyLDGfrsqTP3ekOy6ySBC4O6DtDnUCSaQg8p4SdKp/FCimMQ69Bo7asVqqA+FIXJi39ZR
dNZ0FINgbTrYYNd3oJVOAuIX/yDLZrxPed0e4pmI9TwDSibkScGTQzGTNTXTtnomcC7KW3xQsRcV
eoRGA1yoKwWNB9z1TeC10Ivg5XgIRDwr/tCWUCoIQeYMz/0LEhoZGmhoINDY0JmKnP2bWH1OHCCx
+zEYfmm7/w4awoWPaAhtdQqq7chnDKCNzPnDIxrSNxJK6nOTzMz62dOqO34DrTtUKAGACEhFIAV9
JFZQdYdNmrBTFTFIPeerHvsOnuWQEIA/Hz9N4/1v0PAIxEdGRQRsCHqBhhayZGiRpe1GeV1lzpMh
yfqN13Cv2Yw1S8XKDqNZFHV4ILn0dZ7kFrpJ6DsoIn3qinCLK7MFVWZMFkWWgNoweFd+Bz0wYz6u
pgbEY+UV+6qrV+kYn4Bund9USgy+nuDe3dIRbLa9i7JdMqHenkbjeF6NIG5NJh53bWcy7Q/0HoeI
aahAOZ2b2GjC/RsUAfFzNt2UEYh2CrpW6rl9pZsbWbK5pWWQvlziuc2lhn4XAX0vTSHoOrPsjOfD
gRMVajs3yJRzqwx0wpbrqBKXtgU0UzXURgx01jDosJlQHAcN9NyIufmGSqiZNtCPMxZA7QAx/SA8
ZiuRAtqlJ1WURZDOCY2aU5vB5CA/pAkyF2PbfBrnFCiOWI6hsGmbcgcBIpqWLOtRc0L7Co8HDmXH
u6zrzfChbwcxK4ErROSijU228DIvTdcYuhzat2nTtqusie7qRLwVGb0LpZeVy38792fnhr1aP3bu
z3stvuPa8xavz2LC3FAjget8VgYUOOmja5M3BHaOYQF9dGjuz3veUEMxMBwJTkwUbE346tqzoMBh
CzaoE/yYa/2MaxO40QuiA+ABSRsHxROac+ScUj1JmTwM+8ExKKybULSpW/k8o0NQ+b0cTy2E8+sp
hD3q5yRH9fmYeyOCIg4Wyi0KpqoaqopyuO+9ya+DtGynNYtRG23RMfb6EHXoMkW8usVsaBcdKVNo
N6Mt1IaqOHUQubgj1d7z475a5NyUpY6hgpWuS6jtssW/bfSzjQJB/rGNft0g8h0zhSufmCnIsxwy
Z+H70AH+zEzZ/FtI+6HAC9udIX9/JORg3BwIN4QZ4Mpzu9hTMyV0Nl8kOTSSQgD5GTMFpfxbO5Wg
rEGi4DMO+sJsx0/stCZtDdqaqTeEU+U+5jmpVgkQHRnYyi8u6CCmcll0w/R2EgBwOA3z0zgq2S20
pvIAccjUmVcx6PMQF+Poe6cq92kgOvtJQbcJVPkZlFlsE5R2eF8W1Xk1Jb93w3iQ0F4GnRfZB2tk
qQfcfGhLvgMa+VGEIOZHkf09Fa7SPG2gpDjtzcROnceTaEESqCpVR1MeydTwFURrAyUglUE9wz+a
fn10A3t0iZThONMiC5sFtOqQT5H1+wDqmJGuc3vHgO1OIbSDZN4lIcnKQC0DWjyKMwr02CP4LEL8
xAuhaSgCAp0nxTsXDfsmH6CsDCGqOhLuOIxOxpBFmlftpIuUQW2Tuh0Com6AsI+k6DQCCh/Fky4n
ss4q964Dih9V/KJz0Uno0sUIKUCqvG3LoWacQHIgRLvORHpOSwP9DdOhn7OIjENp2M2ZRRJVkGTg
bihibbqpuWJT10EHT1KubFZA42/Y3tAMem9ausqKKECmX+LObLo2POldvLIlfdtBi6jyCyibzxlQ
AhkbNKRMW9okS5HkyRoEjItEZJA0VR5O3IpYAo0SQ+3JtUqSegVIRO7SrEmg8y89GaGkDgXzMR/2
nheNAeni9B4yjrdNCLmQdpANOqi0DVdiiMxVirMM/wMi/V9UGQBm+GMs+rKT5ztQBBc+QhGERTbz
Wgn90t9AkYRd1LM2D9UkxingzVcoEkBzodKj4A8yPJx6JMP4DQYGPUdZoNKc/lwLKnz6m4gJQVuB
aElAcRBz1H6KRD60Z2QRzpsNK33bbfOq9+vfDQvBTEAGNFeJna7aoxGpxHOtJhmudFsO6X3aqSHw
QtnvZTIgrI2hy2w2y3A2UH821W6KQrkuphG6VBx0x58gDzrcFznuaLuHZ0BfiWl8tsJ5fgVSXBEU
fa6WCvSFvrUdZOvg3R4Hya6LCmVOJpD7VBZ/9Mnwbug/dVEbjTAWU2yZiye1VnGx8ky2osN0xnt8
PrH4ZABZMT2m/rPSmM2aI5/VRxml0LMCuSMonSBP9mj8WMyCpQHlcgrzNQIl0w716ThLmyrMV9VR
7KwikD1nAVSBElqDIjoidCL8NNSgTNyAr9mAExTpCXTU2mtiaDIdt70oVtCIdFmC4tqB8uq1IMHW
oMVmoMmqWZwdQKWNRHffgmpbh/UhmmXcGtMdlyVIC6DwulnqjY6q77+phIK8E9JIoKoSLFsJDvH6
73jyurmDP6bTvIJ+ltvoroJ9I09d+rs3++rdsF2QQ1YKxJIQoBNf+TBsSRGg4B2LBA+bVb46N3gt
OC84HKS1UjyjwwjDsH0GQpei8PdIfoZnEPS8bPsw8v9m5syWE8ehMPxEVMmWsc1NX1g2uEnSw8x0
Uum5cZGlLXmT9+3p54dAOhBCWLqquUxsJOsg5LN8/4G3jqEANSG+2/KHU8OMCdGU0lXbrKitFtV6
kFLFQHaWXgrFZ1rBi9AlBVVTZLDqlLB4IPlTmQyrCG+urnTjtHYz3RgXqZwk0vs+CHUKLNGQTPHr
CbQbDs+6GdXbsQw8VybNvaD1ZFRriQWS4e+BjDWr4uldJ9JZnaWg7DhAczHq3DKTbh7mblOCGMty
R+l7Jx5oDpf9lSw0ZlSxrTQAyIMMaGRkNcR31DICgjG6UpQ8AkSCXJcBoM9O5TRsghtkw+zBQoth
glucmH73pEf1f1kV56wlOHcSIwSVPeymXTyLisGYVG5b1AyA0hxQdts3j2mLV33iDQJGSMz87i8u
Gjuphua3uoAgR1bC8bMMeEY3HgL5iyi1QQmKb53qsaKm1zmeswVUkYvhTdmgjGKKMUqJt1VjzISv
MshtiN1H+pUaGI8S51Ph3Snpv71HXQ4qLICIhqbp1zRukWBU7kFKWBoiCSN6qAYPIx4xpCTGjTRv
dAAdTTi8U1PDpqoB6Y6YKpUYo3TydSRBopTGeFhzq4yRwdBv9dp3+pjadJSJCSL2bGr4zU9lOK3K
NmI6aevSClU/njcgoRzFuKJtyvqeTFK1cXDQAskpiDsqY/IP2HbVtKS5SGnIsPIBl/S3nZJ6LOJy
UlSZlZHrgAs71ATD8TdGokLTVCznR6JQhwSUjZLuR5wkFnQNzAgnhMyLHlygWU04jR2TlmyQLfLR
whkpAfNSVHCwnTI1uA906ei6WyzTL6LkrAbNGRJkSURvewq48mEFJH2eRw++0bM8mRcgQ3rzGfow
0PEmi6hv6+2sDg0LAQnTgqHN886iXTyupWfFXsN4IJyyWvA2hlVnj6Sh4DVh+Xg0zfg1IGMHsChn
acQJKsx9Q2fHn8i/vSC7KvTs1Om8qtwWV5fytu9yv0Dwo5vWabndA30s/NlV4t0OBJdzLhWLe8fZ
6P8Gmc5xfRDg7r2x1GnLfK+Mej/Ox0t4++rZoYE6xApQOb9tgne4MvbPr37XRsBLa8MLP8QEGGfD
Boj0EbUf0QjwMk2x7cacYoqj+2Bdpim2CxWnmAIO0XG9jy7TFNjsZ/9Ajm6UcJmm2M5wn7Irju6S
dJmmQFRx9q44vGHkZdpgO4FzynY4urXOoaY4wNF49cwYF9HT0icTz8Wutg0f3bD2yN5fX7kgr6Lp
jTsXHW1eJn+RVi/+/rLR4kJdOkpvrq4dp+VMq8+vlvh+8o3J1uta/9MVz/k8f+Td8kK3etCXLmSf
laAPaR68b/xPeJ9zh/8U2j13gs+ykueO/xlb+TvGf2kc9tYR/lUb+rXh9nSH3vcF7280cu7j7y+i
njv6KYmq/XPu+oG+hkDvf7br0GbXxzZPpcUdy7bkX/4HAAD//w==</cx:binary>
              </cx:geoCache>
            </cx:geography>
          </cx:layoutPr>
          <cx:valueColors>
            <cx:minColor>
              <a:schemeClr val="accent6">
                <a:lumMod val="40000"/>
                <a:lumOff val="60000"/>
              </a:schemeClr>
            </cx:minColor>
            <cx:midColor>
              <a:schemeClr val="accent5">
                <a:lumMod val="75000"/>
              </a:schemeClr>
            </cx:midColor>
            <cx:maxColor>
              <a:srgbClr val="FF0000"/>
            </cx:maxColor>
          </cx:valueColors>
          <cx:valueColorPositions count="3">
            <cx:minPosition>
              <cx:number val="24"/>
            </cx:minPosition>
            <cx:midPosition>
              <cx:number val="154.5"/>
            </cx:midPosition>
            <cx:maxPosition>
              <cx:number val="285"/>
            </cx:maxPosition>
          </cx:valueColorPositions>
        </cx:series>
      </cx:plotAreaRegion>
    </cx:plotArea>
    <cx:legend pos="r" align="min" overlay="0">
      <cx:spPr>
        <a:noFill/>
      </cx:spPr>
      <cx:txPr>
        <a:bodyPr spcFirstLastPara="1" vertOverflow="ellipsis" horzOverflow="overflow" wrap="square" lIns="0" tIns="0" rIns="0" bIns="0" anchor="ctr" anchorCtr="1"/>
        <a:lstStyle/>
        <a:p>
          <a:pPr algn="ctr" rtl="0">
            <a:defRPr>
              <a:solidFill>
                <a:sysClr val="windowText" lastClr="000000">
                  <a:lumMod val="65000"/>
                  <a:lumOff val="35000"/>
                </a:sysClr>
              </a:solidFill>
            </a:defRPr>
          </a:pPr>
          <a:endParaRPr lang="en-US" sz="900" b="0" i="0" u="none" strike="noStrike" baseline="0">
            <a:solidFill>
              <a:sysClr val="windowText" lastClr="000000">
                <a:lumMod val="65000"/>
                <a:lumOff val="35000"/>
              </a:sysClr>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2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tx1">
            <a:lumMod val="65000"/>
            <a:lumOff val="35000"/>
          </a:schemeClr>
        </a:solidFill>
        <a:round/>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15875" cap="flat" cmpd="sng" algn="ctr">
        <a:solidFill>
          <a:schemeClr val="tx1">
            <a:lumMod val="65000"/>
            <a:lumOff val="3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microsoft.com/office/2014/relationships/chartEx" Target="../charts/chartEx1.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absolute">
    <xdr:from>
      <xdr:col>17</xdr:col>
      <xdr:colOff>97340</xdr:colOff>
      <xdr:row>20</xdr:row>
      <xdr:rowOff>99330</xdr:rowOff>
    </xdr:from>
    <xdr:to>
      <xdr:col>20</xdr:col>
      <xdr:colOff>608540</xdr:colOff>
      <xdr:row>32</xdr:row>
      <xdr:rowOff>153330</xdr:rowOff>
    </xdr:to>
    <xdr:graphicFrame macro="">
      <xdr:nvGraphicFramePr>
        <xdr:cNvPr id="5" name="Chart 4">
          <a:extLst>
            <a:ext uri="{FF2B5EF4-FFF2-40B4-BE49-F238E27FC236}">
              <a16:creationId xmlns:a16="http://schemas.microsoft.com/office/drawing/2014/main" id="{F8398A72-EE06-45E4-84E5-DBEC6C3359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13</xdr:col>
      <xdr:colOff>386540</xdr:colOff>
      <xdr:row>20</xdr:row>
      <xdr:rowOff>114652</xdr:rowOff>
    </xdr:from>
    <xdr:to>
      <xdr:col>17</xdr:col>
      <xdr:colOff>88115</xdr:colOff>
      <xdr:row>32</xdr:row>
      <xdr:rowOff>149678</xdr:rowOff>
    </xdr:to>
    <xdr:graphicFrame macro="">
      <xdr:nvGraphicFramePr>
        <xdr:cNvPr id="6" name="Chart 5">
          <a:extLst>
            <a:ext uri="{FF2B5EF4-FFF2-40B4-BE49-F238E27FC236}">
              <a16:creationId xmlns:a16="http://schemas.microsoft.com/office/drawing/2014/main" id="{EB8496BC-C0CE-4247-9598-3C187B6873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384353</xdr:colOff>
      <xdr:row>18</xdr:row>
      <xdr:rowOff>98558</xdr:rowOff>
    </xdr:from>
    <xdr:to>
      <xdr:col>21</xdr:col>
      <xdr:colOff>1476</xdr:colOff>
      <xdr:row>20</xdr:row>
      <xdr:rowOff>77558</xdr:rowOff>
    </xdr:to>
    <xdr:sp macro="" textlink="">
      <xdr:nvSpPr>
        <xdr:cNvPr id="8" name="TextBox 7">
          <a:extLst>
            <a:ext uri="{FF2B5EF4-FFF2-40B4-BE49-F238E27FC236}">
              <a16:creationId xmlns:a16="http://schemas.microsoft.com/office/drawing/2014/main" id="{A3010E0F-2446-A142-4DE4-0DA077144BC2}"/>
            </a:ext>
          </a:extLst>
        </xdr:cNvPr>
        <xdr:cNvSpPr txBox="1">
          <a:spLocks noChangeAspect="1"/>
        </xdr:cNvSpPr>
      </xdr:nvSpPr>
      <xdr:spPr>
        <a:xfrm>
          <a:off x="8344532" y="3527558"/>
          <a:ext cx="4719801" cy="360000"/>
        </a:xfrm>
        <a:prstGeom prst="rect">
          <a:avLst/>
        </a:prstGeom>
        <a:solidFill>
          <a:srgbClr val="00206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CA" sz="2000" b="0" i="0" cap="all" baseline="0">
              <a:solidFill>
                <a:schemeClr val="bg1"/>
              </a:solidFill>
              <a:effectLst/>
              <a:latin typeface="+mn-lt"/>
              <a:ea typeface="+mn-ea"/>
              <a:cs typeface="+mn-cs"/>
            </a:rPr>
            <a:t>DEATH COUNT BY GENDER vs AGE GROUPS</a:t>
          </a:r>
        </a:p>
      </xdr:txBody>
    </xdr:sp>
    <xdr:clientData/>
  </xdr:twoCellAnchor>
  <xdr:twoCellAnchor editAs="absolute">
    <xdr:from>
      <xdr:col>7</xdr:col>
      <xdr:colOff>523875</xdr:colOff>
      <xdr:row>4</xdr:row>
      <xdr:rowOff>72468</xdr:rowOff>
    </xdr:from>
    <xdr:to>
      <xdr:col>13</xdr:col>
      <xdr:colOff>286275</xdr:colOff>
      <xdr:row>13</xdr:row>
      <xdr:rowOff>157968</xdr:rowOff>
    </xdr:to>
    <mc:AlternateContent xmlns:mc="http://schemas.openxmlformats.org/markup-compatibility/2006" xmlns:a14="http://schemas.microsoft.com/office/drawing/2010/main">
      <mc:Choice Requires="a14">
        <xdr:graphicFrame macro="">
          <xdr:nvGraphicFramePr>
            <xdr:cNvPr id="10" name="DeathCounty">
              <a:extLst>
                <a:ext uri="{FF2B5EF4-FFF2-40B4-BE49-F238E27FC236}">
                  <a16:creationId xmlns:a16="http://schemas.microsoft.com/office/drawing/2014/main" id="{A74A7A3E-9326-42CC-A972-310BEDD2C7AF}"/>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DeathCounty"/>
            </a:graphicData>
          </a:graphic>
        </xdr:graphicFrame>
      </mc:Choice>
      <mc:Fallback xmlns="">
        <xdr:sp macro="" textlink="">
          <xdr:nvSpPr>
            <xdr:cNvPr id="0" name=""/>
            <xdr:cNvSpPr>
              <a:spLocks noTextEdit="1"/>
            </xdr:cNvSpPr>
          </xdr:nvSpPr>
          <xdr:spPr>
            <a:xfrm>
              <a:off x="4791075" y="834468"/>
              <a:ext cx="3420000" cy="1800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13</xdr:col>
      <xdr:colOff>387566</xdr:colOff>
      <xdr:row>34</xdr:row>
      <xdr:rowOff>177864</xdr:rowOff>
    </xdr:from>
    <xdr:to>
      <xdr:col>20</xdr:col>
      <xdr:colOff>600341</xdr:colOff>
      <xdr:row>48</xdr:row>
      <xdr:rowOff>148014</xdr:rowOff>
    </xdr:to>
    <xdr:graphicFrame macro="">
      <xdr:nvGraphicFramePr>
        <xdr:cNvPr id="11" name="Chart 1">
          <a:extLst>
            <a:ext uri="{FF2B5EF4-FFF2-40B4-BE49-F238E27FC236}">
              <a16:creationId xmlns:a16="http://schemas.microsoft.com/office/drawing/2014/main" id="{C18A8531-6438-67B1-1453-51E0103D56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9528</xdr:colOff>
      <xdr:row>34</xdr:row>
      <xdr:rowOff>189068</xdr:rowOff>
    </xdr:from>
    <xdr:to>
      <xdr:col>7</xdr:col>
      <xdr:colOff>422328</xdr:colOff>
      <xdr:row>48</xdr:row>
      <xdr:rowOff>159218</xdr:rowOff>
    </xdr:to>
    <xdr:graphicFrame macro="">
      <xdr:nvGraphicFramePr>
        <xdr:cNvPr id="12" name="Chart 11">
          <a:extLst>
            <a:ext uri="{FF2B5EF4-FFF2-40B4-BE49-F238E27FC236}">
              <a16:creationId xmlns:a16="http://schemas.microsoft.com/office/drawing/2014/main" id="{DFDC2F1F-92F6-476C-87D2-E39A375116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10</xdr:col>
      <xdr:colOff>419100</xdr:colOff>
      <xdr:row>32</xdr:row>
      <xdr:rowOff>144401</xdr:rowOff>
    </xdr:from>
    <xdr:to>
      <xdr:col>13</xdr:col>
      <xdr:colOff>282300</xdr:colOff>
      <xdr:row>37</xdr:row>
      <xdr:rowOff>228600</xdr:rowOff>
    </xdr:to>
    <mc:AlternateContent xmlns:mc="http://schemas.openxmlformats.org/markup-compatibility/2006">
      <mc:Choice xmlns:a14="http://schemas.microsoft.com/office/drawing/2010/main" Requires="a14">
        <xdr:graphicFrame macro="">
          <xdr:nvGraphicFramePr>
            <xdr:cNvPr id="17" name="Quarters (Date)">
              <a:extLst>
                <a:ext uri="{FF2B5EF4-FFF2-40B4-BE49-F238E27FC236}">
                  <a16:creationId xmlns:a16="http://schemas.microsoft.com/office/drawing/2014/main" id="{DBE37244-62B4-D633-6E44-4B2AF6A05DBB}"/>
                </a:ext>
              </a:extLst>
            </xdr:cNvPr>
            <xdr:cNvGraphicFramePr/>
          </xdr:nvGraphicFramePr>
          <xdr:xfrm>
            <a:off x="0" y="0"/>
            <a:ext cx="0" cy="0"/>
          </xdr:xfrm>
          <a:graphic>
            <a:graphicData uri="http://schemas.microsoft.com/office/drawing/2010/slicer">
              <sle:slicer xmlns:sle="http://schemas.microsoft.com/office/drawing/2010/slicer" name="Quarters (Date)"/>
            </a:graphicData>
          </a:graphic>
        </xdr:graphicFrame>
      </mc:Choice>
      <mc:Fallback>
        <xdr:sp macro="" textlink="">
          <xdr:nvSpPr>
            <xdr:cNvPr id="0" name=""/>
            <xdr:cNvSpPr>
              <a:spLocks noTextEdit="1"/>
            </xdr:cNvSpPr>
          </xdr:nvSpPr>
          <xdr:spPr>
            <a:xfrm>
              <a:off x="6542314" y="6240401"/>
              <a:ext cx="1700165" cy="1444913"/>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7</xdr:col>
      <xdr:colOff>521333</xdr:colOff>
      <xdr:row>32</xdr:row>
      <xdr:rowOff>134688</xdr:rowOff>
    </xdr:from>
    <xdr:to>
      <xdr:col>10</xdr:col>
      <xdr:colOff>384533</xdr:colOff>
      <xdr:row>37</xdr:row>
      <xdr:rowOff>217488</xdr:rowOff>
    </xdr:to>
    <mc:AlternateContent xmlns:mc="http://schemas.openxmlformats.org/markup-compatibility/2006">
      <mc:Choice xmlns:a14="http://schemas.microsoft.com/office/drawing/2010/main" Requires="a14">
        <xdr:graphicFrame macro="">
          <xdr:nvGraphicFramePr>
            <xdr:cNvPr id="14" name="DOI- Code">
              <a:extLst>
                <a:ext uri="{FF2B5EF4-FFF2-40B4-BE49-F238E27FC236}">
                  <a16:creationId xmlns:a16="http://schemas.microsoft.com/office/drawing/2014/main" id="{55548483-42C7-4AD5-8BBE-66BE63A2632D}"/>
                </a:ext>
              </a:extLst>
            </xdr:cNvPr>
            <xdr:cNvGraphicFramePr/>
          </xdr:nvGraphicFramePr>
          <xdr:xfrm>
            <a:off x="0" y="0"/>
            <a:ext cx="0" cy="0"/>
          </xdr:xfrm>
          <a:graphic>
            <a:graphicData uri="http://schemas.microsoft.com/office/drawing/2010/slicer">
              <sle:slicer xmlns:sle="http://schemas.microsoft.com/office/drawing/2010/slicer" name="DOI- Code"/>
            </a:graphicData>
          </a:graphic>
        </xdr:graphicFrame>
      </mc:Choice>
      <mc:Fallback>
        <xdr:sp macro="" textlink="">
          <xdr:nvSpPr>
            <xdr:cNvPr id="0" name=""/>
            <xdr:cNvSpPr>
              <a:spLocks noTextEdit="1"/>
            </xdr:cNvSpPr>
          </xdr:nvSpPr>
          <xdr:spPr>
            <a:xfrm>
              <a:off x="4807583" y="6230688"/>
              <a:ext cx="1700164" cy="1443514"/>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19050</xdr:colOff>
      <xdr:row>20</xdr:row>
      <xdr:rowOff>113859</xdr:rowOff>
    </xdr:from>
    <xdr:to>
      <xdr:col>7</xdr:col>
      <xdr:colOff>431850</xdr:colOff>
      <xdr:row>32</xdr:row>
      <xdr:rowOff>167859</xdr:rowOff>
    </xdr:to>
    <xdr:graphicFrame macro="">
      <xdr:nvGraphicFramePr>
        <xdr:cNvPr id="15" name="Chart 1">
          <a:extLst>
            <a:ext uri="{FF2B5EF4-FFF2-40B4-BE49-F238E27FC236}">
              <a16:creationId xmlns:a16="http://schemas.microsoft.com/office/drawing/2014/main" id="{19EA07D1-8742-23DB-CA4A-B4DAD609FA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0</xdr:col>
      <xdr:colOff>23970</xdr:colOff>
      <xdr:row>6</xdr:row>
      <xdr:rowOff>9525</xdr:rowOff>
    </xdr:from>
    <xdr:to>
      <xdr:col>7</xdr:col>
      <xdr:colOff>436770</xdr:colOff>
      <xdr:row>18</xdr:row>
      <xdr:rowOff>63525</xdr:rowOff>
    </xdr:to>
    <xdr:graphicFrame macro="">
      <xdr:nvGraphicFramePr>
        <xdr:cNvPr id="16" name="Chart 15">
          <a:extLst>
            <a:ext uri="{FF2B5EF4-FFF2-40B4-BE49-F238E27FC236}">
              <a16:creationId xmlns:a16="http://schemas.microsoft.com/office/drawing/2014/main" id="{7192770E-3102-48A0-8BF6-4C024783F1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absolute">
    <xdr:from>
      <xdr:col>0</xdr:col>
      <xdr:colOff>19050</xdr:colOff>
      <xdr:row>33</xdr:row>
      <xdr:rowOff>2458</xdr:rowOff>
    </xdr:from>
    <xdr:to>
      <xdr:col>7</xdr:col>
      <xdr:colOff>431850</xdr:colOff>
      <xdr:row>34</xdr:row>
      <xdr:rowOff>171958</xdr:rowOff>
    </xdr:to>
    <xdr:sp macro="" textlink="">
      <xdr:nvSpPr>
        <xdr:cNvPr id="19" name="TextBox 18">
          <a:extLst>
            <a:ext uri="{FF2B5EF4-FFF2-40B4-BE49-F238E27FC236}">
              <a16:creationId xmlns:a16="http://schemas.microsoft.com/office/drawing/2014/main" id="{8727EBB8-A8B4-A215-08AD-447959EA3F16}"/>
            </a:ext>
          </a:extLst>
        </xdr:cNvPr>
        <xdr:cNvSpPr txBox="1">
          <a:spLocks/>
        </xdr:cNvSpPr>
      </xdr:nvSpPr>
      <xdr:spPr>
        <a:xfrm>
          <a:off x="19050" y="6288958"/>
          <a:ext cx="4680000" cy="360000"/>
        </a:xfrm>
        <a:prstGeom prst="rect">
          <a:avLst/>
        </a:prstGeom>
        <a:solidFill>
          <a:srgbClr val="00206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CA" sz="2000" b="0" i="0" cap="all" baseline="0">
              <a:solidFill>
                <a:schemeClr val="bg1"/>
              </a:solidFill>
              <a:effectLst/>
              <a:latin typeface="+mn-lt"/>
              <a:ea typeface="+mn-ea"/>
              <a:cs typeface="+mn-cs"/>
            </a:rPr>
            <a:t>DEATHs BY different SUBSTANCES</a:t>
          </a:r>
        </a:p>
      </xdr:txBody>
    </xdr:sp>
    <xdr:clientData/>
  </xdr:twoCellAnchor>
  <xdr:twoCellAnchor editAs="absolute">
    <xdr:from>
      <xdr:col>13</xdr:col>
      <xdr:colOff>379639</xdr:colOff>
      <xdr:row>32</xdr:row>
      <xdr:rowOff>176310</xdr:rowOff>
    </xdr:from>
    <xdr:to>
      <xdr:col>21</xdr:col>
      <xdr:colOff>7069</xdr:colOff>
      <xdr:row>34</xdr:row>
      <xdr:rowOff>155310</xdr:rowOff>
    </xdr:to>
    <xdr:sp macro="" textlink="">
      <xdr:nvSpPr>
        <xdr:cNvPr id="20" name="TextBox 19">
          <a:extLst>
            <a:ext uri="{FF2B5EF4-FFF2-40B4-BE49-F238E27FC236}">
              <a16:creationId xmlns:a16="http://schemas.microsoft.com/office/drawing/2014/main" id="{A4F76708-20A7-401A-8D52-4A6732997660}"/>
            </a:ext>
          </a:extLst>
        </xdr:cNvPr>
        <xdr:cNvSpPr txBox="1"/>
      </xdr:nvSpPr>
      <xdr:spPr>
        <a:xfrm>
          <a:off x="8339818" y="6272310"/>
          <a:ext cx="4730108" cy="360000"/>
        </a:xfrm>
        <a:prstGeom prst="rect">
          <a:avLst/>
        </a:prstGeom>
        <a:solidFill>
          <a:srgbClr val="00206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CA" sz="2000" b="0" i="0" cap="all" baseline="0">
              <a:solidFill>
                <a:schemeClr val="bg1"/>
              </a:solidFill>
              <a:effectLst/>
              <a:latin typeface="+mn-lt"/>
              <a:ea typeface="+mn-ea"/>
              <a:cs typeface="+mn-cs"/>
            </a:rPr>
            <a:t>comparision b/w COUNTY'S</a:t>
          </a:r>
        </a:p>
      </xdr:txBody>
    </xdr:sp>
    <xdr:clientData/>
  </xdr:twoCellAnchor>
  <xdr:twoCellAnchor editAs="absolute">
    <xdr:from>
      <xdr:col>0</xdr:col>
      <xdr:colOff>21777</xdr:colOff>
      <xdr:row>18</xdr:row>
      <xdr:rowOff>105898</xdr:rowOff>
    </xdr:from>
    <xdr:to>
      <xdr:col>7</xdr:col>
      <xdr:colOff>434577</xdr:colOff>
      <xdr:row>20</xdr:row>
      <xdr:rowOff>86369</xdr:rowOff>
    </xdr:to>
    <xdr:sp macro="" textlink="">
      <xdr:nvSpPr>
        <xdr:cNvPr id="21" name="TextBox 20">
          <a:extLst>
            <a:ext uri="{FF2B5EF4-FFF2-40B4-BE49-F238E27FC236}">
              <a16:creationId xmlns:a16="http://schemas.microsoft.com/office/drawing/2014/main" id="{B581A9CA-FE9B-40F2-A331-19F697F8598F}"/>
            </a:ext>
          </a:extLst>
        </xdr:cNvPr>
        <xdr:cNvSpPr txBox="1">
          <a:spLocks/>
        </xdr:cNvSpPr>
      </xdr:nvSpPr>
      <xdr:spPr>
        <a:xfrm>
          <a:off x="21777" y="3534898"/>
          <a:ext cx="4680000" cy="361471"/>
        </a:xfrm>
        <a:prstGeom prst="rect">
          <a:avLst/>
        </a:prstGeom>
        <a:solidFill>
          <a:srgbClr val="00206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2000" b="0" i="0" cap="all" baseline="0">
              <a:solidFill>
                <a:schemeClr val="bg1"/>
              </a:solidFill>
              <a:effectLst/>
              <a:latin typeface="+mn-lt"/>
              <a:ea typeface="+mn-ea"/>
              <a:cs typeface="+mn-cs"/>
            </a:rPr>
            <a:t>STANDARD DEVIATION - Age CURVE</a:t>
          </a:r>
        </a:p>
      </xdr:txBody>
    </xdr:sp>
    <xdr:clientData/>
  </xdr:twoCellAnchor>
  <xdr:twoCellAnchor editAs="absolute">
    <xdr:from>
      <xdr:col>0</xdr:col>
      <xdr:colOff>25214</xdr:colOff>
      <xdr:row>4</xdr:row>
      <xdr:rowOff>9524</xdr:rowOff>
    </xdr:from>
    <xdr:to>
      <xdr:col>7</xdr:col>
      <xdr:colOff>438014</xdr:colOff>
      <xdr:row>5</xdr:row>
      <xdr:rowOff>179024</xdr:rowOff>
    </xdr:to>
    <xdr:sp macro="" textlink="">
      <xdr:nvSpPr>
        <xdr:cNvPr id="22" name="TextBox 21">
          <a:extLst>
            <a:ext uri="{FF2B5EF4-FFF2-40B4-BE49-F238E27FC236}">
              <a16:creationId xmlns:a16="http://schemas.microsoft.com/office/drawing/2014/main" id="{C11B5C2F-324B-6ED6-C414-155728BF1843}"/>
            </a:ext>
          </a:extLst>
        </xdr:cNvPr>
        <xdr:cNvSpPr txBox="1">
          <a:spLocks/>
        </xdr:cNvSpPr>
      </xdr:nvSpPr>
      <xdr:spPr>
        <a:xfrm>
          <a:off x="25214" y="771524"/>
          <a:ext cx="4680000" cy="360000"/>
        </a:xfrm>
        <a:prstGeom prst="rect">
          <a:avLst/>
        </a:prstGeom>
        <a:solidFill>
          <a:srgbClr val="00206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2000" b="0" i="0" cap="all" baseline="0">
              <a:solidFill>
                <a:schemeClr val="bg1"/>
              </a:solidFill>
              <a:effectLst/>
              <a:latin typeface="+mn-lt"/>
              <a:ea typeface="+mn-ea"/>
              <a:cs typeface="+mn-cs"/>
            </a:rPr>
            <a:t>% of Drug related deaths by Race</a:t>
          </a:r>
          <a:endParaRPr lang="en-CA" sz="2000" b="0">
            <a:solidFill>
              <a:schemeClr val="bg1"/>
            </a:solidFill>
            <a:effectLst/>
          </a:endParaRPr>
        </a:p>
        <a:p>
          <a:pPr algn="ctr"/>
          <a:endParaRPr lang="en-CA" sz="1100">
            <a:solidFill>
              <a:schemeClr val="bg1"/>
            </a:solidFill>
          </a:endParaRPr>
        </a:p>
      </xdr:txBody>
    </xdr:sp>
    <xdr:clientData/>
  </xdr:twoCellAnchor>
  <xdr:twoCellAnchor>
    <xdr:from>
      <xdr:col>7</xdr:col>
      <xdr:colOff>488561</xdr:colOff>
      <xdr:row>37</xdr:row>
      <xdr:rowOff>251825</xdr:rowOff>
    </xdr:from>
    <xdr:to>
      <xdr:col>13</xdr:col>
      <xdr:colOff>293659</xdr:colOff>
      <xdr:row>38</xdr:row>
      <xdr:rowOff>215037</xdr:rowOff>
    </xdr:to>
    <xdr:sp macro="" textlink="">
      <xdr:nvSpPr>
        <xdr:cNvPr id="23" name="TextBox 22">
          <a:extLst>
            <a:ext uri="{FF2B5EF4-FFF2-40B4-BE49-F238E27FC236}">
              <a16:creationId xmlns:a16="http://schemas.microsoft.com/office/drawing/2014/main" id="{7AF67D89-6EA2-1D98-1228-C2529EC9EC6A}"/>
            </a:ext>
          </a:extLst>
        </xdr:cNvPr>
        <xdr:cNvSpPr txBox="1"/>
      </xdr:nvSpPr>
      <xdr:spPr>
        <a:xfrm>
          <a:off x="4755761" y="7719425"/>
          <a:ext cx="3462698" cy="363262"/>
        </a:xfrm>
        <a:prstGeom prst="rect">
          <a:avLst/>
        </a:prstGeom>
        <a:solidFill>
          <a:srgbClr val="00206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2000" b="0" i="0" cap="all" baseline="0">
              <a:solidFill>
                <a:schemeClr val="bg1"/>
              </a:solidFill>
              <a:effectLst/>
              <a:latin typeface="+mn-lt"/>
              <a:ea typeface="+mn-ea"/>
              <a:cs typeface="+mn-cs"/>
            </a:rPr>
            <a:t>COUNTY DEATH'S- HEAT MAP</a:t>
          </a:r>
          <a:endParaRPr lang="en-CA" sz="2000" b="0" i="0" cap="all" baseline="0">
            <a:solidFill>
              <a:schemeClr val="bg1"/>
            </a:solidFill>
            <a:effectLst/>
            <a:latin typeface="+mn-lt"/>
            <a:ea typeface="+mn-ea"/>
            <a:cs typeface="+mn-cs"/>
          </a:endParaRPr>
        </a:p>
        <a:p>
          <a:pPr marL="0" marR="0" lvl="0" indent="0" algn="ctr" defTabSz="914400" rtl="0" eaLnBrk="1" fontAlgn="auto" latinLnBrk="0" hangingPunct="1">
            <a:lnSpc>
              <a:spcPct val="100000"/>
            </a:lnSpc>
            <a:spcBef>
              <a:spcPts val="0"/>
            </a:spcBef>
            <a:spcAft>
              <a:spcPts val="0"/>
            </a:spcAft>
            <a:buClrTx/>
            <a:buSzTx/>
            <a:buFontTx/>
            <a:buNone/>
            <a:tabLst/>
            <a:defRPr/>
          </a:pPr>
          <a:endParaRPr lang="en-CA" sz="2000" b="0" i="0" cap="all" baseline="0">
            <a:solidFill>
              <a:schemeClr val="bg1"/>
            </a:solidFill>
            <a:effectLst/>
            <a:latin typeface="+mn-lt"/>
            <a:ea typeface="+mn-ea"/>
            <a:cs typeface="+mn-cs"/>
          </a:endParaRPr>
        </a:p>
      </xdr:txBody>
    </xdr:sp>
    <xdr:clientData/>
  </xdr:twoCellAnchor>
  <xdr:twoCellAnchor editAs="absolute">
    <xdr:from>
      <xdr:col>13</xdr:col>
      <xdr:colOff>388735</xdr:colOff>
      <xdr:row>6</xdr:row>
      <xdr:rowOff>8271</xdr:rowOff>
    </xdr:from>
    <xdr:to>
      <xdr:col>20</xdr:col>
      <xdr:colOff>601510</xdr:colOff>
      <xdr:row>18</xdr:row>
      <xdr:rowOff>62271</xdr:rowOff>
    </xdr:to>
    <xdr:graphicFrame macro="">
      <xdr:nvGraphicFramePr>
        <xdr:cNvPr id="24" name="Chart 23">
          <a:extLst>
            <a:ext uri="{FF2B5EF4-FFF2-40B4-BE49-F238E27FC236}">
              <a16:creationId xmlns:a16="http://schemas.microsoft.com/office/drawing/2014/main" id="{5A90BA8B-09AA-4FB0-A84E-343CD56409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absolute">
    <xdr:from>
      <xdr:col>13</xdr:col>
      <xdr:colOff>403322</xdr:colOff>
      <xdr:row>4</xdr:row>
      <xdr:rowOff>8616</xdr:rowOff>
    </xdr:from>
    <xdr:to>
      <xdr:col>21</xdr:col>
      <xdr:colOff>3776</xdr:colOff>
      <xdr:row>5</xdr:row>
      <xdr:rowOff>176742</xdr:rowOff>
    </xdr:to>
    <xdr:sp macro="" textlink="">
      <xdr:nvSpPr>
        <xdr:cNvPr id="25" name="TextBox 24">
          <a:extLst>
            <a:ext uri="{FF2B5EF4-FFF2-40B4-BE49-F238E27FC236}">
              <a16:creationId xmlns:a16="http://schemas.microsoft.com/office/drawing/2014/main" id="{1887A95D-F3D3-4121-A439-DD7517AB6359}"/>
            </a:ext>
          </a:extLst>
        </xdr:cNvPr>
        <xdr:cNvSpPr txBox="1">
          <a:spLocks/>
        </xdr:cNvSpPr>
      </xdr:nvSpPr>
      <xdr:spPr>
        <a:xfrm>
          <a:off x="8363501" y="770616"/>
          <a:ext cx="4703132" cy="358626"/>
        </a:xfrm>
        <a:prstGeom prst="rect">
          <a:avLst/>
        </a:prstGeom>
        <a:solidFill>
          <a:srgbClr val="00206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2000" b="0" i="0" cap="all" baseline="0">
              <a:solidFill>
                <a:schemeClr val="bg1"/>
              </a:solidFill>
              <a:effectLst/>
              <a:latin typeface="+mn-lt"/>
              <a:ea typeface="+mn-ea"/>
              <a:cs typeface="+mn-cs"/>
            </a:rPr>
            <a:t>% of deaths by Type of Injury- Gender</a:t>
          </a:r>
          <a:endParaRPr lang="en-CA" sz="1100"/>
        </a:p>
      </xdr:txBody>
    </xdr:sp>
    <xdr:clientData/>
  </xdr:twoCellAnchor>
  <xdr:twoCellAnchor editAs="absolute">
    <xdr:from>
      <xdr:col>7</xdr:col>
      <xdr:colOff>507613</xdr:colOff>
      <xdr:row>38</xdr:row>
      <xdr:rowOff>240806</xdr:rowOff>
    </xdr:from>
    <xdr:to>
      <xdr:col>13</xdr:col>
      <xdr:colOff>295274</xdr:colOff>
      <xdr:row>48</xdr:row>
      <xdr:rowOff>152400</xdr:rowOff>
    </xdr:to>
    <mc:AlternateContent xmlns:mc="http://schemas.openxmlformats.org/markup-compatibility/2006">
      <mc:Choice xmlns:cx4="http://schemas.microsoft.com/office/drawing/2016/5/10/chartex" Requires="cx4">
        <xdr:graphicFrame macro="">
          <xdr:nvGraphicFramePr>
            <xdr:cNvPr id="27" name="Chart 26">
              <a:extLst>
                <a:ext uri="{FF2B5EF4-FFF2-40B4-BE49-F238E27FC236}">
                  <a16:creationId xmlns:a16="http://schemas.microsoft.com/office/drawing/2014/main" id="{C714C0C2-B0D4-475F-9054-535DF94F69B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4774813" y="8108456"/>
              <a:ext cx="3445261" cy="2654794"/>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7</xdr:col>
      <xdr:colOff>513763</xdr:colOff>
      <xdr:row>13</xdr:row>
      <xdr:rowOff>182161</xdr:rowOff>
    </xdr:from>
    <xdr:to>
      <xdr:col>13</xdr:col>
      <xdr:colOff>276163</xdr:colOff>
      <xdr:row>15</xdr:row>
      <xdr:rowOff>161161</xdr:rowOff>
    </xdr:to>
    <xdr:sp macro="" textlink="">
      <xdr:nvSpPr>
        <xdr:cNvPr id="4" name="TextBox 3">
          <a:extLst>
            <a:ext uri="{FF2B5EF4-FFF2-40B4-BE49-F238E27FC236}">
              <a16:creationId xmlns:a16="http://schemas.microsoft.com/office/drawing/2014/main" id="{8B5A61C5-A23B-48FC-92D7-7F2702CF5257}"/>
            </a:ext>
          </a:extLst>
        </xdr:cNvPr>
        <xdr:cNvSpPr txBox="1">
          <a:spLocks/>
        </xdr:cNvSpPr>
      </xdr:nvSpPr>
      <xdr:spPr>
        <a:xfrm>
          <a:off x="4780963" y="2658661"/>
          <a:ext cx="3420000" cy="360000"/>
        </a:xfrm>
        <a:prstGeom prst="rect">
          <a:avLst/>
        </a:prstGeom>
        <a:solidFill>
          <a:srgbClr val="00206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2000" b="0" i="0" cap="all" baseline="0">
              <a:solidFill>
                <a:schemeClr val="bg1"/>
              </a:solidFill>
              <a:effectLst/>
              <a:latin typeface="+mn-lt"/>
              <a:ea typeface="+mn-ea"/>
              <a:cs typeface="+mn-cs"/>
            </a:rPr>
            <a:t>DEATH Count by COUNTY </a:t>
          </a:r>
          <a:endParaRPr lang="en-CA" sz="2000" b="0" i="0" cap="all" baseline="0">
            <a:solidFill>
              <a:schemeClr val="bg1"/>
            </a:solidFill>
            <a:effectLst/>
            <a:latin typeface="+mn-lt"/>
            <a:ea typeface="+mn-ea"/>
            <a:cs typeface="+mn-cs"/>
          </a:endParaRPr>
        </a:p>
        <a:p>
          <a:pPr marL="0" marR="0" lvl="0" indent="0" algn="ctr" defTabSz="914400" rtl="0" eaLnBrk="1" fontAlgn="auto" latinLnBrk="0" hangingPunct="1">
            <a:lnSpc>
              <a:spcPct val="100000"/>
            </a:lnSpc>
            <a:spcBef>
              <a:spcPts val="0"/>
            </a:spcBef>
            <a:spcAft>
              <a:spcPts val="0"/>
            </a:spcAft>
            <a:buClrTx/>
            <a:buSzTx/>
            <a:buFontTx/>
            <a:buNone/>
            <a:tabLst/>
            <a:defRPr/>
          </a:pPr>
          <a:endParaRPr lang="en-CA" sz="2000" b="0" i="0" cap="all" baseline="0">
            <a:solidFill>
              <a:schemeClr val="bg1"/>
            </a:solidFill>
            <a:effectLst/>
            <a:latin typeface="+mn-lt"/>
            <a:ea typeface="+mn-ea"/>
            <a:cs typeface="+mn-cs"/>
          </a:endParaRPr>
        </a:p>
      </xdr:txBody>
    </xdr:sp>
    <xdr:clientData/>
  </xdr:twoCellAnchor>
  <xdr:twoCellAnchor editAs="absolute">
    <xdr:from>
      <xdr:col>7</xdr:col>
      <xdr:colOff>511890</xdr:colOff>
      <xdr:row>15</xdr:row>
      <xdr:rowOff>190451</xdr:rowOff>
    </xdr:from>
    <xdr:to>
      <xdr:col>13</xdr:col>
      <xdr:colOff>274290</xdr:colOff>
      <xdr:row>32</xdr:row>
      <xdr:rowOff>83951</xdr:rowOff>
    </xdr:to>
    <xdr:graphicFrame macro="">
      <xdr:nvGraphicFramePr>
        <xdr:cNvPr id="7" name="Chart 6">
          <a:extLst>
            <a:ext uri="{FF2B5EF4-FFF2-40B4-BE49-F238E27FC236}">
              <a16:creationId xmlns:a16="http://schemas.microsoft.com/office/drawing/2014/main" id="{06D0E577-8B82-4152-9C4B-DD3DB79068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0.49503</cdr:x>
      <cdr:y>0.79902</cdr:y>
    </cdr:from>
    <cdr:to>
      <cdr:x>0.8769</cdr:x>
      <cdr:y>0.93328</cdr:y>
    </cdr:to>
    <cdr:sp macro="" textlink="">
      <cdr:nvSpPr>
        <cdr:cNvPr id="2" name="TextBox 6">
          <a:extLst xmlns:a="http://schemas.openxmlformats.org/drawingml/2006/main">
            <a:ext uri="{FF2B5EF4-FFF2-40B4-BE49-F238E27FC236}">
              <a16:creationId xmlns:a16="http://schemas.microsoft.com/office/drawing/2014/main" id="{3EDD16FF-9108-DDA6-7950-D6844DA140AE}"/>
            </a:ext>
          </a:extLst>
        </cdr:cNvPr>
        <cdr:cNvSpPr txBox="1"/>
      </cdr:nvSpPr>
      <cdr:spPr>
        <a:xfrm xmlns:a="http://schemas.openxmlformats.org/drawingml/2006/main">
          <a:off x="1107658" y="2444263"/>
          <a:ext cx="854466" cy="410711"/>
        </a:xfrm>
        <a:prstGeom xmlns:a="http://schemas.openxmlformats.org/drawingml/2006/main" prst="rect">
          <a:avLst/>
        </a:prstGeom>
        <a:solidFill xmlns:a="http://schemas.openxmlformats.org/drawingml/2006/main">
          <a:sysClr val="window" lastClr="FFFFFF"/>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CA" sz="1200" b="1">
              <a:solidFill>
                <a:srgbClr val="7030A0"/>
              </a:solidFill>
            </a:rPr>
            <a:t>FEMALE</a:t>
          </a:r>
        </a:p>
      </cdr:txBody>
    </cdr:sp>
  </cdr:relSizeAnchor>
</c:userShapes>
</file>

<file path=xl/drawings/drawing3.xml><?xml version="1.0" encoding="utf-8"?>
<c:userShapes xmlns:c="http://schemas.openxmlformats.org/drawingml/2006/chart">
  <cdr:relSizeAnchor xmlns:cdr="http://schemas.openxmlformats.org/drawingml/2006/chartDrawing">
    <cdr:from>
      <cdr:x>0.11736</cdr:x>
      <cdr:y>0.81972</cdr:y>
    </cdr:from>
    <cdr:to>
      <cdr:x>0.42809</cdr:x>
      <cdr:y>0.93524</cdr:y>
    </cdr:to>
    <cdr:sp macro="" textlink="">
      <cdr:nvSpPr>
        <cdr:cNvPr id="2" name="TextBox 6">
          <a:extLst xmlns:a="http://schemas.openxmlformats.org/drawingml/2006/main">
            <a:ext uri="{FF2B5EF4-FFF2-40B4-BE49-F238E27FC236}">
              <a16:creationId xmlns:a16="http://schemas.microsoft.com/office/drawing/2014/main" id="{3EDD16FF-9108-DDA6-7950-D6844DA140AE}"/>
            </a:ext>
          </a:extLst>
        </cdr:cNvPr>
        <cdr:cNvSpPr txBox="1"/>
      </cdr:nvSpPr>
      <cdr:spPr>
        <a:xfrm xmlns:a="http://schemas.openxmlformats.org/drawingml/2006/main">
          <a:off x="234363" y="2300084"/>
          <a:ext cx="620487" cy="324140"/>
        </a:xfrm>
        <a:prstGeom xmlns:a="http://schemas.openxmlformats.org/drawingml/2006/main" prst="rect">
          <a:avLst/>
        </a:prstGeom>
        <a:solidFill xmlns:a="http://schemas.openxmlformats.org/drawingml/2006/main">
          <a:sysClr val="window" lastClr="FFFFFF"/>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CA" sz="1200" b="1">
              <a:solidFill>
                <a:schemeClr val="accent2">
                  <a:lumMod val="75000"/>
                </a:schemeClr>
              </a:solidFill>
            </a:rPr>
            <a:t>MALE</a:t>
          </a:r>
        </a:p>
      </cdr:txBody>
    </cdr:sp>
  </cdr:relSizeAnchor>
</c:userShapes>
</file>

<file path=xl/drawings/drawing4.xml><?xml version="1.0" encoding="utf-8"?>
<xdr:wsDr xmlns:xdr="http://schemas.openxmlformats.org/drawingml/2006/spreadsheetDrawing" xmlns:a="http://schemas.openxmlformats.org/drawingml/2006/main">
  <xdr:twoCellAnchor>
    <xdr:from>
      <xdr:col>6</xdr:col>
      <xdr:colOff>285750</xdr:colOff>
      <xdr:row>77</xdr:row>
      <xdr:rowOff>184150</xdr:rowOff>
    </xdr:from>
    <xdr:to>
      <xdr:col>8</xdr:col>
      <xdr:colOff>203200</xdr:colOff>
      <xdr:row>79</xdr:row>
      <xdr:rowOff>0</xdr:rowOff>
    </xdr:to>
    <xdr:sp macro="" textlink="">
      <xdr:nvSpPr>
        <xdr:cNvPr id="4" name="Rectangle: Rounded Corners 3">
          <a:extLst>
            <a:ext uri="{FF2B5EF4-FFF2-40B4-BE49-F238E27FC236}">
              <a16:creationId xmlns:a16="http://schemas.microsoft.com/office/drawing/2014/main" id="{712FBA54-F1E8-E413-046C-64FEBB0BCB93}"/>
            </a:ext>
          </a:extLst>
        </xdr:cNvPr>
        <xdr:cNvSpPr/>
      </xdr:nvSpPr>
      <xdr:spPr>
        <a:xfrm>
          <a:off x="7391400" y="18662650"/>
          <a:ext cx="793750" cy="196850"/>
        </a:xfrm>
        <a:prstGeom prst="roundRect">
          <a:avLst>
            <a:gd name="adj" fmla="val 50000"/>
          </a:avLst>
        </a:prstGeom>
        <a:gradFill flip="none" rotWithShape="1">
          <a:gsLst>
            <a:gs pos="0">
              <a:schemeClr val="accent2">
                <a:lumMod val="0"/>
                <a:lumOff val="100000"/>
              </a:schemeClr>
            </a:gs>
            <a:gs pos="11000">
              <a:schemeClr val="accent2">
                <a:lumMod val="0"/>
                <a:lumOff val="100000"/>
              </a:schemeClr>
            </a:gs>
            <a:gs pos="100000">
              <a:schemeClr val="accent2">
                <a:lumMod val="100000"/>
              </a:schemeClr>
            </a:gs>
          </a:gsLst>
          <a:path path="circle">
            <a:fillToRect l="50000" t="-80000" r="50000" b="180000"/>
          </a:path>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57151</xdr:colOff>
      <xdr:row>4</xdr:row>
      <xdr:rowOff>130174</xdr:rowOff>
    </xdr:from>
    <xdr:to>
      <xdr:col>2</xdr:col>
      <xdr:colOff>330201</xdr:colOff>
      <xdr:row>8</xdr:row>
      <xdr:rowOff>120649</xdr:rowOff>
    </xdr:to>
    <xdr:sp macro="" textlink="">
      <xdr:nvSpPr>
        <xdr:cNvPr id="2" name="TextBox 1">
          <a:extLst>
            <a:ext uri="{FF2B5EF4-FFF2-40B4-BE49-F238E27FC236}">
              <a16:creationId xmlns:a16="http://schemas.microsoft.com/office/drawing/2014/main" id="{4F609A95-2821-44E0-BBCB-27FEDF9257DD}"/>
            </a:ext>
          </a:extLst>
        </xdr:cNvPr>
        <xdr:cNvSpPr txBox="1"/>
      </xdr:nvSpPr>
      <xdr:spPr>
        <a:xfrm>
          <a:off x="57151" y="892174"/>
          <a:ext cx="2000250"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300"/>
            <a:t>The Below Pivot table is based on ethnicity and sex as the filter</a:t>
          </a:r>
        </a:p>
      </xdr:txBody>
    </xdr:sp>
    <xdr:clientData/>
  </xdr:twoCellAnchor>
  <xdr:twoCellAnchor>
    <xdr:from>
      <xdr:col>5</xdr:col>
      <xdr:colOff>25400</xdr:colOff>
      <xdr:row>5</xdr:row>
      <xdr:rowOff>66675</xdr:rowOff>
    </xdr:from>
    <xdr:to>
      <xdr:col>19</xdr:col>
      <xdr:colOff>22225</xdr:colOff>
      <xdr:row>8</xdr:row>
      <xdr:rowOff>85725</xdr:rowOff>
    </xdr:to>
    <xdr:sp macro="" textlink="">
      <xdr:nvSpPr>
        <xdr:cNvPr id="3" name="TextBox 2">
          <a:extLst>
            <a:ext uri="{FF2B5EF4-FFF2-40B4-BE49-F238E27FC236}">
              <a16:creationId xmlns:a16="http://schemas.microsoft.com/office/drawing/2014/main" id="{4966BC9A-BDBF-4949-B1DF-749F2AEE60AB}"/>
            </a:ext>
          </a:extLst>
        </xdr:cNvPr>
        <xdr:cNvSpPr txBox="1"/>
      </xdr:nvSpPr>
      <xdr:spPr>
        <a:xfrm>
          <a:off x="3263900" y="1019175"/>
          <a:ext cx="7972425"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400"/>
            <a:t>The Below Pivot table are based on Age</a:t>
          </a:r>
          <a:r>
            <a:rPr lang="en-CA" sz="1400" baseline="0"/>
            <a:t> grpoups.</a:t>
          </a:r>
          <a:r>
            <a:rPr lang="en-CA" sz="1400"/>
            <a:t> The</a:t>
          </a:r>
          <a:r>
            <a:rPr lang="en-CA" sz="1400" baseline="0"/>
            <a:t> filters are Sex and Death county. </a:t>
          </a:r>
        </a:p>
        <a:p>
          <a:r>
            <a:rPr lang="en-CA" sz="1400" baseline="0"/>
            <a:t>Also gives the percentage of distribution</a:t>
          </a:r>
          <a:endParaRPr lang="en-CA" sz="1400"/>
        </a:p>
      </xdr:txBody>
    </xdr:sp>
    <xdr:clientData/>
  </xdr:twoCellAnchor>
  <xdr:twoCellAnchor>
    <xdr:from>
      <xdr:col>0</xdr:col>
      <xdr:colOff>0</xdr:colOff>
      <xdr:row>26</xdr:row>
      <xdr:rowOff>0</xdr:rowOff>
    </xdr:from>
    <xdr:to>
      <xdr:col>8</xdr:col>
      <xdr:colOff>431800</xdr:colOff>
      <xdr:row>29</xdr:row>
      <xdr:rowOff>0</xdr:rowOff>
    </xdr:to>
    <xdr:sp macro="" textlink="">
      <xdr:nvSpPr>
        <xdr:cNvPr id="5" name="TextBox 4">
          <a:extLst>
            <a:ext uri="{FF2B5EF4-FFF2-40B4-BE49-F238E27FC236}">
              <a16:creationId xmlns:a16="http://schemas.microsoft.com/office/drawing/2014/main" id="{2328A800-ADA3-4933-8F06-F278C9DB1FDF}"/>
            </a:ext>
          </a:extLst>
        </xdr:cNvPr>
        <xdr:cNvSpPr txBox="1"/>
      </xdr:nvSpPr>
      <xdr:spPr>
        <a:xfrm>
          <a:off x="0" y="4953000"/>
          <a:ext cx="841375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400"/>
            <a:t>The Below Pivot table is based on Death</a:t>
          </a:r>
          <a:r>
            <a:rPr lang="en-CA" sz="1400" baseline="0"/>
            <a:t> by county.</a:t>
          </a:r>
          <a:r>
            <a:rPr lang="en-CA" sz="1400"/>
            <a:t> The</a:t>
          </a:r>
          <a:r>
            <a:rPr lang="en-CA" sz="1400" baseline="0"/>
            <a:t> filters are description of injury. Used this to calculate the cummulative frequency and percentage for the pareto chart.</a:t>
          </a:r>
        </a:p>
      </xdr:txBody>
    </xdr:sp>
    <xdr:clientData/>
  </xdr:twoCellAnchor>
  <xdr:twoCellAnchor>
    <xdr:from>
      <xdr:col>0</xdr:col>
      <xdr:colOff>0</xdr:colOff>
      <xdr:row>48</xdr:row>
      <xdr:rowOff>0</xdr:rowOff>
    </xdr:from>
    <xdr:to>
      <xdr:col>6</xdr:col>
      <xdr:colOff>12700</xdr:colOff>
      <xdr:row>51</xdr:row>
      <xdr:rowOff>0</xdr:rowOff>
    </xdr:to>
    <xdr:sp macro="" textlink="">
      <xdr:nvSpPr>
        <xdr:cNvPr id="6" name="TextBox 5">
          <a:extLst>
            <a:ext uri="{FF2B5EF4-FFF2-40B4-BE49-F238E27FC236}">
              <a16:creationId xmlns:a16="http://schemas.microsoft.com/office/drawing/2014/main" id="{EAE2CC1C-41DE-466C-96BB-B3E542223860}"/>
            </a:ext>
          </a:extLst>
        </xdr:cNvPr>
        <xdr:cNvSpPr txBox="1"/>
      </xdr:nvSpPr>
      <xdr:spPr>
        <a:xfrm>
          <a:off x="0" y="9144000"/>
          <a:ext cx="711835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400"/>
            <a:t>The Below Pivot table is based on Death</a:t>
          </a:r>
          <a:r>
            <a:rPr lang="en-CA" sz="1400" baseline="0"/>
            <a:t> by county.</a:t>
          </a:r>
          <a:r>
            <a:rPr lang="en-CA" sz="1400"/>
            <a:t> The</a:t>
          </a:r>
          <a:r>
            <a:rPr lang="en-CA" sz="1400" baseline="0"/>
            <a:t> filters are description of injury and residence state. This gives us the heat map. </a:t>
          </a:r>
        </a:p>
      </xdr:txBody>
    </xdr:sp>
    <xdr:clientData/>
  </xdr:twoCellAnchor>
  <xdr:twoCellAnchor>
    <xdr:from>
      <xdr:col>0</xdr:col>
      <xdr:colOff>76200</xdr:colOff>
      <xdr:row>68</xdr:row>
      <xdr:rowOff>38100</xdr:rowOff>
    </xdr:from>
    <xdr:to>
      <xdr:col>7</xdr:col>
      <xdr:colOff>257175</xdr:colOff>
      <xdr:row>71</xdr:row>
      <xdr:rowOff>38100</xdr:rowOff>
    </xdr:to>
    <xdr:sp macro="" textlink="">
      <xdr:nvSpPr>
        <xdr:cNvPr id="9" name="TextBox 8">
          <a:extLst>
            <a:ext uri="{FF2B5EF4-FFF2-40B4-BE49-F238E27FC236}">
              <a16:creationId xmlns:a16="http://schemas.microsoft.com/office/drawing/2014/main" id="{AE906511-8537-462F-8DF2-3329F0C16278}"/>
            </a:ext>
          </a:extLst>
        </xdr:cNvPr>
        <xdr:cNvSpPr txBox="1"/>
      </xdr:nvSpPr>
      <xdr:spPr>
        <a:xfrm>
          <a:off x="76200" y="12992100"/>
          <a:ext cx="657225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400"/>
            <a:t>The Below Pivot table is based on Substance</a:t>
          </a:r>
          <a:r>
            <a:rPr lang="en-CA" sz="1400" baseline="0"/>
            <a:t> used.</a:t>
          </a:r>
          <a:r>
            <a:rPr lang="en-CA" sz="1400"/>
            <a:t> The</a:t>
          </a:r>
          <a:r>
            <a:rPr lang="en-CA" sz="1400" baseline="0"/>
            <a:t> filters are description of injury and residence state. This gives us the heat map. </a:t>
          </a:r>
        </a:p>
      </xdr:txBody>
    </xdr:sp>
    <xdr:clientData/>
  </xdr:twoCellAnchor>
  <xdr:twoCellAnchor>
    <xdr:from>
      <xdr:col>2</xdr:col>
      <xdr:colOff>539750</xdr:colOff>
      <xdr:row>0</xdr:row>
      <xdr:rowOff>69850</xdr:rowOff>
    </xdr:from>
    <xdr:to>
      <xdr:col>8</xdr:col>
      <xdr:colOff>180975</xdr:colOff>
      <xdr:row>3</xdr:row>
      <xdr:rowOff>66675</xdr:rowOff>
    </xdr:to>
    <xdr:sp macro="" textlink="">
      <xdr:nvSpPr>
        <xdr:cNvPr id="10" name="TextBox 9">
          <a:extLst>
            <a:ext uri="{FF2B5EF4-FFF2-40B4-BE49-F238E27FC236}">
              <a16:creationId xmlns:a16="http://schemas.microsoft.com/office/drawing/2014/main" id="{1ABE1F33-5AA2-05AD-5A11-DABF5AE2EB05}"/>
            </a:ext>
          </a:extLst>
        </xdr:cNvPr>
        <xdr:cNvSpPr txBox="1"/>
      </xdr:nvSpPr>
      <xdr:spPr>
        <a:xfrm>
          <a:off x="4159250" y="69850"/>
          <a:ext cx="7185025" cy="568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3600">
              <a:latin typeface="Aptos" panose="020B0004020202020204" pitchFamily="34" charset="0"/>
            </a:rPr>
            <a:t>PIVOT TABLES</a:t>
          </a:r>
        </a:p>
      </xdr:txBody>
    </xdr:sp>
    <xdr:clientData/>
  </xdr:twoCellAnchor>
  <xdr:twoCellAnchor>
    <xdr:from>
      <xdr:col>0</xdr:col>
      <xdr:colOff>95250</xdr:colOff>
      <xdr:row>93</xdr:row>
      <xdr:rowOff>114299</xdr:rowOff>
    </xdr:from>
    <xdr:to>
      <xdr:col>3</xdr:col>
      <xdr:colOff>600075</xdr:colOff>
      <xdr:row>96</xdr:row>
      <xdr:rowOff>28574</xdr:rowOff>
    </xdr:to>
    <xdr:sp macro="" textlink="">
      <xdr:nvSpPr>
        <xdr:cNvPr id="12" name="TextBox 11">
          <a:extLst>
            <a:ext uri="{FF2B5EF4-FFF2-40B4-BE49-F238E27FC236}">
              <a16:creationId xmlns:a16="http://schemas.microsoft.com/office/drawing/2014/main" id="{1C30DA50-95C9-2791-853D-C4968FF10D4C}"/>
            </a:ext>
          </a:extLst>
        </xdr:cNvPr>
        <xdr:cNvSpPr txBox="1"/>
      </xdr:nvSpPr>
      <xdr:spPr>
        <a:xfrm>
          <a:off x="95250" y="17830799"/>
          <a:ext cx="4419600"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This Pivot table gives the percentage of male vs female using</a:t>
          </a:r>
          <a:r>
            <a:rPr lang="en-CA" sz="1100" baseline="0"/>
            <a:t> different substances. Quarters as the filter</a:t>
          </a:r>
        </a:p>
        <a:p>
          <a:endParaRPr lang="en-CA" sz="1100"/>
        </a:p>
      </xdr:txBody>
    </xdr:sp>
    <xdr:clientData/>
  </xdr:twoCellAnchor>
  <xdr:twoCellAnchor>
    <xdr:from>
      <xdr:col>4</xdr:col>
      <xdr:colOff>279400</xdr:colOff>
      <xdr:row>111</xdr:row>
      <xdr:rowOff>117475</xdr:rowOff>
    </xdr:from>
    <xdr:to>
      <xdr:col>12</xdr:col>
      <xdr:colOff>107950</xdr:colOff>
      <xdr:row>125</xdr:row>
      <xdr:rowOff>69850</xdr:rowOff>
    </xdr:to>
    <xdr:graphicFrame macro="">
      <xdr:nvGraphicFramePr>
        <xdr:cNvPr id="20" name="Chart 19">
          <a:extLst>
            <a:ext uri="{FF2B5EF4-FFF2-40B4-BE49-F238E27FC236}">
              <a16:creationId xmlns:a16="http://schemas.microsoft.com/office/drawing/2014/main" id="{E27A7E24-F3BF-21C8-69BD-0ABF9C92D4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1438275</xdr:colOff>
      <xdr:row>0</xdr:row>
      <xdr:rowOff>133351</xdr:rowOff>
    </xdr:from>
    <xdr:to>
      <xdr:col>8</xdr:col>
      <xdr:colOff>381000</xdr:colOff>
      <xdr:row>4</xdr:row>
      <xdr:rowOff>95251</xdr:rowOff>
    </xdr:to>
    <xdr:sp macro="" textlink="">
      <xdr:nvSpPr>
        <xdr:cNvPr id="4" name="TextBox 3">
          <a:extLst>
            <a:ext uri="{FF2B5EF4-FFF2-40B4-BE49-F238E27FC236}">
              <a16:creationId xmlns:a16="http://schemas.microsoft.com/office/drawing/2014/main" id="{D590BC7E-4400-8D4D-488F-B6D678D417B4}"/>
            </a:ext>
          </a:extLst>
        </xdr:cNvPr>
        <xdr:cNvSpPr txBox="1"/>
      </xdr:nvSpPr>
      <xdr:spPr>
        <a:xfrm>
          <a:off x="4038600" y="133351"/>
          <a:ext cx="4648200" cy="72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sz="3200"/>
            <a:t>FORMULAS</a:t>
          </a:r>
          <a:r>
            <a:rPr lang="en-CA" sz="3200" baseline="0"/>
            <a:t> USED</a:t>
          </a:r>
          <a:endParaRPr lang="en-CA" sz="3200"/>
        </a:p>
      </xdr:txBody>
    </xdr:sp>
    <xdr:clientData/>
  </xdr:twoCellAnchor>
  <xdr:twoCellAnchor>
    <xdr:from>
      <xdr:col>2</xdr:col>
      <xdr:colOff>1504949</xdr:colOff>
      <xdr:row>8</xdr:row>
      <xdr:rowOff>19049</xdr:rowOff>
    </xdr:from>
    <xdr:to>
      <xdr:col>5</xdr:col>
      <xdr:colOff>57149</xdr:colOff>
      <xdr:row>9</xdr:row>
      <xdr:rowOff>161924</xdr:rowOff>
    </xdr:to>
    <xdr:sp macro="" textlink="">
      <xdr:nvSpPr>
        <xdr:cNvPr id="5" name="TextBox 4">
          <a:extLst>
            <a:ext uri="{FF2B5EF4-FFF2-40B4-BE49-F238E27FC236}">
              <a16:creationId xmlns:a16="http://schemas.microsoft.com/office/drawing/2014/main" id="{48C5ED6A-B275-0915-0312-26AA3CC0EDD9}"/>
            </a:ext>
          </a:extLst>
        </xdr:cNvPr>
        <xdr:cNvSpPr txBox="1"/>
      </xdr:nvSpPr>
      <xdr:spPr>
        <a:xfrm>
          <a:off x="4105274" y="1552574"/>
          <a:ext cx="172402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sz="1200" b="1"/>
            <a:t>Quartile function-</a:t>
          </a:r>
          <a:r>
            <a:rPr lang="en-CA" sz="1200" b="1" baseline="0"/>
            <a:t> Age</a:t>
          </a:r>
          <a:endParaRPr lang="en-CA" sz="1200" b="1"/>
        </a:p>
      </xdr:txBody>
    </xdr:sp>
    <xdr:clientData/>
  </xdr:twoCellAnchor>
  <xdr:twoCellAnchor>
    <xdr:from>
      <xdr:col>6</xdr:col>
      <xdr:colOff>19050</xdr:colOff>
      <xdr:row>7</xdr:row>
      <xdr:rowOff>114300</xdr:rowOff>
    </xdr:from>
    <xdr:to>
      <xdr:col>9</xdr:col>
      <xdr:colOff>542926</xdr:colOff>
      <xdr:row>10</xdr:row>
      <xdr:rowOff>57150</xdr:rowOff>
    </xdr:to>
    <xdr:sp macro="" textlink="">
      <xdr:nvSpPr>
        <xdr:cNvPr id="6" name="TextBox 5">
          <a:extLst>
            <a:ext uri="{FF2B5EF4-FFF2-40B4-BE49-F238E27FC236}">
              <a16:creationId xmlns:a16="http://schemas.microsoft.com/office/drawing/2014/main" id="{6E42B592-9DF3-46FB-89EE-DDC361A63866}"/>
            </a:ext>
          </a:extLst>
        </xdr:cNvPr>
        <xdr:cNvSpPr txBox="1"/>
      </xdr:nvSpPr>
      <xdr:spPr>
        <a:xfrm>
          <a:off x="6791325" y="1447800"/>
          <a:ext cx="2771776"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b="1" baseline="0"/>
            <a:t>Age groups by frequency function and countis function</a:t>
          </a:r>
          <a:endParaRPr lang="en-CA" sz="1200" b="1"/>
        </a:p>
      </xdr:txBody>
    </xdr:sp>
    <xdr:clientData/>
  </xdr:twoCellAnchor>
  <xdr:twoCellAnchor>
    <xdr:from>
      <xdr:col>11</xdr:col>
      <xdr:colOff>19050</xdr:colOff>
      <xdr:row>7</xdr:row>
      <xdr:rowOff>142875</xdr:rowOff>
    </xdr:from>
    <xdr:to>
      <xdr:col>12</xdr:col>
      <xdr:colOff>495300</xdr:colOff>
      <xdr:row>10</xdr:row>
      <xdr:rowOff>28575</xdr:rowOff>
    </xdr:to>
    <xdr:sp macro="" textlink="">
      <xdr:nvSpPr>
        <xdr:cNvPr id="7" name="TextBox 6">
          <a:extLst>
            <a:ext uri="{FF2B5EF4-FFF2-40B4-BE49-F238E27FC236}">
              <a16:creationId xmlns:a16="http://schemas.microsoft.com/office/drawing/2014/main" id="{99EB4198-B345-4073-925B-8743268E4529}"/>
            </a:ext>
          </a:extLst>
        </xdr:cNvPr>
        <xdr:cNvSpPr txBox="1"/>
      </xdr:nvSpPr>
      <xdr:spPr>
        <a:xfrm>
          <a:off x="10591800" y="1476375"/>
          <a:ext cx="1476375"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b="1"/>
            <a:t>Coun</a:t>
          </a:r>
          <a:r>
            <a:rPr lang="en-CA" sz="1200" b="1" baseline="0"/>
            <a:t>t IF function for Race</a:t>
          </a:r>
          <a:endParaRPr lang="en-CA" sz="1200" b="1"/>
        </a:p>
      </xdr:txBody>
    </xdr:sp>
    <xdr:clientData/>
  </xdr:twoCellAnchor>
  <xdr:twoCellAnchor>
    <xdr:from>
      <xdr:col>0</xdr:col>
      <xdr:colOff>57150</xdr:colOff>
      <xdr:row>24</xdr:row>
      <xdr:rowOff>66675</xdr:rowOff>
    </xdr:from>
    <xdr:to>
      <xdr:col>3</xdr:col>
      <xdr:colOff>619124</xdr:colOff>
      <xdr:row>27</xdr:row>
      <xdr:rowOff>104775</xdr:rowOff>
    </xdr:to>
    <xdr:sp macro="" textlink="">
      <xdr:nvSpPr>
        <xdr:cNvPr id="8" name="TextBox 7">
          <a:extLst>
            <a:ext uri="{FF2B5EF4-FFF2-40B4-BE49-F238E27FC236}">
              <a16:creationId xmlns:a16="http://schemas.microsoft.com/office/drawing/2014/main" id="{40A21A8D-1C9B-42A2-A512-D5159266B265}"/>
            </a:ext>
          </a:extLst>
        </xdr:cNvPr>
        <xdr:cNvSpPr txBox="1"/>
      </xdr:nvSpPr>
      <xdr:spPr>
        <a:xfrm>
          <a:off x="57150" y="4657725"/>
          <a:ext cx="4724399" cy="60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CA" sz="1200" b="1"/>
            <a:t>Used</a:t>
          </a:r>
          <a:r>
            <a:rPr lang="en-CA" sz="1200" b="1" baseline="0"/>
            <a:t> the "if" "and" function and normal distribution for the calculating Cummulative probability and Probability density for the bell curve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704851</xdr:colOff>
      <xdr:row>48</xdr:row>
      <xdr:rowOff>171450</xdr:rowOff>
    </xdr:from>
    <xdr:to>
      <xdr:col>8</xdr:col>
      <xdr:colOff>466725</xdr:colOff>
      <xdr:row>77</xdr:row>
      <xdr:rowOff>66676</xdr:rowOff>
    </xdr:to>
    <xdr:graphicFrame macro="">
      <xdr:nvGraphicFramePr>
        <xdr:cNvPr id="3" name="Chart 2">
          <a:extLst>
            <a:ext uri="{FF2B5EF4-FFF2-40B4-BE49-F238E27FC236}">
              <a16:creationId xmlns:a16="http://schemas.microsoft.com/office/drawing/2014/main" id="{79B38FAA-E5EF-4224-DA1B-79356CAF9E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ekarreddy padamati" refreshedDate="45205.800977893516" createdVersion="8" refreshedVersion="8" minRefreshableVersion="3" recordCount="888" xr:uid="{BD29E0DD-BD43-497E-8A51-FE729F4CA069}">
  <cacheSource type="worksheet">
    <worksheetSource ref="A1:AM1048576" sheet="Sorted Data"/>
  </cacheSource>
  <cacheFields count="42">
    <cacheField name="S.no" numFmtId="0">
      <sharedItems containsString="0" containsBlank="1" containsNumber="1" containsInteger="1" minValue="25" maxValue="5097"/>
    </cacheField>
    <cacheField name="ID" numFmtId="0">
      <sharedItems containsBlank="1" count="888">
        <s v="17-0817"/>
        <s v="17-0907"/>
        <s v="17-0888"/>
        <s v="17-0003"/>
        <s v="17-0950"/>
        <s v="17-0611"/>
        <s v="17-1004"/>
        <s v="17-0344"/>
        <s v="17-0874"/>
        <s v="17-0745"/>
        <s v="17-0967"/>
        <s v="17-0115"/>
        <s v="17-0425"/>
        <s v="17-0646"/>
        <s v="17-0925"/>
        <s v="17-0428"/>
        <s v="17-0531"/>
        <s v="17-0809"/>
        <s v="17-0776"/>
        <s v="17-0914"/>
        <s v="17-0397"/>
        <s v="17-0960"/>
        <s v="17-0871"/>
        <s v="17-0516"/>
        <s v="17-0120"/>
        <s v="17-0629"/>
        <s v="17-0987"/>
        <s v="17-0481"/>
        <s v="17-0133"/>
        <s v="17-0630"/>
        <s v="17-0935"/>
        <s v="17-0980"/>
        <s v="17-0022"/>
        <s v="17-0262"/>
        <s v="17-1018"/>
        <s v="17-0804"/>
        <s v="17-0848"/>
        <s v="17-0708"/>
        <s v="17-0760"/>
        <s v="17-0177"/>
        <s v="17-0496"/>
        <s v="17-0457"/>
        <s v="17-0286"/>
        <s v="17-0323"/>
        <s v="17-0100"/>
        <s v="17-0408"/>
        <s v="17-0904"/>
        <s v="17-0856"/>
        <s v="17-0048"/>
        <s v="17-0854"/>
        <s v="17-0058"/>
        <s v="17-0446"/>
        <s v="17-0347"/>
        <s v="17-0328"/>
        <s v="17-0794"/>
        <s v="17-0164"/>
        <s v="17-0477"/>
        <s v="17-0741"/>
        <s v="17-0385"/>
        <s v="17-1034"/>
        <s v="17-0070"/>
        <s v="17-0372"/>
        <s v="17-0691"/>
        <s v="17-0277"/>
        <s v="17-0312"/>
        <s v="17-0597"/>
        <s v="17-0083"/>
        <s v="17-0886"/>
        <s v="17-0956"/>
        <s v="17-0598"/>
        <s v="17-0310"/>
        <s v="17-0983"/>
        <s v="17-0123"/>
        <s v="17-0394"/>
        <s v="17-0566"/>
        <s v="17-0728"/>
        <s v="17-0641"/>
        <s v="17-1000"/>
        <s v="17-0200"/>
        <s v="17-0772"/>
        <s v="17-0391"/>
        <s v="17-0110"/>
        <s v="17-0430"/>
        <s v="17-0511"/>
        <s v="17-0315"/>
        <s v="17-0838"/>
        <s v="17-0665"/>
        <s v="17-0223"/>
        <s v="17-0316"/>
        <s v="17-0280"/>
        <s v="17-0991"/>
        <s v="17-0053"/>
        <s v="17-0782"/>
        <s v="17-0183"/>
        <s v="17-0295"/>
        <s v="17-0492"/>
        <s v="17-0712"/>
        <s v="17-0939"/>
        <s v="17-0859"/>
        <s v="17-0450"/>
        <s v="17-0196"/>
        <s v="17-1022"/>
        <s v="17-0038"/>
        <s v="17-0254"/>
        <s v="17-0891"/>
        <s v="17-0973"/>
        <s v="17-0676"/>
        <s v="17-0228"/>
        <s v="17-0414"/>
        <s v="17-0841"/>
        <s v="17-0824"/>
        <s v="17-0822"/>
        <s v="17-0547"/>
        <s v="17-0636"/>
        <s v="17-0767"/>
        <s v="17-0195"/>
        <s v="17-0151"/>
        <s v="17-0388"/>
        <s v="17-0210"/>
        <s v="17-0168"/>
        <s v="17-0922"/>
        <s v="17-0882"/>
        <s v="17-0142"/>
        <s v="17-0368"/>
        <s v="17-0593"/>
        <s v="17-0222"/>
        <s v="17-0079"/>
        <s v="17-0066"/>
        <s v="17-0287"/>
        <s v="17-0443"/>
        <s v="17-0011"/>
        <s v="17-0768"/>
        <s v="17-0567"/>
        <s v="17-0125"/>
        <s v="17-0602"/>
        <s v="17-0434"/>
        <s v="17-0723"/>
        <s v="17-0355"/>
        <s v="17-0227"/>
        <s v="17-0714"/>
        <s v="17-0791"/>
        <s v="17-0968"/>
        <s v="17-0690"/>
        <s v="17-0298"/>
        <s v="17-0750"/>
        <s v="17-0801"/>
        <s v="17-0661"/>
        <s v="17-0049"/>
        <s v="17-0466"/>
        <s v="17-0943"/>
        <s v="17-0786"/>
        <s v="17-0411"/>
        <s v="17-0320"/>
        <s v="17-0331"/>
        <s v="17-0863"/>
        <s v="17-0163"/>
        <s v="17-0034"/>
        <s v="17-0418"/>
        <s v="17-0258"/>
        <s v="17-0606"/>
        <s v="17-0680"/>
        <s v="17-0895"/>
        <s v="17-0781"/>
        <s v="17-0656"/>
        <s v="17-0128"/>
        <s v="17-0552"/>
        <s v="17-0506"/>
        <s v="17-0178"/>
        <s v="17-0811"/>
        <s v="17-0215"/>
        <s v="17-0205"/>
        <s v="17-0735"/>
        <s v="17-0472"/>
        <s v="17-0830"/>
        <s v="17-0911"/>
        <s v="17-0146"/>
        <s v="17-0878"/>
        <s v="17-1015"/>
        <s v="17-0963"/>
        <s v="17-0671"/>
        <s v="17-0241"/>
        <s v="17-0619"/>
        <s v="17-0946"/>
        <s v="17-0111"/>
        <s v="17-0401"/>
        <s v="17-0474"/>
        <s v="17-0421"/>
        <s v="17-0650"/>
        <s v="17-0929"/>
        <s v="17-0502"/>
        <s v="17-0994"/>
        <s v="17-0571"/>
        <s v="17-0919"/>
        <s v="17-0302"/>
        <s v="17-0519"/>
        <s v="17-0867"/>
        <s v="17-0236"/>
        <s v="17-0246"/>
        <s v="17-0043"/>
        <s v="17-0099"/>
        <s v="17-0718"/>
        <s v="17-0797"/>
        <s v="17-0335"/>
        <s v="17-0483"/>
        <s v="17-0998"/>
        <s v="17-0018"/>
        <s v="17-0461"/>
        <s v="17-0685"/>
        <s v="17-0660"/>
        <s v="17-0453"/>
        <s v="17-0634"/>
        <s v="17-1031"/>
        <s v="17-0104"/>
        <s v="17-0625"/>
        <s v="17-0984"/>
        <s v="17-0306"/>
        <s v="17-0703"/>
        <s v="17-0899"/>
        <s v="17-0190"/>
        <s v="17-0981"/>
        <s v="17-0272"/>
        <s v="17-0173"/>
        <s v="17-0814"/>
        <s v="17-0556"/>
        <s v="17-0158"/>
        <s v="17-0850"/>
        <s v="17-0441"/>
        <s v="17-0351"/>
        <s v="17-0132"/>
        <s v="17-1025"/>
        <s v="17-0458"/>
        <s v="17-1007"/>
        <s v="17-0324"/>
        <s v="17-0380"/>
        <s v="17-0842"/>
        <s v="17-0047"/>
        <s v="17-0532"/>
        <s v="17-0803"/>
        <s v="17-0398"/>
        <s v="17-0451"/>
        <s v="17-0541"/>
        <s v="17-0247"/>
        <s v="17-0249"/>
        <s v="17-0517"/>
        <s v="17-0667"/>
        <s v="17-0930"/>
        <s v="17-0117"/>
        <s v="17-0212"/>
        <s v="17-0798"/>
        <s v="17-0478"/>
        <s v="17-0584"/>
        <s v="17-0134"/>
        <s v="17-0940"/>
        <s v="17-0263"/>
        <s v="17-1019"/>
        <s v="17-0974"/>
        <s v="17-1001"/>
        <s v="17-0497"/>
        <s v="17-0361"/>
        <s v="17-0742"/>
        <s v="17-0628"/>
        <s v="17-0208"/>
        <s v="17-0773"/>
        <s v="17-0659"/>
        <s v="17-0918"/>
        <s v="17-0553"/>
        <s v="17-0812"/>
        <s v="17-0560"/>
        <s v="17-0688"/>
        <s v="17-0186"/>
        <s v="17-0019"/>
        <s v="17-0180"/>
        <s v="17-0827"/>
        <s v="17-0101"/>
        <s v="17-0082"/>
        <s v="17-0763"/>
        <s v="17-0761"/>
        <s v="17-0197"/>
        <s v="17-0692"/>
        <s v="17-0154"/>
        <s v="17-0463"/>
        <s v="17-0631"/>
        <s v="17-0966"/>
        <s v="17-0284"/>
        <s v="17-0725"/>
        <s v="17-0832"/>
        <s v="17-0419"/>
        <s v="17-0988"/>
        <s v="17-0232"/>
        <s v="17-0229"/>
        <s v="17-0253"/>
        <s v="17-0218"/>
        <s v="17-0114"/>
        <s v="17-0926"/>
        <s v="17-0216"/>
        <s v="17-0568"/>
        <s v="17-0757"/>
        <s v="17-0996"/>
        <s v="17-0040"/>
        <s v="17-0145"/>
        <s v="17-0243"/>
        <s v="17-0085"/>
        <s v="17-0447"/>
        <s v="17-0696"/>
        <s v="17-0294"/>
        <s v="17-0505"/>
        <s v="17-0528"/>
        <s v="17-1037"/>
        <s v="17-0821"/>
        <s v="17-0550"/>
        <s v="17-0837"/>
        <s v="17-0493"/>
        <s v="17-0092"/>
        <s v="17-0513"/>
        <s v="17-0870"/>
        <s v="17-0709"/>
        <s v="17-0674"/>
        <s v="17-0616"/>
        <s v="17-0596"/>
        <s v="17-1023"/>
        <s v="17-0875"/>
        <s v="17-0353"/>
        <s v="17-0746"/>
        <s v="17-0545"/>
        <s v="17-0970"/>
        <s v="17-1005"/>
        <s v="17-0913"/>
        <s v="17-0647"/>
        <s v="17-0731"/>
        <s v="17-0853"/>
        <s v="17-0729"/>
        <s v="17-0431"/>
        <s v="17-0201"/>
        <s v="17-0358"/>
        <s v="17-0071"/>
        <s v="17-0327"/>
        <s v="17-0165"/>
        <s v="17-0992"/>
        <s v="17-0052"/>
        <s v="17-0652"/>
        <s v="17-0467"/>
        <s v="17-0908"/>
        <s v="17-0332"/>
        <s v="17-0609"/>
        <s v="17-0069"/>
        <s v="17-0693"/>
        <s v="17-0028"/>
        <s v="17-0957"/>
        <s v="17-0860"/>
        <s v="17-0184"/>
        <s v="17-0885"/>
        <s v="17-0386"/>
        <s v="17-0010"/>
        <s v="17-0124"/>
        <s v="17-0037"/>
        <s v="17-0898"/>
        <s v="17-0993"/>
        <s v="17-0722"/>
        <s v="17-0089"/>
        <s v="17-0896"/>
        <s v="17-0257"/>
        <s v="17-0091"/>
        <s v="17-0866"/>
        <s v="17-0572"/>
        <s v="17-0352"/>
        <s v="17-0157"/>
        <s v="17-0044"/>
        <s v="17-0662"/>
        <s v="17-0675"/>
        <s v="17-0546"/>
        <s v="17-0387"/>
        <s v="17-0392"/>
        <s v="17-0141"/>
        <s v="17-0670"/>
        <s v="17-0592"/>
        <s v="17-0503"/>
        <s v="17-0240"/>
        <s v="17-0523"/>
        <s v="17-0879"/>
        <s v="17-0189"/>
        <s v="17-0651"/>
        <s v="17-0561"/>
        <s v="17-0605"/>
        <s v="17-0435"/>
        <s v="17-0603"/>
        <s v="17-0074"/>
        <s v="17-0488"/>
        <s v="17-0734"/>
        <s v="17-0299"/>
        <s v="17-1010"/>
        <s v="17-0689"/>
        <s v="17-0717"/>
        <s v="17-0766"/>
        <s v="17-0486"/>
        <s v="17-0881"/>
        <s v="17-0578"/>
        <s v="17-0065"/>
        <s v="17-0706"/>
        <s v="17-0912"/>
        <s v="17-0194"/>
        <s v="17-0354"/>
        <s v="17-0640"/>
        <s v="17-0278"/>
        <s v="17-0059"/>
        <s v="17-0024"/>
        <s v="17-1011"/>
        <s v="17-0864"/>
        <s v="17-0309"/>
        <s v="17-1029"/>
        <s v="17-0033"/>
        <s v="17-0109"/>
        <s v="17-0148"/>
        <s v="17-0162"/>
        <s v="17-0095"/>
        <s v="17-0701"/>
        <s v="17-0771"/>
        <s v="17-0846"/>
        <s v="17-0780"/>
        <s v="17-0749"/>
        <s v="17-0512"/>
        <s v="17-0574"/>
        <s v="17-1024"/>
        <s v="17-0226"/>
        <s v="17-0537"/>
        <s v="17-0131"/>
        <s v="17-0121"/>
        <s v="17-0802"/>
        <s v="17-0252"/>
        <s v="17-0542"/>
        <s v="17-0944"/>
        <s v="17-0266"/>
        <s v="17-0588"/>
        <s v="17-0137"/>
        <s v="17-0456"/>
        <s v="17-0365"/>
        <s v="17-0787"/>
        <s v="17-0949"/>
        <s v="17-0624"/>
        <s v="17-0754"/>
        <s v="17-0610"/>
        <s v="17-0655"/>
        <s v="17-0078"/>
        <s v="17-0303"/>
        <s v="17-0815"/>
        <s v="17-0204"/>
        <s v="17-0557"/>
        <s v="17-0833"/>
        <s v="17-0440"/>
        <s v="17-0209"/>
        <s v="17-0235"/>
        <s v="17-0684"/>
        <s v="17-0831"/>
        <s v="17-0785"/>
        <s v="17-0471"/>
        <s v="17-0739"/>
        <s v="17-0061"/>
        <s v="17-0221"/>
        <s v="17-0962"/>
        <s v="17-0342"/>
        <s v="17-0288"/>
        <s v="17-0105"/>
        <s v="17-0482"/>
        <s v="17-0985"/>
        <s v="17-0318"/>
        <s v="17-0945"/>
        <s v="17-0333"/>
        <s v="17-0135"/>
        <s v="17-0687"/>
        <s v="17-0494"/>
        <s v="17-0020"/>
        <s v="17-0264"/>
        <s v="17-0715"/>
        <s v="17-0585"/>
        <s v="17-0181"/>
        <s v="17-0869"/>
        <s v="17-0452"/>
        <s v="17-1020"/>
        <s v="17-0202"/>
        <s v="17-0758"/>
        <s v="17-0187"/>
        <s v="17-0468"/>
        <s v="17-0559"/>
        <s v="17-0420"/>
        <s v="17-0036"/>
        <s v="17-0682"/>
        <s v="17-0031"/>
        <s v="17-0889"/>
        <s v="17-0230"/>
        <s v="17-0219"/>
        <s v="17-0975"/>
        <s v="17-0843"/>
        <s v="17-0406"/>
        <s v="17-0540"/>
        <s v="17-0554"/>
        <s v="17-0349"/>
        <s v="17-0813"/>
        <s v="17-0549"/>
        <s v="17-0160"/>
        <s v="17-0743"/>
        <s v="17-0720"/>
        <s v="17-0068"/>
        <s v="17-0697"/>
        <s v="17-0909"/>
        <s v="17-0001"/>
        <s v="17-0673"/>
        <s v="17-0600"/>
        <s v="17-0643"/>
        <s v="17-0275"/>
        <s v="17-0155"/>
        <s v="17-0613"/>
        <s v="17-0285"/>
        <s v="17-0544"/>
        <s v="17-0072"/>
        <s v="17-0381"/>
        <s v="17-0730"/>
        <s v="17-0436"/>
        <s v="17-1002"/>
        <s v="17-0778"/>
        <s v="17-0569"/>
        <s v="17-0529"/>
        <s v="17-0590"/>
        <s v="17-0359"/>
        <s v="17-0041"/>
        <s v="17-0518"/>
        <s v="17-0300"/>
        <s v="17-0666"/>
        <s v="17-0118"/>
        <s v="17-0479"/>
        <s v="17-0627"/>
        <s v="17-0051"/>
        <s v="17-0297"/>
        <s v="17-0941"/>
        <s v="17-0581"/>
        <s v="17-0198"/>
        <s v="17-0102"/>
        <s v="17-0762"/>
        <s v="17-0185"/>
        <s v="17-0710"/>
        <s v="17-0498"/>
        <s v="17-0901"/>
        <s v="17-0632"/>
        <s v="17-0464"/>
        <s v="17-0726"/>
        <s v="17-0362"/>
        <s v="17-0217"/>
        <s v="17-0678"/>
        <s v="17-0416"/>
        <s v="17-0658"/>
        <s v="17-0144"/>
        <s v="17-0448"/>
        <s v="17-0086"/>
        <s v="17-0130"/>
        <s v="17-0016"/>
        <s v="17-0536"/>
        <s v="17-0330"/>
        <s v="17-0107"/>
        <s v="17-0404"/>
        <s v="17-0166"/>
        <s v="17-0081"/>
        <s v="17-0005"/>
        <s v="17-0617"/>
        <s v="17-0971"/>
        <s v="17-0747"/>
        <s v="17-0522"/>
        <s v="17-0876"/>
        <s v="17-0113"/>
        <s v="17-0923"/>
        <s v="17-0564"/>
        <s v="17-0244"/>
        <s v="17-0917"/>
        <s v="17-0807"/>
        <s v="17-0836"/>
        <s v="17-0577"/>
        <s v="17-0705"/>
        <s v="17-0784"/>
        <s v="17-0060"/>
        <s v="17-0861"/>
        <s v="17-0753"/>
        <s v="17-1028"/>
        <s v="17-0106"/>
        <s v="17-0897"/>
        <s v="17-0188"/>
        <s v="17-0308"/>
        <s v="17-0256"/>
        <s v="17-0654"/>
        <s v="17-0270"/>
        <s v="17-0090"/>
        <s v="17-0460"/>
        <s v="17-0127"/>
        <s v="17-0293"/>
        <s v="17-1009"/>
        <s v="17-0852"/>
        <s v="17-0820"/>
        <s v="17-0326"/>
        <s v="17-1027"/>
        <s v="17-0825"/>
        <s v="17-0487"/>
        <s v="17-0140"/>
        <s v="17-0370"/>
        <s v="17-0958"/>
        <s v="17-0880"/>
        <s v="17-0526"/>
        <s v="17-0341"/>
        <s v="17-0153"/>
        <s v="17-0239"/>
        <s v="17-0108"/>
        <s v="17-0621"/>
        <s v="17-0995"/>
        <s v="17-0094"/>
        <s v="17-0865"/>
        <s v="17-0403"/>
        <s v="17-0225"/>
        <s v="17-0521"/>
        <s v="17-0795"/>
        <s v="17-0989"/>
        <s v="17-0933"/>
        <s v="17-0683"/>
        <s v="17-0260"/>
        <s v="17-0978"/>
        <s v="17-0504"/>
        <s v="17-0857"/>
        <s v="17-0788"/>
        <s v="17-0032"/>
        <s v="17-0161"/>
        <s v="17-0847"/>
        <s v="17-0207"/>
        <s v="17-0700"/>
        <s v="17-0779"/>
        <s v="17-0608"/>
        <s v="17-0410"/>
        <s v="17-0077"/>
        <s v="17-0893"/>
        <s v="17-0175"/>
        <s v="17-0156"/>
        <s v="17-0733"/>
        <s v="17-0008"/>
        <s v="17-0816"/>
        <s v="17-0558"/>
        <s v="17-0030"/>
        <s v="17-0193"/>
        <s v="17-0591"/>
        <s v="17-1036"/>
        <s v="17-0884"/>
        <s v="17-0828"/>
        <s v="17-0639"/>
        <s v="17-0064"/>
        <s v="17-0220"/>
        <s v="17-0279"/>
        <s v="17-0013"/>
        <s v="17-0965"/>
        <s v="17-0948"/>
        <s v="17-0501"/>
        <s v="17-0289"/>
        <s v="17-0149"/>
        <s v="17-0604"/>
        <s v="17-0770"/>
        <s v="17-0748"/>
        <s v="17-0075"/>
        <s v="17-0491"/>
        <s v="17-0774"/>
        <s v="17-0793"/>
        <s v="17-0573"/>
        <s v="17-0357"/>
        <s v="17-0514"/>
        <s v="17-0304"/>
        <s v="17-0274"/>
        <s v="17-0122"/>
        <s v="17-0045"/>
        <s v="17-0799"/>
        <s v="17-0716"/>
        <s v="17-0645"/>
        <s v="17-0437"/>
        <s v="17-0999"/>
        <s v="17-0601"/>
        <s v="17-0915"/>
        <s v="17-0373"/>
        <s v="17-0775"/>
        <s v="17-0073"/>
        <s v="17-0455"/>
        <s v="17-0301"/>
        <s v="17-0990"/>
        <s v="17-0171"/>
        <s v="17-0067"/>
        <s v="17-0887"/>
        <s v="17-0906"/>
        <s v="17-0021"/>
        <s v="17-0203"/>
        <s v="17-0103"/>
        <s v="17-0858"/>
        <s v="17-0469"/>
        <s v="17-0311"/>
        <s v="17-0343"/>
        <s v="17-0234"/>
        <s v="17-0116"/>
        <s v="17-0231"/>
        <s v="17-0345"/>
        <s v="17-0426"/>
        <s v="17-0378"/>
        <s v="17-0890"/>
        <s v="17-0534"/>
        <s v="17-0087"/>
        <s v="17-0570"/>
        <s v="17-0400"/>
        <s v="17-0405"/>
        <s v="17-0704"/>
        <s v="17-0515"/>
        <s v="17-0539"/>
        <s v="17-0017"/>
        <s v="17-0119"/>
        <s v="17-0480"/>
        <s v="17-0395"/>
        <s v="17-0818"/>
        <s v="17-0495"/>
        <s v="17-0872"/>
        <s v="17-0575"/>
        <s v="17-1021"/>
        <s v="17-0672"/>
        <s v="17-0291"/>
        <s v="17-0951"/>
        <s v="17-0265"/>
        <s v="17-0006"/>
        <s v="17-0873"/>
        <s v="17-1003"/>
        <s v="17-0614"/>
        <s v="17-0744"/>
        <s v="17-0543"/>
        <s v="17-0413"/>
        <s v="17-0849"/>
        <s v="17-0855"/>
        <s v="17-0810"/>
        <s v="17-0433"/>
        <s v="17-0657"/>
        <s v="17-0902"/>
        <s v="17-1033"/>
        <s v="17-0329"/>
        <s v="17-0281"/>
        <s v="17-0314"/>
        <s v="17-0167"/>
        <s v="17-0986"/>
        <s v="17-0054"/>
        <s v="17-0936"/>
        <s v="17-0695"/>
        <s v="17-0580"/>
        <s v="17-0510"/>
        <s v="17-0182"/>
        <s v="17-0449"/>
        <s v="17-0955"/>
        <s v="17-0465"/>
        <s v="17-0805"/>
        <s v="17-0276"/>
        <s v="17-0084"/>
        <s v="17-0313"/>
        <s v="17-0199"/>
        <s v="17-0612"/>
        <s v="17-0727"/>
        <s v="17-0035"/>
        <s v="17-0129"/>
        <s v="17-0642"/>
        <s v="17-0269"/>
        <s v="17-0445"/>
        <s v="17-0823"/>
        <s v="17-0790"/>
        <s v="17-0535"/>
        <s v="17-0214"/>
        <s v="17-0548"/>
        <s v="17-0096"/>
        <s v="17-0839"/>
        <s v="17-0476"/>
        <s v="17-0626"/>
        <s v="17-0740"/>
        <s v="17-0296"/>
        <s v="17-0938"/>
        <s v="17-1017"/>
        <s v="17-0594"/>
        <s v="17-0707"/>
        <s v="17-0499"/>
        <s v="17-1030"/>
        <s v="17-0363"/>
        <s v="17-0937"/>
        <s v="17-0325"/>
        <s v="17-0982"/>
        <s v="17-0653"/>
        <s v="17-0959"/>
        <s v="17-0732"/>
        <s v="17-0459"/>
        <s v="17-0179"/>
        <s v="17-0942"/>
        <s v="17-0851"/>
        <s v="17-0679"/>
        <s v="17-0551"/>
        <s v="17-0835"/>
        <s v="17-0826"/>
        <s v="17-0932"/>
        <s v="17-0211"/>
        <s v="17-0050"/>
        <s v="17-0319"/>
        <s v="17-0783"/>
        <s v="17-0412"/>
        <s v="17-0470"/>
        <s v="17-0282"/>
        <s v="17-0080"/>
        <s v="17-0444"/>
        <s v="17-0638"/>
        <s v="17-0150"/>
        <s v="17-0012"/>
        <s v="17-0417"/>
        <s v="17-0255"/>
        <s v="17-0928"/>
        <s v="17-0769"/>
        <s v="17-0093"/>
        <s v="17-0972"/>
        <s v="17-0840"/>
        <s v="17-1013"/>
        <s v="17-0509"/>
        <s v="17-0292"/>
        <s v="17-0224"/>
        <s v="17-0507"/>
        <s v="17-0126"/>
        <s v="17-0751"/>
        <s v="17-0819"/>
        <s v="17-0952"/>
        <s v="17-1026"/>
        <s v="17-0969"/>
        <s v="17-0664"/>
        <s v="17-0796"/>
        <s v="17-0268"/>
        <s v="17-0143"/>
        <s v="17-0369"/>
        <s v="17-0977"/>
        <s v="17-0711"/>
        <s v="17-0582"/>
        <s v="17-0367"/>
        <s v="17-0454"/>
        <s v="17-0789"/>
        <s v="17-0622"/>
        <s v="17-0752"/>
        <s v="17-0191"/>
        <s v="17-0307"/>
        <s v="17-0076"/>
        <s v="17-0920"/>
        <s v="17-0649"/>
        <s v="17-0520"/>
        <s v="17-0555"/>
        <s v="17-0356"/>
        <s v="17-0305"/>
        <s v="17-0719"/>
        <s v="17-1008"/>
        <s v="17-0438"/>
        <s v="17-0764"/>
        <s v="17-0910"/>
        <s v="17-0192"/>
        <s v="17-0338"/>
        <s v="17-0829"/>
        <s v="17-0883"/>
        <s v="17-0686"/>
        <s v="17-0964"/>
        <s v="17-0026"/>
        <s v="17-0340"/>
        <s v="17-0759"/>
        <s v="17-0442"/>
        <s v="17-0862"/>
        <s v="17-1032"/>
        <s v="17-0844"/>
        <s v="17-0473"/>
        <s v="17-0905"/>
        <s v="17-0422"/>
        <s v="17-0382"/>
        <s v="17-0894"/>
        <s v="17-0530"/>
        <s v="17-0409"/>
        <s v="17-0174"/>
        <s v="17-0868"/>
        <s v="17-0576"/>
        <s v="17-0245"/>
        <s v="17-0800"/>
        <s v="17-0350"/>
        <s v="17-0389"/>
        <s v="17-0377"/>
        <s v="17-0002"/>
        <s v="17-0586"/>
        <s v="17-0261"/>
        <s v="17-0877"/>
        <s v="17-0500"/>
        <s v="17-0668"/>
        <s v="17-0242"/>
        <s v="17-0525"/>
        <s v="17-0947"/>
        <m/>
      </sharedItems>
    </cacheField>
    <cacheField name="Date" numFmtId="0">
      <sharedItems containsNonDate="0" containsDate="1" containsString="0" containsBlank="1" minDate="2017-01-01T00:00:00" maxDate="2018-01-01T00:00:00" count="334">
        <d v="2017-10-13T00:00:00"/>
        <d v="2017-11-16T00:00:00"/>
        <d v="2017-11-11T00:00:00"/>
        <d v="2017-01-02T00:00:00"/>
        <d v="2017-12-03T00:00:00"/>
        <d v="2017-07-18T00:00:00"/>
        <d v="2017-12-24T00:00:00"/>
        <d v="2017-04-29T00:00:00"/>
        <d v="2017-11-06T00:00:00"/>
        <d v="2017-09-11T00:00:00"/>
        <d v="2017-12-09T00:00:00"/>
        <d v="2017-02-08T00:00:00"/>
        <d v="2017-05-24T00:00:00"/>
        <d v="2017-08-04T00:00:00"/>
        <d v="2017-11-24T00:00:00"/>
        <d v="2017-05-26T00:00:00"/>
        <d v="2017-06-28T00:00:00"/>
        <d v="2017-10-09T00:00:00"/>
        <d v="2017-09-26T00:00:00"/>
        <d v="2017-11-18T00:00:00"/>
        <d v="2017-05-16T00:00:00"/>
        <d v="2017-12-06T00:00:00"/>
        <d v="2017-06-21T00:00:00"/>
        <d v="2017-02-09T00:00:00"/>
        <d v="2017-07-26T00:00:00"/>
        <d v="2017-12-18T00:00:00"/>
        <d v="2017-06-10T00:00:00"/>
        <d v="2017-02-12T00:00:00"/>
        <d v="2017-11-27T00:00:00"/>
        <d v="2017-12-16T00:00:00"/>
        <d v="2017-01-09T00:00:00"/>
        <d v="2017-03-30T00:00:00"/>
        <d v="2017-12-27T00:00:00"/>
        <d v="2017-10-07T00:00:00"/>
        <d v="2017-10-26T00:00:00"/>
        <d v="2017-08-26T00:00:00"/>
        <d v="2017-09-17T00:00:00"/>
        <d v="2017-03-02T00:00:00"/>
        <d v="2017-06-17T00:00:00"/>
        <d v="2017-06-02T00:00:00"/>
        <d v="2017-04-08T00:00:00"/>
        <d v="2017-04-22T00:00:00"/>
        <d v="2017-02-05T00:00:00"/>
        <d v="2017-05-20T00:00:00"/>
        <d v="2017-11-15T00:00:00"/>
        <d v="2017-10-28T00:00:00"/>
        <d v="2017-01-16T00:00:00"/>
        <d v="2017-01-20T00:00:00"/>
        <d v="2017-06-01T00:00:00"/>
        <d v="2017-04-30T00:00:00"/>
        <d v="2017-04-24T00:00:00"/>
        <d v="2017-10-05T00:00:00"/>
        <d v="2017-02-24T00:00:00"/>
        <d v="2017-06-09T00:00:00"/>
        <d v="2017-09-09T00:00:00"/>
        <d v="2017-05-11T00:00:00"/>
        <d v="2017-12-31T00:00:00"/>
        <d v="2017-01-24T00:00:00"/>
        <d v="2017-05-08T00:00:00"/>
        <d v="2017-08-19T00:00:00"/>
        <d v="2017-04-03T00:00:00"/>
        <d v="2017-04-17T00:00:00"/>
        <d v="2017-07-16T00:00:00"/>
        <d v="2017-01-31T00:00:00"/>
        <d v="2017-11-10T00:00:00"/>
        <d v="2017-12-05T00:00:00"/>
        <d v="2017-04-16T00:00:00"/>
        <d v="2017-12-17T00:00:00"/>
        <d v="2017-02-10T00:00:00"/>
        <d v="2017-05-14T00:00:00"/>
        <d v="2017-07-06T00:00:00"/>
        <d v="2017-09-05T00:00:00"/>
        <d v="2017-12-23T00:00:00"/>
        <d v="2017-03-09T00:00:00"/>
        <d v="2017-09-24T00:00:00"/>
        <d v="2017-05-13T00:00:00"/>
        <d v="2017-02-07T00:00:00"/>
        <d v="2017-06-20T00:00:00"/>
        <d v="2017-04-19T00:00:00"/>
        <d v="2017-10-23T00:00:00"/>
        <d v="2017-08-11T00:00:00"/>
        <d v="2017-03-16T00:00:00"/>
        <d v="2017-04-04T00:00:00"/>
        <d v="2017-01-18T00:00:00"/>
        <d v="2017-09-29T00:00:00"/>
        <d v="2017-03-03T00:00:00"/>
        <d v="2017-04-10T00:00:00"/>
        <d v="2017-06-14T00:00:00"/>
        <d v="2017-08-29T00:00:00"/>
        <d v="2017-11-28T00:00:00"/>
        <d v="2017-10-30T00:00:00"/>
        <d v="2017-03-06T00:00:00"/>
        <d v="2017-01-12T00:00:00"/>
        <d v="2017-03-26T00:00:00"/>
        <d v="2017-11-12T00:00:00"/>
        <d v="2017-12-13T00:00:00"/>
        <d v="2017-08-16T00:00:00"/>
        <d v="2017-03-18T00:00:00"/>
        <d v="2017-05-22T00:00:00"/>
        <d v="2017-10-24T00:00:00"/>
        <d v="2017-10-15T00:00:00"/>
        <d v="2017-10-14T00:00:00"/>
        <d v="2017-07-02T00:00:00"/>
        <d v="2017-08-01T00:00:00"/>
        <d v="2017-09-23T00:00:00"/>
        <d v="2017-03-05T00:00:00"/>
        <d v="2017-02-17T00:00:00"/>
        <d v="2017-05-12T00:00:00"/>
        <d v="2017-03-11T00:00:00"/>
        <d v="2017-02-26T00:00:00"/>
        <d v="2017-11-21T00:00:00"/>
        <d v="2017-11-09T00:00:00"/>
        <d v="2017-02-15T00:00:00"/>
        <d v="2017-05-06T00:00:00"/>
        <d v="2017-07-15T00:00:00"/>
        <d v="2017-01-29T00:00:00"/>
        <d v="2017-01-22T00:00:00"/>
        <d v="2017-05-30T00:00:00"/>
        <d v="2017-01-05T00:00:00"/>
        <d v="2017-02-11T00:00:00"/>
        <d v="2017-05-28T00:00:00"/>
        <d v="2017-09-04T00:00:00"/>
        <d v="2017-05-03T00:00:00"/>
        <d v="2017-08-31T00:00:00"/>
        <d v="2017-04-11T00:00:00"/>
        <d v="2017-09-13T00:00:00"/>
        <d v="2017-08-10T00:00:00"/>
        <d v="2017-06-06T00:00:00"/>
        <d v="2017-12-01T00:00:00"/>
        <d v="2017-10-03T00:00:00"/>
        <d v="2017-05-21T00:00:00"/>
        <d v="2017-04-21T00:00:00"/>
        <d v="2017-04-26T00:00:00"/>
        <d v="2017-11-02T00:00:00"/>
        <d v="2017-01-11T00:00:00"/>
        <d v="2017-03-29T00:00:00"/>
        <d v="2017-07-17T00:00:00"/>
        <d v="2017-08-18T00:00:00"/>
        <d v="2017-11-13T00:00:00"/>
        <d v="2017-08-08T00:00:00"/>
        <d v="2017-07-03T00:00:00"/>
        <d v="2017-06-18T00:00:00"/>
        <d v="2017-10-10T00:00:00"/>
        <d v="2017-03-12T00:00:00"/>
        <d v="2017-03-10T00:00:00"/>
        <d v="2017-09-08T00:00:00"/>
        <d v="2017-06-08T00:00:00"/>
        <d v="2017-10-19T00:00:00"/>
        <d v="2017-11-17T00:00:00"/>
        <d v="2017-02-16T00:00:00"/>
        <d v="2017-11-08T00:00:00"/>
        <d v="2017-12-26T00:00:00"/>
        <d v="2017-12-07T00:00:00"/>
        <d v="2017-08-13T00:00:00"/>
        <d v="2017-03-22T00:00:00"/>
        <d v="2017-07-22T00:00:00"/>
        <d v="2017-05-18T00:00:00"/>
        <d v="2017-05-23T00:00:00"/>
        <d v="2017-08-06T00:00:00"/>
        <d v="2017-11-25T00:00:00"/>
        <d v="2017-12-20T00:00:00"/>
        <d v="2017-07-07T00:00:00"/>
        <d v="2017-04-13T00:00:00"/>
        <d v="2017-06-22T00:00:00"/>
        <d v="2017-11-04T00:00:00"/>
        <d v="2017-03-20T00:00:00"/>
        <d v="2017-03-24T00:00:00"/>
        <d v="2017-01-14T00:00:00"/>
        <d v="2017-09-02T00:00:00"/>
        <d v="2017-10-06T00:00:00"/>
        <d v="2017-04-27T00:00:00"/>
        <d v="2017-06-11T00:00:00"/>
        <d v="2017-01-06T00:00:00"/>
        <d v="2017-06-04T00:00:00"/>
        <d v="2017-07-28T00:00:00"/>
        <d v="2017-12-30T00:00:00"/>
        <d v="2017-02-06T00:00:00"/>
        <d v="2017-07-24T00:00:00"/>
        <d v="2017-04-14T00:00:00"/>
        <d v="2017-08-24T00:00:00"/>
        <d v="2017-11-14T00:00:00"/>
        <d v="2017-04-02T00:00:00"/>
        <d v="2017-02-28T00:00:00"/>
        <d v="2017-10-11T00:00:00"/>
        <d v="2017-07-04T00:00:00"/>
        <d v="2017-02-20T00:00:00"/>
        <d v="2017-10-27T00:00:00"/>
        <d v="2017-05-29T00:00:00"/>
        <d v="2017-05-02T00:00:00"/>
        <d v="2017-12-28T00:00:00"/>
        <d v="2017-06-03T00:00:00"/>
        <d v="2017-04-23T00:00:00"/>
        <d v="2017-05-09T00:00:00"/>
        <d v="2017-01-15T00:00:00"/>
        <d v="2017-06-29T00:00:00"/>
        <d v="2017-07-01T00:00:00"/>
        <d v="2017-03-25T00:00:00"/>
        <d v="2017-08-12T00:00:00"/>
        <d v="2017-11-26T00:00:00"/>
        <d v="2017-07-11T00:00:00"/>
        <d v="2017-11-29T00:00:00"/>
        <d v="2017-12-14T00:00:00"/>
        <d v="2017-05-05T00:00:00"/>
        <d v="2017-09-10T00:00:00"/>
        <d v="2017-07-25T00:00:00"/>
        <d v="2017-03-04T00:00:00"/>
        <d v="2017-01-07T00:00:00"/>
        <d v="2017-01-30T00:00:00"/>
        <d v="2017-09-19T00:00:00"/>
        <d v="2017-02-19T00:00:00"/>
        <d v="2017-06-05T00:00:00"/>
        <d v="2017-04-07T00:00:00"/>
        <d v="2017-10-21T00:00:00"/>
        <d v="2017-03-19T00:00:00"/>
        <d v="2017-03-13T00:00:00"/>
        <d v="2017-09-16T00:00:00"/>
        <d v="2017-12-22T00:00:00"/>
        <d v="2017-01-13T00:00:00"/>
        <d v="2017-03-23T00:00:00"/>
        <d v="2017-08-20T00:00:00"/>
        <d v="2017-06-26T00:00:00"/>
        <d v="2017-06-15T00:00:00"/>
        <d v="2017-02-03T00:00:00"/>
        <d v="2017-08-27T00:00:00"/>
        <d v="2017-08-15T00:00:00"/>
        <d v="2017-07-21T00:00:00"/>
        <d v="2017-11-07T00:00:00"/>
        <d v="2017-12-11T00:00:00"/>
        <d v="2017-08-05T00:00:00"/>
        <d v="2017-09-06T00:00:00"/>
        <d v="2017-05-27T00:00:00"/>
        <d v="2017-02-25T00:00:00"/>
        <d v="2017-12-19T00:00:00"/>
        <d v="2017-01-17T00:00:00"/>
        <d v="2017-01-10T00:00:00"/>
        <d v="2017-10-31T00:00:00"/>
        <d v="2017-01-04T00:00:00"/>
        <d v="2017-09-03T00:00:00"/>
        <d v="2017-02-02T00:00:00"/>
        <d v="2017-03-27T00:00:00"/>
        <d v="2017-11-03T00:00:00"/>
        <d v="2017-07-08T00:00:00"/>
        <d v="2017-07-14T00:00:00"/>
        <d v="2017-03-21T00:00:00"/>
        <d v="2017-06-24T00:00:00"/>
        <d v="2017-07-05T00:00:00"/>
        <d v="2017-01-26T00:00:00"/>
        <d v="2017-06-13T00:00:00"/>
        <d v="2017-09-07T00:00:00"/>
        <d v="2017-12-25T00:00:00"/>
        <d v="2017-09-01T00:00:00"/>
        <d v="2017-09-21T00:00:00"/>
        <d v="2017-07-09T00:00:00"/>
        <d v="2017-08-25T00:00:00"/>
        <d v="2017-08-03T00:00:00"/>
        <d v="2017-04-15T00:00:00"/>
        <d v="2017-12-29T00:00:00"/>
        <d v="2017-02-23T00:00:00"/>
        <d v="2017-08-22T00:00:00"/>
        <d v="2017-09-28T00:00:00"/>
        <d v="2017-06-30T00:00:00"/>
        <d v="2017-07-13T00:00:00"/>
        <d v="2017-02-13T00:00:00"/>
        <d v="2017-10-04T00:00:00"/>
        <d v="2017-09-15T00:00:00"/>
        <d v="2017-10-12T00:00:00"/>
        <d v="2017-10-20T00:00:00"/>
        <d v="2017-10-02T00:00:00"/>
        <d v="2017-04-20T00:00:00"/>
        <d v="2017-06-16T00:00:00"/>
        <d v="2017-01-08T00:00:00"/>
        <d v="2017-05-19T00:00:00"/>
        <d v="2017-05-01T00:00:00"/>
        <d v="2017-02-21T00:00:00"/>
        <d v="2017-01-23T00:00:00"/>
        <d v="2017-08-21T00:00:00"/>
        <d v="2017-01-01T00:00:00"/>
        <d v="2017-01-25T00:00:00"/>
        <d v="2017-09-27T00:00:00"/>
        <d v="2017-05-04T00:00:00"/>
        <d v="2017-11-30T00:00:00"/>
        <d v="2017-07-10T00:00:00"/>
        <d v="2017-03-07T00:00:00"/>
        <d v="2017-09-18T00:00:00"/>
        <d v="2017-07-27T00:00:00"/>
        <d v="2017-08-17T00:00:00"/>
        <d v="2017-02-01T00:00:00"/>
        <d v="2017-04-25T00:00:00"/>
        <d v="2017-01-03T00:00:00"/>
        <d v="2017-09-12T00:00:00"/>
        <d v="2017-06-23T00:00:00"/>
        <d v="2017-11-23T00:00:00"/>
        <d v="2017-11-20T00:00:00"/>
        <d v="2017-10-08T00:00:00"/>
        <d v="2017-10-01T00:00:00"/>
        <d v="2017-11-01T00:00:00"/>
        <d v="2017-09-14T00:00:00"/>
        <d v="2017-03-31T00:00:00"/>
        <d v="2017-10-16T00:00:00"/>
        <d v="2017-02-14T00:00:00"/>
        <d v="2017-05-07T00:00:00"/>
        <d v="2017-06-25T00:00:00"/>
        <d v="2017-04-28T00:00:00"/>
        <d v="2017-12-15T00:00:00"/>
        <d v="2017-10-29T00:00:00"/>
        <d v="2017-02-22T00:00:00"/>
        <d v="2017-03-15T00:00:00"/>
        <d v="2017-01-27T00:00:00"/>
        <d v="2017-09-25T00:00:00"/>
        <d v="2017-11-19T00:00:00"/>
        <d v="2017-04-12T00:00:00"/>
        <d v="2017-02-27T00:00:00"/>
        <d v="2017-06-07T00:00:00"/>
        <d v="2017-05-17T00:00:00"/>
        <d v="2017-05-15T00:00:00"/>
        <d v="2017-08-14T00:00:00"/>
        <d v="2017-04-09T00:00:00"/>
        <d v="2017-07-20T00:00:00"/>
        <d v="2017-08-09T00:00:00"/>
        <d v="2017-04-18T00:00:00"/>
        <d v="2017-12-04T00:00:00"/>
        <d v="2017-03-08T00:00:00"/>
        <d v="2017-05-31T00:00:00"/>
        <d v="2017-10-22T00:00:00"/>
        <d v="2017-10-17T00:00:00"/>
        <d v="2017-04-05T00:00:00"/>
        <d v="2017-03-17T00:00:00"/>
        <d v="2017-06-19T00:00:00"/>
        <d v="2017-12-10T00:00:00"/>
        <d v="2017-08-28T00:00:00"/>
        <d v="2017-03-01T00:00:00"/>
        <d v="2017-07-12T00:00:00"/>
        <d v="2017-12-02T00:00:00"/>
        <m/>
      </sharedItems>
      <fieldGroup par="41"/>
    </cacheField>
    <cacheField name="Time" numFmtId="0">
      <sharedItems containsNonDate="0" containsDate="1" containsString="0" containsBlank="1" minDate="1899-12-30T00:00:00" maxDate="1899-12-31T00:00:00"/>
    </cacheField>
    <cacheField name="Age" numFmtId="0">
      <sharedItems containsString="0" containsBlank="1" containsNumber="1" containsInteger="1" minValue="17" maxValue="73" count="56">
        <n v="25"/>
        <n v="40"/>
        <n v="39"/>
        <n v="53"/>
        <n v="31"/>
        <n v="36"/>
        <n v="50"/>
        <n v="41"/>
        <n v="26"/>
        <n v="30"/>
        <n v="38"/>
        <n v="52"/>
        <n v="51"/>
        <n v="47"/>
        <n v="42"/>
        <n v="67"/>
        <n v="23"/>
        <n v="49"/>
        <n v="33"/>
        <n v="48"/>
        <n v="45"/>
        <n v="44"/>
        <n v="32"/>
        <n v="54"/>
        <n v="63"/>
        <n v="59"/>
        <n v="37"/>
        <n v="55"/>
        <n v="22"/>
        <n v="43"/>
        <n v="28"/>
        <n v="71"/>
        <n v="34"/>
        <n v="57"/>
        <n v="56"/>
        <n v="35"/>
        <n v="60"/>
        <n v="24"/>
        <n v="69"/>
        <n v="29"/>
        <n v="61"/>
        <n v="62"/>
        <n v="27"/>
        <n v="46"/>
        <n v="20"/>
        <n v="58"/>
        <n v="65"/>
        <n v="21"/>
        <n v="64"/>
        <n v="19"/>
        <n v="73"/>
        <n v="66"/>
        <n v="17"/>
        <n v="68"/>
        <n v="72"/>
        <m/>
      </sharedItems>
      <fieldGroup base="4">
        <rangePr autoStart="0" autoEnd="0" startNum="20" endNum="69" groupInterval="10"/>
        <groupItems count="7">
          <s v="&lt;20 or (blank)"/>
          <s v="20-29"/>
          <s v="30-39"/>
          <s v="40-49"/>
          <s v="50-59"/>
          <s v="60-69"/>
          <s v="&gt;70"/>
        </groupItems>
      </fieldGroup>
    </cacheField>
    <cacheField name="Sex" numFmtId="0">
      <sharedItems containsBlank="1" count="3">
        <s v="Male"/>
        <s v="Female"/>
        <m/>
      </sharedItems>
    </cacheField>
    <cacheField name="Race" numFmtId="0">
      <sharedItems containsBlank="1" count="9">
        <s v="White"/>
        <s v="Black"/>
        <s v="Asian Indian"/>
        <s v="Hispanic, White"/>
        <s v="Hispanic, Black"/>
        <s v="Asian, Other"/>
        <s v="Unknown"/>
        <s v="Other"/>
        <m/>
      </sharedItems>
    </cacheField>
    <cacheField name="ResidenceCity" numFmtId="0">
      <sharedItems containsBlank="1" count="153">
        <s v="MERIDEN"/>
        <s v="NEW HAVEN"/>
        <s v="TORRINGTON"/>
        <s v="NAUGATUCK"/>
        <s v="WINCHESTER"/>
        <s v="CHAPLIN"/>
        <s v="HARTFORD"/>
        <s v="NEWTOWN"/>
        <s v="WARREN"/>
        <s v="BRIDGEPORT"/>
        <s v="JEWETT CITY"/>
        <s v="WATERBURY"/>
        <s v="WEST HAVEN"/>
        <s v="DERBY"/>
        <s v="NEW BRITAIN"/>
        <s v="EAST HARTFORD"/>
        <s v="NORTH HAVEN"/>
        <s v="SHELTON"/>
        <s v="WATERTOWN"/>
        <s v="HAMDEN"/>
        <s v="SOUTHINGTON"/>
        <s v="MARLBOROUGH"/>
        <s v="WALLINGFORD"/>
        <s v="EAST HAVEN"/>
        <s v="NEW LONDON"/>
        <s v="THOMASTON"/>
        <s v="AVON"/>
        <s v="WEST HARTFORD"/>
        <s v="NORWICH"/>
        <s v="GROTON"/>
        <s v="WILLIMANTIC"/>
        <s v="BEACON FALLS"/>
        <s v="STRATFORD"/>
        <s v="BRIDGEWATER"/>
        <s v="MILFORD"/>
        <s v="VERNON"/>
        <s v="SEYMOUR"/>
        <s v="MYSTIC"/>
        <s v="STAMFORD"/>
        <s v="EAST HAMPTON"/>
        <s v="BRISTOL"/>
        <s v="MIDDLETOWN"/>
        <s v="MADISON"/>
        <s v="ANSONIA"/>
        <s v="BURLINGTON"/>
        <s v="DANIELSON"/>
        <s v="ENFIELD"/>
        <s v="SALISBURY"/>
        <s v="SALEM"/>
        <s v="MANCHESTER"/>
        <s v="DANBURY"/>
        <s v="WETHERSFIELD"/>
        <s v="CANTON"/>
        <s v="LEBANON"/>
        <s v="CHESHIRE"/>
        <s v="CANTERBURY"/>
        <s v="PORTLAND"/>
        <s v="SOMERS"/>
        <s v="SIMSBURY"/>
        <s v="NIANTIC"/>
        <s v="OXFORD"/>
        <s v="WATERFORD"/>
        <s v="EAST WINDSOR"/>
        <s v="VOLUNTOWN"/>
        <s v="TRUMBULL"/>
        <s v="BRANFORD"/>
        <s v="SUFFIELD"/>
        <s v="COLUMBIA"/>
        <s v="NEW MILFORD"/>
        <s v="FARMINGTON"/>
        <s v="CROMWELL"/>
        <s v="NEWINGTON"/>
        <s v="KILLINGLY"/>
        <s v="WOODBRIDGE"/>
        <s v="WINDSOR LOCKS"/>
        <s v="BERLIN"/>
        <s v="PRESTON"/>
        <s v="MOOSUP"/>
        <s v="WINSTED"/>
        <s v="TOLLAND"/>
        <s v="COVENTRY"/>
        <s v="WOLCOTT"/>
        <s v="CLINTON"/>
        <s v="GRISWOLD"/>
        <s v="VERNON-ROCKVILLE"/>
        <s v="WINDSOR"/>
        <s v="DAYVILLE"/>
        <s v="EAST GRANBY"/>
        <s v="KENSINGTON"/>
        <s v="ROCKVILLE"/>
        <s v="BETHANY"/>
        <s v="CORNWALL BRIDGE"/>
        <s v="NORWALK"/>
        <s v="NORTH GROSVENORDALE"/>
        <s v="GUILFORD"/>
        <s v="PLAINVILLE"/>
        <s v="RIDGEFIELD"/>
        <s v="HAMPTON"/>
        <s v="WOODSTOCK"/>
        <s v="TERRYVILLE"/>
        <s v="GLASTONBURY"/>
        <s v="MANSFIELD"/>
        <s v="MONROE"/>
        <s v="WESTBROOK"/>
        <s v="NORTH CANAAN"/>
        <s v="EASTON"/>
        <s v="FAIRFIELD"/>
        <s v="STORRS"/>
        <s v="COLCHESTER"/>
        <s v="PLAINFIELD"/>
        <s v="WINDHAM"/>
        <s v="LEDYARD"/>
        <s v="PLANTSVILLE"/>
        <s v="WESTPORT"/>
        <s v="DEEP RIVER"/>
        <s v="ORANGE"/>
        <s v="SOUTH WINDSOR"/>
        <s v="WILLINGTON"/>
        <s v="PUTNAM"/>
        <s v="PROSPECT"/>
        <s v="OLD SAYBROOK"/>
        <s v="BROOKLYN"/>
        <s v="BLOOMFIELD"/>
        <s v="MIDDLEBURY"/>
        <s v="NEW HARTFORD"/>
        <s v="BARKHAMSTED"/>
        <s v="STAFFORD SPRINGS"/>
        <s v="GREENWICH"/>
        <s v="PAWCATUCK"/>
        <s v="ROCKFALL"/>
        <s v="REDDING"/>
        <s v="ASHFORD"/>
        <s v="SOUTHBURY"/>
        <s v="PLYMOUTH"/>
        <s v="COS COB"/>
        <s v="ONECO"/>
        <s v="NEW PRESTON"/>
        <s v="MOODUS"/>
        <s v="ELLINGTON"/>
        <s v="NORTHFORD"/>
        <s v="KENT"/>
        <s v="SOUTH GLASTONBURY"/>
        <s v="BETHEL"/>
        <s v="WEST SUFFIELD"/>
        <s v="EAST HADDAM"/>
        <s v="STAFFORD"/>
        <s v="HADDAM"/>
        <s v="NEW CANAAN"/>
        <s v="SHARON"/>
        <s v="ROCKY HILL"/>
        <s v="NEW FAIRFIELD"/>
        <s v="UNIONVILLE"/>
        <m/>
      </sharedItems>
    </cacheField>
    <cacheField name="ResidenceCounty" numFmtId="0">
      <sharedItems containsBlank="1" count="9">
        <s v="NEW HAVEN"/>
        <s v="LITCHFIELD"/>
        <s v="WINDHAM"/>
        <s v="HARTFORD"/>
        <s v="FAIRFIELD"/>
        <s v="NEW LONDON"/>
        <s v="TOLLAND"/>
        <s v="MIDDLESEX"/>
        <m/>
      </sharedItems>
    </cacheField>
    <cacheField name="ResidenceState" numFmtId="0">
      <sharedItems containsBlank="1" count="2">
        <s v="CT"/>
        <m/>
      </sharedItems>
    </cacheField>
    <cacheField name="DeathCity" numFmtId="0">
      <sharedItems containsBlank="1"/>
    </cacheField>
    <cacheField name="DeathCounty" numFmtId="0">
      <sharedItems containsBlank="1" count="9">
        <s v="NEW HAVEN"/>
        <s v="LITCHFIELD"/>
        <s v="HARTFORD"/>
        <s v="FAIRFIELD"/>
        <s v="NEW LONDON"/>
        <s v="WINDHAM"/>
        <s v="MIDDLESEX"/>
        <s v="TOLLAND"/>
        <m/>
      </sharedItems>
    </cacheField>
    <cacheField name="Location" numFmtId="0">
      <sharedItems containsBlank="1" count="4">
        <s v="Hospital"/>
        <s v="Other"/>
        <s v="Residence"/>
        <m/>
      </sharedItems>
    </cacheField>
    <cacheField name="LocationifOther" numFmtId="0">
      <sharedItems containsBlank="1"/>
    </cacheField>
    <cacheField name="DOI- Code" numFmtId="0">
      <sharedItems containsBlank="1" count="4">
        <s v="Sub Abuse"/>
        <s v="Medication/Prescription drug abuse"/>
        <s v="With Alcohol"/>
        <m/>
      </sharedItems>
    </cacheField>
    <cacheField name="DescriptionofInjury" numFmtId="0">
      <sharedItems containsBlank="1" count="68">
        <s v="Substance abuse"/>
        <s v="Drug Use"/>
        <s v="Drug Abuse"/>
        <s v="Ingestion"/>
        <s v="Used multiple medications and cocaine"/>
        <s v="Took another person's methadone"/>
        <s v="Ingested medication"/>
        <s v="Abuse of Medication"/>
        <s v="Took cocaine"/>
        <s v="Took Medications With Alcohol"/>
        <s v="USED MULTIPLE MEDICATIONS"/>
        <s v="Ingested medications, alcohol"/>
        <s v="Injection"/>
        <s v="Took Medications"/>
        <s v="Drank Alcohol and Took Prescription Medications"/>
        <s v="Prescription Medicine Abuse"/>
        <s v="Took oxycodone"/>
        <s v="Ingested medications and ethanol"/>
        <s v="Abuse of Inhalants"/>
        <s v="USED HYDROCODONE SYRUP AND DIPHENHYDRAMINE"/>
        <s v="Consumed medications"/>
        <s v="Ethanol and drug abuse"/>
        <s v="Drug and ethanol abuse"/>
        <s v="Combined Alcohol and Medication"/>
        <s v="Medication abuse"/>
        <s v="Injected Prescription Medications and Crushed Pills"/>
        <s v="Consumed prescription medications and ethanol"/>
        <s v="Took opiate"/>
        <s v="Ingested medications"/>
        <s v="Substance and medication use"/>
        <s v="Used Oxycodone"/>
        <s v="Used medications"/>
        <s v="Abused medication"/>
        <s v="Abused prescription medications"/>
        <s v="Combined Medications with Alcohol"/>
        <s v="Used methadone"/>
        <s v="USED MORPHINE"/>
        <s v="Prescription Medicine Misuse"/>
        <s v="USED COCAINE"/>
        <s v="Ingestion of Medications"/>
        <s v="Misuse of Medications"/>
        <s v="Took fentanyl and ethanol"/>
        <s v="Medication and alcohol abuse"/>
        <s v="MEDICATION/OPIATE ABUSE"/>
        <s v="Inhaling 1,1-DIFLUOROETHANE"/>
        <s v="Drug and Alcohol Abuse"/>
        <s v="Alcohol and Benzodiazepine use"/>
        <s v="Opiate use"/>
        <s v="Took drugs"/>
        <s v="Combined Alcohol and Medications"/>
        <s v="Took multiple medications"/>
        <s v="Ingested Methadone Prescribed to Another Person with Own Prescription Medications"/>
        <s v="Substance abuse)"/>
        <s v="Took prescription medications"/>
        <s v="Combined Medication with Alcohol"/>
        <s v="Used oxycodone and alcohol"/>
        <s v="Abuse of Medications"/>
        <s v="Prescription drug use"/>
        <s v="Alcohol and medication/substance abuse"/>
        <s v="Took prescription medications, synthetic opioid, and ethanol"/>
        <s v="Used Fentanyl"/>
        <s v="Took prescribed medication"/>
        <s v="Ingestion of Another Person's Buprenorphine"/>
        <s v="Took Medication with Alcohol"/>
        <s v="Took Fentanyl"/>
        <s v="Combined medication and substance ingestion"/>
        <s v="SUBSTANCE  ABUSE"/>
        <m/>
      </sharedItems>
    </cacheField>
    <cacheField name="InjuryPlace" numFmtId="0">
      <sharedItems containsBlank="1"/>
    </cacheField>
    <cacheField name="InjuryCity" numFmtId="0">
      <sharedItems containsBlank="1"/>
    </cacheField>
    <cacheField name="InjuryCounty" numFmtId="0">
      <sharedItems containsBlank="1"/>
    </cacheField>
    <cacheField name="InjuryState" numFmtId="0">
      <sharedItems containsBlank="1"/>
    </cacheField>
    <cacheField name="COD-Code" numFmtId="0">
      <sharedItems containsBlank="1"/>
    </cacheField>
    <cacheField name="COD" numFmtId="0">
      <sharedItems containsBlank="1"/>
    </cacheField>
    <cacheField name="Heroin" numFmtId="0">
      <sharedItems containsBlank="1"/>
    </cacheField>
    <cacheField name="Cocaine" numFmtId="0">
      <sharedItems containsBlank="1"/>
    </cacheField>
    <cacheField name="Fentanyl" numFmtId="0">
      <sharedItems containsBlank="1"/>
    </cacheField>
    <cacheField name="FentanylAnalogue" numFmtId="0">
      <sharedItems containsBlank="1"/>
    </cacheField>
    <cacheField name="Oxycodone" numFmtId="0">
      <sharedItems containsBlank="1"/>
    </cacheField>
    <cacheField name="Oxymorphone" numFmtId="0">
      <sharedItems containsBlank="1"/>
    </cacheField>
    <cacheField name="Ethanol" numFmtId="0">
      <sharedItems containsBlank="1"/>
    </cacheField>
    <cacheField name="Hydrocodone" numFmtId="0">
      <sharedItems containsBlank="1"/>
    </cacheField>
    <cacheField name="Benzodiazepine" numFmtId="0">
      <sharedItems containsBlank="1"/>
    </cacheField>
    <cacheField name="Methadone" numFmtId="0">
      <sharedItems containsBlank="1"/>
    </cacheField>
    <cacheField name="Amphet" numFmtId="0">
      <sharedItems containsBlank="1"/>
    </cacheField>
    <cacheField name="Tramad" numFmtId="0">
      <sharedItems containsBlank="1"/>
    </cacheField>
    <cacheField name="Morphine_NotHeroin" numFmtId="0">
      <sharedItems containsBlank="1"/>
    </cacheField>
    <cacheField name="Hydromorphone" numFmtId="0">
      <sharedItems containsBlank="1"/>
    </cacheField>
    <cacheField name="Other" numFmtId="0">
      <sharedItems containsBlank="1"/>
    </cacheField>
    <cacheField name="OpiateNOS" numFmtId="0">
      <sharedItems containsBlank="1"/>
    </cacheField>
    <cacheField name="MannerofDeath" numFmtId="0">
      <sharedItems containsBlank="1"/>
    </cacheField>
    <cacheField name="Days (Date)" numFmtId="0" databaseField="0">
      <fieldGroup base="2">
        <rangePr groupBy="days" startDate="2017-01-01T00:00:00" endDate="2018-01-01T00:00:00"/>
        <groupItems count="368">
          <s v="&lt;2017-01-0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18-01-01"/>
        </groupItems>
      </fieldGroup>
    </cacheField>
    <cacheField name="Months (Date)" numFmtId="0" databaseField="0">
      <fieldGroup base="2">
        <rangePr groupBy="months" startDate="2017-01-01T00:00:00" endDate="2018-01-01T00:00:00"/>
        <groupItems count="14">
          <s v="&lt;2017-01-01"/>
          <s v="Jan"/>
          <s v="Feb"/>
          <s v="Mar"/>
          <s v="Apr"/>
          <s v="May"/>
          <s v="Jun"/>
          <s v="Jul"/>
          <s v="Aug"/>
          <s v="Sep"/>
          <s v="Oct"/>
          <s v="Nov"/>
          <s v="Dec"/>
          <s v="&gt;2018-01-01"/>
        </groupItems>
      </fieldGroup>
    </cacheField>
    <cacheField name="Quarters (Date)" numFmtId="0" databaseField="0">
      <fieldGroup base="2">
        <rangePr groupBy="quarters" startDate="2017-01-01T00:00:00" endDate="2018-01-01T00:00:00"/>
        <groupItems count="6">
          <s v="&lt;2017-01-01"/>
          <s v="Qtr1"/>
          <s v="Qtr2"/>
          <s v="Qtr3"/>
          <s v="Qtr4"/>
          <s v="&gt;2018-01-01"/>
        </groupItems>
      </fieldGroup>
    </cacheField>
  </cacheFields>
  <extLst>
    <ext xmlns:x14="http://schemas.microsoft.com/office/spreadsheetml/2009/9/main" uri="{725AE2AE-9491-48be-B2B4-4EB974FC3084}">
      <x14:pivotCacheDefinition pivotCacheId="125954912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ekarreddy padamati" refreshedDate="45252.416411921295" createdVersion="8" refreshedVersion="8" minRefreshableVersion="3" recordCount="887" xr:uid="{5A316327-47B4-49A8-8BA2-55412079F642}">
  <cacheSource type="worksheet">
    <worksheetSource name="Table1"/>
  </cacheSource>
  <cacheFields count="41">
    <cacheField name="S.no" numFmtId="0">
      <sharedItems containsSemiMixedTypes="0" containsString="0" containsNumber="1" containsInteger="1" minValue="25" maxValue="5097"/>
    </cacheField>
    <cacheField name="ID" numFmtId="0">
      <sharedItems/>
    </cacheField>
    <cacheField name="Date" numFmtId="0">
      <sharedItems containsSemiMixedTypes="0" containsNonDate="0" containsDate="1" containsString="0" minDate="2017-01-01T00:00:00" maxDate="2018-01-01T00:00:00" count="333">
        <d v="2017-10-13T00:00:00"/>
        <d v="2017-11-16T00:00:00"/>
        <d v="2017-11-11T00:00:00"/>
        <d v="2017-01-02T00:00:00"/>
        <d v="2017-12-03T00:00:00"/>
        <d v="2017-07-18T00:00:00"/>
        <d v="2017-12-24T00:00:00"/>
        <d v="2017-04-29T00:00:00"/>
        <d v="2017-11-06T00:00:00"/>
        <d v="2017-09-11T00:00:00"/>
        <d v="2017-12-09T00:00:00"/>
        <d v="2017-02-08T00:00:00"/>
        <d v="2017-05-24T00:00:00"/>
        <d v="2017-08-04T00:00:00"/>
        <d v="2017-11-24T00:00:00"/>
        <d v="2017-05-26T00:00:00"/>
        <d v="2017-06-28T00:00:00"/>
        <d v="2017-10-09T00:00:00"/>
        <d v="2017-09-26T00:00:00"/>
        <d v="2017-11-18T00:00:00"/>
        <d v="2017-05-16T00:00:00"/>
        <d v="2017-12-06T00:00:00"/>
        <d v="2017-06-21T00:00:00"/>
        <d v="2017-02-09T00:00:00"/>
        <d v="2017-07-26T00:00:00"/>
        <d v="2017-12-18T00:00:00"/>
        <d v="2017-06-10T00:00:00"/>
        <d v="2017-02-12T00:00:00"/>
        <d v="2017-11-27T00:00:00"/>
        <d v="2017-12-16T00:00:00"/>
        <d v="2017-01-09T00:00:00"/>
        <d v="2017-03-30T00:00:00"/>
        <d v="2017-12-27T00:00:00"/>
        <d v="2017-10-07T00:00:00"/>
        <d v="2017-10-26T00:00:00"/>
        <d v="2017-08-26T00:00:00"/>
        <d v="2017-09-17T00:00:00"/>
        <d v="2017-03-02T00:00:00"/>
        <d v="2017-06-17T00:00:00"/>
        <d v="2017-06-02T00:00:00"/>
        <d v="2017-04-08T00:00:00"/>
        <d v="2017-04-22T00:00:00"/>
        <d v="2017-02-05T00:00:00"/>
        <d v="2017-05-20T00:00:00"/>
        <d v="2017-11-15T00:00:00"/>
        <d v="2017-10-28T00:00:00"/>
        <d v="2017-01-16T00:00:00"/>
        <d v="2017-01-20T00:00:00"/>
        <d v="2017-06-01T00:00:00"/>
        <d v="2017-04-30T00:00:00"/>
        <d v="2017-04-24T00:00:00"/>
        <d v="2017-10-05T00:00:00"/>
        <d v="2017-02-24T00:00:00"/>
        <d v="2017-06-09T00:00:00"/>
        <d v="2017-09-09T00:00:00"/>
        <d v="2017-05-11T00:00:00"/>
        <d v="2017-12-31T00:00:00"/>
        <d v="2017-01-24T00:00:00"/>
        <d v="2017-05-08T00:00:00"/>
        <d v="2017-08-19T00:00:00"/>
        <d v="2017-04-03T00:00:00"/>
        <d v="2017-04-17T00:00:00"/>
        <d v="2017-07-16T00:00:00"/>
        <d v="2017-01-31T00:00:00"/>
        <d v="2017-11-10T00:00:00"/>
        <d v="2017-12-05T00:00:00"/>
        <d v="2017-04-16T00:00:00"/>
        <d v="2017-12-17T00:00:00"/>
        <d v="2017-02-10T00:00:00"/>
        <d v="2017-05-14T00:00:00"/>
        <d v="2017-07-06T00:00:00"/>
        <d v="2017-09-05T00:00:00"/>
        <d v="2017-12-23T00:00:00"/>
        <d v="2017-03-09T00:00:00"/>
        <d v="2017-09-24T00:00:00"/>
        <d v="2017-05-13T00:00:00"/>
        <d v="2017-02-07T00:00:00"/>
        <d v="2017-06-20T00:00:00"/>
        <d v="2017-04-19T00:00:00"/>
        <d v="2017-10-23T00:00:00"/>
        <d v="2017-08-11T00:00:00"/>
        <d v="2017-03-16T00:00:00"/>
        <d v="2017-04-04T00:00:00"/>
        <d v="2017-01-18T00:00:00"/>
        <d v="2017-09-29T00:00:00"/>
        <d v="2017-03-03T00:00:00"/>
        <d v="2017-04-10T00:00:00"/>
        <d v="2017-06-14T00:00:00"/>
        <d v="2017-08-29T00:00:00"/>
        <d v="2017-11-28T00:00:00"/>
        <d v="2017-10-30T00:00:00"/>
        <d v="2017-03-06T00:00:00"/>
        <d v="2017-01-12T00:00:00"/>
        <d v="2017-03-26T00:00:00"/>
        <d v="2017-11-12T00:00:00"/>
        <d v="2017-12-13T00:00:00"/>
        <d v="2017-08-16T00:00:00"/>
        <d v="2017-03-18T00:00:00"/>
        <d v="2017-05-22T00:00:00"/>
        <d v="2017-10-24T00:00:00"/>
        <d v="2017-10-15T00:00:00"/>
        <d v="2017-10-14T00:00:00"/>
        <d v="2017-07-02T00:00:00"/>
        <d v="2017-08-01T00:00:00"/>
        <d v="2017-09-23T00:00:00"/>
        <d v="2017-03-05T00:00:00"/>
        <d v="2017-02-17T00:00:00"/>
        <d v="2017-05-12T00:00:00"/>
        <d v="2017-03-11T00:00:00"/>
        <d v="2017-02-26T00:00:00"/>
        <d v="2017-11-21T00:00:00"/>
        <d v="2017-11-09T00:00:00"/>
        <d v="2017-02-15T00:00:00"/>
        <d v="2017-05-06T00:00:00"/>
        <d v="2017-07-15T00:00:00"/>
        <d v="2017-01-29T00:00:00"/>
        <d v="2017-01-22T00:00:00"/>
        <d v="2017-05-30T00:00:00"/>
        <d v="2017-01-05T00:00:00"/>
        <d v="2017-02-11T00:00:00"/>
        <d v="2017-05-28T00:00:00"/>
        <d v="2017-09-04T00:00:00"/>
        <d v="2017-05-03T00:00:00"/>
        <d v="2017-08-31T00:00:00"/>
        <d v="2017-04-11T00:00:00"/>
        <d v="2017-09-13T00:00:00"/>
        <d v="2017-08-10T00:00:00"/>
        <d v="2017-06-06T00:00:00"/>
        <d v="2017-12-01T00:00:00"/>
        <d v="2017-10-03T00:00:00"/>
        <d v="2017-05-21T00:00:00"/>
        <d v="2017-04-21T00:00:00"/>
        <d v="2017-04-26T00:00:00"/>
        <d v="2017-11-02T00:00:00"/>
        <d v="2017-01-11T00:00:00"/>
        <d v="2017-03-29T00:00:00"/>
        <d v="2017-07-17T00:00:00"/>
        <d v="2017-08-18T00:00:00"/>
        <d v="2017-11-13T00:00:00"/>
        <d v="2017-08-08T00:00:00"/>
        <d v="2017-07-03T00:00:00"/>
        <d v="2017-06-18T00:00:00"/>
        <d v="2017-10-10T00:00:00"/>
        <d v="2017-03-12T00:00:00"/>
        <d v="2017-03-10T00:00:00"/>
        <d v="2017-09-08T00:00:00"/>
        <d v="2017-06-08T00:00:00"/>
        <d v="2017-10-19T00:00:00"/>
        <d v="2017-11-17T00:00:00"/>
        <d v="2017-02-16T00:00:00"/>
        <d v="2017-11-08T00:00:00"/>
        <d v="2017-12-26T00:00:00"/>
        <d v="2017-12-07T00:00:00"/>
        <d v="2017-08-13T00:00:00"/>
        <d v="2017-03-22T00:00:00"/>
        <d v="2017-07-22T00:00:00"/>
        <d v="2017-05-18T00:00:00"/>
        <d v="2017-05-23T00:00:00"/>
        <d v="2017-08-06T00:00:00"/>
        <d v="2017-11-25T00:00:00"/>
        <d v="2017-12-20T00:00:00"/>
        <d v="2017-07-07T00:00:00"/>
        <d v="2017-04-13T00:00:00"/>
        <d v="2017-06-22T00:00:00"/>
        <d v="2017-11-04T00:00:00"/>
        <d v="2017-03-20T00:00:00"/>
        <d v="2017-03-24T00:00:00"/>
        <d v="2017-01-14T00:00:00"/>
        <d v="2017-09-02T00:00:00"/>
        <d v="2017-10-06T00:00:00"/>
        <d v="2017-04-27T00:00:00"/>
        <d v="2017-06-11T00:00:00"/>
        <d v="2017-01-06T00:00:00"/>
        <d v="2017-06-04T00:00:00"/>
        <d v="2017-07-28T00:00:00"/>
        <d v="2017-12-30T00:00:00"/>
        <d v="2017-02-06T00:00:00"/>
        <d v="2017-07-24T00:00:00"/>
        <d v="2017-04-14T00:00:00"/>
        <d v="2017-08-24T00:00:00"/>
        <d v="2017-11-14T00:00:00"/>
        <d v="2017-04-02T00:00:00"/>
        <d v="2017-02-28T00:00:00"/>
        <d v="2017-10-11T00:00:00"/>
        <d v="2017-07-04T00:00:00"/>
        <d v="2017-02-20T00:00:00"/>
        <d v="2017-10-27T00:00:00"/>
        <d v="2017-05-29T00:00:00"/>
        <d v="2017-05-02T00:00:00"/>
        <d v="2017-12-28T00:00:00"/>
        <d v="2017-06-03T00:00:00"/>
        <d v="2017-04-23T00:00:00"/>
        <d v="2017-05-09T00:00:00"/>
        <d v="2017-01-15T00:00:00"/>
        <d v="2017-06-29T00:00:00"/>
        <d v="2017-07-01T00:00:00"/>
        <d v="2017-03-25T00:00:00"/>
        <d v="2017-08-12T00:00:00"/>
        <d v="2017-11-26T00:00:00"/>
        <d v="2017-07-11T00:00:00"/>
        <d v="2017-11-29T00:00:00"/>
        <d v="2017-12-14T00:00:00"/>
        <d v="2017-05-05T00:00:00"/>
        <d v="2017-09-10T00:00:00"/>
        <d v="2017-07-25T00:00:00"/>
        <d v="2017-03-04T00:00:00"/>
        <d v="2017-01-07T00:00:00"/>
        <d v="2017-01-30T00:00:00"/>
        <d v="2017-09-19T00:00:00"/>
        <d v="2017-02-19T00:00:00"/>
        <d v="2017-06-05T00:00:00"/>
        <d v="2017-04-07T00:00:00"/>
        <d v="2017-10-21T00:00:00"/>
        <d v="2017-03-19T00:00:00"/>
        <d v="2017-03-13T00:00:00"/>
        <d v="2017-09-16T00:00:00"/>
        <d v="2017-12-22T00:00:00"/>
        <d v="2017-01-13T00:00:00"/>
        <d v="2017-03-23T00:00:00"/>
        <d v="2017-08-20T00:00:00"/>
        <d v="2017-06-26T00:00:00"/>
        <d v="2017-06-15T00:00:00"/>
        <d v="2017-02-03T00:00:00"/>
        <d v="2017-08-27T00:00:00"/>
        <d v="2017-08-15T00:00:00"/>
        <d v="2017-07-21T00:00:00"/>
        <d v="2017-11-07T00:00:00"/>
        <d v="2017-12-11T00:00:00"/>
        <d v="2017-08-05T00:00:00"/>
        <d v="2017-09-06T00:00:00"/>
        <d v="2017-05-27T00:00:00"/>
        <d v="2017-02-25T00:00:00"/>
        <d v="2017-12-19T00:00:00"/>
        <d v="2017-01-17T00:00:00"/>
        <d v="2017-01-10T00:00:00"/>
        <d v="2017-10-31T00:00:00"/>
        <d v="2017-01-04T00:00:00"/>
        <d v="2017-09-03T00:00:00"/>
        <d v="2017-02-02T00:00:00"/>
        <d v="2017-03-27T00:00:00"/>
        <d v="2017-11-03T00:00:00"/>
        <d v="2017-07-08T00:00:00"/>
        <d v="2017-07-14T00:00:00"/>
        <d v="2017-03-21T00:00:00"/>
        <d v="2017-06-24T00:00:00"/>
        <d v="2017-07-05T00:00:00"/>
        <d v="2017-01-26T00:00:00"/>
        <d v="2017-06-13T00:00:00"/>
        <d v="2017-09-07T00:00:00"/>
        <d v="2017-12-25T00:00:00"/>
        <d v="2017-09-01T00:00:00"/>
        <d v="2017-09-21T00:00:00"/>
        <d v="2017-07-09T00:00:00"/>
        <d v="2017-08-25T00:00:00"/>
        <d v="2017-08-03T00:00:00"/>
        <d v="2017-04-15T00:00:00"/>
        <d v="2017-12-29T00:00:00"/>
        <d v="2017-02-23T00:00:00"/>
        <d v="2017-08-22T00:00:00"/>
        <d v="2017-09-28T00:00:00"/>
        <d v="2017-06-30T00:00:00"/>
        <d v="2017-07-13T00:00:00"/>
        <d v="2017-02-13T00:00:00"/>
        <d v="2017-10-04T00:00:00"/>
        <d v="2017-09-15T00:00:00"/>
        <d v="2017-10-12T00:00:00"/>
        <d v="2017-10-20T00:00:00"/>
        <d v="2017-10-02T00:00:00"/>
        <d v="2017-04-20T00:00:00"/>
        <d v="2017-06-16T00:00:00"/>
        <d v="2017-01-08T00:00:00"/>
        <d v="2017-05-19T00:00:00"/>
        <d v="2017-05-01T00:00:00"/>
        <d v="2017-02-21T00:00:00"/>
        <d v="2017-01-23T00:00:00"/>
        <d v="2017-08-21T00:00:00"/>
        <d v="2017-01-01T00:00:00"/>
        <d v="2017-01-25T00:00:00"/>
        <d v="2017-09-27T00:00:00"/>
        <d v="2017-05-04T00:00:00"/>
        <d v="2017-11-30T00:00:00"/>
        <d v="2017-07-10T00:00:00"/>
        <d v="2017-03-07T00:00:00"/>
        <d v="2017-09-18T00:00:00"/>
        <d v="2017-07-27T00:00:00"/>
        <d v="2017-08-17T00:00:00"/>
        <d v="2017-02-01T00:00:00"/>
        <d v="2017-04-25T00:00:00"/>
        <d v="2017-01-03T00:00:00"/>
        <d v="2017-09-12T00:00:00"/>
        <d v="2017-06-23T00:00:00"/>
        <d v="2017-11-23T00:00:00"/>
        <d v="2017-11-20T00:00:00"/>
        <d v="2017-10-08T00:00:00"/>
        <d v="2017-10-01T00:00:00"/>
        <d v="2017-11-01T00:00:00"/>
        <d v="2017-09-14T00:00:00"/>
        <d v="2017-03-31T00:00:00"/>
        <d v="2017-10-16T00:00:00"/>
        <d v="2017-02-14T00:00:00"/>
        <d v="2017-05-07T00:00:00"/>
        <d v="2017-06-25T00:00:00"/>
        <d v="2017-04-28T00:00:00"/>
        <d v="2017-12-15T00:00:00"/>
        <d v="2017-10-29T00:00:00"/>
        <d v="2017-02-22T00:00:00"/>
        <d v="2017-03-15T00:00:00"/>
        <d v="2017-01-27T00:00:00"/>
        <d v="2017-09-25T00:00:00"/>
        <d v="2017-11-19T00:00:00"/>
        <d v="2017-04-12T00:00:00"/>
        <d v="2017-02-27T00:00:00"/>
        <d v="2017-06-07T00:00:00"/>
        <d v="2017-05-17T00:00:00"/>
        <d v="2017-05-15T00:00:00"/>
        <d v="2017-08-14T00:00:00"/>
        <d v="2017-04-09T00:00:00"/>
        <d v="2017-07-20T00:00:00"/>
        <d v="2017-08-09T00:00:00"/>
        <d v="2017-04-18T00:00:00"/>
        <d v="2017-12-04T00:00:00"/>
        <d v="2017-03-08T00:00:00"/>
        <d v="2017-05-31T00:00:00"/>
        <d v="2017-10-22T00:00:00"/>
        <d v="2017-10-17T00:00:00"/>
        <d v="2017-04-05T00:00:00"/>
        <d v="2017-03-17T00:00:00"/>
        <d v="2017-06-19T00:00:00"/>
        <d v="2017-12-10T00:00:00"/>
        <d v="2017-08-28T00:00:00"/>
        <d v="2017-03-01T00:00:00"/>
        <d v="2017-07-12T00:00:00"/>
        <d v="2017-12-02T00:00:00"/>
      </sharedItems>
      <fieldGroup par="40"/>
    </cacheField>
    <cacheField name="Time" numFmtId="0">
      <sharedItems containsSemiMixedTypes="0" containsNonDate="0" containsDate="1" containsString="0" minDate="1899-12-30T00:00:00" maxDate="1899-12-31T00:00:00"/>
    </cacheField>
    <cacheField name="Age" numFmtId="0">
      <sharedItems containsSemiMixedTypes="0" containsString="0" containsNumber="1" containsInteger="1" minValue="17" maxValue="73"/>
    </cacheField>
    <cacheField name="Sex" numFmtId="0">
      <sharedItems/>
    </cacheField>
    <cacheField name="Race" numFmtId="0">
      <sharedItems/>
    </cacheField>
    <cacheField name="ResidenceCity" numFmtId="0">
      <sharedItems/>
    </cacheField>
    <cacheField name="ResidenceCounty" numFmtId="0">
      <sharedItems/>
    </cacheField>
    <cacheField name="ResidenceState" numFmtId="0">
      <sharedItems/>
    </cacheField>
    <cacheField name="DeathCity" numFmtId="0">
      <sharedItems/>
    </cacheField>
    <cacheField name="DeathCounty" numFmtId="0">
      <sharedItems/>
    </cacheField>
    <cacheField name="Location" numFmtId="0">
      <sharedItems/>
    </cacheField>
    <cacheField name="LocationifOther" numFmtId="0">
      <sharedItems containsBlank="1"/>
    </cacheField>
    <cacheField name="DOI- Code" numFmtId="0">
      <sharedItems count="3">
        <s v="Sub Abuse"/>
        <s v="Medication/Prescription drug abuse"/>
        <s v="With Alcohol"/>
      </sharedItems>
    </cacheField>
    <cacheField name="DescriptionofInjury" numFmtId="0">
      <sharedItems/>
    </cacheField>
    <cacheField name="InjuryPlace" numFmtId="0">
      <sharedItems/>
    </cacheField>
    <cacheField name="InjuryCity" numFmtId="0">
      <sharedItems/>
    </cacheField>
    <cacheField name="InjuryCounty" numFmtId="0">
      <sharedItems/>
    </cacheField>
    <cacheField name="InjuryState" numFmtId="0">
      <sharedItems/>
    </cacheField>
    <cacheField name="COD-Code" numFmtId="0">
      <sharedItems/>
    </cacheField>
    <cacheField name="COD" numFmtId="0">
      <sharedItems/>
    </cacheField>
    <cacheField name="Heroin" numFmtId="0">
      <sharedItems containsBlank="1"/>
    </cacheField>
    <cacheField name="Cocaine" numFmtId="0">
      <sharedItems containsBlank="1"/>
    </cacheField>
    <cacheField name="Fentanyl" numFmtId="0">
      <sharedItems containsBlank="1"/>
    </cacheField>
    <cacheField name="FentanylAnalogue" numFmtId="0">
      <sharedItems containsBlank="1"/>
    </cacheField>
    <cacheField name="Oxycodone" numFmtId="0">
      <sharedItems containsBlank="1"/>
    </cacheField>
    <cacheField name="Oxymorphone" numFmtId="0">
      <sharedItems containsBlank="1"/>
    </cacheField>
    <cacheField name="Ethanol" numFmtId="0">
      <sharedItems containsBlank="1"/>
    </cacheField>
    <cacheField name="Hydrocodone" numFmtId="0">
      <sharedItems containsBlank="1"/>
    </cacheField>
    <cacheField name="Benzodiazepine" numFmtId="0">
      <sharedItems containsBlank="1"/>
    </cacheField>
    <cacheField name="Methadone" numFmtId="0">
      <sharedItems containsBlank="1"/>
    </cacheField>
    <cacheField name="Amphet" numFmtId="0">
      <sharedItems containsBlank="1"/>
    </cacheField>
    <cacheField name="Tramad" numFmtId="0">
      <sharedItems containsBlank="1"/>
    </cacheField>
    <cacheField name="Morphine_NotHeroin" numFmtId="0">
      <sharedItems containsBlank="1"/>
    </cacheField>
    <cacheField name="Hydromorphone" numFmtId="0">
      <sharedItems containsBlank="1"/>
    </cacheField>
    <cacheField name="Other" numFmtId="0">
      <sharedItems containsBlank="1"/>
    </cacheField>
    <cacheField name="OpiateNOS" numFmtId="0">
      <sharedItems containsBlank="1"/>
    </cacheField>
    <cacheField name="MannerofDeath" numFmtId="0">
      <sharedItems/>
    </cacheField>
    <cacheField name="Days (Date)" numFmtId="0" databaseField="0">
      <fieldGroup base="2">
        <rangePr groupBy="days" startDate="2017-01-01T00:00:00" endDate="2018-01-01T00:00:00"/>
        <groupItems count="368">
          <s v="&lt;2017-01-0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18-01-01"/>
        </groupItems>
      </fieldGroup>
    </cacheField>
    <cacheField name="Months (Date)" numFmtId="0" databaseField="0">
      <fieldGroup base="2">
        <rangePr groupBy="months" startDate="2017-01-01T00:00:00" endDate="2018-01-01T00:00:00"/>
        <groupItems count="14">
          <s v="&lt;2017-01-01"/>
          <s v="Jan"/>
          <s v="Feb"/>
          <s v="Mar"/>
          <s v="Apr"/>
          <s v="May"/>
          <s v="Jun"/>
          <s v="Jul"/>
          <s v="Aug"/>
          <s v="Sep"/>
          <s v="Oct"/>
          <s v="Nov"/>
          <s v="Dec"/>
          <s v="&gt;2018-01-0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88">
  <r>
    <n v="25"/>
    <x v="0"/>
    <x v="0"/>
    <d v="1899-12-30T00:00:00"/>
    <x v="0"/>
    <x v="0"/>
    <x v="0"/>
    <x v="0"/>
    <x v="0"/>
    <x v="0"/>
    <s v="MERIDEN"/>
    <x v="0"/>
    <x v="0"/>
    <m/>
    <x v="0"/>
    <x v="0"/>
    <s v="Residence"/>
    <s v="MERIDEN"/>
    <s v="NEW HAVEN"/>
    <s v="CT"/>
    <s v="Multi drug Effects"/>
    <s v="ACUTE COMBINED HEROIN, FENTANYL, ACETYL FENTANYL AND COCAINE TOXICITIES"/>
    <s v="Y"/>
    <s v="Y"/>
    <s v="Y"/>
    <s v="Y"/>
    <m/>
    <m/>
    <m/>
    <m/>
    <m/>
    <m/>
    <m/>
    <m/>
    <m/>
    <m/>
    <m/>
    <m/>
    <s v="Accident"/>
  </r>
  <r>
    <n v="34"/>
    <x v="1"/>
    <x v="1"/>
    <d v="1899-12-30T00:00:00"/>
    <x v="1"/>
    <x v="0"/>
    <x v="1"/>
    <x v="1"/>
    <x v="0"/>
    <x v="0"/>
    <s v="NEW HAVEN"/>
    <x v="0"/>
    <x v="0"/>
    <m/>
    <x v="0"/>
    <x v="0"/>
    <s v="Residence"/>
    <s v="NEW HAVEN"/>
    <s v="NEW HAVEN"/>
    <s v="CT"/>
    <s v="Multi drug Effects"/>
    <s v="Acute Intoxication From the Combined Effects of Cocaine, Fentanyl, Heroin, and Alcohol"/>
    <s v="Y"/>
    <s v="Y"/>
    <s v="Y"/>
    <m/>
    <m/>
    <m/>
    <s v="Y"/>
    <m/>
    <m/>
    <m/>
    <m/>
    <m/>
    <m/>
    <m/>
    <m/>
    <m/>
    <s v="Accident"/>
  </r>
  <r>
    <n v="39"/>
    <x v="2"/>
    <x v="2"/>
    <d v="1899-12-30T00:00:00"/>
    <x v="2"/>
    <x v="0"/>
    <x v="0"/>
    <x v="0"/>
    <x v="0"/>
    <x v="0"/>
    <s v="MERIDEN"/>
    <x v="0"/>
    <x v="1"/>
    <s v="Hotel/Motel"/>
    <x v="0"/>
    <x v="0"/>
    <s v="Hotel or Motel"/>
    <s v="MERIDEN"/>
    <s v="NEW HAVEN"/>
    <s v="CT"/>
    <s v="Multi drug Effects"/>
    <s v="Acute Intoxication due to the Combined Effects of Fluorobutyryl Fentanyl, Heroin, and Ethanol"/>
    <s v="Y"/>
    <m/>
    <s v="Y"/>
    <s v="Y"/>
    <m/>
    <m/>
    <s v="Y"/>
    <m/>
    <m/>
    <m/>
    <m/>
    <m/>
    <m/>
    <m/>
    <m/>
    <m/>
    <s v="Accident"/>
  </r>
  <r>
    <n v="61"/>
    <x v="3"/>
    <x v="3"/>
    <d v="1899-12-30T00:00:00"/>
    <x v="3"/>
    <x v="0"/>
    <x v="0"/>
    <x v="2"/>
    <x v="1"/>
    <x v="0"/>
    <s v="TORRINGTON"/>
    <x v="1"/>
    <x v="2"/>
    <m/>
    <x v="0"/>
    <x v="0"/>
    <s v="Residence"/>
    <s v="TORRINGTON"/>
    <s v="LITCHFIELD"/>
    <s v="CT"/>
    <s v="Multi drug Effects"/>
    <s v="Acute Intoxication due to the Combined Effects of Fentanyl and Heroin"/>
    <s v="Y"/>
    <m/>
    <s v="Y"/>
    <m/>
    <m/>
    <m/>
    <m/>
    <m/>
    <m/>
    <m/>
    <m/>
    <m/>
    <m/>
    <m/>
    <m/>
    <m/>
    <s v="Accident"/>
  </r>
  <r>
    <n v="66"/>
    <x v="4"/>
    <x v="4"/>
    <d v="1899-12-30T00:00:00"/>
    <x v="4"/>
    <x v="0"/>
    <x v="2"/>
    <x v="3"/>
    <x v="0"/>
    <x v="0"/>
    <s v="NAUGATUCK"/>
    <x v="0"/>
    <x v="2"/>
    <m/>
    <x v="0"/>
    <x v="0"/>
    <s v="Residence"/>
    <s v="NAUGATUCK"/>
    <s v="NEW HAVEN"/>
    <s v="CT"/>
    <s v="Multi drug Effects"/>
    <s v="Acute Intoxication due to Synthetic Fentanyls including para-Fluorobutyryl Fentanyl and Butyryl Fentanyl"/>
    <m/>
    <m/>
    <s v="Y"/>
    <s v="Y"/>
    <m/>
    <m/>
    <m/>
    <m/>
    <m/>
    <m/>
    <m/>
    <m/>
    <m/>
    <m/>
    <m/>
    <m/>
    <s v="Accident"/>
  </r>
  <r>
    <n v="82"/>
    <x v="5"/>
    <x v="5"/>
    <d v="1899-12-30T00:00:00"/>
    <x v="5"/>
    <x v="1"/>
    <x v="0"/>
    <x v="4"/>
    <x v="1"/>
    <x v="0"/>
    <s v="WINCHESTER"/>
    <x v="1"/>
    <x v="2"/>
    <m/>
    <x v="1"/>
    <x v="1"/>
    <s v="Residence"/>
    <s v="WINCHESTER"/>
    <s v="LITCHFIELD"/>
    <s v="CT"/>
    <s v="Multi drug Effects"/>
    <s v="Acute Intoxication Combined Effects of Clonazepam, Fentanyl, and Heroin"/>
    <s v="Y"/>
    <m/>
    <s v="Y"/>
    <m/>
    <m/>
    <m/>
    <m/>
    <m/>
    <s v="Y"/>
    <m/>
    <m/>
    <m/>
    <m/>
    <m/>
    <m/>
    <m/>
    <s v="Accident"/>
  </r>
  <r>
    <n v="83"/>
    <x v="6"/>
    <x v="6"/>
    <d v="1899-12-30T00:00:00"/>
    <x v="6"/>
    <x v="0"/>
    <x v="0"/>
    <x v="5"/>
    <x v="2"/>
    <x v="0"/>
    <s v="HARTFORD"/>
    <x v="2"/>
    <x v="0"/>
    <m/>
    <x v="1"/>
    <x v="1"/>
    <s v="Residence"/>
    <s v="CHAPLIN"/>
    <s v="HARTFORD"/>
    <s v="CT"/>
    <s v="Multi drug Effects"/>
    <s v="Acute Intoxication Combined Effects of Fentanyl, Cocaine, Sertraline, and Heroin"/>
    <s v="Y"/>
    <s v="Y"/>
    <s v="Y"/>
    <m/>
    <m/>
    <m/>
    <m/>
    <m/>
    <m/>
    <m/>
    <m/>
    <m/>
    <m/>
    <m/>
    <m/>
    <m/>
    <s v="Accident"/>
  </r>
  <r>
    <n v="85"/>
    <x v="7"/>
    <x v="7"/>
    <d v="1899-12-30T00:00:00"/>
    <x v="7"/>
    <x v="0"/>
    <x v="3"/>
    <x v="6"/>
    <x v="3"/>
    <x v="0"/>
    <s v="HARTFORD"/>
    <x v="2"/>
    <x v="1"/>
    <s v="Halfway house"/>
    <x v="1"/>
    <x v="1"/>
    <s v="Halfway House"/>
    <s v="HARTFORD"/>
    <s v="HARTFORD"/>
    <s v="CT"/>
    <s v="Multi drug Effects"/>
    <s v="Acute Fentanyl Intoxication"/>
    <m/>
    <m/>
    <s v="Y"/>
    <m/>
    <m/>
    <m/>
    <m/>
    <m/>
    <m/>
    <m/>
    <m/>
    <m/>
    <m/>
    <m/>
    <m/>
    <m/>
    <s v="Accident"/>
  </r>
  <r>
    <n v="88"/>
    <x v="8"/>
    <x v="8"/>
    <d v="1899-12-30T00:00:00"/>
    <x v="8"/>
    <x v="0"/>
    <x v="0"/>
    <x v="0"/>
    <x v="0"/>
    <x v="0"/>
    <s v="MANCHESTER"/>
    <x v="2"/>
    <x v="1"/>
    <s v="Friend's House"/>
    <x v="0"/>
    <x v="0"/>
    <s v="House"/>
    <s v="MANCHESTER"/>
    <s v="HARTFORD"/>
    <s v="CT"/>
    <s v="Multi drug Effects"/>
    <s v="ACUTE COMBINED FENTANYL, ACETYL FENTANYL, COCAINE AND CITALOPRAM TOXICITY"/>
    <m/>
    <s v="Y"/>
    <s v="Y"/>
    <s v="Y"/>
    <m/>
    <m/>
    <m/>
    <m/>
    <m/>
    <m/>
    <m/>
    <m/>
    <m/>
    <m/>
    <m/>
    <m/>
    <s v="Accident"/>
  </r>
  <r>
    <n v="92"/>
    <x v="9"/>
    <x v="9"/>
    <d v="1899-12-30T00:00:00"/>
    <x v="9"/>
    <x v="1"/>
    <x v="0"/>
    <x v="7"/>
    <x v="4"/>
    <x v="0"/>
    <s v="DANBURY"/>
    <x v="3"/>
    <x v="0"/>
    <m/>
    <x v="1"/>
    <x v="2"/>
    <s v="Residence"/>
    <s v="NEWTOWN"/>
    <s v="FAIRFIELD"/>
    <s v="CT"/>
    <s v="Multi drug Effects"/>
    <s v="Multidrug Toxicity Including Fentanyl, para-Fluorobutyryl Fentanyl, 4-ANPP, Morphine, and Methadone, RECENT COCAINE USE"/>
    <s v="Y"/>
    <s v="Y"/>
    <s v="Y"/>
    <s v="Y"/>
    <m/>
    <m/>
    <m/>
    <m/>
    <m/>
    <s v="Y"/>
    <m/>
    <m/>
    <m/>
    <m/>
    <m/>
    <m/>
    <s v="Accident"/>
  </r>
  <r>
    <n v="99"/>
    <x v="10"/>
    <x v="10"/>
    <d v="1899-12-30T00:00:00"/>
    <x v="10"/>
    <x v="1"/>
    <x v="0"/>
    <x v="8"/>
    <x v="1"/>
    <x v="0"/>
    <s v="NEW MILFORD"/>
    <x v="1"/>
    <x v="0"/>
    <m/>
    <x v="0"/>
    <x v="0"/>
    <s v="Residence"/>
    <s v="WARREN"/>
    <s v="LITCHFIELD"/>
    <s v="CT"/>
    <s v="Multi drug Effects"/>
    <s v="Acute Intoxication due to the Combined Effects of Amitriptyline, Carisoprodol, Diphenhydramine, Hydrocodone, and Temazepam"/>
    <m/>
    <m/>
    <m/>
    <m/>
    <m/>
    <m/>
    <m/>
    <s v="Y"/>
    <s v="Y"/>
    <m/>
    <m/>
    <m/>
    <m/>
    <m/>
    <m/>
    <m/>
    <s v="Accident"/>
  </r>
  <r>
    <n v="102"/>
    <x v="11"/>
    <x v="11"/>
    <d v="1899-12-30T00:00:00"/>
    <x v="1"/>
    <x v="0"/>
    <x v="1"/>
    <x v="9"/>
    <x v="4"/>
    <x v="0"/>
    <s v="NEW HAVEN"/>
    <x v="0"/>
    <x v="1"/>
    <s v="Vacant Apartment"/>
    <x v="1"/>
    <x v="1"/>
    <s v="Apartment"/>
    <s v="NEW HAVEN"/>
    <s v="NEW HAVEN"/>
    <s v="CT"/>
    <s v="Multi drug Effects"/>
    <s v="Combined Effects of Clonazepam and Fentanyl"/>
    <m/>
    <m/>
    <s v="Y"/>
    <m/>
    <m/>
    <m/>
    <m/>
    <m/>
    <s v="Y"/>
    <m/>
    <m/>
    <m/>
    <m/>
    <m/>
    <m/>
    <m/>
    <s v="Accident"/>
  </r>
  <r>
    <n v="111"/>
    <x v="12"/>
    <x v="12"/>
    <d v="1899-12-30T00:00:00"/>
    <x v="11"/>
    <x v="0"/>
    <x v="0"/>
    <x v="10"/>
    <x v="5"/>
    <x v="0"/>
    <s v="JEWETT CITY"/>
    <x v="4"/>
    <x v="2"/>
    <m/>
    <x v="0"/>
    <x v="0"/>
    <s v="Residence"/>
    <s v="JEWETT CITY"/>
    <s v="NEW LONDON"/>
    <s v="CT"/>
    <s v="Multi drug Effects"/>
    <s v="ACUTE FENTANYL AND HEROIN INTOXICATION"/>
    <s v="Y"/>
    <m/>
    <s v="Y"/>
    <m/>
    <m/>
    <m/>
    <m/>
    <m/>
    <m/>
    <m/>
    <m/>
    <m/>
    <m/>
    <m/>
    <m/>
    <m/>
    <s v="Accident"/>
  </r>
  <r>
    <n v="112"/>
    <x v="13"/>
    <x v="13"/>
    <d v="1899-12-30T00:00:00"/>
    <x v="12"/>
    <x v="0"/>
    <x v="3"/>
    <x v="11"/>
    <x v="0"/>
    <x v="0"/>
    <s v="WATERBURY"/>
    <x v="0"/>
    <x v="0"/>
    <m/>
    <x v="0"/>
    <x v="0"/>
    <s v="Residence"/>
    <s v="WATERBURY"/>
    <s v="NEW HAVEN"/>
    <s v="CT"/>
    <s v="Multi drug Effects"/>
    <s v="Acute Intoxication due to the Combined Effects of Cocaine and Heroin"/>
    <s v="Y"/>
    <s v="Y"/>
    <m/>
    <m/>
    <m/>
    <m/>
    <m/>
    <m/>
    <m/>
    <m/>
    <m/>
    <m/>
    <m/>
    <m/>
    <m/>
    <m/>
    <s v="Accident"/>
  </r>
  <r>
    <n v="115"/>
    <x v="14"/>
    <x v="14"/>
    <d v="1899-12-30T00:00:00"/>
    <x v="13"/>
    <x v="0"/>
    <x v="0"/>
    <x v="12"/>
    <x v="0"/>
    <x v="0"/>
    <s v="NEW HAVEN"/>
    <x v="0"/>
    <x v="0"/>
    <m/>
    <x v="0"/>
    <x v="0"/>
    <s v="Residence"/>
    <s v="WEST HAVEN"/>
    <s v="NEW HAVEN"/>
    <s v="CT"/>
    <s v="Multi drug Effects"/>
    <s v="Acute Intoxication due to the Combined Effects of Difluoroethane, Diphenhydramine, and Methadone"/>
    <m/>
    <m/>
    <m/>
    <m/>
    <m/>
    <m/>
    <m/>
    <m/>
    <m/>
    <s v="Y"/>
    <m/>
    <m/>
    <m/>
    <m/>
    <m/>
    <m/>
    <s v="Accident"/>
  </r>
  <r>
    <n v="120"/>
    <x v="15"/>
    <x v="15"/>
    <d v="1899-12-30T00:00:00"/>
    <x v="14"/>
    <x v="0"/>
    <x v="0"/>
    <x v="0"/>
    <x v="0"/>
    <x v="0"/>
    <s v="MERIDEN"/>
    <x v="0"/>
    <x v="2"/>
    <m/>
    <x v="0"/>
    <x v="0"/>
    <s v="Residence"/>
    <s v="MERIDEN"/>
    <s v="NEW HAVEN"/>
    <s v="CT"/>
    <s v="Multi drug Effects"/>
    <s v="Ethanol, Fentanyl, and Heroin"/>
    <s v="Y"/>
    <m/>
    <s v="Y"/>
    <m/>
    <m/>
    <m/>
    <s v="Y"/>
    <m/>
    <m/>
    <m/>
    <m/>
    <m/>
    <m/>
    <m/>
    <m/>
    <m/>
    <s v="Accident"/>
  </r>
  <r>
    <n v="124"/>
    <x v="16"/>
    <x v="16"/>
    <d v="1899-12-30T00:00:00"/>
    <x v="15"/>
    <x v="0"/>
    <x v="0"/>
    <x v="13"/>
    <x v="0"/>
    <x v="0"/>
    <s v="DERBY"/>
    <x v="0"/>
    <x v="2"/>
    <m/>
    <x v="0"/>
    <x v="0"/>
    <s v="Residence"/>
    <s v="DERBY"/>
    <s v="NEW HAVEN"/>
    <s v="CT"/>
    <s v="Multi drug Effects"/>
    <s v="Acute Heroin and Alprazolam Intoxication"/>
    <s v="Y"/>
    <m/>
    <m/>
    <m/>
    <m/>
    <m/>
    <m/>
    <m/>
    <s v="Y"/>
    <m/>
    <m/>
    <m/>
    <m/>
    <m/>
    <m/>
    <m/>
    <s v="Accident"/>
  </r>
  <r>
    <n v="127"/>
    <x v="17"/>
    <x v="17"/>
    <d v="1899-12-30T00:00:00"/>
    <x v="16"/>
    <x v="0"/>
    <x v="0"/>
    <x v="11"/>
    <x v="0"/>
    <x v="0"/>
    <s v="WATERBURY"/>
    <x v="0"/>
    <x v="2"/>
    <m/>
    <x v="1"/>
    <x v="1"/>
    <s v="Residence"/>
    <s v="WATERBURY"/>
    <s v="NEW HAVEN"/>
    <s v="CT"/>
    <s v="Multi drug Effects"/>
    <s v="Acute Intoxication Combined Effects of Cocaine, Fentanyl, and Acetyl Fentanyl"/>
    <m/>
    <s v="Y"/>
    <s v="Y"/>
    <s v="Y"/>
    <m/>
    <m/>
    <m/>
    <m/>
    <m/>
    <m/>
    <m/>
    <m/>
    <m/>
    <m/>
    <m/>
    <m/>
    <s v="Accident"/>
  </r>
  <r>
    <n v="128"/>
    <x v="18"/>
    <x v="18"/>
    <d v="1899-12-30T00:00:00"/>
    <x v="4"/>
    <x v="0"/>
    <x v="0"/>
    <x v="12"/>
    <x v="0"/>
    <x v="0"/>
    <s v="NEW HAVEN"/>
    <x v="0"/>
    <x v="0"/>
    <m/>
    <x v="0"/>
    <x v="0"/>
    <s v="Residence"/>
    <s v="WEST HAVEN"/>
    <s v="NEW HAVEN"/>
    <s v="CT"/>
    <s v="Multi drug Effects"/>
    <s v="Acute Intoxication From the Combined Effects of Fentanyl and Levetiracetam"/>
    <m/>
    <m/>
    <s v="Y"/>
    <m/>
    <m/>
    <m/>
    <m/>
    <m/>
    <m/>
    <m/>
    <m/>
    <m/>
    <m/>
    <m/>
    <m/>
    <m/>
    <s v="Accident"/>
  </r>
  <r>
    <n v="136"/>
    <x v="19"/>
    <x v="19"/>
    <d v="1899-12-30T00:00:00"/>
    <x v="17"/>
    <x v="0"/>
    <x v="3"/>
    <x v="14"/>
    <x v="3"/>
    <x v="0"/>
    <s v="NEW BRITAIN"/>
    <x v="2"/>
    <x v="2"/>
    <m/>
    <x v="1"/>
    <x v="2"/>
    <s v="Residence"/>
    <s v="NEW BRITAIN"/>
    <s v="HARTFORD"/>
    <s v="CT"/>
    <s v="Multi drug Effects"/>
    <s v="Multidrug Toxicity Including Fentanyl, Acetyl Fentanyl, Ethanol, and Morphine"/>
    <s v="Y"/>
    <m/>
    <s v="Y"/>
    <s v="Y"/>
    <m/>
    <m/>
    <s v="Y"/>
    <m/>
    <m/>
    <m/>
    <m/>
    <m/>
    <m/>
    <m/>
    <m/>
    <m/>
    <s v="Accident"/>
  </r>
  <r>
    <n v="142"/>
    <x v="20"/>
    <x v="20"/>
    <d v="1899-12-30T00:00:00"/>
    <x v="6"/>
    <x v="0"/>
    <x v="0"/>
    <x v="15"/>
    <x v="3"/>
    <x v="0"/>
    <s v="WATERBURY"/>
    <x v="0"/>
    <x v="0"/>
    <m/>
    <x v="1"/>
    <x v="1"/>
    <s v="Shed"/>
    <s v="WATERBURY"/>
    <s v="NEW HAVEN"/>
    <s v="CT"/>
    <s v="Multi drug Effects"/>
    <s v="Combined Effects of Cocaine, Fentanyl, and Heroin"/>
    <s v="Y"/>
    <s v="Y"/>
    <s v="Y"/>
    <m/>
    <m/>
    <m/>
    <m/>
    <m/>
    <m/>
    <m/>
    <m/>
    <m/>
    <m/>
    <m/>
    <m/>
    <m/>
    <s v="Accident"/>
  </r>
  <r>
    <n v="143"/>
    <x v="21"/>
    <x v="21"/>
    <d v="1899-12-30T00:00:00"/>
    <x v="18"/>
    <x v="0"/>
    <x v="0"/>
    <x v="16"/>
    <x v="0"/>
    <x v="0"/>
    <s v="NEW HAVEN"/>
    <x v="0"/>
    <x v="0"/>
    <m/>
    <x v="0"/>
    <x v="0"/>
    <s v="Residence"/>
    <s v="NORTH HAVEN"/>
    <s v="NEW HAVEN"/>
    <s v="CT"/>
    <s v="Multi drug Effects"/>
    <s v="ACUTE COMBINED FENTANYL, PARA-FLUOROBUTYRYL FENTANYL/FIBF, ACETYL FENTANYL AND HEROIN"/>
    <s v="Y"/>
    <m/>
    <s v="Y"/>
    <s v="Y"/>
    <m/>
    <m/>
    <m/>
    <m/>
    <m/>
    <m/>
    <m/>
    <m/>
    <m/>
    <m/>
    <m/>
    <m/>
    <s v="Accident"/>
  </r>
  <r>
    <n v="148"/>
    <x v="22"/>
    <x v="8"/>
    <d v="1899-12-30T00:00:00"/>
    <x v="11"/>
    <x v="0"/>
    <x v="0"/>
    <x v="17"/>
    <x v="4"/>
    <x v="0"/>
    <s v="SHELTON"/>
    <x v="3"/>
    <x v="2"/>
    <m/>
    <x v="0"/>
    <x v="0"/>
    <s v="Residence"/>
    <s v="SHELTON"/>
    <s v="FAIRFIELD"/>
    <s v="CT"/>
    <s v="Multi drug Effects"/>
    <s v="Acute Intoxication From the Combined Effects of Fentanyl, Heroin, and Quetiapine"/>
    <s v="Y"/>
    <m/>
    <s v="Y"/>
    <m/>
    <m/>
    <m/>
    <m/>
    <m/>
    <m/>
    <m/>
    <m/>
    <m/>
    <m/>
    <m/>
    <m/>
    <m/>
    <s v="Accident"/>
  </r>
  <r>
    <n v="153"/>
    <x v="23"/>
    <x v="22"/>
    <d v="1899-12-30T00:00:00"/>
    <x v="19"/>
    <x v="1"/>
    <x v="0"/>
    <x v="18"/>
    <x v="1"/>
    <x v="0"/>
    <s v="WATERTOWN"/>
    <x v="1"/>
    <x v="2"/>
    <m/>
    <x v="0"/>
    <x v="0"/>
    <s v="Residence"/>
    <s v="WATERTOWN"/>
    <s v="LITCHFIELD"/>
    <s v="CT"/>
    <s v="Others"/>
    <s v="Intraparenchymal Pontine Hemorrhage/Acute Cocaine"/>
    <m/>
    <s v="Y"/>
    <m/>
    <m/>
    <m/>
    <m/>
    <m/>
    <m/>
    <m/>
    <m/>
    <m/>
    <m/>
    <m/>
    <m/>
    <m/>
    <m/>
    <s v="Accident"/>
  </r>
  <r>
    <n v="168"/>
    <x v="24"/>
    <x v="23"/>
    <d v="1899-12-30T00:00:00"/>
    <x v="20"/>
    <x v="0"/>
    <x v="0"/>
    <x v="2"/>
    <x v="1"/>
    <x v="0"/>
    <s v="TORRINGTON"/>
    <x v="1"/>
    <x v="2"/>
    <m/>
    <x v="0"/>
    <x v="0"/>
    <s v="Residence"/>
    <s v="TORRINGTON"/>
    <s v="LITCHFIELD"/>
    <s v="CT"/>
    <s v="Multi drug Effects"/>
    <s v="Acute Intoxication From the Combined Effects of Fentanyl and Acetyl Fentanyl"/>
    <m/>
    <m/>
    <s v="Y"/>
    <s v="Y"/>
    <m/>
    <m/>
    <m/>
    <m/>
    <m/>
    <m/>
    <m/>
    <m/>
    <m/>
    <m/>
    <m/>
    <m/>
    <s v="Accident"/>
  </r>
  <r>
    <n v="176"/>
    <x v="25"/>
    <x v="24"/>
    <d v="1899-12-30T00:00:00"/>
    <x v="21"/>
    <x v="1"/>
    <x v="4"/>
    <x v="6"/>
    <x v="3"/>
    <x v="0"/>
    <s v="HARTFORD"/>
    <x v="2"/>
    <x v="0"/>
    <m/>
    <x v="1"/>
    <x v="3"/>
    <s v="Residence"/>
    <s v="HARTFORD"/>
    <s v="HARTFORD"/>
    <s v="CT"/>
    <s v="Multi drug Effects"/>
    <s v="Acute Intoxication Combined Effects of Ethanol, Quetiapine, and Venlafaxine"/>
    <m/>
    <m/>
    <m/>
    <m/>
    <m/>
    <m/>
    <s v="Y"/>
    <m/>
    <m/>
    <m/>
    <m/>
    <m/>
    <m/>
    <m/>
    <m/>
    <m/>
    <s v="Accident"/>
  </r>
  <r>
    <n v="179"/>
    <x v="26"/>
    <x v="25"/>
    <d v="1899-12-30T00:00:00"/>
    <x v="22"/>
    <x v="0"/>
    <x v="0"/>
    <x v="14"/>
    <x v="3"/>
    <x v="0"/>
    <s v="NEW BRITAIN"/>
    <x v="2"/>
    <x v="2"/>
    <m/>
    <x v="0"/>
    <x v="4"/>
    <s v="Residence"/>
    <s v="NEW BRITAIN"/>
    <s v="HARTFORD"/>
    <s v="CT"/>
    <s v="Multi drug Effects"/>
    <s v="ACUTE COMBINED OXYCODONE, HYDROMORPHONE, ZOLPIDEM, CYCLOBENZAPRINE, DIAZEPAM AND CITALOPRAM TOXICITIES, RECENT COCAINE USE"/>
    <m/>
    <s v="Y"/>
    <m/>
    <m/>
    <s v="Y"/>
    <m/>
    <m/>
    <m/>
    <s v="Y"/>
    <m/>
    <m/>
    <m/>
    <m/>
    <s v="Y"/>
    <m/>
    <m/>
    <s v="Accident"/>
  </r>
  <r>
    <n v="180"/>
    <x v="27"/>
    <x v="26"/>
    <d v="1899-12-30T00:00:00"/>
    <x v="23"/>
    <x v="0"/>
    <x v="0"/>
    <x v="9"/>
    <x v="4"/>
    <x v="0"/>
    <s v="BRIDGEPORT"/>
    <x v="3"/>
    <x v="2"/>
    <m/>
    <x v="0"/>
    <x v="0"/>
    <s v="Residence"/>
    <s v="BRIDGEPORT"/>
    <s v="FAIRFIELD"/>
    <s v="CT"/>
    <s v="Multi drug Effects"/>
    <s v="Acute Intoxication due to the Combined Effects of Alcohol, Methadone and Chlordiazepoxide"/>
    <m/>
    <m/>
    <m/>
    <m/>
    <m/>
    <m/>
    <s v="Y"/>
    <m/>
    <s v="Y"/>
    <s v="Y"/>
    <m/>
    <m/>
    <m/>
    <m/>
    <m/>
    <m/>
    <s v="Accident"/>
  </r>
  <r>
    <n v="183"/>
    <x v="28"/>
    <x v="27"/>
    <d v="1899-12-30T00:00:00"/>
    <x v="4"/>
    <x v="0"/>
    <x v="0"/>
    <x v="19"/>
    <x v="0"/>
    <x v="0"/>
    <s v="NORTH BRANFORD"/>
    <x v="0"/>
    <x v="1"/>
    <s v="Mother's House"/>
    <x v="0"/>
    <x v="0"/>
    <s v="Residential Building"/>
    <s v="NORTH BRANFORD"/>
    <s v="NEW HAVEN"/>
    <s v="CT"/>
    <s v="Multi drug Effects"/>
    <s v="Acetyl Fentanyl, Fentanyl, and Heroin"/>
    <s v="Y"/>
    <m/>
    <s v="Y"/>
    <s v="Y"/>
    <m/>
    <m/>
    <m/>
    <m/>
    <m/>
    <m/>
    <m/>
    <m/>
    <m/>
    <m/>
    <m/>
    <m/>
    <s v="Accident"/>
  </r>
  <r>
    <n v="187"/>
    <x v="29"/>
    <x v="24"/>
    <d v="1899-12-30T00:00:00"/>
    <x v="4"/>
    <x v="1"/>
    <x v="0"/>
    <x v="20"/>
    <x v="3"/>
    <x v="0"/>
    <s v="SOUTHINGTON"/>
    <x v="2"/>
    <x v="2"/>
    <m/>
    <x v="0"/>
    <x v="0"/>
    <s v="Residence"/>
    <s v="SOUTHINGTON"/>
    <s v="HARTFORD"/>
    <s v="CT"/>
    <s v="Multi drug Effects"/>
    <s v="ACUTE FENTANYL AND ACETYL FENTANYL TOXICITIES, METHADONE, ALPRAZOLAM AND ALCOHOL USE, RECENT COCAINE USE"/>
    <m/>
    <s v="Y"/>
    <s v="Y"/>
    <s v="Y"/>
    <m/>
    <m/>
    <s v="Y"/>
    <m/>
    <s v="Y"/>
    <s v="Y"/>
    <m/>
    <m/>
    <m/>
    <m/>
    <m/>
    <m/>
    <s v="Accident"/>
  </r>
  <r>
    <n v="189"/>
    <x v="30"/>
    <x v="28"/>
    <d v="1899-12-30T00:00:00"/>
    <x v="24"/>
    <x v="0"/>
    <x v="0"/>
    <x v="21"/>
    <x v="3"/>
    <x v="0"/>
    <s v="MARLBOROUGH"/>
    <x v="2"/>
    <x v="2"/>
    <m/>
    <x v="0"/>
    <x v="0"/>
    <s v="Residence"/>
    <s v="MARLBOROUGH"/>
    <s v="HARTFORD"/>
    <s v="CT"/>
    <s v="Multi drug Effects"/>
    <s v="Acute Intoxication From the Combined Effects of Fentanyl, Heroin, and Methadone"/>
    <s v="Y"/>
    <m/>
    <s v="Y"/>
    <m/>
    <m/>
    <m/>
    <m/>
    <m/>
    <m/>
    <s v="Y"/>
    <m/>
    <m/>
    <m/>
    <m/>
    <m/>
    <m/>
    <s v="Accident"/>
  </r>
  <r>
    <n v="192"/>
    <x v="31"/>
    <x v="29"/>
    <d v="1899-12-30T00:00:00"/>
    <x v="10"/>
    <x v="0"/>
    <x v="0"/>
    <x v="22"/>
    <x v="0"/>
    <x v="0"/>
    <s v="WALLINGFORD"/>
    <x v="0"/>
    <x v="2"/>
    <m/>
    <x v="0"/>
    <x v="0"/>
    <s v="Residence"/>
    <s v="WALLINGFORD"/>
    <s v="NEW HAVEN"/>
    <s v="CT"/>
    <s v="Multi drug Effects"/>
    <s v="Acute Intoxication due to the Combined Effects of Heroin, Fentanyl, Oxycodone, Alprazolam, Amphetamine, and Ethanol."/>
    <s v="Y"/>
    <m/>
    <s v="Y"/>
    <m/>
    <s v="Y"/>
    <m/>
    <s v="Y"/>
    <m/>
    <s v="Y"/>
    <m/>
    <s v="Y"/>
    <m/>
    <m/>
    <m/>
    <m/>
    <m/>
    <s v="Accident"/>
  </r>
  <r>
    <n v="199"/>
    <x v="32"/>
    <x v="30"/>
    <d v="1899-12-30T00:00:00"/>
    <x v="2"/>
    <x v="0"/>
    <x v="3"/>
    <x v="11"/>
    <x v="0"/>
    <x v="0"/>
    <s v="DERBY"/>
    <x v="0"/>
    <x v="0"/>
    <m/>
    <x v="0"/>
    <x v="0"/>
    <s v="Residence"/>
    <s v="WATERBURY"/>
    <s v="NEW HAVEN"/>
    <s v="CT"/>
    <s v="Multi drug Effects"/>
    <s v="Acute Intoxication Benzodiazepines, Cocaine, Heroin, and Oxycodone"/>
    <s v="Y"/>
    <s v="Y"/>
    <m/>
    <m/>
    <s v="Y"/>
    <m/>
    <m/>
    <m/>
    <s v="Y"/>
    <m/>
    <m/>
    <m/>
    <m/>
    <m/>
    <m/>
    <m/>
    <s v="Accident"/>
  </r>
  <r>
    <n v="209"/>
    <x v="33"/>
    <x v="31"/>
    <d v="1899-12-30T00:00:00"/>
    <x v="25"/>
    <x v="1"/>
    <x v="0"/>
    <x v="12"/>
    <x v="0"/>
    <x v="0"/>
    <s v="WEST HAVEN"/>
    <x v="0"/>
    <x v="2"/>
    <m/>
    <x v="0"/>
    <x v="0"/>
    <s v="Residence"/>
    <s v="WEST HAVEN"/>
    <s v="NEW HAVEN"/>
    <s v="CT"/>
    <s v="Multi drug Effects"/>
    <s v="Fentanyl, Heroin, and Oxycodone"/>
    <s v="Y"/>
    <m/>
    <s v="Y"/>
    <m/>
    <s v="Y"/>
    <m/>
    <m/>
    <m/>
    <m/>
    <m/>
    <m/>
    <m/>
    <m/>
    <m/>
    <m/>
    <m/>
    <s v="Accident"/>
  </r>
  <r>
    <n v="215"/>
    <x v="34"/>
    <x v="32"/>
    <d v="1899-12-30T00:00:00"/>
    <x v="2"/>
    <x v="1"/>
    <x v="0"/>
    <x v="23"/>
    <x v="0"/>
    <x v="0"/>
    <s v="EAST HAVEN"/>
    <x v="0"/>
    <x v="2"/>
    <m/>
    <x v="1"/>
    <x v="2"/>
    <s v="Residence"/>
    <s v="EAST HAVEN"/>
    <s v="NEW HAVEN"/>
    <s v="CT"/>
    <s v="Multi drug Effects"/>
    <s v="Multidrug Toxicity Including Fentanyl, Acetyl Fentanyl, and Morphine"/>
    <s v="Y"/>
    <m/>
    <s v="Y"/>
    <s v="Y"/>
    <m/>
    <m/>
    <m/>
    <m/>
    <m/>
    <m/>
    <m/>
    <m/>
    <m/>
    <m/>
    <m/>
    <m/>
    <s v="Accident"/>
  </r>
  <r>
    <n v="222"/>
    <x v="35"/>
    <x v="33"/>
    <d v="1899-12-30T00:00:00"/>
    <x v="11"/>
    <x v="0"/>
    <x v="0"/>
    <x v="24"/>
    <x v="5"/>
    <x v="0"/>
    <s v="NEW LONDON"/>
    <x v="4"/>
    <x v="2"/>
    <m/>
    <x v="1"/>
    <x v="2"/>
    <s v="Residence"/>
    <s v="NEW LONDON"/>
    <s v="NEW LONDON"/>
    <s v="CT"/>
    <s v="Multi drug Effects"/>
    <s v="Fentanyl and Morphine Toxicity"/>
    <s v="Y"/>
    <m/>
    <s v="Y"/>
    <m/>
    <m/>
    <m/>
    <m/>
    <m/>
    <m/>
    <m/>
    <m/>
    <m/>
    <m/>
    <m/>
    <m/>
    <m/>
    <s v="Accident"/>
  </r>
  <r>
    <n v="225"/>
    <x v="36"/>
    <x v="34"/>
    <d v="1899-12-30T00:00:00"/>
    <x v="18"/>
    <x v="0"/>
    <x v="0"/>
    <x v="25"/>
    <x v="1"/>
    <x v="0"/>
    <s v="WATERBURY"/>
    <x v="0"/>
    <x v="0"/>
    <m/>
    <x v="0"/>
    <x v="0"/>
    <s v="Building"/>
    <s v="THOMASTON"/>
    <s v="LITCHFIELD"/>
    <s v="CT"/>
    <s v="Multi drug Effects"/>
    <s v="ACUTE FENTANYL AND HEROIN TOXICITIES, SERTRALINE, CLONAZEPAM USE, RECENT COCAINE USE"/>
    <s v="Y"/>
    <s v="Y"/>
    <s v="Y"/>
    <m/>
    <m/>
    <m/>
    <m/>
    <m/>
    <s v="Y"/>
    <m/>
    <m/>
    <m/>
    <m/>
    <m/>
    <m/>
    <m/>
    <s v="Accident"/>
  </r>
  <r>
    <n v="227"/>
    <x v="37"/>
    <x v="35"/>
    <d v="1899-12-30T00:00:00"/>
    <x v="5"/>
    <x v="0"/>
    <x v="0"/>
    <x v="26"/>
    <x v="3"/>
    <x v="0"/>
    <s v="AVON"/>
    <x v="2"/>
    <x v="2"/>
    <m/>
    <x v="0"/>
    <x v="0"/>
    <s v="Residence"/>
    <s v="AVON"/>
    <s v="HARTFORD"/>
    <s v="CT"/>
    <s v="Multi drug Effects"/>
    <s v="Acute Intoxication due to the Combined Effects of Cocaine and Fentanyl"/>
    <m/>
    <s v="Y"/>
    <s v="Y"/>
    <m/>
    <m/>
    <m/>
    <m/>
    <m/>
    <m/>
    <m/>
    <m/>
    <m/>
    <m/>
    <m/>
    <m/>
    <m/>
    <s v="Accident"/>
  </r>
  <r>
    <n v="230"/>
    <x v="38"/>
    <x v="36"/>
    <d v="1899-12-30T00:00:00"/>
    <x v="7"/>
    <x v="0"/>
    <x v="0"/>
    <x v="17"/>
    <x v="4"/>
    <x v="0"/>
    <s v="SHELTON"/>
    <x v="3"/>
    <x v="2"/>
    <m/>
    <x v="1"/>
    <x v="1"/>
    <s v="Residence"/>
    <s v="SHELTON"/>
    <s v="FAIRFIELD"/>
    <s v="CT"/>
    <s v="Multi drug Effects"/>
    <s v="Acute Intoxication Combined Effects of Diazepam, Clonazepam, Fentanyl, Acetyl Fentanyl, and Heroin"/>
    <s v="Y"/>
    <m/>
    <s v="Y"/>
    <s v="Y"/>
    <m/>
    <m/>
    <m/>
    <m/>
    <s v="Y"/>
    <m/>
    <m/>
    <m/>
    <m/>
    <m/>
    <m/>
    <m/>
    <s v="Accident"/>
  </r>
  <r>
    <n v="232"/>
    <x v="39"/>
    <x v="37"/>
    <d v="1899-12-30T00:00:00"/>
    <x v="23"/>
    <x v="0"/>
    <x v="1"/>
    <x v="6"/>
    <x v="3"/>
    <x v="0"/>
    <s v="BLOOMFIELD"/>
    <x v="2"/>
    <x v="1"/>
    <m/>
    <x v="0"/>
    <x v="0"/>
    <s v="Residential Building"/>
    <s v="BLOOMFIELD"/>
    <s v="HARTFORD"/>
    <s v="CT"/>
    <s v="Multi drug Effects"/>
    <s v="Ethanol, Furanyl Fentanyl, and Para-Fluorobutyryl Fentanyl"/>
    <m/>
    <m/>
    <s v="Y"/>
    <s v="Y"/>
    <m/>
    <m/>
    <s v="Y"/>
    <m/>
    <m/>
    <m/>
    <m/>
    <m/>
    <m/>
    <m/>
    <m/>
    <m/>
    <s v="Accident"/>
  </r>
  <r>
    <n v="238"/>
    <x v="40"/>
    <x v="38"/>
    <d v="1899-12-30T00:00:00"/>
    <x v="9"/>
    <x v="0"/>
    <x v="0"/>
    <x v="24"/>
    <x v="5"/>
    <x v="0"/>
    <s v="NEW LONDON"/>
    <x v="4"/>
    <x v="1"/>
    <s v="McDonald Park"/>
    <x v="0"/>
    <x v="0"/>
    <s v="Public Park"/>
    <s v="NEW LONDON"/>
    <s v="NEW LONDON"/>
    <s v="CT"/>
    <s v="Multi drug Effects"/>
    <s v="Acute Intoxication From the Combined Effects of Cocaine, Fentanyl, cocaethylene and alcohol"/>
    <m/>
    <s v="Y"/>
    <s v="Y"/>
    <m/>
    <m/>
    <m/>
    <s v="Y"/>
    <m/>
    <m/>
    <m/>
    <m/>
    <m/>
    <m/>
    <m/>
    <m/>
    <m/>
    <s v="Accident"/>
  </r>
  <r>
    <n v="245"/>
    <x v="41"/>
    <x v="39"/>
    <d v="1899-12-30T00:00:00"/>
    <x v="8"/>
    <x v="0"/>
    <x v="0"/>
    <x v="27"/>
    <x v="3"/>
    <x v="0"/>
    <s v="WEST HARTFORD"/>
    <x v="2"/>
    <x v="2"/>
    <m/>
    <x v="0"/>
    <x v="0"/>
    <s v="Residence"/>
    <s v="WEST HARTFORD"/>
    <s v="HARTFORD"/>
    <s v="CT"/>
    <s v="Multi drug Effects"/>
    <s v="ACUTE FENTANYL TOXICITY, recent cocaine"/>
    <m/>
    <s v="Y"/>
    <s v="Y"/>
    <m/>
    <m/>
    <m/>
    <m/>
    <m/>
    <m/>
    <m/>
    <m/>
    <m/>
    <m/>
    <m/>
    <m/>
    <m/>
    <s v="Accident"/>
  </r>
  <r>
    <n v="247"/>
    <x v="42"/>
    <x v="40"/>
    <d v="1899-12-30T00:00:00"/>
    <x v="13"/>
    <x v="0"/>
    <x v="0"/>
    <x v="28"/>
    <x v="5"/>
    <x v="0"/>
    <s v="NORWICH"/>
    <x v="4"/>
    <x v="2"/>
    <m/>
    <x v="1"/>
    <x v="5"/>
    <s v="Residence"/>
    <s v="NORWICH"/>
    <s v="NEW LONDON"/>
    <s v="CT"/>
    <s v="Multi drug Effects"/>
    <s v="Acute Methadone Intoxication"/>
    <m/>
    <m/>
    <m/>
    <m/>
    <m/>
    <m/>
    <m/>
    <m/>
    <m/>
    <s v="Y"/>
    <m/>
    <m/>
    <m/>
    <m/>
    <m/>
    <m/>
    <s v="Accident"/>
  </r>
  <r>
    <n v="248"/>
    <x v="43"/>
    <x v="41"/>
    <d v="1899-12-30T00:00:00"/>
    <x v="26"/>
    <x v="0"/>
    <x v="0"/>
    <x v="29"/>
    <x v="5"/>
    <x v="0"/>
    <s v="GROTON"/>
    <x v="4"/>
    <x v="2"/>
    <m/>
    <x v="0"/>
    <x v="0"/>
    <s v="Residence"/>
    <s v="GROTON"/>
    <s v="NEW LONDON"/>
    <s v="CT"/>
    <s v="Multi drug Effects"/>
    <s v="Acute Heroin Intoxication"/>
    <s v="Y"/>
    <m/>
    <m/>
    <m/>
    <m/>
    <m/>
    <m/>
    <m/>
    <m/>
    <m/>
    <m/>
    <m/>
    <m/>
    <m/>
    <m/>
    <m/>
    <s v="Accident"/>
  </r>
  <r>
    <n v="253"/>
    <x v="44"/>
    <x v="42"/>
    <d v="1899-12-30T00:00:00"/>
    <x v="27"/>
    <x v="0"/>
    <x v="0"/>
    <x v="17"/>
    <x v="4"/>
    <x v="0"/>
    <s v="SHELTON"/>
    <x v="3"/>
    <x v="2"/>
    <m/>
    <x v="0"/>
    <x v="0"/>
    <s v="Residence"/>
    <s v="SHELTON"/>
    <s v="FAIRFIELD"/>
    <s v="CT"/>
    <s v="Multi drug Effects"/>
    <s v="Ethanol and Heroin"/>
    <s v="Y"/>
    <m/>
    <m/>
    <m/>
    <m/>
    <m/>
    <s v="Y"/>
    <m/>
    <m/>
    <m/>
    <m/>
    <m/>
    <m/>
    <m/>
    <m/>
    <m/>
    <s v="Accident"/>
  </r>
  <r>
    <n v="258"/>
    <x v="45"/>
    <x v="43"/>
    <d v="1899-12-30T00:00:00"/>
    <x v="12"/>
    <x v="0"/>
    <x v="1"/>
    <x v="9"/>
    <x v="4"/>
    <x v="0"/>
    <s v="BRIDGEPORT"/>
    <x v="3"/>
    <x v="0"/>
    <m/>
    <x v="0"/>
    <x v="0"/>
    <s v="Other"/>
    <s v="BRIDGEPORT"/>
    <s v="FAIRFIELD"/>
    <s v="CT"/>
    <s v="Multi drug Effects"/>
    <s v="Acute Intoxication From the Combined Effects of Carfentanil and Alcohol"/>
    <m/>
    <m/>
    <s v="Y"/>
    <s v="Y"/>
    <m/>
    <m/>
    <s v="Y"/>
    <m/>
    <m/>
    <m/>
    <m/>
    <m/>
    <m/>
    <m/>
    <s v="carfentanil"/>
    <m/>
    <s v="Accident"/>
  </r>
  <r>
    <n v="265"/>
    <x v="46"/>
    <x v="44"/>
    <d v="1899-12-30T00:00:00"/>
    <x v="12"/>
    <x v="0"/>
    <x v="0"/>
    <x v="6"/>
    <x v="3"/>
    <x v="0"/>
    <s v="HARTFORD"/>
    <x v="2"/>
    <x v="1"/>
    <s v="Friends House"/>
    <x v="0"/>
    <x v="0"/>
    <s v="Residential Building"/>
    <s v="HARTFORD"/>
    <s v="HARTFORD"/>
    <s v="CT"/>
    <s v="Multi drug Effects"/>
    <s v="Acute Intoxication due to the Combined Effects of Fentanyl, Heroin, Cocaine, Alcohol, Bupropion and Zolpidem"/>
    <s v="Y"/>
    <s v="Y"/>
    <s v="Y"/>
    <m/>
    <m/>
    <m/>
    <s v="Y"/>
    <m/>
    <m/>
    <m/>
    <m/>
    <m/>
    <m/>
    <m/>
    <m/>
    <m/>
    <s v="Accident"/>
  </r>
  <r>
    <n v="268"/>
    <x v="47"/>
    <x v="45"/>
    <d v="1899-12-30T00:00:00"/>
    <x v="28"/>
    <x v="1"/>
    <x v="0"/>
    <x v="27"/>
    <x v="3"/>
    <x v="0"/>
    <s v="HARTFORD"/>
    <x v="2"/>
    <x v="0"/>
    <m/>
    <x v="0"/>
    <x v="0"/>
    <s v="Residence"/>
    <s v="WEST HARTFORD"/>
    <s v="HARTFORD"/>
    <s v="CT"/>
    <s v="Multi drug Effects"/>
    <s v="Acute Intoxication due to the Combined Effects of Cocaine, Ethanol, and Heroin"/>
    <s v="Y"/>
    <s v="Y"/>
    <m/>
    <m/>
    <m/>
    <m/>
    <s v="Y"/>
    <m/>
    <m/>
    <m/>
    <m/>
    <m/>
    <m/>
    <m/>
    <m/>
    <m/>
    <s v="Accident"/>
  </r>
  <r>
    <n v="269"/>
    <x v="48"/>
    <x v="46"/>
    <d v="1899-12-30T00:00:00"/>
    <x v="29"/>
    <x v="1"/>
    <x v="3"/>
    <x v="14"/>
    <x v="3"/>
    <x v="0"/>
    <s v="NEW BRITAIN"/>
    <x v="2"/>
    <x v="0"/>
    <m/>
    <x v="0"/>
    <x v="0"/>
    <s v="Residence"/>
    <s v="NEW BRITAIN"/>
    <s v="HARTFORD"/>
    <s v="CT"/>
    <s v="Multi drug Effects"/>
    <s v="Complications of Acute Intoxication due to the Combined Effects of Cocaine, Furanyl Fentanyl, and Heroin"/>
    <s v="Y"/>
    <s v="Y"/>
    <s v="Y"/>
    <s v="Y"/>
    <m/>
    <m/>
    <m/>
    <m/>
    <m/>
    <m/>
    <m/>
    <m/>
    <m/>
    <m/>
    <m/>
    <m/>
    <s v="Accident"/>
  </r>
  <r>
    <n v="276"/>
    <x v="49"/>
    <x v="45"/>
    <d v="1899-12-30T00:00:00"/>
    <x v="30"/>
    <x v="0"/>
    <x v="0"/>
    <x v="16"/>
    <x v="0"/>
    <x v="0"/>
    <s v="NEW HAVEN"/>
    <x v="0"/>
    <x v="0"/>
    <m/>
    <x v="0"/>
    <x v="0"/>
    <s v="Residence"/>
    <s v="NORTH HAVEN"/>
    <s v="NEW HAVEN"/>
    <s v="CT"/>
    <s v="Multi drug Effects"/>
    <s v="Complications of acute opiate/opioid intoxication"/>
    <m/>
    <m/>
    <m/>
    <m/>
    <m/>
    <m/>
    <m/>
    <m/>
    <m/>
    <m/>
    <m/>
    <m/>
    <m/>
    <m/>
    <m/>
    <s v="Y"/>
    <s v="Accident"/>
  </r>
  <r>
    <n v="280"/>
    <x v="50"/>
    <x v="47"/>
    <d v="1899-12-30T00:00:00"/>
    <x v="6"/>
    <x v="0"/>
    <x v="1"/>
    <x v="1"/>
    <x v="0"/>
    <x v="0"/>
    <s v="NEW HAVEN"/>
    <x v="0"/>
    <x v="1"/>
    <s v="Back Stairwell"/>
    <x v="0"/>
    <x v="0"/>
    <s v="Other"/>
    <s v="NEW HAVEN"/>
    <s v="NEW HAVEN"/>
    <s v="CT"/>
    <s v="Multi drug Effects"/>
    <s v="Acute Heroin and Ethanol Intoxication"/>
    <s v="Y"/>
    <m/>
    <m/>
    <m/>
    <m/>
    <m/>
    <s v="Y"/>
    <m/>
    <m/>
    <m/>
    <m/>
    <m/>
    <m/>
    <m/>
    <m/>
    <m/>
    <s v="Accident"/>
  </r>
  <r>
    <n v="301"/>
    <x v="51"/>
    <x v="48"/>
    <d v="1899-12-30T00:00:00"/>
    <x v="31"/>
    <x v="0"/>
    <x v="1"/>
    <x v="30"/>
    <x v="2"/>
    <x v="0"/>
    <s v="WILLIMANTIC"/>
    <x v="5"/>
    <x v="2"/>
    <m/>
    <x v="1"/>
    <x v="6"/>
    <s v="Residence"/>
    <s v="WILLIMANTIC"/>
    <s v="WINDHAM"/>
    <s v="CT"/>
    <s v="Multi drug Effects"/>
    <s v="Acute Oxycodone Intoxication Following Mediastinoscopy For Metastatic Adenocarcinoma Of Lung"/>
    <m/>
    <m/>
    <m/>
    <m/>
    <s v="Y"/>
    <m/>
    <m/>
    <m/>
    <m/>
    <m/>
    <m/>
    <m/>
    <m/>
    <m/>
    <m/>
    <m/>
    <s v="Accident"/>
  </r>
  <r>
    <n v="308"/>
    <x v="52"/>
    <x v="49"/>
    <d v="1899-12-30T00:00:00"/>
    <x v="32"/>
    <x v="0"/>
    <x v="3"/>
    <x v="6"/>
    <x v="3"/>
    <x v="0"/>
    <s v="HARTFORD"/>
    <x v="2"/>
    <x v="2"/>
    <m/>
    <x v="0"/>
    <x v="0"/>
    <s v="Residence"/>
    <s v="HARTFORD"/>
    <s v="HARTFORD"/>
    <s v="CT"/>
    <s v="Multi drug Effects"/>
    <s v="Acute Intoxication due to the Combined Effects of Fentanyl, Heroin and Cocaine"/>
    <s v="Y"/>
    <s v="Y"/>
    <s v="Y"/>
    <m/>
    <m/>
    <m/>
    <m/>
    <m/>
    <m/>
    <m/>
    <m/>
    <m/>
    <m/>
    <m/>
    <m/>
    <m/>
    <s v="Accident"/>
  </r>
  <r>
    <n v="327"/>
    <x v="53"/>
    <x v="50"/>
    <d v="1899-12-30T00:00:00"/>
    <x v="5"/>
    <x v="0"/>
    <x v="0"/>
    <x v="11"/>
    <x v="0"/>
    <x v="0"/>
    <s v="WATERBURY"/>
    <x v="0"/>
    <x v="0"/>
    <m/>
    <x v="0"/>
    <x v="0"/>
    <s v="Residence"/>
    <s v="WATERBURY"/>
    <s v="NEW HAVEN"/>
    <s v="CT"/>
    <s v="Multi drug Effects"/>
    <s v="Acute Intoxication From the Combined Effects of Cocaine and Heroin"/>
    <s v="Y"/>
    <s v="Y"/>
    <m/>
    <m/>
    <m/>
    <m/>
    <m/>
    <m/>
    <m/>
    <m/>
    <m/>
    <m/>
    <m/>
    <m/>
    <m/>
    <m/>
    <s v="Accident"/>
  </r>
  <r>
    <n v="333"/>
    <x v="54"/>
    <x v="51"/>
    <d v="1899-12-30T00:00:00"/>
    <x v="18"/>
    <x v="0"/>
    <x v="3"/>
    <x v="9"/>
    <x v="4"/>
    <x v="0"/>
    <s v="BRIDGEPORT"/>
    <x v="3"/>
    <x v="0"/>
    <m/>
    <x v="0"/>
    <x v="0"/>
    <s v="Unknown"/>
    <s v="BRIDGEPORT"/>
    <s v="FAIRFIELD"/>
    <s v="CT"/>
    <s v="Multi drug Effects"/>
    <s v="Acute Fentanyl and Cocaine Intoxication"/>
    <m/>
    <s v="Y"/>
    <s v="Y"/>
    <m/>
    <m/>
    <m/>
    <m/>
    <m/>
    <m/>
    <m/>
    <m/>
    <m/>
    <m/>
    <m/>
    <m/>
    <m/>
    <s v="Accident"/>
  </r>
  <r>
    <n v="344"/>
    <x v="55"/>
    <x v="52"/>
    <d v="1899-12-30T00:00:00"/>
    <x v="33"/>
    <x v="1"/>
    <x v="1"/>
    <x v="0"/>
    <x v="0"/>
    <x v="0"/>
    <s v="MERIDEN"/>
    <x v="0"/>
    <x v="2"/>
    <m/>
    <x v="1"/>
    <x v="3"/>
    <s v="Residence"/>
    <s v="MERIDEN"/>
    <s v="NEW HAVEN"/>
    <s v="CT"/>
    <s v="Multi drug Effects"/>
    <s v="Combined Effects of Lorazepam, Clonazepam, Tramadol, Verapamil, Cyclobenzaprine, and Amphetamine"/>
    <m/>
    <m/>
    <m/>
    <m/>
    <m/>
    <m/>
    <m/>
    <m/>
    <s v="Y"/>
    <m/>
    <s v="Y"/>
    <s v="Y"/>
    <m/>
    <m/>
    <m/>
    <m/>
    <s v="Accident"/>
  </r>
  <r>
    <n v="345"/>
    <x v="56"/>
    <x v="53"/>
    <d v="1899-12-30T00:00:00"/>
    <x v="25"/>
    <x v="0"/>
    <x v="0"/>
    <x v="31"/>
    <x v="0"/>
    <x v="0"/>
    <s v="BEACON FALLS"/>
    <x v="0"/>
    <x v="2"/>
    <m/>
    <x v="1"/>
    <x v="2"/>
    <s v="Residence"/>
    <s v="BEACON FALLS"/>
    <s v="NEW HAVEN"/>
    <s v="CT"/>
    <s v="Heroin"/>
    <s v="Heroin Toxicity"/>
    <s v="Y"/>
    <m/>
    <m/>
    <m/>
    <m/>
    <m/>
    <m/>
    <m/>
    <m/>
    <m/>
    <m/>
    <m/>
    <m/>
    <m/>
    <m/>
    <m/>
    <s v="Accident"/>
  </r>
  <r>
    <n v="349"/>
    <x v="57"/>
    <x v="54"/>
    <d v="1899-12-30T00:00:00"/>
    <x v="26"/>
    <x v="0"/>
    <x v="1"/>
    <x v="9"/>
    <x v="4"/>
    <x v="0"/>
    <s v="BRIDGEPORT"/>
    <x v="3"/>
    <x v="1"/>
    <s v="Girlfriend's House"/>
    <x v="1"/>
    <x v="2"/>
    <s v="Residence"/>
    <s v="BRIDGEPORT"/>
    <s v="FAIRFIELD"/>
    <s v="CT"/>
    <s v="Multi drug Effects"/>
    <s v="Multidrug Toxicity Including Cocaine, Fentanyl, Amphetamine, and Morphine"/>
    <s v="Y"/>
    <s v="Y"/>
    <s v="Y"/>
    <m/>
    <m/>
    <m/>
    <m/>
    <m/>
    <m/>
    <m/>
    <s v="Y"/>
    <m/>
    <m/>
    <m/>
    <m/>
    <m/>
    <s v="Accident"/>
  </r>
  <r>
    <n v="353"/>
    <x v="58"/>
    <x v="55"/>
    <d v="1899-12-30T00:00:00"/>
    <x v="34"/>
    <x v="0"/>
    <x v="0"/>
    <x v="32"/>
    <x v="4"/>
    <x v="0"/>
    <s v="BRIDGEPORT"/>
    <x v="3"/>
    <x v="0"/>
    <m/>
    <x v="0"/>
    <x v="0"/>
    <s v="Other, Public Buildings"/>
    <s v="STRATFORD"/>
    <s v="FAIRFIELD"/>
    <s v="CT"/>
    <s v="Multi drug Effects"/>
    <s v="Acute Intoxication due to the Combined Effects of Diazepam, Furanyl Fentanyl, and Oxycodone"/>
    <m/>
    <m/>
    <s v="Y"/>
    <m/>
    <s v="Y"/>
    <m/>
    <m/>
    <m/>
    <s v="Y"/>
    <m/>
    <m/>
    <m/>
    <m/>
    <m/>
    <m/>
    <m/>
    <s v="Accident"/>
  </r>
  <r>
    <n v="356"/>
    <x v="59"/>
    <x v="56"/>
    <d v="1899-12-30T00:00:00"/>
    <x v="8"/>
    <x v="0"/>
    <x v="0"/>
    <x v="33"/>
    <x v="1"/>
    <x v="0"/>
    <s v="BRIDGEWATER"/>
    <x v="1"/>
    <x v="2"/>
    <m/>
    <x v="0"/>
    <x v="0"/>
    <s v="Residence"/>
    <s v="BRIDGEWATER"/>
    <s v="LITCHFIELD"/>
    <s v="CT"/>
    <s v="Multi drug Effects"/>
    <s v="Acute Intoxication From the Combined Effects of Fentanyl, Acetyl Fentanyl, Heroin, and Amphetamine"/>
    <s v="Y"/>
    <m/>
    <s v="Y"/>
    <s v="Y"/>
    <m/>
    <m/>
    <m/>
    <m/>
    <m/>
    <m/>
    <s v="Y"/>
    <m/>
    <m/>
    <m/>
    <m/>
    <m/>
    <s v="Accident"/>
  </r>
  <r>
    <n v="358"/>
    <x v="60"/>
    <x v="57"/>
    <d v="1899-12-30T00:00:00"/>
    <x v="35"/>
    <x v="1"/>
    <x v="0"/>
    <x v="34"/>
    <x v="0"/>
    <x v="0"/>
    <s v="MILFORD"/>
    <x v="0"/>
    <x v="2"/>
    <m/>
    <x v="0"/>
    <x v="0"/>
    <s v="Residence"/>
    <s v="MILFORD"/>
    <s v="NEW HAVEN"/>
    <s v="CT"/>
    <s v="Multi drug Effects"/>
    <s v="Acute Fentanyl Intoxication"/>
    <m/>
    <m/>
    <s v="Y"/>
    <m/>
    <m/>
    <m/>
    <m/>
    <m/>
    <m/>
    <m/>
    <m/>
    <m/>
    <m/>
    <m/>
    <m/>
    <m/>
    <s v="Accident"/>
  </r>
  <r>
    <n v="359"/>
    <x v="61"/>
    <x v="58"/>
    <d v="1899-12-30T00:00:00"/>
    <x v="20"/>
    <x v="0"/>
    <x v="0"/>
    <x v="35"/>
    <x v="6"/>
    <x v="0"/>
    <s v="PLAINVILLE"/>
    <x v="2"/>
    <x v="1"/>
    <s v="Hotel/Motel"/>
    <x v="0"/>
    <x v="0"/>
    <s v="Hotel or Motel"/>
    <s v="PLAINVILLE"/>
    <s v="HARTFORD"/>
    <s v="CT"/>
    <s v="Multi drug Effects"/>
    <s v="Acute Intoxication Cocaine, Ethanol, and Heroin"/>
    <s v="Y"/>
    <s v="Y"/>
    <m/>
    <m/>
    <m/>
    <m/>
    <s v="Y"/>
    <m/>
    <m/>
    <m/>
    <m/>
    <m/>
    <m/>
    <m/>
    <m/>
    <m/>
    <s v="Accident"/>
  </r>
  <r>
    <n v="361"/>
    <x v="62"/>
    <x v="59"/>
    <d v="1899-12-30T00:00:00"/>
    <x v="18"/>
    <x v="0"/>
    <x v="0"/>
    <x v="36"/>
    <x v="0"/>
    <x v="0"/>
    <s v="BRISTOL"/>
    <x v="2"/>
    <x v="1"/>
    <s v="Girlfriend's Residence"/>
    <x v="1"/>
    <x v="3"/>
    <s v="Residence"/>
    <s v="BRISTOL"/>
    <s v="HARTFORD"/>
    <s v="CT"/>
    <s v="Multi drug Effects"/>
    <s v="Acute Intoxication Combined Effects of Clonazepam, Alprazolam, and Buprenorphine"/>
    <m/>
    <m/>
    <m/>
    <m/>
    <m/>
    <m/>
    <m/>
    <m/>
    <s v="Y"/>
    <m/>
    <m/>
    <m/>
    <m/>
    <m/>
    <s v="Buprenor"/>
    <m/>
    <s v="Accident"/>
  </r>
  <r>
    <n v="375"/>
    <x v="63"/>
    <x v="60"/>
    <d v="1899-12-30T00:00:00"/>
    <x v="36"/>
    <x v="0"/>
    <x v="1"/>
    <x v="1"/>
    <x v="0"/>
    <x v="0"/>
    <s v="STAMFORD"/>
    <x v="3"/>
    <x v="0"/>
    <m/>
    <x v="1"/>
    <x v="1"/>
    <s v="Residence"/>
    <s v="NEW HAVEN"/>
    <s v="NEW HAVEN"/>
    <s v="CT"/>
    <s v="Multi drug Effects"/>
    <s v="Combined Effects of Ethanol, Furanyl Fentanyl, Cocaine, Amitriptyline, and Morphine"/>
    <s v="Y"/>
    <s v="Y"/>
    <s v="Y"/>
    <s v="Y"/>
    <m/>
    <m/>
    <s v="Y"/>
    <m/>
    <m/>
    <m/>
    <m/>
    <m/>
    <m/>
    <m/>
    <m/>
    <m/>
    <s v="Accident"/>
  </r>
  <r>
    <n v="377"/>
    <x v="64"/>
    <x v="61"/>
    <d v="1899-12-30T00:00:00"/>
    <x v="36"/>
    <x v="1"/>
    <x v="0"/>
    <x v="24"/>
    <x v="5"/>
    <x v="0"/>
    <s v="NEW LONDON"/>
    <x v="4"/>
    <x v="0"/>
    <m/>
    <x v="1"/>
    <x v="7"/>
    <s v="Residence"/>
    <s v="NEW LONDON"/>
    <s v="NEW LONDON"/>
    <s v="CT"/>
    <s v="Multi drug Effects"/>
    <s v="Acute Intoxication due to the Combined Effects of Oxycodone and Dextro/Levo Methorphan"/>
    <m/>
    <m/>
    <m/>
    <m/>
    <s v="Y"/>
    <m/>
    <m/>
    <m/>
    <m/>
    <m/>
    <m/>
    <m/>
    <m/>
    <m/>
    <m/>
    <m/>
    <s v="Accident"/>
  </r>
  <r>
    <n v="378"/>
    <x v="65"/>
    <x v="62"/>
    <d v="1899-12-30T00:00:00"/>
    <x v="37"/>
    <x v="0"/>
    <x v="0"/>
    <x v="37"/>
    <x v="5"/>
    <x v="0"/>
    <s v="MYSTIC"/>
    <x v="4"/>
    <x v="2"/>
    <m/>
    <x v="0"/>
    <x v="0"/>
    <s v="Residence"/>
    <s v="MYSTIC"/>
    <s v="NEW LONDON"/>
    <s v="CT"/>
    <s v="Multi drug Effects"/>
    <s v="Acute Intoxication From the Combined Effects of Cocaine, Fentanyl, para-Fluorobutyryl Fentanyl, and Heroin"/>
    <s v="Y"/>
    <s v="Y"/>
    <s v="Y"/>
    <s v="Y"/>
    <m/>
    <m/>
    <m/>
    <m/>
    <m/>
    <m/>
    <m/>
    <m/>
    <m/>
    <m/>
    <m/>
    <m/>
    <s v="Accident"/>
  </r>
  <r>
    <n v="379"/>
    <x v="66"/>
    <x v="63"/>
    <d v="1899-12-30T00:00:00"/>
    <x v="3"/>
    <x v="0"/>
    <x v="0"/>
    <x v="38"/>
    <x v="4"/>
    <x v="0"/>
    <s v="STAMFORD"/>
    <x v="3"/>
    <x v="2"/>
    <m/>
    <x v="0"/>
    <x v="0"/>
    <s v="Residence"/>
    <s v="STAMFORD"/>
    <s v="FAIRFIELD"/>
    <s v="CT"/>
    <s v="Multi drug Effects"/>
    <s v="ACUTE FENTANYL, ACETYL FENTANYL, COCAINE AND ALCOHOL TOXICITIES, DIAZEPAM, BUPROPION, AMPHETAMINE USE"/>
    <m/>
    <s v="Y"/>
    <s v="Y"/>
    <s v="Y"/>
    <m/>
    <m/>
    <s v="Y"/>
    <m/>
    <s v="Y"/>
    <m/>
    <s v="Y"/>
    <m/>
    <m/>
    <m/>
    <m/>
    <m/>
    <s v="Accident"/>
  </r>
  <r>
    <n v="381"/>
    <x v="67"/>
    <x v="64"/>
    <d v="1899-12-30T00:00:00"/>
    <x v="32"/>
    <x v="0"/>
    <x v="0"/>
    <x v="9"/>
    <x v="4"/>
    <x v="0"/>
    <s v="BRIDGEPORT"/>
    <x v="3"/>
    <x v="2"/>
    <m/>
    <x v="0"/>
    <x v="0"/>
    <s v="Residence"/>
    <s v="BRIDGEPORT"/>
    <s v="FAIRFIELD"/>
    <s v="CT"/>
    <s v="Multi drug Effects"/>
    <s v="Acute Intoxication due to the Combined Effects of Fentanyl, Acetyl Fentanyl, Heroin, Cocaine, Methadone, and Clonazepam"/>
    <s v="Y"/>
    <s v="Y"/>
    <s v="Y"/>
    <s v="Y"/>
    <m/>
    <m/>
    <m/>
    <m/>
    <s v="Y"/>
    <s v="Y"/>
    <m/>
    <m/>
    <m/>
    <m/>
    <m/>
    <m/>
    <s v="Accident"/>
  </r>
  <r>
    <n v="382"/>
    <x v="68"/>
    <x v="65"/>
    <d v="1899-12-30T00:00:00"/>
    <x v="17"/>
    <x v="1"/>
    <x v="0"/>
    <x v="39"/>
    <x v="7"/>
    <x v="0"/>
    <s v="EAST HAMPTON"/>
    <x v="6"/>
    <x v="2"/>
    <m/>
    <x v="0"/>
    <x v="8"/>
    <s v="Residence"/>
    <s v="EAST HAMPTON"/>
    <s v="MIDDLESEX"/>
    <s v="CT"/>
    <s v="Multi drug Effects"/>
    <s v="Acute Intoxication due to the Combined Effects of Cocaine, Cocaethylene, and Diphenhydramine"/>
    <m/>
    <s v="Y"/>
    <m/>
    <m/>
    <m/>
    <m/>
    <m/>
    <m/>
    <m/>
    <m/>
    <m/>
    <m/>
    <m/>
    <m/>
    <m/>
    <m/>
    <s v="Accident"/>
  </r>
  <r>
    <n v="384"/>
    <x v="69"/>
    <x v="62"/>
    <d v="1899-12-30T00:00:00"/>
    <x v="36"/>
    <x v="0"/>
    <x v="0"/>
    <x v="28"/>
    <x v="5"/>
    <x v="0"/>
    <s v="NORWICH"/>
    <x v="4"/>
    <x v="1"/>
    <s v="In Vehicle"/>
    <x v="0"/>
    <x v="0"/>
    <s v="Residence"/>
    <s v="NORWICH"/>
    <s v="NEW LONDON"/>
    <s v="CT"/>
    <s v="Multi drug Effects"/>
    <s v="Acute And Chronic Substance Abuse (Methadone And Cocaine)"/>
    <m/>
    <s v="Y"/>
    <m/>
    <m/>
    <m/>
    <m/>
    <m/>
    <m/>
    <m/>
    <s v="Y"/>
    <m/>
    <m/>
    <m/>
    <m/>
    <m/>
    <m/>
    <s v="Accident"/>
  </r>
  <r>
    <n v="386"/>
    <x v="70"/>
    <x v="66"/>
    <d v="1899-12-30T00:00:00"/>
    <x v="25"/>
    <x v="0"/>
    <x v="0"/>
    <x v="40"/>
    <x v="3"/>
    <x v="0"/>
    <s v="BRISTOL"/>
    <x v="2"/>
    <x v="2"/>
    <m/>
    <x v="0"/>
    <x v="0"/>
    <s v="Residence"/>
    <s v="BRISTOL"/>
    <s v="HARTFORD"/>
    <s v="CT"/>
    <s v="Multi drug Effects"/>
    <s v="ACUTE FLUOROBUTYRYL FENTANYL AND METHADONE INTOXICATION"/>
    <m/>
    <m/>
    <s v="Y"/>
    <m/>
    <m/>
    <m/>
    <m/>
    <m/>
    <m/>
    <s v="Y"/>
    <m/>
    <m/>
    <m/>
    <m/>
    <m/>
    <m/>
    <s v="Accident"/>
  </r>
  <r>
    <n v="391"/>
    <x v="71"/>
    <x v="67"/>
    <d v="1899-12-30T00:00:00"/>
    <x v="1"/>
    <x v="0"/>
    <x v="0"/>
    <x v="35"/>
    <x v="6"/>
    <x v="0"/>
    <s v="VERNON"/>
    <x v="7"/>
    <x v="2"/>
    <m/>
    <x v="0"/>
    <x v="0"/>
    <s v="Residence"/>
    <s v="VERNON"/>
    <s v="TOLLAND"/>
    <s v="CT"/>
    <s v="Multi drug Effects"/>
    <s v="Acute Intoxication due to the Combined Effects of Fentanyl, Cocaine and Dextromethorphan"/>
    <m/>
    <s v="Y"/>
    <s v="Y"/>
    <m/>
    <m/>
    <m/>
    <m/>
    <m/>
    <m/>
    <m/>
    <m/>
    <m/>
    <m/>
    <m/>
    <m/>
    <m/>
    <s v="Accident"/>
  </r>
  <r>
    <n v="400"/>
    <x v="72"/>
    <x v="68"/>
    <d v="1899-12-30T00:00:00"/>
    <x v="14"/>
    <x v="0"/>
    <x v="0"/>
    <x v="41"/>
    <x v="7"/>
    <x v="0"/>
    <s v="HARTFORD"/>
    <x v="2"/>
    <x v="0"/>
    <m/>
    <x v="0"/>
    <x v="0"/>
    <s v="Public Park"/>
    <s v="HARTFORD"/>
    <s v="HARTFORD"/>
    <s v="CT"/>
    <s v="Multi drug Effects"/>
    <s v="Acute Fentanyl Intoxication"/>
    <m/>
    <m/>
    <s v="Y"/>
    <m/>
    <m/>
    <m/>
    <m/>
    <m/>
    <m/>
    <m/>
    <m/>
    <m/>
    <m/>
    <m/>
    <m/>
    <m/>
    <s v="Accident"/>
  </r>
  <r>
    <n v="405"/>
    <x v="73"/>
    <x v="69"/>
    <d v="1899-12-30T00:00:00"/>
    <x v="10"/>
    <x v="0"/>
    <x v="0"/>
    <x v="42"/>
    <x v="0"/>
    <x v="0"/>
    <s v="NAUGATUCK"/>
    <x v="0"/>
    <x v="1"/>
    <s v="Motel"/>
    <x v="0"/>
    <x v="0"/>
    <s v="Hotel or Motel"/>
    <s v="NAUGATUCK"/>
    <s v="NEW HAVEN"/>
    <s v="CT"/>
    <s v="Multi drug Effects"/>
    <s v="ACUTE HEROIN, FENTANYL, COCAINE AND CLONIDINE TOXICITIES, PSEUDOEPHEDRINE AND ALCOHOL USE"/>
    <s v="Y"/>
    <s v="Y"/>
    <s v="Y"/>
    <m/>
    <m/>
    <m/>
    <s v="Y"/>
    <m/>
    <m/>
    <m/>
    <m/>
    <m/>
    <m/>
    <m/>
    <m/>
    <m/>
    <s v="Accident"/>
  </r>
  <r>
    <n v="417"/>
    <x v="74"/>
    <x v="70"/>
    <d v="1899-12-30T00:00:00"/>
    <x v="14"/>
    <x v="0"/>
    <x v="0"/>
    <x v="43"/>
    <x v="0"/>
    <x v="0"/>
    <s v="ANSONIA"/>
    <x v="0"/>
    <x v="2"/>
    <m/>
    <x v="0"/>
    <x v="0"/>
    <s v="Residence"/>
    <s v="ANSONIA"/>
    <s v="NEW HAVEN"/>
    <s v="CT"/>
    <s v="Multi drug Effects"/>
    <s v="Acute Intoxication From the Combined Effects of Fentanyl, Heroin, Chlodiazepoxide, Alprazolam, and Alcohol"/>
    <s v="Y"/>
    <m/>
    <s v="Y"/>
    <m/>
    <m/>
    <m/>
    <s v="Y"/>
    <m/>
    <s v="Y"/>
    <m/>
    <m/>
    <m/>
    <m/>
    <m/>
    <m/>
    <m/>
    <s v="Accident"/>
  </r>
  <r>
    <n v="420"/>
    <x v="75"/>
    <x v="71"/>
    <d v="1899-12-30T00:00:00"/>
    <x v="20"/>
    <x v="0"/>
    <x v="0"/>
    <x v="44"/>
    <x v="3"/>
    <x v="0"/>
    <s v="BURLINGTON"/>
    <x v="2"/>
    <x v="2"/>
    <m/>
    <x v="1"/>
    <x v="1"/>
    <s v="Automobile"/>
    <s v="BURLINGTON"/>
    <s v="HARTFORD"/>
    <s v="CT"/>
    <s v="Multi drug Effects"/>
    <s v="Acute Intoxication Combined Effects of Ethanol, Cocaine, and Morphine"/>
    <s v="Y"/>
    <s v="Y"/>
    <m/>
    <m/>
    <m/>
    <m/>
    <s v="Y"/>
    <m/>
    <m/>
    <m/>
    <m/>
    <m/>
    <m/>
    <m/>
    <m/>
    <m/>
    <s v="Accident"/>
  </r>
  <r>
    <n v="425"/>
    <x v="76"/>
    <x v="13"/>
    <d v="1899-12-30T00:00:00"/>
    <x v="33"/>
    <x v="0"/>
    <x v="0"/>
    <x v="22"/>
    <x v="0"/>
    <x v="0"/>
    <s v="NEW HAVEN"/>
    <x v="0"/>
    <x v="0"/>
    <m/>
    <x v="0"/>
    <x v="0"/>
    <s v="Residence"/>
    <s v="WALLINGFORD"/>
    <s v="NEW HAVEN"/>
    <s v="CT"/>
    <s v="Multi drug Effects"/>
    <s v="Acute Intoxication due to the Combined Effects of Fentanyl and Alcohol"/>
    <m/>
    <m/>
    <s v="Y"/>
    <m/>
    <m/>
    <m/>
    <s v="Y"/>
    <m/>
    <m/>
    <m/>
    <m/>
    <m/>
    <m/>
    <m/>
    <m/>
    <m/>
    <s v="Accident"/>
  </r>
  <r>
    <n v="433"/>
    <x v="77"/>
    <x v="72"/>
    <d v="1899-12-30T00:00:00"/>
    <x v="38"/>
    <x v="0"/>
    <x v="0"/>
    <x v="25"/>
    <x v="1"/>
    <x v="0"/>
    <s v="WATERBURY"/>
    <x v="0"/>
    <x v="0"/>
    <m/>
    <x v="0"/>
    <x v="0"/>
    <s v="Residence"/>
    <s v="THOMASTON"/>
    <s v="LITCHFIELD"/>
    <s v="CT"/>
    <s v="Multi drug Effects"/>
    <s v="COMPLICATIONS OF ACUTE FENTANYL, DIAZEPAM TOXICITIES, RECENT COCAINE USE"/>
    <m/>
    <s v="Y"/>
    <s v="Y"/>
    <m/>
    <m/>
    <m/>
    <m/>
    <m/>
    <s v="Y"/>
    <m/>
    <m/>
    <m/>
    <m/>
    <m/>
    <m/>
    <m/>
    <s v="Accident"/>
  </r>
  <r>
    <n v="435"/>
    <x v="78"/>
    <x v="73"/>
    <d v="1899-12-30T00:00:00"/>
    <x v="14"/>
    <x v="0"/>
    <x v="3"/>
    <x v="45"/>
    <x v="2"/>
    <x v="0"/>
    <s v="DANIELSON"/>
    <x v="5"/>
    <x v="2"/>
    <m/>
    <x v="0"/>
    <x v="0"/>
    <s v="Residence"/>
    <s v="DANIELSON"/>
    <s v="WINDHAM"/>
    <s v="CT"/>
    <s v="Multi drug Effects"/>
    <s v="ACUTE FENTANYL TOXICITY, QUETIAPINE, SERTRALINE, CYCLOBENZAPRINE USE"/>
    <m/>
    <m/>
    <s v="Y"/>
    <m/>
    <m/>
    <m/>
    <m/>
    <m/>
    <m/>
    <m/>
    <m/>
    <m/>
    <m/>
    <m/>
    <m/>
    <m/>
    <s v="Accident"/>
  </r>
  <r>
    <n v="437"/>
    <x v="79"/>
    <x v="74"/>
    <d v="1899-12-30T00:00:00"/>
    <x v="3"/>
    <x v="0"/>
    <x v="0"/>
    <x v="23"/>
    <x v="0"/>
    <x v="0"/>
    <s v="EAST HAVEN"/>
    <x v="0"/>
    <x v="2"/>
    <m/>
    <x v="0"/>
    <x v="0"/>
    <s v="Residence"/>
    <s v="EAST HAVEN"/>
    <s v="NEW HAVEN"/>
    <s v="CT"/>
    <s v="Multi drug Effects"/>
    <s v="Acute Intoxication From the Combined Effects of Fentanyl and Alprazolam"/>
    <m/>
    <m/>
    <s v="Y"/>
    <m/>
    <m/>
    <m/>
    <m/>
    <m/>
    <s v="Y"/>
    <m/>
    <m/>
    <m/>
    <m/>
    <m/>
    <m/>
    <m/>
    <s v="Accident"/>
  </r>
  <r>
    <n v="439"/>
    <x v="80"/>
    <x v="75"/>
    <d v="1899-12-30T00:00:00"/>
    <x v="9"/>
    <x v="0"/>
    <x v="0"/>
    <x v="46"/>
    <x v="3"/>
    <x v="0"/>
    <s v="ENFIELD"/>
    <x v="2"/>
    <x v="2"/>
    <m/>
    <x v="1"/>
    <x v="1"/>
    <s v="Residence"/>
    <s v="ENFIELD"/>
    <s v="HARTFORD"/>
    <s v="CT"/>
    <s v="Multi drug Effects"/>
    <s v="Combined Effects of Ethanol and Heroin"/>
    <s v="Y"/>
    <m/>
    <m/>
    <m/>
    <m/>
    <m/>
    <s v="Y"/>
    <m/>
    <m/>
    <m/>
    <m/>
    <m/>
    <m/>
    <m/>
    <m/>
    <m/>
    <s v="Accident"/>
  </r>
  <r>
    <n v="442"/>
    <x v="81"/>
    <x v="76"/>
    <d v="1899-12-30T00:00:00"/>
    <x v="16"/>
    <x v="0"/>
    <x v="1"/>
    <x v="15"/>
    <x v="3"/>
    <x v="0"/>
    <s v="HARTFORD"/>
    <x v="2"/>
    <x v="0"/>
    <m/>
    <x v="0"/>
    <x v="0"/>
    <s v="In Vehicle"/>
    <s v="EAST HARTFORD"/>
    <s v="HARTFORD"/>
    <s v="CT"/>
    <s v="Multi drug Effects"/>
    <s v="Acute Intoxication Alprazolam and Fentanyl"/>
    <m/>
    <m/>
    <s v="Y"/>
    <m/>
    <m/>
    <m/>
    <m/>
    <m/>
    <s v="Y"/>
    <m/>
    <m/>
    <m/>
    <m/>
    <m/>
    <m/>
    <m/>
    <s v="Accident"/>
  </r>
  <r>
    <n v="446"/>
    <x v="82"/>
    <x v="15"/>
    <d v="1899-12-30T00:00:00"/>
    <x v="33"/>
    <x v="1"/>
    <x v="0"/>
    <x v="47"/>
    <x v="1"/>
    <x v="0"/>
    <s v="SALISBURY"/>
    <x v="1"/>
    <x v="2"/>
    <m/>
    <x v="2"/>
    <x v="9"/>
    <s v="Residence"/>
    <s v="SALISBURY"/>
    <s v="LITCHFIELD"/>
    <s v="CT"/>
    <s v="Others"/>
    <s v="Positional Asphyxia Complicating Acute Intoxication due to the Combined Effects of Cyclobenzaprine, Diazepam, Diphenhydramine, Ethanol, and Hydrocodone"/>
    <m/>
    <m/>
    <m/>
    <m/>
    <m/>
    <m/>
    <s v="Y"/>
    <s v="Y"/>
    <s v="Y"/>
    <m/>
    <m/>
    <m/>
    <m/>
    <m/>
    <m/>
    <m/>
    <s v="Accident"/>
  </r>
  <r>
    <n v="449"/>
    <x v="83"/>
    <x v="77"/>
    <d v="1899-12-30T00:00:00"/>
    <x v="10"/>
    <x v="0"/>
    <x v="0"/>
    <x v="9"/>
    <x v="4"/>
    <x v="0"/>
    <s v="BRIDGEPORT"/>
    <x v="3"/>
    <x v="0"/>
    <m/>
    <x v="1"/>
    <x v="1"/>
    <s v="Residence"/>
    <s v="BRIDGEPORT"/>
    <s v="FAIRFIELD"/>
    <s v="CT"/>
    <s v="Multi drug Effects"/>
    <s v="Acute Fentanyl and Heroin Intoxication"/>
    <s v="Y"/>
    <m/>
    <s v="Y"/>
    <m/>
    <m/>
    <m/>
    <m/>
    <m/>
    <m/>
    <m/>
    <m/>
    <m/>
    <m/>
    <m/>
    <m/>
    <m/>
    <s v="Accident"/>
  </r>
  <r>
    <n v="454"/>
    <x v="84"/>
    <x v="78"/>
    <d v="1899-12-30T00:00:00"/>
    <x v="17"/>
    <x v="0"/>
    <x v="0"/>
    <x v="48"/>
    <x v="5"/>
    <x v="0"/>
    <s v="SALEM"/>
    <x v="4"/>
    <x v="2"/>
    <m/>
    <x v="1"/>
    <x v="1"/>
    <s v="Residence"/>
    <s v="SALEM"/>
    <s v="NEW LONDON"/>
    <s v="CT"/>
    <s v="Multi drug Effects"/>
    <s v="Combined Effects of Ethanol, Alprazolam, Heroin, and Oxymorphone"/>
    <s v="Y"/>
    <m/>
    <m/>
    <m/>
    <m/>
    <s v="Y"/>
    <s v="Y"/>
    <m/>
    <s v="Y"/>
    <m/>
    <m/>
    <m/>
    <m/>
    <m/>
    <m/>
    <m/>
    <s v="Accident"/>
  </r>
  <r>
    <n v="470"/>
    <x v="85"/>
    <x v="79"/>
    <d v="1899-12-30T00:00:00"/>
    <x v="5"/>
    <x v="0"/>
    <x v="0"/>
    <x v="12"/>
    <x v="0"/>
    <x v="0"/>
    <s v="MILFORD"/>
    <x v="0"/>
    <x v="0"/>
    <m/>
    <x v="0"/>
    <x v="0"/>
    <s v="Hotel or Motel"/>
    <s v="MILFORD"/>
    <s v="NEW HAVEN"/>
    <s v="CT"/>
    <s v="Multi drug Effects"/>
    <s v="ACUTE COCAINE, FENTANYL AND ALCOHOL TOXICITIES, CHLORPHENIRAMINE USE"/>
    <m/>
    <s v="Y"/>
    <s v="Y"/>
    <m/>
    <m/>
    <m/>
    <s v="Y"/>
    <m/>
    <m/>
    <m/>
    <m/>
    <m/>
    <m/>
    <m/>
    <m/>
    <m/>
    <s v="Accident"/>
  </r>
  <r>
    <n v="471"/>
    <x v="86"/>
    <x v="80"/>
    <d v="1899-12-30T00:00:00"/>
    <x v="32"/>
    <x v="0"/>
    <x v="3"/>
    <x v="40"/>
    <x v="3"/>
    <x v="0"/>
    <s v="HARTFORD"/>
    <x v="2"/>
    <x v="1"/>
    <s v="Cousin's House"/>
    <x v="0"/>
    <x v="0"/>
    <s v="Residential Building"/>
    <s v="HARTFORD"/>
    <s v="HARTFORD"/>
    <s v="CT"/>
    <s v="Multi drug Effects"/>
    <s v="Acute Fentanyl Intoxication"/>
    <m/>
    <m/>
    <s v="Y"/>
    <m/>
    <m/>
    <m/>
    <m/>
    <m/>
    <m/>
    <m/>
    <m/>
    <m/>
    <m/>
    <m/>
    <m/>
    <m/>
    <s v="Accident"/>
  </r>
  <r>
    <n v="477"/>
    <x v="87"/>
    <x v="81"/>
    <d v="1899-12-30T00:00:00"/>
    <x v="1"/>
    <x v="1"/>
    <x v="0"/>
    <x v="1"/>
    <x v="0"/>
    <x v="0"/>
    <s v="NEW HAVEN"/>
    <x v="0"/>
    <x v="2"/>
    <m/>
    <x v="1"/>
    <x v="10"/>
    <s v="Residence"/>
    <s v="NEW HAVEN"/>
    <s v="NEW HAVEN"/>
    <s v="CT"/>
    <s v="Multi drug Effects"/>
    <s v="ACUTE BUPROPION AND DIPHENHYDRAMINE TOXICITIES, COMBINED WITH ALPRAZOLAM, METHADONE, DICYCLOMINE USE"/>
    <m/>
    <m/>
    <m/>
    <m/>
    <m/>
    <m/>
    <m/>
    <m/>
    <s v="Y"/>
    <s v="Y"/>
    <m/>
    <m/>
    <m/>
    <m/>
    <m/>
    <m/>
    <s v="Accident"/>
  </r>
  <r>
    <n v="481"/>
    <x v="88"/>
    <x v="78"/>
    <d v="1899-12-30T00:00:00"/>
    <x v="36"/>
    <x v="1"/>
    <x v="0"/>
    <x v="27"/>
    <x v="3"/>
    <x v="0"/>
    <s v="WEST HARTFORD"/>
    <x v="2"/>
    <x v="2"/>
    <m/>
    <x v="2"/>
    <x v="11"/>
    <s v="Residence"/>
    <s v="WEST HARTFORD"/>
    <s v="HARTFORD"/>
    <s v="CT"/>
    <s v="Oxycodone"/>
    <s v="OXYCODONE TOXICITY, ALCOHOL AND ALPRAZOLAM USE"/>
    <m/>
    <m/>
    <m/>
    <m/>
    <s v="Y"/>
    <m/>
    <s v="Y"/>
    <m/>
    <s v="Y"/>
    <m/>
    <m/>
    <m/>
    <m/>
    <m/>
    <m/>
    <m/>
    <s v="Accident"/>
  </r>
  <r>
    <n v="485"/>
    <x v="89"/>
    <x v="82"/>
    <d v="1899-12-30T00:00:00"/>
    <x v="19"/>
    <x v="1"/>
    <x v="1"/>
    <x v="45"/>
    <x v="2"/>
    <x v="0"/>
    <s v="DANIELSON"/>
    <x v="5"/>
    <x v="2"/>
    <m/>
    <x v="0"/>
    <x v="0"/>
    <s v="Residence"/>
    <s v="DANIELSON"/>
    <s v="WINDHAM"/>
    <s v="CT"/>
    <s v="Multi drug Effects"/>
    <s v="Acute Intoxication due to the Combined Effects of Cocaine and Alcohol"/>
    <m/>
    <s v="Y"/>
    <m/>
    <m/>
    <m/>
    <m/>
    <s v="Y"/>
    <m/>
    <m/>
    <m/>
    <m/>
    <m/>
    <m/>
    <m/>
    <m/>
    <m/>
    <s v="Accident"/>
  </r>
  <r>
    <n v="487"/>
    <x v="90"/>
    <x v="25"/>
    <d v="1899-12-30T00:00:00"/>
    <x v="0"/>
    <x v="0"/>
    <x v="0"/>
    <x v="49"/>
    <x v="3"/>
    <x v="0"/>
    <s v="VERNON"/>
    <x v="7"/>
    <x v="1"/>
    <s v="Mother's Residence"/>
    <x v="0"/>
    <x v="0"/>
    <s v="Residential Building"/>
    <s v="VERNON"/>
    <s v="TOLLAND"/>
    <s v="CT"/>
    <s v="Multi drug Effects"/>
    <s v="Acute Fentanyl Intoxication"/>
    <m/>
    <m/>
    <s v="Y"/>
    <m/>
    <m/>
    <m/>
    <m/>
    <m/>
    <m/>
    <m/>
    <m/>
    <m/>
    <m/>
    <m/>
    <m/>
    <m/>
    <s v="Accident"/>
  </r>
  <r>
    <n v="489"/>
    <x v="91"/>
    <x v="83"/>
    <d v="1899-12-30T00:00:00"/>
    <x v="34"/>
    <x v="0"/>
    <x v="1"/>
    <x v="12"/>
    <x v="0"/>
    <x v="0"/>
    <s v="WEST HAVEN"/>
    <x v="0"/>
    <x v="2"/>
    <m/>
    <x v="0"/>
    <x v="0"/>
    <s v="Residence"/>
    <s v="WEST HAVEN"/>
    <s v="NEW HAVEN"/>
    <s v="CT"/>
    <s v="Multi drug Effects"/>
    <s v="Acute Cocaine Intoxication"/>
    <m/>
    <s v="Y"/>
    <m/>
    <m/>
    <m/>
    <m/>
    <m/>
    <m/>
    <m/>
    <m/>
    <m/>
    <m/>
    <m/>
    <m/>
    <m/>
    <m/>
    <s v="Accident"/>
  </r>
  <r>
    <n v="494"/>
    <x v="92"/>
    <x v="84"/>
    <d v="1899-12-30T00:00:00"/>
    <x v="5"/>
    <x v="0"/>
    <x v="0"/>
    <x v="41"/>
    <x v="7"/>
    <x v="0"/>
    <s v="MIDDLETOWN"/>
    <x v="6"/>
    <x v="2"/>
    <m/>
    <x v="1"/>
    <x v="12"/>
    <s v="Residence"/>
    <s v="MIDDLETOWN"/>
    <s v="MIDDLESEX"/>
    <s v="CT"/>
    <s v="Multi drug Effects"/>
    <s v="Acute Fentanyl Intoxication"/>
    <m/>
    <m/>
    <s v="Y"/>
    <m/>
    <m/>
    <m/>
    <m/>
    <m/>
    <m/>
    <m/>
    <m/>
    <m/>
    <m/>
    <m/>
    <m/>
    <m/>
    <s v="Accident"/>
  </r>
  <r>
    <n v="497"/>
    <x v="93"/>
    <x v="85"/>
    <d v="1899-12-30T00:00:00"/>
    <x v="16"/>
    <x v="1"/>
    <x v="0"/>
    <x v="14"/>
    <x v="3"/>
    <x v="0"/>
    <s v="NEW BRITAIN"/>
    <x v="2"/>
    <x v="0"/>
    <m/>
    <x v="0"/>
    <x v="0"/>
    <s v="Residence"/>
    <s v="NEW BRITAIN"/>
    <s v="HARTFORD"/>
    <s v="CT"/>
    <s v="Multi drug Effects"/>
    <s v="Acute Intoxication due to the Combined Effects of Fentayl and Cocaine"/>
    <m/>
    <s v="Y"/>
    <m/>
    <m/>
    <m/>
    <m/>
    <m/>
    <m/>
    <m/>
    <m/>
    <m/>
    <m/>
    <m/>
    <m/>
    <m/>
    <m/>
    <s v="Accident"/>
  </r>
  <r>
    <n v="500"/>
    <x v="94"/>
    <x v="86"/>
    <d v="1899-12-30T00:00:00"/>
    <x v="25"/>
    <x v="0"/>
    <x v="0"/>
    <x v="11"/>
    <x v="0"/>
    <x v="0"/>
    <s v="WATERBURY"/>
    <x v="0"/>
    <x v="2"/>
    <m/>
    <x v="0"/>
    <x v="0"/>
    <s v="Residence"/>
    <s v="WATERBURY"/>
    <s v="NEW HAVEN"/>
    <s v="CT"/>
    <s v="Multi drug Effects"/>
    <s v="Acute Intoxication due to the Combined Effects of Heroin, Alcohol, Tramadol and Alprazolam"/>
    <s v="Y"/>
    <m/>
    <m/>
    <m/>
    <m/>
    <m/>
    <s v="Y"/>
    <m/>
    <s v="Y"/>
    <m/>
    <m/>
    <s v="Y"/>
    <m/>
    <m/>
    <m/>
    <m/>
    <s v="Accident"/>
  </r>
  <r>
    <n v="502"/>
    <x v="95"/>
    <x v="87"/>
    <d v="1899-12-30T00:00:00"/>
    <x v="13"/>
    <x v="0"/>
    <x v="0"/>
    <x v="1"/>
    <x v="0"/>
    <x v="0"/>
    <s v="NEW HAVEN"/>
    <x v="0"/>
    <x v="2"/>
    <m/>
    <x v="0"/>
    <x v="0"/>
    <s v="Residence"/>
    <s v="NEW HAVEN"/>
    <s v="NEW HAVEN"/>
    <s v="CT"/>
    <s v="Multi drug Effects"/>
    <s v="Ethanol, Heroin, and Lorazepam"/>
    <s v="Y"/>
    <m/>
    <m/>
    <m/>
    <m/>
    <m/>
    <s v="Y"/>
    <m/>
    <s v="Y"/>
    <m/>
    <m/>
    <m/>
    <m/>
    <m/>
    <m/>
    <m/>
    <s v="Accident"/>
  </r>
  <r>
    <n v="508"/>
    <x v="96"/>
    <x v="88"/>
    <d v="1899-12-30T00:00:00"/>
    <x v="18"/>
    <x v="0"/>
    <x v="0"/>
    <x v="28"/>
    <x v="5"/>
    <x v="0"/>
    <s v="NORWICH"/>
    <x v="4"/>
    <x v="1"/>
    <s v="In Vehicle"/>
    <x v="0"/>
    <x v="0"/>
    <s v="In Vehicle"/>
    <s v="NORWICH"/>
    <s v="NEW LONDON"/>
    <s v="CT"/>
    <s v="Multi drug Effects"/>
    <s v="Acute Intoxication From the Combined Effects of Fentanyl, Heroin, Amphetamine, Bupropion, and Doxepin"/>
    <s v="Y"/>
    <m/>
    <s v="Y"/>
    <m/>
    <m/>
    <m/>
    <m/>
    <m/>
    <m/>
    <m/>
    <s v="Y"/>
    <m/>
    <m/>
    <m/>
    <m/>
    <m/>
    <s v="Accident"/>
  </r>
  <r>
    <n v="510"/>
    <x v="97"/>
    <x v="89"/>
    <d v="1899-12-30T00:00:00"/>
    <x v="21"/>
    <x v="0"/>
    <x v="3"/>
    <x v="6"/>
    <x v="3"/>
    <x v="0"/>
    <s v="HARTFORD"/>
    <x v="2"/>
    <x v="0"/>
    <m/>
    <x v="0"/>
    <x v="8"/>
    <s v="Apartment House"/>
    <s v="HARTFORD"/>
    <s v="HARTFORD"/>
    <s v="CT"/>
    <s v="Others"/>
    <s v="Excited delirium due to acute cocaine intoxication"/>
    <m/>
    <s v="Y"/>
    <m/>
    <m/>
    <m/>
    <m/>
    <m/>
    <m/>
    <m/>
    <m/>
    <m/>
    <m/>
    <m/>
    <m/>
    <m/>
    <m/>
    <s v="Accident"/>
  </r>
  <r>
    <n v="515"/>
    <x v="98"/>
    <x v="90"/>
    <d v="1899-12-30T00:00:00"/>
    <x v="24"/>
    <x v="0"/>
    <x v="0"/>
    <x v="50"/>
    <x v="4"/>
    <x v="0"/>
    <s v="DANBURY"/>
    <x v="3"/>
    <x v="2"/>
    <m/>
    <x v="1"/>
    <x v="3"/>
    <s v="Residence"/>
    <s v="DANBURY"/>
    <s v="FAIRFIELD"/>
    <s v="CT"/>
    <s v="Multi drug Effects"/>
    <s v="Acute Intoxication Combined Effects of Duloxetine, Methocarbamol, Tramadol, and Amitriptyline,"/>
    <m/>
    <m/>
    <m/>
    <m/>
    <m/>
    <m/>
    <m/>
    <m/>
    <m/>
    <m/>
    <m/>
    <s v="Y"/>
    <m/>
    <m/>
    <m/>
    <m/>
    <s v="Accident"/>
  </r>
  <r>
    <n v="518"/>
    <x v="99"/>
    <x v="39"/>
    <d v="1899-12-30T00:00:00"/>
    <x v="39"/>
    <x v="0"/>
    <x v="0"/>
    <x v="28"/>
    <x v="5"/>
    <x v="0"/>
    <s v="NORWICH"/>
    <x v="4"/>
    <x v="2"/>
    <m/>
    <x v="1"/>
    <x v="12"/>
    <s v="Residence"/>
    <s v="NORWICH"/>
    <s v="NEW LONDON"/>
    <s v="CT"/>
    <s v="Multi drug Effects"/>
    <s v="Combined Effects of Fentanyl and Heroin"/>
    <s v="Y"/>
    <m/>
    <s v="Y"/>
    <m/>
    <m/>
    <m/>
    <m/>
    <m/>
    <m/>
    <m/>
    <m/>
    <m/>
    <m/>
    <m/>
    <m/>
    <m/>
    <s v="Accident"/>
  </r>
  <r>
    <n v="525"/>
    <x v="100"/>
    <x v="91"/>
    <d v="1899-12-30T00:00:00"/>
    <x v="18"/>
    <x v="0"/>
    <x v="0"/>
    <x v="0"/>
    <x v="0"/>
    <x v="0"/>
    <s v="MERIDEN"/>
    <x v="0"/>
    <x v="2"/>
    <m/>
    <x v="0"/>
    <x v="0"/>
    <s v="Residential Building"/>
    <s v="MERIDEN"/>
    <s v="NEW HAVEN"/>
    <s v="CT"/>
    <s v="Multi drug Effects"/>
    <s v="Acute Intoxication due to the Combined Effects of Fentanyl and Diphenhydramine"/>
    <m/>
    <m/>
    <s v="Y"/>
    <m/>
    <m/>
    <m/>
    <m/>
    <m/>
    <m/>
    <m/>
    <m/>
    <m/>
    <m/>
    <m/>
    <m/>
    <m/>
    <s v="Accident"/>
  </r>
  <r>
    <n v="527"/>
    <x v="101"/>
    <x v="32"/>
    <d v="1899-12-30T00:00:00"/>
    <x v="40"/>
    <x v="0"/>
    <x v="0"/>
    <x v="51"/>
    <x v="3"/>
    <x v="0"/>
    <s v="WETHERSFIELD"/>
    <x v="2"/>
    <x v="2"/>
    <m/>
    <x v="0"/>
    <x v="0"/>
    <s v="Residence"/>
    <s v="WETHERSFIELD"/>
    <s v="HARTFORD"/>
    <s v="CT"/>
    <s v="Multi drug Effects"/>
    <s v="Acute Fentanyl Intoxication"/>
    <m/>
    <m/>
    <s v="Y"/>
    <m/>
    <m/>
    <m/>
    <m/>
    <m/>
    <m/>
    <m/>
    <m/>
    <m/>
    <m/>
    <m/>
    <m/>
    <m/>
    <s v="Accident"/>
  </r>
  <r>
    <n v="540"/>
    <x v="102"/>
    <x v="92"/>
    <d v="1899-12-30T00:00:00"/>
    <x v="5"/>
    <x v="1"/>
    <x v="0"/>
    <x v="11"/>
    <x v="0"/>
    <x v="0"/>
    <s v="WATERBURY"/>
    <x v="0"/>
    <x v="2"/>
    <m/>
    <x v="0"/>
    <x v="0"/>
    <s v="Residence"/>
    <s v="WATERBURY"/>
    <s v="NEW HAVEN"/>
    <s v="CT"/>
    <s v="Multi drug Effects"/>
    <s v="ACUTE INTOXICATION DUE TO THE COMBINED EFFECTS OF FENTANYL, HEROIN, AND COCAINE"/>
    <s v="Y"/>
    <s v="Y"/>
    <s v="Y"/>
    <m/>
    <m/>
    <m/>
    <m/>
    <m/>
    <m/>
    <m/>
    <m/>
    <m/>
    <m/>
    <m/>
    <m/>
    <m/>
    <s v="Accident"/>
  </r>
  <r>
    <n v="545"/>
    <x v="103"/>
    <x v="93"/>
    <d v="1899-12-30T00:00:00"/>
    <x v="40"/>
    <x v="0"/>
    <x v="0"/>
    <x v="52"/>
    <x v="3"/>
    <x v="0"/>
    <s v="CANTON"/>
    <x v="2"/>
    <x v="2"/>
    <m/>
    <x v="0"/>
    <x v="0"/>
    <s v="Residence"/>
    <s v="CANTON"/>
    <s v="HARTFORD"/>
    <s v="CT"/>
    <s v="Multi drug Effects"/>
    <s v="Acute Acryl Fentanyl Toxicity, Acute and Chronic Alcohol Abuse, Associated Cardiac Hypertrophy"/>
    <m/>
    <m/>
    <s v="Y"/>
    <m/>
    <m/>
    <m/>
    <s v="Y"/>
    <m/>
    <m/>
    <m/>
    <m/>
    <m/>
    <m/>
    <m/>
    <m/>
    <m/>
    <s v="Accident"/>
  </r>
  <r>
    <n v="548"/>
    <x v="104"/>
    <x v="94"/>
    <d v="1899-12-30T00:00:00"/>
    <x v="5"/>
    <x v="1"/>
    <x v="0"/>
    <x v="1"/>
    <x v="0"/>
    <x v="0"/>
    <s v="NEW HAVEN"/>
    <x v="0"/>
    <x v="0"/>
    <m/>
    <x v="1"/>
    <x v="13"/>
    <s v="In Vehicle"/>
    <s v="NEW HAVEN"/>
    <s v="NEW HAVEN"/>
    <s v="CT"/>
    <s v="Multi drug Effects"/>
    <s v="Acute Intoxication due to the Combined Effects of Alprazolam, Methadone, Sertraline, and Venlafaxine"/>
    <m/>
    <m/>
    <m/>
    <m/>
    <m/>
    <m/>
    <m/>
    <m/>
    <s v="Y"/>
    <s v="Y"/>
    <m/>
    <m/>
    <m/>
    <m/>
    <m/>
    <m/>
    <s v="Accident"/>
  </r>
  <r>
    <n v="550"/>
    <x v="105"/>
    <x v="95"/>
    <d v="1899-12-30T00:00:00"/>
    <x v="41"/>
    <x v="0"/>
    <x v="0"/>
    <x v="28"/>
    <x v="5"/>
    <x v="0"/>
    <s v="NORWICH"/>
    <x v="4"/>
    <x v="0"/>
    <m/>
    <x v="0"/>
    <x v="0"/>
    <s v="Residence"/>
    <s v="NORWICH"/>
    <s v="NEW LONDON"/>
    <s v="CT"/>
    <s v="Multi drug Effects"/>
    <s v="ACUTE COMBINED CARFENTANIL, ALPRAZOLAM, BUPRENORPHINE AND ALCOHOL TOXICITIES, CITALOPRAM USE"/>
    <m/>
    <m/>
    <s v="Y"/>
    <s v="Y"/>
    <m/>
    <m/>
    <s v="Y"/>
    <m/>
    <s v="Y"/>
    <m/>
    <m/>
    <m/>
    <m/>
    <m/>
    <s v="Buprenor, carfentanil"/>
    <m/>
    <s v="Accident"/>
  </r>
  <r>
    <n v="553"/>
    <x v="106"/>
    <x v="96"/>
    <d v="1899-12-30T00:00:00"/>
    <x v="39"/>
    <x v="1"/>
    <x v="0"/>
    <x v="53"/>
    <x v="5"/>
    <x v="0"/>
    <s v="LEBANON"/>
    <x v="4"/>
    <x v="2"/>
    <m/>
    <x v="1"/>
    <x v="2"/>
    <s v="Residence"/>
    <s v="LEBANON"/>
    <s v="NEW LONDON"/>
    <s v="CT"/>
    <s v="Multi drug Effects"/>
    <s v="Multidrug Toxicity Including Cocaine, Fentanyl, Acetyl Fentanyl, and Heroin"/>
    <s v="Y"/>
    <s v="Y"/>
    <s v="Y"/>
    <s v="Y"/>
    <m/>
    <m/>
    <m/>
    <m/>
    <m/>
    <m/>
    <m/>
    <m/>
    <m/>
    <m/>
    <m/>
    <m/>
    <s v="Accident"/>
  </r>
  <r>
    <n v="562"/>
    <x v="107"/>
    <x v="97"/>
    <d v="1899-12-30T00:00:00"/>
    <x v="12"/>
    <x v="1"/>
    <x v="0"/>
    <x v="40"/>
    <x v="3"/>
    <x v="0"/>
    <s v="BRISTOL"/>
    <x v="2"/>
    <x v="2"/>
    <m/>
    <x v="0"/>
    <x v="0"/>
    <s v="Residence"/>
    <s v="BRISTOL"/>
    <s v="HARTFORD"/>
    <s v="CT"/>
    <s v="Multi drug Effects"/>
    <s v="Acute and Chronic Substance Abuse (Cocaine and Benzodiazepines)"/>
    <m/>
    <s v="Y"/>
    <m/>
    <m/>
    <m/>
    <m/>
    <m/>
    <m/>
    <s v="Y"/>
    <m/>
    <m/>
    <m/>
    <m/>
    <m/>
    <m/>
    <m/>
    <s v="Accident"/>
  </r>
  <r>
    <n v="563"/>
    <x v="108"/>
    <x v="98"/>
    <d v="1899-12-30T00:00:00"/>
    <x v="5"/>
    <x v="0"/>
    <x v="1"/>
    <x v="14"/>
    <x v="3"/>
    <x v="0"/>
    <s v="NEW BRITAIN"/>
    <x v="2"/>
    <x v="1"/>
    <s v="Wooded Area"/>
    <x v="0"/>
    <x v="0"/>
    <s v="Other, Other Outdoor Area"/>
    <s v="NEW BRITAIN"/>
    <s v="HARTFORD"/>
    <s v="CT"/>
    <s v="Multi drug Effects"/>
    <s v="ACUTE HEROIN AND FENTANYL TOXICITIES, RECENT COCAINE USE"/>
    <s v="Y"/>
    <s v="Y"/>
    <s v="Y"/>
    <m/>
    <m/>
    <m/>
    <m/>
    <m/>
    <m/>
    <m/>
    <m/>
    <m/>
    <m/>
    <m/>
    <m/>
    <m/>
    <s v="Accident"/>
  </r>
  <r>
    <n v="566"/>
    <x v="109"/>
    <x v="99"/>
    <d v="1899-12-30T00:00:00"/>
    <x v="22"/>
    <x v="0"/>
    <x v="0"/>
    <x v="54"/>
    <x v="0"/>
    <x v="0"/>
    <s v="MERIDEN"/>
    <x v="0"/>
    <x v="0"/>
    <m/>
    <x v="0"/>
    <x v="0"/>
    <s v="Residence"/>
    <s v="CHESHIRE"/>
    <s v="NEW HAVEN"/>
    <s v="CT"/>
    <s v="Multi drug Effects"/>
    <s v="Acute Intoxication due to the Combined Effects of Fentanyl, Acetyl Fentanyl, Heroin, Alcohol and Chlordiazepoxide"/>
    <s v="Y"/>
    <m/>
    <s v="Y"/>
    <s v="Y"/>
    <m/>
    <m/>
    <s v="Y"/>
    <m/>
    <s v="Y"/>
    <m/>
    <m/>
    <m/>
    <m/>
    <m/>
    <m/>
    <m/>
    <s v="Accident"/>
  </r>
  <r>
    <n v="593"/>
    <x v="110"/>
    <x v="100"/>
    <d v="1899-12-30T00:00:00"/>
    <x v="0"/>
    <x v="1"/>
    <x v="3"/>
    <x v="12"/>
    <x v="0"/>
    <x v="0"/>
    <s v="NEW HAVEN"/>
    <x v="0"/>
    <x v="0"/>
    <m/>
    <x v="0"/>
    <x v="0"/>
    <s v="Hotel or Motel"/>
    <s v="NEW HAVEN"/>
    <s v="NEW HAVEN"/>
    <s v="CT"/>
    <s v="Multi drug Effects"/>
    <s v="Acute Intoxication from the Combined Effects of Cocaine, Fentanyl, Hydromorphone, and Alprazolam"/>
    <m/>
    <s v="Y"/>
    <s v="Y"/>
    <m/>
    <m/>
    <m/>
    <m/>
    <m/>
    <s v="Y"/>
    <m/>
    <m/>
    <m/>
    <m/>
    <m/>
    <m/>
    <m/>
    <s v="Accident"/>
  </r>
  <r>
    <n v="594"/>
    <x v="111"/>
    <x v="101"/>
    <d v="1899-12-30T00:00:00"/>
    <x v="33"/>
    <x v="0"/>
    <x v="0"/>
    <x v="46"/>
    <x v="3"/>
    <x v="0"/>
    <s v="ENFIELD"/>
    <x v="2"/>
    <x v="2"/>
    <m/>
    <x v="0"/>
    <x v="0"/>
    <s v="Residence"/>
    <s v="ENFIELD"/>
    <s v="HARTFORD"/>
    <s v="CT"/>
    <s v="Multi drug Effects"/>
    <s v="ACUTE FENTANYL TOXICITY COMBINED WITH ALCOHOL INTOXICATION"/>
    <m/>
    <m/>
    <s v="Y"/>
    <m/>
    <m/>
    <m/>
    <s v="Y"/>
    <m/>
    <m/>
    <m/>
    <m/>
    <m/>
    <m/>
    <m/>
    <m/>
    <m/>
    <s v="Accident"/>
  </r>
  <r>
    <n v="609"/>
    <x v="112"/>
    <x v="102"/>
    <d v="1899-12-30T00:00:00"/>
    <x v="29"/>
    <x v="0"/>
    <x v="0"/>
    <x v="55"/>
    <x v="2"/>
    <x v="0"/>
    <s v="CANTERBURY"/>
    <x v="5"/>
    <x v="2"/>
    <m/>
    <x v="1"/>
    <x v="1"/>
    <s v="Residence"/>
    <s v="CANTERBURY"/>
    <s v="WINDHAM"/>
    <s v="CT"/>
    <s v="Multi drug Effects"/>
    <s v="Acute Intoxication Combined Effects of Clonazepam, Fentanyl, and Heroin"/>
    <s v="Y"/>
    <m/>
    <s v="Y"/>
    <m/>
    <m/>
    <m/>
    <m/>
    <m/>
    <s v="Y"/>
    <m/>
    <m/>
    <m/>
    <m/>
    <m/>
    <m/>
    <m/>
    <s v="Accident"/>
  </r>
  <r>
    <n v="612"/>
    <x v="113"/>
    <x v="103"/>
    <d v="1899-12-30T00:00:00"/>
    <x v="32"/>
    <x v="0"/>
    <x v="0"/>
    <x v="12"/>
    <x v="0"/>
    <x v="0"/>
    <s v="WEST HAVEN"/>
    <x v="0"/>
    <x v="1"/>
    <s v="Trailer"/>
    <x v="0"/>
    <x v="0"/>
    <s v="In Vehicle"/>
    <s v="WEST HAVEN"/>
    <s v="NEW HAVEN"/>
    <s v="CT"/>
    <s v="Multi drug Effects"/>
    <s v="Acute Intoxication due to the Combined Effects of Diazepam and Heroin"/>
    <s v="Y"/>
    <m/>
    <m/>
    <m/>
    <m/>
    <m/>
    <m/>
    <m/>
    <s v="Y"/>
    <m/>
    <m/>
    <m/>
    <m/>
    <m/>
    <m/>
    <m/>
    <s v="Accident"/>
  </r>
  <r>
    <n v="623"/>
    <x v="114"/>
    <x v="104"/>
    <d v="1899-12-30T00:00:00"/>
    <x v="36"/>
    <x v="0"/>
    <x v="3"/>
    <x v="6"/>
    <x v="3"/>
    <x v="0"/>
    <s v="HARTFORD"/>
    <x v="2"/>
    <x v="1"/>
    <s v="Carport"/>
    <x v="0"/>
    <x v="0"/>
    <s v="Garage"/>
    <s v="HARTFORD"/>
    <s v="HARTFORD"/>
    <s v="CT"/>
    <s v="Multi drug Effects"/>
    <s v="ACUTE FENTANYL AND HEROIN TOXICITIES"/>
    <s v="Y"/>
    <m/>
    <s v="Y"/>
    <m/>
    <m/>
    <m/>
    <m/>
    <m/>
    <m/>
    <m/>
    <m/>
    <m/>
    <m/>
    <m/>
    <m/>
    <m/>
    <s v="Accident"/>
  </r>
  <r>
    <n v="630"/>
    <x v="115"/>
    <x v="105"/>
    <d v="1899-12-30T00:00:00"/>
    <x v="23"/>
    <x v="1"/>
    <x v="0"/>
    <x v="39"/>
    <x v="7"/>
    <x v="0"/>
    <s v="EAST HAMPTON"/>
    <x v="6"/>
    <x v="2"/>
    <s v="back patio"/>
    <x v="2"/>
    <x v="14"/>
    <s v="Residence"/>
    <s v="EAST HAMPTON"/>
    <s v="MIDDLESEX"/>
    <s v="CT"/>
    <s v="Multi drug Effects"/>
    <s v="Acute Intoxication From the Combined Effects of Alcohol, Zolpidem, and cyclobenzaprine"/>
    <m/>
    <m/>
    <m/>
    <m/>
    <m/>
    <m/>
    <s v="Y"/>
    <m/>
    <m/>
    <m/>
    <m/>
    <m/>
    <m/>
    <m/>
    <m/>
    <m/>
    <s v="Accident"/>
  </r>
  <r>
    <n v="636"/>
    <x v="116"/>
    <x v="106"/>
    <d v="1899-12-30T00:00:00"/>
    <x v="23"/>
    <x v="0"/>
    <x v="3"/>
    <x v="14"/>
    <x v="3"/>
    <x v="0"/>
    <s v="NEW BRITAIN"/>
    <x v="2"/>
    <x v="0"/>
    <m/>
    <x v="1"/>
    <x v="1"/>
    <s v="Residence"/>
    <s v="NEW BRITAIN"/>
    <s v="HARTFORD"/>
    <s v="CT"/>
    <s v="Multi drug Effects"/>
    <s v="Acute Heroin Intoxication"/>
    <s v="Y"/>
    <m/>
    <m/>
    <m/>
    <m/>
    <m/>
    <m/>
    <m/>
    <m/>
    <m/>
    <m/>
    <m/>
    <m/>
    <m/>
    <m/>
    <m/>
    <s v="Accident"/>
  </r>
  <r>
    <n v="638"/>
    <x v="117"/>
    <x v="107"/>
    <d v="1899-12-30T00:00:00"/>
    <x v="20"/>
    <x v="0"/>
    <x v="0"/>
    <x v="56"/>
    <x v="7"/>
    <x v="0"/>
    <s v="MIDDLETOWN"/>
    <x v="6"/>
    <x v="0"/>
    <m/>
    <x v="0"/>
    <x v="0"/>
    <s v="Residence"/>
    <s v="PORTLAND"/>
    <s v="MIDDLESEX"/>
    <s v="CT"/>
    <s v="Multi drug Effects"/>
    <s v="Acute Intoxication due to the Combined Effects of Fentanyl and Clonazepam"/>
    <m/>
    <m/>
    <s v="Y"/>
    <m/>
    <m/>
    <m/>
    <m/>
    <m/>
    <s v="Y"/>
    <m/>
    <m/>
    <m/>
    <m/>
    <m/>
    <m/>
    <m/>
    <s v="Accident"/>
  </r>
  <r>
    <n v="639"/>
    <x v="118"/>
    <x v="108"/>
    <d v="1899-12-30T00:00:00"/>
    <x v="10"/>
    <x v="1"/>
    <x v="3"/>
    <x v="28"/>
    <x v="5"/>
    <x v="0"/>
    <s v="NORWICH"/>
    <x v="4"/>
    <x v="2"/>
    <m/>
    <x v="1"/>
    <x v="15"/>
    <s v="Residence"/>
    <s v="NORWICH"/>
    <s v="NEW LONDON"/>
    <s v="CT"/>
    <s v="Multi drug Effects"/>
    <s v="Acute Intoxication From the Combined Effects of Oxycodone, Oxymorphone, Clonazepam, Cyclobenzaprine, Quetiapine, Amitriptyline, Nortriptyline, and hydroxyzine"/>
    <m/>
    <m/>
    <m/>
    <m/>
    <s v="Y"/>
    <s v="Y"/>
    <m/>
    <m/>
    <s v="Y"/>
    <m/>
    <m/>
    <m/>
    <m/>
    <m/>
    <m/>
    <m/>
    <s v="Accident"/>
  </r>
  <r>
    <n v="642"/>
    <x v="119"/>
    <x v="109"/>
    <d v="1899-12-30T00:00:00"/>
    <x v="9"/>
    <x v="0"/>
    <x v="0"/>
    <x v="28"/>
    <x v="5"/>
    <x v="0"/>
    <s v="NORWICH"/>
    <x v="4"/>
    <x v="2"/>
    <m/>
    <x v="0"/>
    <x v="0"/>
    <s v="Residence"/>
    <s v="NORWICH"/>
    <s v="NEW LONDON"/>
    <s v="CT"/>
    <s v="Multi drug Effects"/>
    <s v="Acute Intoxication From the Combined Effects of Fentanyl and Heroin"/>
    <s v="Y"/>
    <m/>
    <s v="Y"/>
    <m/>
    <m/>
    <m/>
    <m/>
    <m/>
    <m/>
    <m/>
    <m/>
    <m/>
    <m/>
    <m/>
    <m/>
    <m/>
    <s v="Accident"/>
  </r>
  <r>
    <n v="646"/>
    <x v="120"/>
    <x v="110"/>
    <d v="1899-12-30T00:00:00"/>
    <x v="8"/>
    <x v="1"/>
    <x v="0"/>
    <x v="57"/>
    <x v="6"/>
    <x v="0"/>
    <s v="SOMERS"/>
    <x v="7"/>
    <x v="2"/>
    <m/>
    <x v="1"/>
    <x v="2"/>
    <s v="Residence"/>
    <s v="SOMERS"/>
    <s v="TOLLAND"/>
    <s v="CT"/>
    <s v="Multi drug Effects"/>
    <s v="Fentanyl Toxicity"/>
    <m/>
    <m/>
    <s v="Y"/>
    <m/>
    <m/>
    <m/>
    <m/>
    <m/>
    <m/>
    <m/>
    <m/>
    <m/>
    <m/>
    <m/>
    <m/>
    <m/>
    <s v="Accident"/>
  </r>
  <r>
    <n v="651"/>
    <x v="121"/>
    <x v="111"/>
    <d v="1899-12-30T00:00:00"/>
    <x v="21"/>
    <x v="0"/>
    <x v="0"/>
    <x v="38"/>
    <x v="4"/>
    <x v="0"/>
    <s v="STAMFORD"/>
    <x v="3"/>
    <x v="2"/>
    <m/>
    <x v="1"/>
    <x v="2"/>
    <s v="Residence"/>
    <s v="STAMFORD"/>
    <s v="FAIRFIELD"/>
    <s v="CT"/>
    <s v="Multi drug Effects"/>
    <s v="Multidrug Toxicity Including Heroin, Fentanyl, Ethanol, and Alprazolam"/>
    <s v="Y"/>
    <m/>
    <s v="Y"/>
    <m/>
    <m/>
    <m/>
    <s v="Y"/>
    <m/>
    <s v="Y"/>
    <m/>
    <m/>
    <m/>
    <m/>
    <m/>
    <m/>
    <m/>
    <s v="Accident"/>
  </r>
  <r>
    <n v="652"/>
    <x v="122"/>
    <x v="112"/>
    <d v="1899-12-30T00:00:00"/>
    <x v="36"/>
    <x v="1"/>
    <x v="0"/>
    <x v="58"/>
    <x v="3"/>
    <x v="0"/>
    <s v="SIMSBURY"/>
    <x v="2"/>
    <x v="2"/>
    <m/>
    <x v="1"/>
    <x v="1"/>
    <s v="Residence"/>
    <s v="SIMSBURY"/>
    <s v="HARTFORD"/>
    <s v="CT"/>
    <s v="Multi drug Effects"/>
    <s v="Combined Effects of Ethanol, Diazepam, Oxazepam, Temazepam, Cocaine, Venlafaxine, Amitriptyline, and Heroin"/>
    <s v="Y"/>
    <s v="Y"/>
    <m/>
    <m/>
    <m/>
    <m/>
    <s v="Y"/>
    <m/>
    <s v="Y"/>
    <m/>
    <m/>
    <m/>
    <m/>
    <m/>
    <m/>
    <m/>
    <s v="Accident"/>
  </r>
  <r>
    <n v="657"/>
    <x v="123"/>
    <x v="113"/>
    <d v="1899-12-30T00:00:00"/>
    <x v="26"/>
    <x v="1"/>
    <x v="0"/>
    <x v="2"/>
    <x v="1"/>
    <x v="0"/>
    <s v="TORRINGTON"/>
    <x v="1"/>
    <x v="2"/>
    <m/>
    <x v="0"/>
    <x v="0"/>
    <s v="Residence"/>
    <s v="TORRINGTON"/>
    <s v="LITCHFIELD"/>
    <s v="CT"/>
    <s v="Multi drug Effects"/>
    <s v="Acute Intoxication due to the Combined Effects of Alprazolam, Bupropion, Methadone, Methylphenidate, Nortriptyline, Ritalinic Acid, Topiramate, Tramadol, and Venlafaxine"/>
    <m/>
    <m/>
    <m/>
    <m/>
    <m/>
    <m/>
    <m/>
    <m/>
    <s v="Y"/>
    <s v="Y"/>
    <m/>
    <s v="Y"/>
    <m/>
    <m/>
    <m/>
    <m/>
    <s v="Accident"/>
  </r>
  <r>
    <n v="662"/>
    <x v="124"/>
    <x v="114"/>
    <d v="1899-12-30T00:00:00"/>
    <x v="42"/>
    <x v="0"/>
    <x v="0"/>
    <x v="54"/>
    <x v="0"/>
    <x v="0"/>
    <s v="NEWTOWN"/>
    <x v="3"/>
    <x v="1"/>
    <s v="Friend's Home"/>
    <x v="1"/>
    <x v="1"/>
    <s v="Other"/>
    <s v="NEWTOWN"/>
    <s v="FAIRFIELD"/>
    <s v="CT"/>
    <s v="Multi drug Effects"/>
    <s v="Acute Intoxication Combined Effects of Clonazepam, Cocaine, Fentanyl, and Heroin"/>
    <s v="Y"/>
    <s v="Y"/>
    <s v="Y"/>
    <m/>
    <m/>
    <m/>
    <m/>
    <m/>
    <s v="Y"/>
    <m/>
    <m/>
    <m/>
    <m/>
    <m/>
    <m/>
    <m/>
    <s v="Accident"/>
  </r>
  <r>
    <n v="669"/>
    <x v="125"/>
    <x v="81"/>
    <d v="1899-12-30T00:00:00"/>
    <x v="23"/>
    <x v="0"/>
    <x v="3"/>
    <x v="1"/>
    <x v="0"/>
    <x v="0"/>
    <s v="NEW HAVEN"/>
    <x v="0"/>
    <x v="2"/>
    <m/>
    <x v="0"/>
    <x v="0"/>
    <s v="Residence"/>
    <s v="NEW HAVEN"/>
    <s v="NEW HAVEN"/>
    <s v="CT"/>
    <s v="Multi drug Effects"/>
    <s v="Acute Intoxication From the Combined Effects of Methadone and Alcohol"/>
    <m/>
    <m/>
    <m/>
    <m/>
    <m/>
    <m/>
    <s v="Y"/>
    <m/>
    <m/>
    <s v="Y"/>
    <m/>
    <m/>
    <m/>
    <m/>
    <m/>
    <m/>
    <s v="Accident"/>
  </r>
  <r>
    <n v="673"/>
    <x v="126"/>
    <x v="115"/>
    <d v="1899-12-30T00:00:00"/>
    <x v="13"/>
    <x v="0"/>
    <x v="3"/>
    <x v="38"/>
    <x v="4"/>
    <x v="0"/>
    <s v="STAMFORD"/>
    <x v="3"/>
    <x v="2"/>
    <m/>
    <x v="1"/>
    <x v="3"/>
    <s v="Residence"/>
    <s v="STAMFORD"/>
    <s v="FAIRFIELD"/>
    <s v="CT"/>
    <s v="Multi drug Effects"/>
    <s v="Acute Intoxication Combined Effects of Ethanol and Chlordiazepoxide"/>
    <m/>
    <m/>
    <m/>
    <m/>
    <m/>
    <m/>
    <s v="Y"/>
    <m/>
    <s v="Y"/>
    <m/>
    <m/>
    <m/>
    <m/>
    <m/>
    <m/>
    <m/>
    <s v="Accident"/>
  </r>
  <r>
    <n v="678"/>
    <x v="127"/>
    <x v="116"/>
    <d v="1899-12-30T00:00:00"/>
    <x v="35"/>
    <x v="0"/>
    <x v="0"/>
    <x v="59"/>
    <x v="5"/>
    <x v="0"/>
    <s v="NEW LONDON"/>
    <x v="4"/>
    <x v="0"/>
    <m/>
    <x v="0"/>
    <x v="0"/>
    <s v="Residence"/>
    <s v="NIANTIC"/>
    <s v="NEW LONDON"/>
    <s v="CT"/>
    <s v="Multi drug Effects"/>
    <s v="Acute Intoxication From the Combined Effects of Fentanyl, Heroin, and Alprazolam"/>
    <s v="Y"/>
    <m/>
    <s v="Y"/>
    <m/>
    <m/>
    <m/>
    <m/>
    <m/>
    <s v="Y"/>
    <m/>
    <m/>
    <m/>
    <m/>
    <m/>
    <m/>
    <m/>
    <s v="Accident"/>
  </r>
  <r>
    <n v="688"/>
    <x v="128"/>
    <x v="40"/>
    <d v="1899-12-30T00:00:00"/>
    <x v="4"/>
    <x v="1"/>
    <x v="0"/>
    <x v="60"/>
    <x v="0"/>
    <x v="0"/>
    <s v="DERBY"/>
    <x v="0"/>
    <x v="0"/>
    <m/>
    <x v="0"/>
    <x v="0"/>
    <s v="Residence"/>
    <s v="OXFORD"/>
    <s v="NEW HAVEN"/>
    <s v="CT"/>
    <s v="Multi drug Effects"/>
    <s v="Acute Intoxication From the Combined Effects of Heroin, Clonazepam, Sertraline, and Bupropion"/>
    <s v="Y"/>
    <m/>
    <m/>
    <m/>
    <m/>
    <m/>
    <m/>
    <m/>
    <s v="Y"/>
    <m/>
    <m/>
    <m/>
    <m/>
    <m/>
    <m/>
    <m/>
    <s v="Accident"/>
  </r>
  <r>
    <n v="692"/>
    <x v="129"/>
    <x v="117"/>
    <d v="1899-12-30T00:00:00"/>
    <x v="42"/>
    <x v="1"/>
    <x v="0"/>
    <x v="23"/>
    <x v="0"/>
    <x v="0"/>
    <s v="EAST HAVEN"/>
    <x v="0"/>
    <x v="2"/>
    <m/>
    <x v="0"/>
    <x v="0"/>
    <s v="Residence"/>
    <s v="EAST HAVEN"/>
    <s v="NEW HAVEN"/>
    <s v="CT"/>
    <s v="Multi drug Effects"/>
    <s v="Acute Intoxication Due To The Combined Effects Of Fentanyl, Heroin, Methadone, Alprazolam, and Clonazepam"/>
    <s v="Y"/>
    <m/>
    <s v="Y"/>
    <m/>
    <m/>
    <m/>
    <m/>
    <m/>
    <s v="Y"/>
    <s v="Y"/>
    <m/>
    <m/>
    <m/>
    <m/>
    <m/>
    <m/>
    <s v="Accident"/>
  </r>
  <r>
    <n v="698"/>
    <x v="130"/>
    <x v="118"/>
    <d v="1899-12-30T00:00:00"/>
    <x v="39"/>
    <x v="0"/>
    <x v="0"/>
    <x v="2"/>
    <x v="1"/>
    <x v="0"/>
    <s v="TORRINGTON"/>
    <x v="1"/>
    <x v="2"/>
    <m/>
    <x v="0"/>
    <x v="0"/>
    <s v="Residence"/>
    <s v="TORRINGTON"/>
    <s v="LITCHFIELD"/>
    <s v="CT"/>
    <s v="Multi drug Effects"/>
    <s v="Acute Heroin Intoxication"/>
    <s v="Y"/>
    <m/>
    <m/>
    <m/>
    <m/>
    <m/>
    <m/>
    <m/>
    <m/>
    <m/>
    <m/>
    <m/>
    <m/>
    <m/>
    <m/>
    <m/>
    <s v="Accident"/>
  </r>
  <r>
    <n v="701"/>
    <x v="131"/>
    <x v="104"/>
    <d v="1899-12-30T00:00:00"/>
    <x v="2"/>
    <x v="1"/>
    <x v="0"/>
    <x v="10"/>
    <x v="5"/>
    <x v="0"/>
    <s v="JEWETT CITY"/>
    <x v="4"/>
    <x v="2"/>
    <m/>
    <x v="1"/>
    <x v="2"/>
    <s v="Residence"/>
    <s v="JEWETT CITY"/>
    <s v="NEW LONDON"/>
    <s v="CT"/>
    <s v="Multi drug Effects"/>
    <s v="Multidrug Toxicity Including Fentanyl and Ethanol"/>
    <m/>
    <m/>
    <s v="Y"/>
    <m/>
    <m/>
    <m/>
    <s v="Y"/>
    <m/>
    <m/>
    <m/>
    <m/>
    <m/>
    <m/>
    <m/>
    <m/>
    <m/>
    <s v="Accident"/>
  </r>
  <r>
    <n v="706"/>
    <x v="132"/>
    <x v="70"/>
    <d v="1899-12-30T00:00:00"/>
    <x v="1"/>
    <x v="1"/>
    <x v="0"/>
    <x v="23"/>
    <x v="0"/>
    <x v="0"/>
    <s v="EAST HAVEN"/>
    <x v="0"/>
    <x v="2"/>
    <m/>
    <x v="0"/>
    <x v="0"/>
    <s v="Residence"/>
    <s v="EAST HAVEN"/>
    <s v="NEW HAVEN"/>
    <s v="CT"/>
    <s v="Multi drug Effects"/>
    <s v="Acute Intoxication due to the Combined Effects of Amitriptyline, Oxycodone, and Oxymorphone"/>
    <m/>
    <m/>
    <m/>
    <m/>
    <s v="Y"/>
    <s v="Y"/>
    <m/>
    <m/>
    <m/>
    <m/>
    <m/>
    <m/>
    <m/>
    <m/>
    <m/>
    <m/>
    <s v="Accident"/>
  </r>
  <r>
    <n v="716"/>
    <x v="133"/>
    <x v="119"/>
    <d v="1899-12-30T00:00:00"/>
    <x v="11"/>
    <x v="0"/>
    <x v="1"/>
    <x v="24"/>
    <x v="5"/>
    <x v="0"/>
    <s v="NEW LONDON"/>
    <x v="4"/>
    <x v="0"/>
    <m/>
    <x v="1"/>
    <x v="1"/>
    <s v="Halfway House"/>
    <s v="NEW LONDON"/>
    <s v="NEW LONDON"/>
    <s v="CT"/>
    <s v="Multi drug Effects"/>
    <s v="Combined Effects of Fentanyl and Heroin"/>
    <s v="Y"/>
    <m/>
    <s v="Y"/>
    <m/>
    <m/>
    <m/>
    <m/>
    <m/>
    <m/>
    <m/>
    <m/>
    <m/>
    <m/>
    <m/>
    <m/>
    <m/>
    <s v="Accident"/>
  </r>
  <r>
    <n v="717"/>
    <x v="134"/>
    <x v="62"/>
    <d v="1899-12-30T00:00:00"/>
    <x v="25"/>
    <x v="0"/>
    <x v="0"/>
    <x v="0"/>
    <x v="0"/>
    <x v="0"/>
    <s v="MERIDEN"/>
    <x v="0"/>
    <x v="2"/>
    <m/>
    <x v="0"/>
    <x v="0"/>
    <s v="Residence"/>
    <s v="MERIDEN"/>
    <s v="NEW HAVEN"/>
    <s v="CT"/>
    <s v="Multi drug Effects"/>
    <s v="Acute Intoxication From the Combined Effects of Fentanyl, Heroin, Alcohol, Topiramate, Quetiapine, and Escitalopram"/>
    <s v="Y"/>
    <m/>
    <s v="Y"/>
    <m/>
    <m/>
    <m/>
    <s v="Y"/>
    <m/>
    <m/>
    <m/>
    <m/>
    <m/>
    <m/>
    <m/>
    <m/>
    <m/>
    <s v="Accident"/>
  </r>
  <r>
    <n v="725"/>
    <x v="135"/>
    <x v="120"/>
    <d v="1899-12-30T00:00:00"/>
    <x v="41"/>
    <x v="1"/>
    <x v="0"/>
    <x v="29"/>
    <x v="5"/>
    <x v="0"/>
    <s v="GROTON"/>
    <x v="4"/>
    <x v="2"/>
    <m/>
    <x v="2"/>
    <x v="9"/>
    <s v="Residence"/>
    <s v="GROTON"/>
    <s v="NEW LONDON"/>
    <s v="CT"/>
    <s v="Others"/>
    <s v="Diphenhydramine, Ethanol, Hydrocodone, Nordiazepam, and Zolpidem"/>
    <m/>
    <m/>
    <m/>
    <m/>
    <m/>
    <m/>
    <s v="Y"/>
    <s v="Y"/>
    <s v="Y"/>
    <m/>
    <m/>
    <m/>
    <m/>
    <m/>
    <m/>
    <m/>
    <s v="Accident"/>
  </r>
  <r>
    <n v="730"/>
    <x v="136"/>
    <x v="121"/>
    <d v="1899-12-30T00:00:00"/>
    <x v="9"/>
    <x v="0"/>
    <x v="0"/>
    <x v="61"/>
    <x v="5"/>
    <x v="0"/>
    <s v="NEW LONDON"/>
    <x v="4"/>
    <x v="0"/>
    <m/>
    <x v="0"/>
    <x v="16"/>
    <s v="Hospital or Emergency Room"/>
    <s v="NEW LONDON"/>
    <s v="NEW LONDON"/>
    <s v="CT"/>
    <s v="Oxycodone"/>
    <s v="Oxycodone Toxicity and Chronic Drug Abuse"/>
    <m/>
    <m/>
    <m/>
    <m/>
    <s v="Y"/>
    <m/>
    <m/>
    <m/>
    <m/>
    <m/>
    <m/>
    <m/>
    <m/>
    <m/>
    <m/>
    <m/>
    <s v="Accident"/>
  </r>
  <r>
    <n v="740"/>
    <x v="137"/>
    <x v="122"/>
    <d v="1899-12-30T00:00:00"/>
    <x v="27"/>
    <x v="1"/>
    <x v="0"/>
    <x v="3"/>
    <x v="0"/>
    <x v="0"/>
    <s v="NAUGATUCK"/>
    <x v="0"/>
    <x v="2"/>
    <m/>
    <x v="1"/>
    <x v="1"/>
    <s v="Residence"/>
    <s v="NAUGATUCK"/>
    <s v="NEW HAVEN"/>
    <s v="CT"/>
    <s v="Multi drug Effects"/>
    <s v="Combined Effects of Ethanol, Diazepam, Oxazepam, Temazepam, Chlordiazepoxide, Lorazepam, Alprazolam, Fentanyl, and Heroin"/>
    <s v="Y"/>
    <m/>
    <s v="Y"/>
    <m/>
    <m/>
    <m/>
    <s v="Y"/>
    <m/>
    <s v="Y"/>
    <m/>
    <m/>
    <m/>
    <m/>
    <m/>
    <m/>
    <m/>
    <s v="Accident"/>
  </r>
  <r>
    <n v="744"/>
    <x v="138"/>
    <x v="97"/>
    <d v="1899-12-30T00:00:00"/>
    <x v="3"/>
    <x v="0"/>
    <x v="1"/>
    <x v="6"/>
    <x v="3"/>
    <x v="0"/>
    <s v="HARTFORD"/>
    <x v="2"/>
    <x v="0"/>
    <m/>
    <x v="1"/>
    <x v="1"/>
    <s v="Residence"/>
    <s v="HARTFORD"/>
    <s v="HARTFORD"/>
    <s v="CT"/>
    <s v="Multi drug Effects"/>
    <s v="Combined Effects of Cocaine, Methadone, Amitriptyline, Citalopram / Escitalopram, and Trazodone"/>
    <m/>
    <s v="Y"/>
    <m/>
    <m/>
    <m/>
    <m/>
    <m/>
    <m/>
    <m/>
    <s v="Y"/>
    <m/>
    <m/>
    <m/>
    <m/>
    <m/>
    <m/>
    <s v="Accident"/>
  </r>
  <r>
    <n v="745"/>
    <x v="139"/>
    <x v="123"/>
    <d v="1899-12-30T00:00:00"/>
    <x v="23"/>
    <x v="0"/>
    <x v="3"/>
    <x v="6"/>
    <x v="3"/>
    <x v="0"/>
    <s v="HARTFORD"/>
    <x v="2"/>
    <x v="2"/>
    <m/>
    <x v="0"/>
    <x v="0"/>
    <s v="Residence"/>
    <s v="EAST HARTFORD"/>
    <s v="HARTFORD"/>
    <s v="CT"/>
    <s v="Multi drug Effects"/>
    <s v="Acute Fentanyl Intoxication"/>
    <m/>
    <m/>
    <s v="Y"/>
    <m/>
    <m/>
    <m/>
    <m/>
    <m/>
    <m/>
    <m/>
    <m/>
    <m/>
    <m/>
    <m/>
    <m/>
    <m/>
    <s v="Accident"/>
  </r>
  <r>
    <n v="746"/>
    <x v="140"/>
    <x v="51"/>
    <d v="1899-12-30T00:00:00"/>
    <x v="4"/>
    <x v="0"/>
    <x v="0"/>
    <x v="62"/>
    <x v="3"/>
    <x v="0"/>
    <s v="EAST WINDSOR"/>
    <x v="2"/>
    <x v="2"/>
    <m/>
    <x v="0"/>
    <x v="0"/>
    <s v="Residence"/>
    <s v="EAST WINDSOR"/>
    <s v="HARTFORD"/>
    <s v="CT"/>
    <s v="Multi drug Effects"/>
    <s v="Acute Intoxication due to the Combined Effects of Ethanol and Fentanyl"/>
    <m/>
    <m/>
    <s v="Y"/>
    <m/>
    <m/>
    <m/>
    <s v="Y"/>
    <m/>
    <m/>
    <m/>
    <m/>
    <m/>
    <m/>
    <m/>
    <m/>
    <m/>
    <s v="Accident"/>
  </r>
  <r>
    <n v="748"/>
    <x v="141"/>
    <x v="10"/>
    <d v="1899-12-30T00:00:00"/>
    <x v="39"/>
    <x v="0"/>
    <x v="0"/>
    <x v="3"/>
    <x v="0"/>
    <x v="0"/>
    <s v="NAUGATUCK"/>
    <x v="0"/>
    <x v="2"/>
    <m/>
    <x v="1"/>
    <x v="2"/>
    <s v="Residence"/>
    <s v="NAUGATUCK"/>
    <s v="NEW HAVEN"/>
    <s v="CT"/>
    <s v="Multi drug Effects"/>
    <s v="Multidrug Toxicity Including Heroin, Fentanyl, Alprazolam, and Diazepam"/>
    <s v="Y"/>
    <m/>
    <s v="Y"/>
    <m/>
    <m/>
    <m/>
    <m/>
    <m/>
    <s v="Y"/>
    <m/>
    <m/>
    <m/>
    <m/>
    <m/>
    <m/>
    <m/>
    <s v="Accident"/>
  </r>
  <r>
    <n v="756"/>
    <x v="142"/>
    <x v="59"/>
    <d v="1899-12-30T00:00:00"/>
    <x v="30"/>
    <x v="0"/>
    <x v="0"/>
    <x v="50"/>
    <x v="4"/>
    <x v="0"/>
    <s v="DANBURY"/>
    <x v="3"/>
    <x v="2"/>
    <m/>
    <x v="1"/>
    <x v="1"/>
    <s v="Residence"/>
    <s v="DANBURY"/>
    <s v="FAIRFIELD"/>
    <s v="CT"/>
    <s v="Multi drug Effects"/>
    <s v="Acute Methadone and Heroin Intoxication"/>
    <s v="Y"/>
    <m/>
    <m/>
    <m/>
    <m/>
    <m/>
    <m/>
    <m/>
    <m/>
    <s v="Y"/>
    <m/>
    <m/>
    <m/>
    <m/>
    <m/>
    <m/>
    <s v="Accident"/>
  </r>
  <r>
    <n v="759"/>
    <x v="143"/>
    <x v="124"/>
    <d v="1899-12-30T00:00:00"/>
    <x v="34"/>
    <x v="1"/>
    <x v="0"/>
    <x v="26"/>
    <x v="3"/>
    <x v="0"/>
    <s v="FARMINGTON"/>
    <x v="2"/>
    <x v="0"/>
    <m/>
    <x v="2"/>
    <x v="9"/>
    <s v="Residence"/>
    <s v="AVON"/>
    <s v="HARTFORD"/>
    <s v="CT"/>
    <s v="Multi drug Effects"/>
    <s v="Acute Intoxication due to the Combined Effects of Diazepam, Ethanol, and Oxycodone"/>
    <m/>
    <m/>
    <m/>
    <m/>
    <s v="Y"/>
    <m/>
    <s v="Y"/>
    <m/>
    <s v="Y"/>
    <m/>
    <m/>
    <m/>
    <m/>
    <m/>
    <m/>
    <m/>
    <s v="Accident"/>
  </r>
  <r>
    <n v="761"/>
    <x v="144"/>
    <x v="125"/>
    <d v="1899-12-30T00:00:00"/>
    <x v="34"/>
    <x v="0"/>
    <x v="0"/>
    <x v="20"/>
    <x v="3"/>
    <x v="0"/>
    <s v="SOUTHINGTON"/>
    <x v="2"/>
    <x v="2"/>
    <m/>
    <x v="0"/>
    <x v="0"/>
    <s v="Residence"/>
    <s v="SOUTHINGTON"/>
    <s v="HARTFORD"/>
    <s v="CT"/>
    <s v="Multi drug Effects"/>
    <s v="Fentanyl and Ethanol Toxicity"/>
    <m/>
    <m/>
    <s v="Y"/>
    <m/>
    <m/>
    <m/>
    <s v="Y"/>
    <m/>
    <m/>
    <m/>
    <m/>
    <m/>
    <m/>
    <m/>
    <m/>
    <m/>
    <s v="Accident"/>
  </r>
  <r>
    <n v="771"/>
    <x v="145"/>
    <x v="33"/>
    <d v="1899-12-30T00:00:00"/>
    <x v="0"/>
    <x v="0"/>
    <x v="0"/>
    <x v="9"/>
    <x v="4"/>
    <x v="0"/>
    <s v="BRIDGEPORT"/>
    <x v="3"/>
    <x v="2"/>
    <m/>
    <x v="1"/>
    <x v="1"/>
    <s v="Residence"/>
    <s v="BRIDGEPORT"/>
    <s v="FAIRFIELD"/>
    <s v="CT"/>
    <s v="Multi drug Effects"/>
    <s v="Acute Intoxication Combined Effects of Alprazolam, Cocaine, Fentanyl, Acetyl Fentanyl, and Heroin"/>
    <s v="Y"/>
    <s v="Y"/>
    <s v="Y"/>
    <s v="Y"/>
    <m/>
    <m/>
    <m/>
    <m/>
    <s v="Y"/>
    <m/>
    <m/>
    <m/>
    <m/>
    <m/>
    <m/>
    <m/>
    <s v="Accident"/>
  </r>
  <r>
    <n v="775"/>
    <x v="146"/>
    <x v="126"/>
    <d v="1899-12-30T00:00:00"/>
    <x v="27"/>
    <x v="0"/>
    <x v="3"/>
    <x v="11"/>
    <x v="0"/>
    <x v="0"/>
    <s v="WATERBURY"/>
    <x v="0"/>
    <x v="1"/>
    <s v="Backyard"/>
    <x v="0"/>
    <x v="0"/>
    <s v="Yard"/>
    <s v="WATERBURY"/>
    <s v="NEW HAVEN"/>
    <s v="CT"/>
    <s v="Multi drug Effects"/>
    <s v="ACUTE COCAINE TOXICITY, ALPRAZOLAM, METHADONE USE"/>
    <m/>
    <s v="Y"/>
    <m/>
    <m/>
    <m/>
    <m/>
    <m/>
    <m/>
    <s v="Y"/>
    <s v="Y"/>
    <m/>
    <m/>
    <m/>
    <m/>
    <m/>
    <m/>
    <s v="Accident"/>
  </r>
  <r>
    <n v="790"/>
    <x v="147"/>
    <x v="46"/>
    <d v="1899-12-30T00:00:00"/>
    <x v="0"/>
    <x v="0"/>
    <x v="0"/>
    <x v="54"/>
    <x v="0"/>
    <x v="0"/>
    <s v="HARTFORD"/>
    <x v="2"/>
    <x v="0"/>
    <m/>
    <x v="0"/>
    <x v="0"/>
    <s v="Other, Public Buildings"/>
    <s v="HARTFORD"/>
    <s v="HARTFORD"/>
    <s v="CT"/>
    <s v="Multi drug Effects"/>
    <s v="Acute Intoxication due to the Combined Effects of Heroin and Fentanyl"/>
    <s v="Y"/>
    <m/>
    <s v="Y"/>
    <m/>
    <m/>
    <m/>
    <m/>
    <m/>
    <m/>
    <m/>
    <m/>
    <m/>
    <m/>
    <m/>
    <m/>
    <m/>
    <s v="Accident"/>
  </r>
  <r>
    <n v="794"/>
    <x v="148"/>
    <x v="127"/>
    <d v="1899-12-30T00:00:00"/>
    <x v="8"/>
    <x v="0"/>
    <x v="0"/>
    <x v="63"/>
    <x v="5"/>
    <x v="0"/>
    <s v="VOLUNTOWN"/>
    <x v="4"/>
    <x v="2"/>
    <m/>
    <x v="0"/>
    <x v="0"/>
    <s v="Residence"/>
    <s v="VOLUNTOWN"/>
    <s v="NEW LONDON"/>
    <s v="CT"/>
    <s v="Multi drug Effects"/>
    <s v="Ethanol and Fentanyl"/>
    <m/>
    <m/>
    <s v="Y"/>
    <m/>
    <m/>
    <m/>
    <s v="Y"/>
    <m/>
    <m/>
    <m/>
    <m/>
    <m/>
    <m/>
    <m/>
    <m/>
    <m/>
    <s v="Accident"/>
  </r>
  <r>
    <n v="795"/>
    <x v="149"/>
    <x v="128"/>
    <d v="1899-12-30T00:00:00"/>
    <x v="40"/>
    <x v="0"/>
    <x v="1"/>
    <x v="6"/>
    <x v="3"/>
    <x v="0"/>
    <s v="HARTFORD"/>
    <x v="2"/>
    <x v="1"/>
    <s v="Family residence"/>
    <x v="0"/>
    <x v="0"/>
    <s v="Other"/>
    <s v="HARTFORD"/>
    <s v="HARTFORD"/>
    <s v="CT"/>
    <s v="Multi drug Effects"/>
    <s v="Acute Intoxication From the Combined Effects of Cocaine, Fentanyl, Acetyl Fentanyl, Oxycodone, and Alcohol"/>
    <m/>
    <s v="Y"/>
    <s v="Y"/>
    <s v="Y"/>
    <s v="Y"/>
    <m/>
    <s v="Y"/>
    <m/>
    <m/>
    <m/>
    <m/>
    <m/>
    <m/>
    <m/>
    <m/>
    <m/>
    <s v="Accident"/>
  </r>
  <r>
    <n v="798"/>
    <x v="150"/>
    <x v="129"/>
    <d v="1899-12-30T00:00:00"/>
    <x v="21"/>
    <x v="0"/>
    <x v="0"/>
    <x v="49"/>
    <x v="3"/>
    <x v="0"/>
    <s v="MANCHESTER"/>
    <x v="2"/>
    <x v="0"/>
    <m/>
    <x v="0"/>
    <x v="0"/>
    <s v="Residence"/>
    <s v="MANCHESTER"/>
    <s v="HARTFORD"/>
    <s v="CT"/>
    <s v="Multi drug Effects"/>
    <s v="Complications of Acute Methadone Intoxication"/>
    <m/>
    <m/>
    <m/>
    <m/>
    <m/>
    <m/>
    <m/>
    <m/>
    <m/>
    <s v="Y"/>
    <m/>
    <m/>
    <m/>
    <m/>
    <m/>
    <m/>
    <s v="Accident"/>
  </r>
  <r>
    <n v="800"/>
    <x v="151"/>
    <x v="130"/>
    <d v="1899-12-30T00:00:00"/>
    <x v="32"/>
    <x v="0"/>
    <x v="0"/>
    <x v="62"/>
    <x v="3"/>
    <x v="0"/>
    <s v="EAST WINDSOR"/>
    <x v="2"/>
    <x v="2"/>
    <m/>
    <x v="1"/>
    <x v="2"/>
    <s v="Residence"/>
    <s v="EAST WINDSOR"/>
    <s v="HARTFORD"/>
    <s v="CT"/>
    <s v="Multi drug Effects"/>
    <s v="FENTANYL AND HEROIN TOXICITY"/>
    <s v="Y"/>
    <m/>
    <s v="Y"/>
    <m/>
    <m/>
    <m/>
    <m/>
    <m/>
    <m/>
    <m/>
    <m/>
    <m/>
    <m/>
    <m/>
    <m/>
    <m/>
    <s v="Accident"/>
  </r>
  <r>
    <n v="802"/>
    <x v="152"/>
    <x v="131"/>
    <d v="1899-12-30T00:00:00"/>
    <x v="27"/>
    <x v="1"/>
    <x v="0"/>
    <x v="34"/>
    <x v="0"/>
    <x v="0"/>
    <s v="MILFORD"/>
    <x v="0"/>
    <x v="2"/>
    <m/>
    <x v="2"/>
    <x v="17"/>
    <s v="Residence"/>
    <s v="MILFORD"/>
    <s v="NEW HAVEN"/>
    <s v="CT"/>
    <s v="Multi drug Effects"/>
    <s v="ACUTE INTOXICATION DUE TO THE COMBINED EFFECTS OF MORPHINE, HYDROMORPHONE, AND ETHANOL"/>
    <m/>
    <m/>
    <m/>
    <m/>
    <m/>
    <m/>
    <s v="Y"/>
    <m/>
    <m/>
    <m/>
    <m/>
    <m/>
    <s v="Y"/>
    <s v="Y"/>
    <m/>
    <m/>
    <s v="Accident"/>
  </r>
  <r>
    <n v="803"/>
    <x v="153"/>
    <x v="132"/>
    <d v="1899-12-30T00:00:00"/>
    <x v="43"/>
    <x v="0"/>
    <x v="0"/>
    <x v="18"/>
    <x v="1"/>
    <x v="0"/>
    <s v="WATERTOWN"/>
    <x v="1"/>
    <x v="2"/>
    <m/>
    <x v="0"/>
    <x v="0"/>
    <s v="Residence"/>
    <s v="WATERTOWN"/>
    <s v="LITCHFIELD"/>
    <s v="CT"/>
    <s v="Multi drug Effects"/>
    <s v="Acute Intoxication Cocaine, Diazepam, Ethanol, Fentanyl, Heroin, Oxycodone, and Zolpidem"/>
    <s v="Y"/>
    <s v="Y"/>
    <s v="Y"/>
    <m/>
    <s v="Y"/>
    <m/>
    <s v="Y"/>
    <m/>
    <s v="Y"/>
    <m/>
    <m/>
    <m/>
    <m/>
    <m/>
    <m/>
    <m/>
    <s v="Accident"/>
  </r>
  <r>
    <n v="842"/>
    <x v="154"/>
    <x v="133"/>
    <d v="1899-12-30T00:00:00"/>
    <x v="9"/>
    <x v="0"/>
    <x v="0"/>
    <x v="64"/>
    <x v="4"/>
    <x v="0"/>
    <s v="TRUMBULL"/>
    <x v="3"/>
    <x v="2"/>
    <m/>
    <x v="0"/>
    <x v="0"/>
    <s v="Residence"/>
    <s v="TRUMBULL"/>
    <s v="FAIRFIELD"/>
    <s v="CT"/>
    <s v="Multi drug Effects"/>
    <s v="Acute Intoxication due to the Combined Effects of Fentanyl and Heroin"/>
    <s v="Y"/>
    <m/>
    <s v="Y"/>
    <m/>
    <m/>
    <m/>
    <m/>
    <m/>
    <m/>
    <m/>
    <m/>
    <m/>
    <m/>
    <m/>
    <m/>
    <m/>
    <s v="Accident"/>
  </r>
  <r>
    <n v="844"/>
    <x v="155"/>
    <x v="52"/>
    <d v="1899-12-30T00:00:00"/>
    <x v="1"/>
    <x v="0"/>
    <x v="4"/>
    <x v="6"/>
    <x v="3"/>
    <x v="0"/>
    <s v="HARTFORD"/>
    <x v="2"/>
    <x v="2"/>
    <m/>
    <x v="0"/>
    <x v="0"/>
    <s v="Residence"/>
    <s v="HARTFORD"/>
    <s v="HARTFORD"/>
    <s v="CT"/>
    <s v="Multi drug Effects"/>
    <s v="Acute Fentanyl and Ethanol Intoxication"/>
    <m/>
    <m/>
    <s v="Y"/>
    <m/>
    <m/>
    <m/>
    <s v="Y"/>
    <m/>
    <m/>
    <m/>
    <m/>
    <m/>
    <m/>
    <m/>
    <m/>
    <m/>
    <s v="Accident"/>
  </r>
  <r>
    <n v="851"/>
    <x v="156"/>
    <x v="134"/>
    <d v="1899-12-30T00:00:00"/>
    <x v="27"/>
    <x v="1"/>
    <x v="3"/>
    <x v="14"/>
    <x v="3"/>
    <x v="0"/>
    <s v="HARTFORD"/>
    <x v="2"/>
    <x v="1"/>
    <s v="Boyfriend's Residence"/>
    <x v="0"/>
    <x v="0"/>
    <s v="Other"/>
    <s v="HARTFORD"/>
    <s v="HARTFORD"/>
    <s v="CT"/>
    <s v="Multi drug Effects"/>
    <s v="Acute Fentanyl and Heroin Intoxication"/>
    <s v="Y"/>
    <m/>
    <s v="Y"/>
    <m/>
    <m/>
    <m/>
    <m/>
    <m/>
    <m/>
    <m/>
    <m/>
    <m/>
    <m/>
    <m/>
    <m/>
    <m/>
    <s v="Accident"/>
  </r>
  <r>
    <n v="859"/>
    <x v="157"/>
    <x v="98"/>
    <d v="1899-12-30T00:00:00"/>
    <x v="44"/>
    <x v="0"/>
    <x v="1"/>
    <x v="26"/>
    <x v="3"/>
    <x v="0"/>
    <s v="AVON"/>
    <x v="2"/>
    <x v="2"/>
    <m/>
    <x v="0"/>
    <x v="0"/>
    <s v="Residence"/>
    <s v="AVON"/>
    <s v="HARTFORD"/>
    <s v="CT"/>
    <s v="Multi drug Effects"/>
    <s v="Acute Intoxication due to the Combined Effects of Fentanyl, Alprazolam and Etizolam"/>
    <m/>
    <m/>
    <s v="Y"/>
    <m/>
    <m/>
    <m/>
    <m/>
    <m/>
    <s v="Y"/>
    <m/>
    <m/>
    <m/>
    <m/>
    <m/>
    <m/>
    <m/>
    <s v="Accident"/>
  </r>
  <r>
    <n v="860"/>
    <x v="158"/>
    <x v="135"/>
    <d v="1899-12-30T00:00:00"/>
    <x v="41"/>
    <x v="1"/>
    <x v="0"/>
    <x v="14"/>
    <x v="3"/>
    <x v="0"/>
    <s v="NEW BRITAIN"/>
    <x v="2"/>
    <x v="0"/>
    <m/>
    <x v="0"/>
    <x v="0"/>
    <s v="Residence"/>
    <s v="NEW BRITAIN"/>
    <s v="HARTFORD"/>
    <s v="CT"/>
    <s v="Multi drug Effects"/>
    <s v="Acute Opioid (likely Fentanyl) and Ethanol Intoxiciation"/>
    <m/>
    <m/>
    <s v="Y"/>
    <m/>
    <m/>
    <m/>
    <s v="Y"/>
    <m/>
    <m/>
    <m/>
    <m/>
    <m/>
    <m/>
    <m/>
    <m/>
    <m/>
    <s v="Accident"/>
  </r>
  <r>
    <n v="863"/>
    <x v="159"/>
    <x v="136"/>
    <d v="1899-12-30T00:00:00"/>
    <x v="28"/>
    <x v="0"/>
    <x v="0"/>
    <x v="20"/>
    <x v="3"/>
    <x v="0"/>
    <s v="SOUTHINGTON"/>
    <x v="2"/>
    <x v="2"/>
    <m/>
    <x v="0"/>
    <x v="0"/>
    <s v="Residence"/>
    <s v="SOUTHINGTON"/>
    <s v="HARTFORD"/>
    <s v="CT"/>
    <s v="Multi drug Effects"/>
    <s v="ACUTE FENTANYL TOXICITY"/>
    <m/>
    <m/>
    <s v="Y"/>
    <m/>
    <m/>
    <m/>
    <m/>
    <m/>
    <m/>
    <m/>
    <m/>
    <m/>
    <m/>
    <m/>
    <m/>
    <m/>
    <s v="Accident"/>
  </r>
  <r>
    <n v="867"/>
    <x v="160"/>
    <x v="137"/>
    <d v="1899-12-30T00:00:00"/>
    <x v="26"/>
    <x v="1"/>
    <x v="5"/>
    <x v="65"/>
    <x v="0"/>
    <x v="0"/>
    <s v="BRANFORD"/>
    <x v="0"/>
    <x v="2"/>
    <m/>
    <x v="0"/>
    <x v="0"/>
    <s v="Residence"/>
    <s v="BRANFORD"/>
    <s v="NEW HAVEN"/>
    <s v="CT"/>
    <s v="Multi drug Effects"/>
    <s v="Acute Intoxication From the Combined Effects of Cocaine, Cocaethylene, Morphine, Alcohol, Diazepam, Oxazepam, Diphenhydramine, Lamotrigine, and Fluoxetine"/>
    <s v="Y"/>
    <s v="Y"/>
    <m/>
    <m/>
    <m/>
    <m/>
    <s v="Y"/>
    <m/>
    <s v="Y"/>
    <m/>
    <m/>
    <m/>
    <m/>
    <m/>
    <m/>
    <m/>
    <s v="Accident"/>
  </r>
  <r>
    <n v="875"/>
    <x v="161"/>
    <x v="138"/>
    <d v="1899-12-30T00:00:00"/>
    <x v="39"/>
    <x v="0"/>
    <x v="0"/>
    <x v="29"/>
    <x v="5"/>
    <x v="0"/>
    <s v="GROTON"/>
    <x v="4"/>
    <x v="2"/>
    <m/>
    <x v="1"/>
    <x v="2"/>
    <s v="Residence"/>
    <s v="GROTON"/>
    <s v="NEW LONDON"/>
    <s v="CT"/>
    <s v="Multi drug Effects"/>
    <s v="Multidrug Toxicity Including Fentanyl, Heroin, Methadone, and Clonazepam"/>
    <s v="Y"/>
    <m/>
    <s v="Y"/>
    <m/>
    <m/>
    <m/>
    <m/>
    <m/>
    <s v="Y"/>
    <s v="Y"/>
    <m/>
    <m/>
    <m/>
    <m/>
    <m/>
    <m/>
    <s v="Accident"/>
  </r>
  <r>
    <n v="880"/>
    <x v="162"/>
    <x v="84"/>
    <d v="1899-12-30T00:00:00"/>
    <x v="18"/>
    <x v="0"/>
    <x v="0"/>
    <x v="27"/>
    <x v="3"/>
    <x v="0"/>
    <s v="WEST HARTFORD"/>
    <x v="2"/>
    <x v="2"/>
    <m/>
    <x v="0"/>
    <x v="0"/>
    <s v="Shed"/>
    <s v="WEST HARTFORD"/>
    <s v="HARTFORD"/>
    <s v="CT"/>
    <s v="Multi drug Effects"/>
    <s v="Acute Intoxication From the Combined Effects of Cocaine, Fentanyl, and Alcohol"/>
    <m/>
    <s v="Y"/>
    <s v="Y"/>
    <m/>
    <m/>
    <m/>
    <s v="Y"/>
    <m/>
    <m/>
    <m/>
    <m/>
    <m/>
    <m/>
    <m/>
    <m/>
    <m/>
    <s v="Accident"/>
  </r>
  <r>
    <n v="881"/>
    <x v="163"/>
    <x v="139"/>
    <d v="1899-12-30T00:00:00"/>
    <x v="8"/>
    <x v="0"/>
    <x v="0"/>
    <x v="11"/>
    <x v="0"/>
    <x v="0"/>
    <s v="WATERBURY"/>
    <x v="0"/>
    <x v="2"/>
    <m/>
    <x v="0"/>
    <x v="0"/>
    <s v="Residence"/>
    <s v="WATERBURY"/>
    <s v="NEW HAVEN"/>
    <s v="CT"/>
    <s v="Multi drug Effects"/>
    <s v="Acute Intoxication Due To The Combined Effects Of Fentanyl, Heroin, Methadone, Cocaine, and Clonazepam"/>
    <s v="Y"/>
    <s v="Y"/>
    <s v="Y"/>
    <m/>
    <m/>
    <m/>
    <m/>
    <m/>
    <s v="Y"/>
    <s v="Y"/>
    <m/>
    <m/>
    <m/>
    <m/>
    <m/>
    <m/>
    <s v="Accident"/>
  </r>
  <r>
    <n v="897"/>
    <x v="164"/>
    <x v="119"/>
    <d v="1899-12-30T00:00:00"/>
    <x v="10"/>
    <x v="0"/>
    <x v="0"/>
    <x v="29"/>
    <x v="5"/>
    <x v="0"/>
    <s v="NEW LONDON"/>
    <x v="4"/>
    <x v="0"/>
    <m/>
    <x v="0"/>
    <x v="0"/>
    <s v="Residence"/>
    <s v="GROTON"/>
    <s v="NEW LONDON"/>
    <s v="CT"/>
    <s v="Multi drug Effects"/>
    <s v="Acute Intoxication due to the Combined Effects of Fentanyl, Tramadol, Clonazepam and Cyclobenzaprine"/>
    <m/>
    <m/>
    <s v="Y"/>
    <m/>
    <m/>
    <m/>
    <m/>
    <m/>
    <s v="Y"/>
    <m/>
    <m/>
    <s v="Y"/>
    <m/>
    <m/>
    <m/>
    <m/>
    <s v="Accident"/>
  </r>
  <r>
    <n v="904"/>
    <x v="165"/>
    <x v="140"/>
    <d v="1899-12-30T00:00:00"/>
    <x v="19"/>
    <x v="0"/>
    <x v="4"/>
    <x v="9"/>
    <x v="4"/>
    <x v="0"/>
    <s v="BRIDGEPORT"/>
    <x v="3"/>
    <x v="2"/>
    <m/>
    <x v="1"/>
    <x v="2"/>
    <s v="Residence"/>
    <s v="BRIDGEPORT"/>
    <s v="FAIRFIELD"/>
    <s v="CT"/>
    <s v="Multi drug Effects"/>
    <s v="Multidrug Toxicity Including Fentanyl, Morphine, and Cocaine"/>
    <s v="Y"/>
    <s v="Y"/>
    <s v="Y"/>
    <m/>
    <m/>
    <m/>
    <m/>
    <m/>
    <m/>
    <m/>
    <m/>
    <m/>
    <m/>
    <m/>
    <m/>
    <m/>
    <s v="Accident"/>
  </r>
  <r>
    <n v="905"/>
    <x v="166"/>
    <x v="141"/>
    <d v="1899-12-30T00:00:00"/>
    <x v="27"/>
    <x v="0"/>
    <x v="0"/>
    <x v="66"/>
    <x v="3"/>
    <x v="0"/>
    <s v="SUFFIELD"/>
    <x v="2"/>
    <x v="2"/>
    <m/>
    <x v="1"/>
    <x v="18"/>
    <s v="Residence"/>
    <s v="SUFFIELD"/>
    <s v="HARTFORD"/>
    <s v="CT"/>
    <s v="Multi drug Effects"/>
    <s v="Acute 1, 1-Difluoroethane Intoxication"/>
    <m/>
    <m/>
    <m/>
    <m/>
    <m/>
    <m/>
    <m/>
    <m/>
    <m/>
    <m/>
    <m/>
    <m/>
    <m/>
    <m/>
    <s v="Difluro"/>
    <m/>
    <s v="Accident"/>
  </r>
  <r>
    <n v="912"/>
    <x v="167"/>
    <x v="37"/>
    <d v="1899-12-30T00:00:00"/>
    <x v="21"/>
    <x v="1"/>
    <x v="0"/>
    <x v="65"/>
    <x v="0"/>
    <x v="0"/>
    <s v="BRANFORD"/>
    <x v="0"/>
    <x v="2"/>
    <m/>
    <x v="0"/>
    <x v="19"/>
    <s v="Residence"/>
    <s v="BRANFORD"/>
    <s v="NEW HAVEN"/>
    <s v="CT"/>
    <s v="Multi drug Effects"/>
    <s v="ACUTE HYDROCODONE COMBINED WITH DIPHENHYDRAMINE TOXICITIES, VENLAFAXINE AND ALPRAZOLAM USE"/>
    <m/>
    <m/>
    <m/>
    <m/>
    <m/>
    <m/>
    <m/>
    <s v="Y"/>
    <s v="Y"/>
    <m/>
    <m/>
    <m/>
    <m/>
    <m/>
    <m/>
    <m/>
    <s v="Accident"/>
  </r>
  <r>
    <n v="917"/>
    <x v="168"/>
    <x v="142"/>
    <d v="1899-12-30T00:00:00"/>
    <x v="4"/>
    <x v="0"/>
    <x v="0"/>
    <x v="67"/>
    <x v="6"/>
    <x v="0"/>
    <s v="COLUMBIA"/>
    <x v="7"/>
    <x v="2"/>
    <m/>
    <x v="0"/>
    <x v="0"/>
    <s v="Residence"/>
    <s v="COLUMBIA"/>
    <s v="TOLLAND"/>
    <s v="CT"/>
    <s v="Multi drug Effects"/>
    <s v="Acute Intoxication From the Combined Effects of Fentanyl, Heroin, and Etizolam"/>
    <s v="Y"/>
    <m/>
    <s v="Y"/>
    <m/>
    <m/>
    <m/>
    <m/>
    <m/>
    <s v="Y"/>
    <m/>
    <m/>
    <m/>
    <m/>
    <m/>
    <m/>
    <m/>
    <s v="Accident"/>
  </r>
  <r>
    <n v="925"/>
    <x v="169"/>
    <x v="143"/>
    <d v="1899-12-30T00:00:00"/>
    <x v="4"/>
    <x v="1"/>
    <x v="0"/>
    <x v="42"/>
    <x v="0"/>
    <x v="0"/>
    <s v="MADISON"/>
    <x v="0"/>
    <x v="2"/>
    <m/>
    <x v="0"/>
    <x v="0"/>
    <s v="Residence"/>
    <s v="MADISON"/>
    <s v="NEW HAVEN"/>
    <s v="CT"/>
    <s v="Multi drug Effects"/>
    <s v="Acute Intoxication Clonazepam, Heroin, Metaxalone and Zolpidem"/>
    <s v="Y"/>
    <m/>
    <m/>
    <m/>
    <m/>
    <m/>
    <m/>
    <m/>
    <s v="Y"/>
    <m/>
    <m/>
    <m/>
    <m/>
    <m/>
    <m/>
    <m/>
    <s v="Accident"/>
  </r>
  <r>
    <n v="927"/>
    <x v="170"/>
    <x v="144"/>
    <d v="1899-12-30T00:00:00"/>
    <x v="42"/>
    <x v="1"/>
    <x v="0"/>
    <x v="23"/>
    <x v="0"/>
    <x v="0"/>
    <s v="EAST HAVEN"/>
    <x v="0"/>
    <x v="2"/>
    <m/>
    <x v="0"/>
    <x v="0"/>
    <s v="Residence"/>
    <s v="EAST HAVEN"/>
    <s v="NEW HAVEN"/>
    <s v="CT"/>
    <s v="Multi drug Effects"/>
    <s v="FENTANYL, ACETYL FENTANYL, METHADONE, COCAINE, QUETIAPINE, AND DIPHENHYDRAMINE"/>
    <m/>
    <s v="Y"/>
    <s v="Y"/>
    <s v="Y"/>
    <m/>
    <m/>
    <m/>
    <m/>
    <m/>
    <s v="Y"/>
    <m/>
    <m/>
    <m/>
    <m/>
    <m/>
    <m/>
    <s v="Accident"/>
  </r>
  <r>
    <n v="933"/>
    <x v="171"/>
    <x v="145"/>
    <d v="1899-12-30T00:00:00"/>
    <x v="42"/>
    <x v="0"/>
    <x v="0"/>
    <x v="20"/>
    <x v="3"/>
    <x v="0"/>
    <s v="WATERBURY"/>
    <x v="0"/>
    <x v="0"/>
    <m/>
    <x v="1"/>
    <x v="2"/>
    <s v="Residence"/>
    <s v="CHESHIRE"/>
    <s v="NEW HAVEN"/>
    <s v="CT"/>
    <s v="Multi drug Effects"/>
    <s v="Multidrug Toxicity Including Cocaine, Fentanyl, and Heroin"/>
    <s v="Y"/>
    <s v="Y"/>
    <s v="Y"/>
    <m/>
    <m/>
    <m/>
    <m/>
    <m/>
    <m/>
    <m/>
    <m/>
    <m/>
    <m/>
    <m/>
    <m/>
    <m/>
    <s v="Accident"/>
  </r>
  <r>
    <n v="958"/>
    <x v="172"/>
    <x v="146"/>
    <d v="1899-12-30T00:00:00"/>
    <x v="45"/>
    <x v="0"/>
    <x v="0"/>
    <x v="38"/>
    <x v="4"/>
    <x v="0"/>
    <s v="STAMFORD"/>
    <x v="3"/>
    <x v="2"/>
    <m/>
    <x v="1"/>
    <x v="2"/>
    <s v="Residence"/>
    <s v="STAMFORD"/>
    <s v="FAIRFIELD"/>
    <s v="CT"/>
    <s v="Multi drug Effects"/>
    <s v="Multidrug Toxicity Including Heroin, Fentanyl, and Alprazolam"/>
    <s v="Y"/>
    <m/>
    <s v="Y"/>
    <m/>
    <m/>
    <m/>
    <m/>
    <m/>
    <s v="Y"/>
    <m/>
    <m/>
    <m/>
    <m/>
    <m/>
    <m/>
    <m/>
    <s v="Accident"/>
  </r>
  <r>
    <n v="965"/>
    <x v="173"/>
    <x v="147"/>
    <d v="1899-12-30T00:00:00"/>
    <x v="23"/>
    <x v="0"/>
    <x v="0"/>
    <x v="68"/>
    <x v="1"/>
    <x v="0"/>
    <s v="NEW MILFORD"/>
    <x v="1"/>
    <x v="0"/>
    <m/>
    <x v="0"/>
    <x v="0"/>
    <s v="Residence"/>
    <s v="NEW MILFORD"/>
    <s v="LITCHFIELD"/>
    <s v="CT"/>
    <s v="Multi drug Effects"/>
    <s v="INTOXICATION WITH FENTANYL, ASSOCIATED WITH CLONAZEPAM, BUPROPION AND FLUOXETINE"/>
    <m/>
    <m/>
    <s v="Y"/>
    <m/>
    <m/>
    <m/>
    <m/>
    <m/>
    <s v="Y"/>
    <m/>
    <m/>
    <m/>
    <m/>
    <m/>
    <m/>
    <m/>
    <s v="Accident"/>
  </r>
  <r>
    <n v="966"/>
    <x v="174"/>
    <x v="148"/>
    <d v="1899-12-30T00:00:00"/>
    <x v="42"/>
    <x v="0"/>
    <x v="0"/>
    <x v="2"/>
    <x v="1"/>
    <x v="0"/>
    <s v="TORRINGTON"/>
    <x v="1"/>
    <x v="2"/>
    <m/>
    <x v="0"/>
    <x v="0"/>
    <s v="Residence"/>
    <s v="TORRINGTON"/>
    <s v="LITCHFIELD"/>
    <s v="CT"/>
    <s v="Multi drug Effects"/>
    <s v="ACUTE HEROIN AND FENTANYL TOXICITIES"/>
    <s v="Y"/>
    <m/>
    <s v="Y"/>
    <m/>
    <m/>
    <m/>
    <m/>
    <m/>
    <m/>
    <m/>
    <m/>
    <m/>
    <m/>
    <m/>
    <m/>
    <m/>
    <s v="Accident"/>
  </r>
  <r>
    <n v="971"/>
    <x v="175"/>
    <x v="149"/>
    <d v="1899-12-30T00:00:00"/>
    <x v="37"/>
    <x v="0"/>
    <x v="0"/>
    <x v="69"/>
    <x v="3"/>
    <x v="0"/>
    <s v="FARMINGTON"/>
    <x v="2"/>
    <x v="2"/>
    <m/>
    <x v="0"/>
    <x v="0"/>
    <s v="Residence"/>
    <s v="FARMINGTON"/>
    <s v="HARTFORD"/>
    <s v="CT"/>
    <s v="Multi drug Effects"/>
    <s v="ACUTE HEROIN AND FENTANYL TOXICITIES, ALCOHOL AND SERTRALINE USE"/>
    <s v="Y"/>
    <m/>
    <s v="Y"/>
    <m/>
    <m/>
    <m/>
    <s v="Y"/>
    <m/>
    <m/>
    <m/>
    <m/>
    <m/>
    <m/>
    <m/>
    <m/>
    <m/>
    <s v="Accident"/>
  </r>
  <r>
    <n v="974"/>
    <x v="176"/>
    <x v="150"/>
    <d v="1899-12-30T00:00:00"/>
    <x v="8"/>
    <x v="0"/>
    <x v="0"/>
    <x v="49"/>
    <x v="3"/>
    <x v="0"/>
    <s v="HARTFORD"/>
    <x v="2"/>
    <x v="0"/>
    <m/>
    <x v="0"/>
    <x v="0"/>
    <s v="Restaurant"/>
    <s v="HARTFORD"/>
    <s v="HARTFORD"/>
    <s v="CT"/>
    <s v="Multi drug Effects"/>
    <s v="Complications Following Acute Intoxication due to the Combined Effects of Heroin and Fentanyl"/>
    <s v="Y"/>
    <m/>
    <s v="Y"/>
    <m/>
    <m/>
    <m/>
    <m/>
    <m/>
    <m/>
    <m/>
    <m/>
    <m/>
    <m/>
    <m/>
    <m/>
    <m/>
    <s v="Accident"/>
  </r>
  <r>
    <n v="982"/>
    <x v="177"/>
    <x v="151"/>
    <d v="1899-12-30T00:00:00"/>
    <x v="46"/>
    <x v="1"/>
    <x v="0"/>
    <x v="28"/>
    <x v="5"/>
    <x v="0"/>
    <s v="NORWICH"/>
    <x v="4"/>
    <x v="2"/>
    <m/>
    <x v="1"/>
    <x v="2"/>
    <s v="Residence"/>
    <s v="NORWICH"/>
    <s v="NEW LONDON"/>
    <s v="CT"/>
    <s v="Multi drug Effects"/>
    <s v="Multidrug Toxicity Including Fentanyl, Heroin, Oxycodone, Lorazepam, Clonidine, Duloxetine, Promethazine, and Ethanol"/>
    <s v="Y"/>
    <m/>
    <s v="Y"/>
    <m/>
    <s v="Y"/>
    <m/>
    <s v="Y"/>
    <m/>
    <s v="Y"/>
    <m/>
    <m/>
    <m/>
    <m/>
    <m/>
    <m/>
    <m/>
    <s v="Accident"/>
  </r>
  <r>
    <n v="986"/>
    <x v="178"/>
    <x v="152"/>
    <d v="1899-12-30T00:00:00"/>
    <x v="24"/>
    <x v="1"/>
    <x v="0"/>
    <x v="49"/>
    <x v="3"/>
    <x v="0"/>
    <s v="MANCHESTER"/>
    <x v="2"/>
    <x v="2"/>
    <m/>
    <x v="1"/>
    <x v="20"/>
    <s v="Residence"/>
    <s v="MANCHESTER"/>
    <s v="HARTFORD"/>
    <s v="CT"/>
    <s v="Multi drug Effects"/>
    <s v="Multidrug Toxicity Including Diphenhydramine, Temazepam, and Oxycodone"/>
    <m/>
    <m/>
    <m/>
    <m/>
    <s v="Y"/>
    <m/>
    <m/>
    <m/>
    <s v="Y"/>
    <m/>
    <m/>
    <m/>
    <m/>
    <m/>
    <m/>
    <m/>
    <s v="Accident"/>
  </r>
  <r>
    <n v="997"/>
    <x v="179"/>
    <x v="153"/>
    <d v="1899-12-30T00:00:00"/>
    <x v="26"/>
    <x v="1"/>
    <x v="0"/>
    <x v="20"/>
    <x v="3"/>
    <x v="0"/>
    <s v="SOUTHINGTON"/>
    <x v="2"/>
    <x v="0"/>
    <m/>
    <x v="2"/>
    <x v="21"/>
    <s v="Residence"/>
    <s v="SOUTHINGTON"/>
    <s v="HARTFORD"/>
    <s v="CT"/>
    <s v="Multi drug Effects"/>
    <s v="Multidrug Toxicity Including Ethanol, Cocaine, Cocaethylene, Fentanyl, Heroin, and Oxycodone"/>
    <s v="Y"/>
    <s v="Y"/>
    <s v="Y"/>
    <m/>
    <s v="Y"/>
    <m/>
    <s v="Y"/>
    <m/>
    <m/>
    <m/>
    <m/>
    <m/>
    <m/>
    <m/>
    <m/>
    <m/>
    <s v="Accident"/>
  </r>
  <r>
    <n v="1001"/>
    <x v="180"/>
    <x v="154"/>
    <d v="1899-12-30T00:00:00"/>
    <x v="2"/>
    <x v="0"/>
    <x v="0"/>
    <x v="70"/>
    <x v="7"/>
    <x v="0"/>
    <s v="CROMWELL"/>
    <x v="6"/>
    <x v="2"/>
    <m/>
    <x v="0"/>
    <x v="0"/>
    <s v="Residence"/>
    <s v="CROMWELL"/>
    <s v="MIDDLESEX"/>
    <s v="CT"/>
    <s v="Multi drug Effects"/>
    <s v="ACUTE FENTANYL TOXICITY, OXYCODONE, CLONAZEPAM USE"/>
    <m/>
    <m/>
    <s v="Y"/>
    <m/>
    <s v="Y"/>
    <m/>
    <m/>
    <m/>
    <s v="Y"/>
    <m/>
    <m/>
    <m/>
    <m/>
    <m/>
    <m/>
    <m/>
    <s v="Accident"/>
  </r>
  <r>
    <n v="1010"/>
    <x v="181"/>
    <x v="155"/>
    <d v="1899-12-30T00:00:00"/>
    <x v="5"/>
    <x v="0"/>
    <x v="1"/>
    <x v="19"/>
    <x v="0"/>
    <x v="0"/>
    <s v="HAMDEN"/>
    <x v="0"/>
    <x v="2"/>
    <m/>
    <x v="1"/>
    <x v="2"/>
    <s v="Residence"/>
    <s v="HAMDEN"/>
    <s v="NEW HAVEN"/>
    <s v="CT"/>
    <s v="Multi drug Effects"/>
    <s v="Multidrug Toxicity Including Ethanol, Cocaethylene, and Heroin"/>
    <s v="Y"/>
    <m/>
    <m/>
    <m/>
    <m/>
    <m/>
    <s v="Y"/>
    <m/>
    <m/>
    <m/>
    <m/>
    <m/>
    <m/>
    <m/>
    <m/>
    <m/>
    <s v="Accident"/>
  </r>
  <r>
    <n v="1014"/>
    <x v="182"/>
    <x v="128"/>
    <d v="1899-12-30T00:00:00"/>
    <x v="36"/>
    <x v="0"/>
    <x v="0"/>
    <x v="11"/>
    <x v="0"/>
    <x v="0"/>
    <s v="WATERBURY"/>
    <x v="0"/>
    <x v="2"/>
    <m/>
    <x v="0"/>
    <x v="0"/>
    <s v="Residence"/>
    <s v="WATERBURY"/>
    <s v="NEW HAVEN"/>
    <s v="CT"/>
    <s v="Multi drug Effects"/>
    <s v="COMBINED HEROIN, FENTANYL, TRAMADOL, METHADONE AND ALPRAZOLAM TOXICITY ASSOCIATED WITH PHENCYCLIDINE USE"/>
    <s v="Y"/>
    <m/>
    <s v="Y"/>
    <m/>
    <m/>
    <m/>
    <m/>
    <m/>
    <s v="Y"/>
    <s v="Y"/>
    <m/>
    <s v="Y"/>
    <m/>
    <m/>
    <s v="PCP"/>
    <m/>
    <s v="Accident"/>
  </r>
  <r>
    <n v="1016"/>
    <x v="183"/>
    <x v="76"/>
    <d v="1899-12-30T00:00:00"/>
    <x v="32"/>
    <x v="0"/>
    <x v="0"/>
    <x v="71"/>
    <x v="3"/>
    <x v="0"/>
    <s v="NEWINGTON"/>
    <x v="2"/>
    <x v="2"/>
    <m/>
    <x v="0"/>
    <x v="0"/>
    <s v="Residence"/>
    <s v="NEWINGTON"/>
    <s v="HARTFORD"/>
    <s v="CT"/>
    <s v="Multi drug Effects"/>
    <s v="Acute Intoxication From the Combined Effects of Fentanyl, Acetyl Fentanyl, Heroin, and Alcohol"/>
    <s v="Y"/>
    <m/>
    <s v="Y"/>
    <s v="Y"/>
    <m/>
    <m/>
    <s v="Y"/>
    <m/>
    <m/>
    <m/>
    <m/>
    <m/>
    <m/>
    <m/>
    <m/>
    <m/>
    <s v="Accident"/>
  </r>
  <r>
    <n v="1019"/>
    <x v="184"/>
    <x v="156"/>
    <d v="1899-12-30T00:00:00"/>
    <x v="34"/>
    <x v="0"/>
    <x v="0"/>
    <x v="0"/>
    <x v="0"/>
    <x v="0"/>
    <s v="MERIDEN"/>
    <x v="0"/>
    <x v="2"/>
    <m/>
    <x v="1"/>
    <x v="2"/>
    <s v="Residence"/>
    <s v="MERIDEN"/>
    <s v="NEW HAVEN"/>
    <s v="CT"/>
    <s v="Multi drug Effects"/>
    <s v="Multidrug Toxicity Including Fentanyl, Ethanol, Morphine, and Cocaine"/>
    <s v="Y"/>
    <s v="Y"/>
    <s v="Y"/>
    <m/>
    <m/>
    <m/>
    <s v="Y"/>
    <m/>
    <m/>
    <m/>
    <m/>
    <m/>
    <m/>
    <m/>
    <m/>
    <m/>
    <s v="Accident"/>
  </r>
  <r>
    <n v="1024"/>
    <x v="185"/>
    <x v="53"/>
    <d v="1899-12-30T00:00:00"/>
    <x v="16"/>
    <x v="0"/>
    <x v="0"/>
    <x v="40"/>
    <x v="3"/>
    <x v="0"/>
    <s v="BRISTOL"/>
    <x v="2"/>
    <x v="2"/>
    <m/>
    <x v="0"/>
    <x v="0"/>
    <s v="Residence"/>
    <s v="BRISTOL"/>
    <s v="HARTFORD"/>
    <s v="CT"/>
    <s v="Multi drug Effects"/>
    <s v="Acute Fentanyl Intoxication"/>
    <m/>
    <m/>
    <s v="Y"/>
    <m/>
    <m/>
    <m/>
    <m/>
    <m/>
    <m/>
    <m/>
    <m/>
    <m/>
    <m/>
    <m/>
    <m/>
    <m/>
    <s v="Accident"/>
  </r>
  <r>
    <n v="1026"/>
    <x v="186"/>
    <x v="157"/>
    <d v="1899-12-30T00:00:00"/>
    <x v="1"/>
    <x v="1"/>
    <x v="0"/>
    <x v="72"/>
    <x v="2"/>
    <x v="0"/>
    <s v="KILLINGLY"/>
    <x v="5"/>
    <x v="1"/>
    <s v="Friend's Residence"/>
    <x v="1"/>
    <x v="1"/>
    <s v="Residence"/>
    <s v="KILLINGLY"/>
    <s v="WINDHAM"/>
    <s v="CT"/>
    <s v="Multi drug Effects"/>
    <s v="Combined Effects of Clonazepam, Cocaine, Citalopram/Escitalopram, Fentanyl, and Heroin"/>
    <s v="Y"/>
    <s v="Y"/>
    <s v="Y"/>
    <m/>
    <m/>
    <m/>
    <m/>
    <m/>
    <s v="Y"/>
    <m/>
    <m/>
    <m/>
    <m/>
    <m/>
    <m/>
    <m/>
    <s v="Accident"/>
  </r>
  <r>
    <n v="1027"/>
    <x v="187"/>
    <x v="158"/>
    <d v="1899-12-30T00:00:00"/>
    <x v="37"/>
    <x v="0"/>
    <x v="0"/>
    <x v="73"/>
    <x v="0"/>
    <x v="0"/>
    <s v="BETHANY"/>
    <x v="0"/>
    <x v="1"/>
    <s v="Mother's House"/>
    <x v="0"/>
    <x v="0"/>
    <s v="House"/>
    <s v="BETHANY"/>
    <s v="NEW HAVEN"/>
    <s v="CT"/>
    <s v="Multi drug Effects"/>
    <s v="ACUTE HEROIN TOXICITY, FLUOXETINE USE"/>
    <s v="Y"/>
    <m/>
    <m/>
    <m/>
    <m/>
    <m/>
    <m/>
    <m/>
    <m/>
    <m/>
    <m/>
    <m/>
    <m/>
    <m/>
    <m/>
    <m/>
    <s v="Accident"/>
  </r>
  <r>
    <n v="1028"/>
    <x v="188"/>
    <x v="159"/>
    <d v="1899-12-30T00:00:00"/>
    <x v="37"/>
    <x v="0"/>
    <x v="0"/>
    <x v="74"/>
    <x v="3"/>
    <x v="0"/>
    <s v="WINDSOR LOCKS"/>
    <x v="2"/>
    <x v="2"/>
    <m/>
    <x v="0"/>
    <x v="0"/>
    <s v="Residence"/>
    <s v="WINDSOR LOCKS"/>
    <s v="HARTFORD"/>
    <s v="CT"/>
    <s v="Multi drug Effects"/>
    <s v="Acute Intoxication due to the Combined Effects of Ethanol, Fentanyl, and Heroin"/>
    <s v="Y"/>
    <m/>
    <s v="Y"/>
    <m/>
    <m/>
    <m/>
    <s v="Y"/>
    <m/>
    <m/>
    <m/>
    <m/>
    <m/>
    <m/>
    <m/>
    <m/>
    <m/>
    <s v="Accident"/>
  </r>
  <r>
    <n v="1039"/>
    <x v="189"/>
    <x v="141"/>
    <d v="1899-12-30T00:00:00"/>
    <x v="22"/>
    <x v="0"/>
    <x v="0"/>
    <x v="69"/>
    <x v="3"/>
    <x v="0"/>
    <s v="MANCHESTER"/>
    <x v="2"/>
    <x v="0"/>
    <m/>
    <x v="0"/>
    <x v="0"/>
    <s v="Halfway House"/>
    <s v="MANCHESTER"/>
    <s v="HARTFORD"/>
    <s v="CT"/>
    <s v="Multi drug Effects"/>
    <s v="Complications of Acute Fentanyl Intoxication"/>
    <m/>
    <m/>
    <s v="Y"/>
    <m/>
    <m/>
    <m/>
    <m/>
    <m/>
    <m/>
    <m/>
    <m/>
    <m/>
    <m/>
    <m/>
    <m/>
    <m/>
    <s v="Accident"/>
  </r>
  <r>
    <n v="1041"/>
    <x v="190"/>
    <x v="160"/>
    <d v="1899-12-30T00:00:00"/>
    <x v="14"/>
    <x v="1"/>
    <x v="1"/>
    <x v="1"/>
    <x v="0"/>
    <x v="0"/>
    <s v="HAMDEN"/>
    <x v="0"/>
    <x v="1"/>
    <s v="Friend's Home"/>
    <x v="0"/>
    <x v="0"/>
    <s v="House"/>
    <s v="HAMDEN"/>
    <s v="NEW HAVEN"/>
    <s v="CT"/>
    <s v="Multi drug Effects"/>
    <s v="ACUTE FENTANYL, HEROIN, COCAINE AND PHENCYCLIDINE TOXICITIES"/>
    <s v="Y"/>
    <s v="Y"/>
    <s v="Y"/>
    <m/>
    <m/>
    <m/>
    <m/>
    <m/>
    <m/>
    <m/>
    <m/>
    <m/>
    <m/>
    <m/>
    <s v="PCP"/>
    <m/>
    <s v="Accident"/>
  </r>
  <r>
    <n v="1048"/>
    <x v="191"/>
    <x v="161"/>
    <d v="1899-12-30T00:00:00"/>
    <x v="27"/>
    <x v="0"/>
    <x v="0"/>
    <x v="6"/>
    <x v="3"/>
    <x v="0"/>
    <s v="HARTFORD"/>
    <x v="2"/>
    <x v="1"/>
    <s v="In Vehicle"/>
    <x v="0"/>
    <x v="0"/>
    <s v="In Vehicle"/>
    <s v="HARTFORD"/>
    <s v="HARTFORD"/>
    <s v="CT"/>
    <s v="Multi drug Effects"/>
    <s v="Acute Intoxication due to the Combined Effects of Cocaine and Fentanyl"/>
    <m/>
    <s v="Y"/>
    <s v="Y"/>
    <m/>
    <m/>
    <m/>
    <m/>
    <m/>
    <m/>
    <m/>
    <m/>
    <m/>
    <m/>
    <m/>
    <m/>
    <m/>
    <s v="Accident"/>
  </r>
  <r>
    <n v="1050"/>
    <x v="192"/>
    <x v="110"/>
    <d v="1899-12-30T00:00:00"/>
    <x v="14"/>
    <x v="0"/>
    <x v="0"/>
    <x v="20"/>
    <x v="3"/>
    <x v="0"/>
    <s v="SOUTHINGTON"/>
    <x v="2"/>
    <x v="2"/>
    <m/>
    <x v="0"/>
    <x v="0"/>
    <s v="Residence"/>
    <s v="SOUTHINGTON"/>
    <s v="HARTFORD"/>
    <s v="CT"/>
    <s v="Multi drug Effects"/>
    <s v="ACUTE HEROIN TOXICITY ASSOCIATED WITH DIPHENHYDRAMINE, BUPROPION AND HALOPERIDOL USE"/>
    <s v="Y"/>
    <m/>
    <m/>
    <m/>
    <m/>
    <m/>
    <m/>
    <m/>
    <m/>
    <m/>
    <m/>
    <m/>
    <m/>
    <m/>
    <m/>
    <m/>
    <s v="Accident"/>
  </r>
  <r>
    <n v="1061"/>
    <x v="193"/>
    <x v="162"/>
    <d v="1899-12-30T00:00:00"/>
    <x v="36"/>
    <x v="0"/>
    <x v="3"/>
    <x v="6"/>
    <x v="3"/>
    <x v="0"/>
    <s v="HARTFORD"/>
    <x v="2"/>
    <x v="0"/>
    <m/>
    <x v="1"/>
    <x v="1"/>
    <s v="Residence"/>
    <s v="HARTFORD"/>
    <s v="HARTFORD"/>
    <s v="CT"/>
    <s v="Multi drug Effects"/>
    <s v="Acute and Chronic Substance Abuse (Opioids)"/>
    <m/>
    <m/>
    <m/>
    <m/>
    <m/>
    <m/>
    <m/>
    <m/>
    <m/>
    <m/>
    <m/>
    <m/>
    <m/>
    <m/>
    <m/>
    <s v="Y"/>
    <s v="Accident"/>
  </r>
  <r>
    <n v="1064"/>
    <x v="194"/>
    <x v="163"/>
    <d v="1899-12-30T00:00:00"/>
    <x v="30"/>
    <x v="0"/>
    <x v="0"/>
    <x v="75"/>
    <x v="3"/>
    <x v="0"/>
    <s v="NEWINGTON"/>
    <x v="2"/>
    <x v="1"/>
    <s v="Wooded Area"/>
    <x v="0"/>
    <x v="0"/>
    <s v="Forest, Wooded Area"/>
    <s v="NEWINGTON"/>
    <s v="HARTFORD"/>
    <s v="CT"/>
    <s v="Multi drug Effects"/>
    <s v="Acute Fentanyl and Buprenorphine Intoxication, recent cocaine"/>
    <m/>
    <s v="Y"/>
    <s v="Y"/>
    <m/>
    <m/>
    <m/>
    <m/>
    <m/>
    <m/>
    <m/>
    <m/>
    <m/>
    <m/>
    <m/>
    <s v="Buprnor"/>
    <m/>
    <s v="Accident"/>
  </r>
  <r>
    <n v="1069"/>
    <x v="195"/>
    <x v="164"/>
    <d v="1899-12-30T00:00:00"/>
    <x v="35"/>
    <x v="0"/>
    <x v="0"/>
    <x v="27"/>
    <x v="3"/>
    <x v="0"/>
    <s v="WEST HARTFORD"/>
    <x v="2"/>
    <x v="1"/>
    <s v="Mother's Residence"/>
    <x v="0"/>
    <x v="0"/>
    <s v="House"/>
    <s v="WEST HARTFORD"/>
    <s v="HARTFORD"/>
    <s v="CT"/>
    <s v="Multi drug Effects"/>
    <s v="INTOXICATION WITH FENTANYL AND HEROIN, ASSOCIATED WITH OLANZAPINE AND CLONAZEPAM USE"/>
    <s v="Y"/>
    <m/>
    <s v="Y"/>
    <m/>
    <m/>
    <m/>
    <m/>
    <m/>
    <s v="Y"/>
    <m/>
    <m/>
    <m/>
    <m/>
    <m/>
    <m/>
    <m/>
    <s v="Accident"/>
  </r>
  <r>
    <n v="1072"/>
    <x v="196"/>
    <x v="165"/>
    <d v="1899-12-30T00:00:00"/>
    <x v="24"/>
    <x v="0"/>
    <x v="0"/>
    <x v="43"/>
    <x v="0"/>
    <x v="0"/>
    <s v="ANSONIA"/>
    <x v="0"/>
    <x v="2"/>
    <m/>
    <x v="0"/>
    <x v="0"/>
    <s v="Residence"/>
    <s v="ANSONIA"/>
    <s v="NEW HAVEN"/>
    <s v="CT"/>
    <s v="Others"/>
    <s v="Complicating Acute Cocaine Intoxication"/>
    <m/>
    <s v="Y"/>
    <m/>
    <m/>
    <m/>
    <m/>
    <m/>
    <m/>
    <m/>
    <m/>
    <m/>
    <m/>
    <m/>
    <m/>
    <m/>
    <m/>
    <s v="Accident"/>
  </r>
  <r>
    <n v="1076"/>
    <x v="197"/>
    <x v="166"/>
    <d v="1899-12-30T00:00:00"/>
    <x v="40"/>
    <x v="0"/>
    <x v="1"/>
    <x v="15"/>
    <x v="3"/>
    <x v="0"/>
    <s v="EAST HARTFORD"/>
    <x v="2"/>
    <x v="2"/>
    <m/>
    <x v="0"/>
    <x v="0"/>
    <s v="Residence"/>
    <s v="EAST HARTFORD"/>
    <s v="HARTFORD"/>
    <s v="CT"/>
    <s v="Multi drug Effects"/>
    <s v="Fentanyl and Hydroxyzine"/>
    <m/>
    <m/>
    <s v="Y"/>
    <m/>
    <m/>
    <m/>
    <m/>
    <m/>
    <m/>
    <m/>
    <m/>
    <m/>
    <m/>
    <m/>
    <m/>
    <m/>
    <s v="Accident"/>
  </r>
  <r>
    <n v="1077"/>
    <x v="198"/>
    <x v="167"/>
    <d v="1899-12-30T00:00:00"/>
    <x v="10"/>
    <x v="0"/>
    <x v="0"/>
    <x v="27"/>
    <x v="3"/>
    <x v="0"/>
    <s v="WEST HARTFORD"/>
    <x v="2"/>
    <x v="2"/>
    <m/>
    <x v="0"/>
    <x v="0"/>
    <s v="Residence"/>
    <s v="WEST HARTFORD"/>
    <s v="HARTFORD"/>
    <s v="CT"/>
    <s v="Multi drug Effects"/>
    <s v="Acute Fentanyl Intoxication"/>
    <m/>
    <m/>
    <s v="Y"/>
    <m/>
    <m/>
    <m/>
    <m/>
    <m/>
    <m/>
    <m/>
    <m/>
    <m/>
    <m/>
    <m/>
    <m/>
    <m/>
    <s v="Accident"/>
  </r>
  <r>
    <n v="1086"/>
    <x v="199"/>
    <x v="42"/>
    <d v="1899-12-30T00:00:00"/>
    <x v="26"/>
    <x v="0"/>
    <x v="0"/>
    <x v="76"/>
    <x v="5"/>
    <x v="0"/>
    <s v="PRESTON"/>
    <x v="4"/>
    <x v="2"/>
    <m/>
    <x v="1"/>
    <x v="1"/>
    <s v="Residence"/>
    <s v="PRESTON"/>
    <s v="NEW LONDON"/>
    <s v="CT"/>
    <s v="Multi drug Effects"/>
    <s v="Combined Effects of Ethanol, Fentanyl, and Oxycodone"/>
    <m/>
    <m/>
    <s v="Y"/>
    <m/>
    <s v="Y"/>
    <m/>
    <s v="Y"/>
    <m/>
    <m/>
    <m/>
    <m/>
    <m/>
    <m/>
    <m/>
    <m/>
    <m/>
    <s v="Accident"/>
  </r>
  <r>
    <n v="1092"/>
    <x v="200"/>
    <x v="168"/>
    <d v="1899-12-30T00:00:00"/>
    <x v="26"/>
    <x v="0"/>
    <x v="1"/>
    <x v="9"/>
    <x v="4"/>
    <x v="0"/>
    <s v="BRIDGEPORT"/>
    <x v="3"/>
    <x v="2"/>
    <m/>
    <x v="1"/>
    <x v="1"/>
    <s v="Residence"/>
    <s v="BRIDGEPORT"/>
    <s v="FAIRFIELD"/>
    <s v="CT"/>
    <s v="Multi drug Effects"/>
    <s v="Acute Heroin Intoxication"/>
    <s v="Y"/>
    <m/>
    <m/>
    <m/>
    <m/>
    <m/>
    <m/>
    <m/>
    <m/>
    <m/>
    <m/>
    <m/>
    <m/>
    <m/>
    <m/>
    <m/>
    <s v="Accident"/>
  </r>
  <r>
    <n v="1096"/>
    <x v="201"/>
    <x v="169"/>
    <d v="1899-12-30T00:00:00"/>
    <x v="6"/>
    <x v="0"/>
    <x v="0"/>
    <x v="77"/>
    <x v="2"/>
    <x v="0"/>
    <s v="MOOSUP"/>
    <x v="5"/>
    <x v="2"/>
    <m/>
    <x v="2"/>
    <x v="22"/>
    <s v="Residence"/>
    <s v="MOOSUP"/>
    <s v="WINDHAM"/>
    <s v="CT"/>
    <s v="Multi drug Effects"/>
    <s v="Multidrug Toxicity Including Heroin, Ethanol, and Fentanyl"/>
    <s v="Y"/>
    <m/>
    <s v="Y"/>
    <m/>
    <m/>
    <m/>
    <s v="Y"/>
    <m/>
    <m/>
    <m/>
    <m/>
    <m/>
    <m/>
    <m/>
    <m/>
    <m/>
    <s v="Accident"/>
  </r>
  <r>
    <n v="1101"/>
    <x v="202"/>
    <x v="170"/>
    <d v="1899-12-30T00:00:00"/>
    <x v="34"/>
    <x v="1"/>
    <x v="0"/>
    <x v="78"/>
    <x v="1"/>
    <x v="0"/>
    <s v="TORRINGTON"/>
    <x v="1"/>
    <x v="1"/>
    <s v="Lakeside Motel"/>
    <x v="2"/>
    <x v="23"/>
    <s v="Hotel or Motel"/>
    <s v="WINSTED"/>
    <s v="LITCHFIELD"/>
    <s v="CT"/>
    <s v="Multi drug Effects"/>
    <s v="Acute Intoxication due to the Combined Effects of Alcohol, Diphenhydramine and Methadone"/>
    <m/>
    <m/>
    <m/>
    <m/>
    <m/>
    <m/>
    <s v="Y"/>
    <m/>
    <m/>
    <s v="Y"/>
    <m/>
    <m/>
    <m/>
    <m/>
    <m/>
    <m/>
    <s v="Accident"/>
  </r>
  <r>
    <n v="1121"/>
    <x v="203"/>
    <x v="171"/>
    <d v="1899-12-30T00:00:00"/>
    <x v="36"/>
    <x v="0"/>
    <x v="1"/>
    <x v="11"/>
    <x v="0"/>
    <x v="0"/>
    <s v="WATERBURY"/>
    <x v="0"/>
    <x v="1"/>
    <s v="park"/>
    <x v="0"/>
    <x v="0"/>
    <s v="Automobile"/>
    <s v="WATERBURY"/>
    <s v="NEW HAVEN"/>
    <s v="CT"/>
    <s v="Multi drug Effects"/>
    <s v="Acute Intoxication From the Combined Effects of Heroin, Hydromorphone, Methadone, and Alprazolam"/>
    <s v="Y"/>
    <m/>
    <m/>
    <m/>
    <m/>
    <m/>
    <m/>
    <m/>
    <s v="Y"/>
    <s v="Y"/>
    <m/>
    <m/>
    <m/>
    <s v="Y"/>
    <m/>
    <m/>
    <s v="Accident"/>
  </r>
  <r>
    <n v="1123"/>
    <x v="204"/>
    <x v="72"/>
    <d v="1899-12-30T00:00:00"/>
    <x v="16"/>
    <x v="1"/>
    <x v="0"/>
    <x v="64"/>
    <x v="4"/>
    <x v="0"/>
    <s v="BRIDGEPORT"/>
    <x v="3"/>
    <x v="0"/>
    <m/>
    <x v="1"/>
    <x v="2"/>
    <s v="Residence"/>
    <s v="TRUMBULL"/>
    <s v="FAIRFIELD"/>
    <s v="CT"/>
    <s v="Multi drug Effects"/>
    <s v="Fentanyl and Heroin Toxicity"/>
    <s v="Y"/>
    <m/>
    <s v="Y"/>
    <m/>
    <m/>
    <m/>
    <m/>
    <m/>
    <m/>
    <m/>
    <m/>
    <m/>
    <m/>
    <m/>
    <m/>
    <m/>
    <s v="Accident"/>
  </r>
  <r>
    <n v="1124"/>
    <x v="205"/>
    <x v="172"/>
    <d v="1899-12-30T00:00:00"/>
    <x v="17"/>
    <x v="0"/>
    <x v="3"/>
    <x v="71"/>
    <x v="3"/>
    <x v="0"/>
    <s v="HARTFORD"/>
    <x v="2"/>
    <x v="0"/>
    <m/>
    <x v="1"/>
    <x v="1"/>
    <s v="Residence"/>
    <s v="NEWINGTON"/>
    <s v="HARTFORD"/>
    <s v="CT"/>
    <s v="Multi drug Effects"/>
    <s v="Combined Effects of Cocaine, Fentanyl, and Heroin"/>
    <s v="Y"/>
    <s v="Y"/>
    <s v="Y"/>
    <m/>
    <m/>
    <m/>
    <m/>
    <m/>
    <m/>
    <m/>
    <m/>
    <m/>
    <m/>
    <m/>
    <m/>
    <m/>
    <s v="Accident"/>
  </r>
  <r>
    <n v="1132"/>
    <x v="206"/>
    <x v="173"/>
    <d v="1899-12-30T00:00:00"/>
    <x v="36"/>
    <x v="0"/>
    <x v="0"/>
    <x v="36"/>
    <x v="0"/>
    <x v="0"/>
    <s v="SEYMOUR"/>
    <x v="0"/>
    <x v="2"/>
    <m/>
    <x v="1"/>
    <x v="2"/>
    <s v="Residence"/>
    <s v="SEYMOUR"/>
    <s v="NEW HAVEN"/>
    <s v="CT"/>
    <s v="Multi drug Effects"/>
    <s v="Fentanyl and Heroin Toxicity"/>
    <s v="Y"/>
    <m/>
    <s v="Y"/>
    <m/>
    <m/>
    <m/>
    <m/>
    <m/>
    <m/>
    <m/>
    <m/>
    <m/>
    <m/>
    <m/>
    <m/>
    <m/>
    <s v="Accident"/>
  </r>
  <r>
    <n v="1133"/>
    <x v="207"/>
    <x v="137"/>
    <d v="1899-12-30T00:00:00"/>
    <x v="4"/>
    <x v="0"/>
    <x v="0"/>
    <x v="79"/>
    <x v="6"/>
    <x v="0"/>
    <s v="TOLLAND"/>
    <x v="7"/>
    <x v="2"/>
    <m/>
    <x v="0"/>
    <x v="0"/>
    <s v="Residence"/>
    <s v="TOLLAND"/>
    <s v="TOLLAND"/>
    <s v="CT"/>
    <s v="Multi drug Effects"/>
    <s v="Acute Fentanyl Intoxication"/>
    <m/>
    <m/>
    <s v="Y"/>
    <m/>
    <m/>
    <m/>
    <m/>
    <m/>
    <m/>
    <m/>
    <m/>
    <m/>
    <m/>
    <m/>
    <m/>
    <m/>
    <s v="Accident"/>
  </r>
  <r>
    <n v="1146"/>
    <x v="208"/>
    <x v="126"/>
    <d v="1899-12-30T00:00:00"/>
    <x v="32"/>
    <x v="1"/>
    <x v="0"/>
    <x v="46"/>
    <x v="3"/>
    <x v="0"/>
    <s v="ENFIELD"/>
    <x v="2"/>
    <x v="2"/>
    <m/>
    <x v="2"/>
    <x v="23"/>
    <s v="Residence"/>
    <s v="ENFIELD"/>
    <s v="HARTFORD"/>
    <s v="CT"/>
    <s v="Multi drug Effects"/>
    <s v="Acute Intoxication due to the Combined Effects of Alcohol and Methadone"/>
    <m/>
    <m/>
    <m/>
    <m/>
    <m/>
    <m/>
    <s v="Y"/>
    <m/>
    <m/>
    <s v="Y"/>
    <m/>
    <m/>
    <m/>
    <m/>
    <m/>
    <m/>
    <s v="Accident"/>
  </r>
  <r>
    <n v="1152"/>
    <x v="209"/>
    <x v="39"/>
    <d v="1899-12-30T00:00:00"/>
    <x v="5"/>
    <x v="0"/>
    <x v="0"/>
    <x v="22"/>
    <x v="0"/>
    <x v="0"/>
    <s v="MERIDEN"/>
    <x v="0"/>
    <x v="0"/>
    <m/>
    <x v="0"/>
    <x v="0"/>
    <s v="Residence"/>
    <s v="WALLINGFORD"/>
    <s v="NEW HAVEN"/>
    <s v="CT"/>
    <s v="Others"/>
    <s v="Multisystem organ failure due to acute opioid toxicity"/>
    <m/>
    <m/>
    <m/>
    <m/>
    <m/>
    <m/>
    <m/>
    <m/>
    <m/>
    <m/>
    <m/>
    <m/>
    <m/>
    <m/>
    <m/>
    <s v="Y"/>
    <s v="Accident"/>
  </r>
  <r>
    <n v="1153"/>
    <x v="210"/>
    <x v="174"/>
    <d v="1899-12-30T00:00:00"/>
    <x v="6"/>
    <x v="0"/>
    <x v="3"/>
    <x v="30"/>
    <x v="2"/>
    <x v="0"/>
    <s v="WILLIMANTIC"/>
    <x v="5"/>
    <x v="0"/>
    <m/>
    <x v="0"/>
    <x v="0"/>
    <s v="Automobile"/>
    <s v="WILLIMANTIC"/>
    <s v="WINDHAM"/>
    <s v="CT"/>
    <s v="Multi drug Effects"/>
    <s v="Acute Intoxication due to the Combined Effects Of Fentanyl and Heroin"/>
    <s v="Y"/>
    <m/>
    <s v="Y"/>
    <m/>
    <m/>
    <m/>
    <m/>
    <m/>
    <m/>
    <m/>
    <m/>
    <m/>
    <m/>
    <m/>
    <m/>
    <m/>
    <s v="Accident"/>
  </r>
  <r>
    <n v="1167"/>
    <x v="211"/>
    <x v="175"/>
    <d v="1899-12-30T00:00:00"/>
    <x v="9"/>
    <x v="0"/>
    <x v="0"/>
    <x v="80"/>
    <x v="6"/>
    <x v="0"/>
    <s v="COVENTRY"/>
    <x v="7"/>
    <x v="2"/>
    <m/>
    <x v="0"/>
    <x v="0"/>
    <s v="Residence"/>
    <s v="COVENTRY"/>
    <s v="TOLLAND"/>
    <s v="CT"/>
    <s v="Multi drug Effects"/>
    <s v="Acute Fentanyl Intoxication"/>
    <m/>
    <m/>
    <s v="Y"/>
    <m/>
    <m/>
    <m/>
    <m/>
    <m/>
    <m/>
    <m/>
    <m/>
    <m/>
    <m/>
    <m/>
    <m/>
    <m/>
    <s v="Accident"/>
  </r>
  <r>
    <n v="1175"/>
    <x v="212"/>
    <x v="176"/>
    <d v="1899-12-30T00:00:00"/>
    <x v="23"/>
    <x v="0"/>
    <x v="0"/>
    <x v="9"/>
    <x v="4"/>
    <x v="0"/>
    <s v="BRIDGEPORT"/>
    <x v="3"/>
    <x v="0"/>
    <m/>
    <x v="1"/>
    <x v="1"/>
    <s v="Residence"/>
    <s v="BRIDGEPORT"/>
    <s v="FAIRFIELD"/>
    <s v="CT"/>
    <s v="Multi drug Effects"/>
    <s v="Combined Effects of Cocaine, Methadone, and Hydroxyzine"/>
    <m/>
    <s v="Y"/>
    <m/>
    <m/>
    <m/>
    <m/>
    <m/>
    <m/>
    <m/>
    <s v="Y"/>
    <m/>
    <m/>
    <m/>
    <m/>
    <m/>
    <m/>
    <s v="Accident"/>
  </r>
  <r>
    <n v="1179"/>
    <x v="213"/>
    <x v="177"/>
    <d v="1899-12-30T00:00:00"/>
    <x v="22"/>
    <x v="0"/>
    <x v="6"/>
    <x v="81"/>
    <x v="0"/>
    <x v="0"/>
    <s v="WATERBURY"/>
    <x v="0"/>
    <x v="0"/>
    <m/>
    <x v="1"/>
    <x v="2"/>
    <s v="Residence"/>
    <s v="WOLCOTT"/>
    <s v="NEW HAVEN"/>
    <s v="CT"/>
    <s v="Heroin"/>
    <s v="Heroin Toxicity"/>
    <s v="Y"/>
    <m/>
    <m/>
    <m/>
    <m/>
    <m/>
    <m/>
    <m/>
    <m/>
    <m/>
    <m/>
    <m/>
    <m/>
    <m/>
    <m/>
    <m/>
    <s v="Accident"/>
  </r>
  <r>
    <n v="1187"/>
    <x v="214"/>
    <x v="67"/>
    <d v="1899-12-30T00:00:00"/>
    <x v="34"/>
    <x v="0"/>
    <x v="0"/>
    <x v="82"/>
    <x v="7"/>
    <x v="0"/>
    <s v="CLINTON"/>
    <x v="6"/>
    <x v="2"/>
    <m/>
    <x v="0"/>
    <x v="0"/>
    <s v="Residence"/>
    <s v="CLINTON"/>
    <s v="MIDDLESEX"/>
    <s v="CT"/>
    <s v="Multi drug Effects"/>
    <s v="Acute Intoxication From the Combined Effects of Cocaine, Fentanyl, Bupropion, Quetiapine, and Citalopram/Escitalopram"/>
    <m/>
    <s v="Y"/>
    <s v="Y"/>
    <m/>
    <m/>
    <m/>
    <m/>
    <m/>
    <m/>
    <m/>
    <m/>
    <m/>
    <m/>
    <m/>
    <m/>
    <m/>
    <s v="Accident"/>
  </r>
  <r>
    <n v="1188"/>
    <x v="215"/>
    <x v="178"/>
    <d v="1899-12-30T00:00:00"/>
    <x v="14"/>
    <x v="1"/>
    <x v="0"/>
    <x v="65"/>
    <x v="0"/>
    <x v="0"/>
    <s v="BRANFORD"/>
    <x v="0"/>
    <x v="2"/>
    <m/>
    <x v="1"/>
    <x v="24"/>
    <s v="Residence"/>
    <s v="BRANFORD"/>
    <s v="NEW HAVEN"/>
    <s v="CT"/>
    <s v="Multi drug Effects"/>
    <s v="ACUTE METHADONE TOXICITY, AMPHETAMINE, ALPRAZOLAM, QUETIAPINE, RISPERIDONE USE"/>
    <m/>
    <m/>
    <m/>
    <m/>
    <m/>
    <m/>
    <m/>
    <m/>
    <s v="Y"/>
    <s v="Y"/>
    <s v="Y"/>
    <m/>
    <m/>
    <m/>
    <m/>
    <m/>
    <s v="Accident"/>
  </r>
  <r>
    <n v="1191"/>
    <x v="216"/>
    <x v="179"/>
    <d v="1899-12-30T00:00:00"/>
    <x v="28"/>
    <x v="1"/>
    <x v="0"/>
    <x v="6"/>
    <x v="3"/>
    <x v="0"/>
    <s v="HARTFORD"/>
    <x v="2"/>
    <x v="0"/>
    <m/>
    <x v="0"/>
    <x v="0"/>
    <s v="Residential Building"/>
    <s v="HARTFORD"/>
    <s v="HARTFORD"/>
    <s v="CT"/>
    <s v="Multi drug Effects"/>
    <s v="Acute Fentanyl Intoxication"/>
    <m/>
    <m/>
    <s v="Y"/>
    <m/>
    <m/>
    <m/>
    <m/>
    <m/>
    <m/>
    <m/>
    <m/>
    <m/>
    <m/>
    <m/>
    <m/>
    <m/>
    <s v="Accident"/>
  </r>
  <r>
    <n v="1193"/>
    <x v="217"/>
    <x v="180"/>
    <d v="1899-12-30T00:00:00"/>
    <x v="27"/>
    <x v="0"/>
    <x v="0"/>
    <x v="83"/>
    <x v="5"/>
    <x v="0"/>
    <s v="GRISWOLD"/>
    <x v="4"/>
    <x v="2"/>
    <m/>
    <x v="0"/>
    <x v="0"/>
    <s v="Shed"/>
    <s v="GRISWOLD"/>
    <s v="NEW LONDON"/>
    <s v="CT"/>
    <s v="Others"/>
    <s v="Intracranial Hemorrhage Hypertensive and Atherosclerotic Cardiovascular Disease and Complicating Acute Intoxication due to the Combined Effects of Cocaine, Ethanol, and Hydrocodone"/>
    <m/>
    <s v="Y"/>
    <m/>
    <m/>
    <m/>
    <m/>
    <s v="Y"/>
    <s v="Y"/>
    <m/>
    <m/>
    <m/>
    <m/>
    <m/>
    <m/>
    <m/>
    <m/>
    <s v="Accident"/>
  </r>
  <r>
    <n v="1194"/>
    <x v="218"/>
    <x v="105"/>
    <d v="1899-12-30T00:00:00"/>
    <x v="37"/>
    <x v="0"/>
    <x v="0"/>
    <x v="60"/>
    <x v="0"/>
    <x v="0"/>
    <s v="DERBY"/>
    <x v="0"/>
    <x v="0"/>
    <m/>
    <x v="0"/>
    <x v="0"/>
    <s v="Residence"/>
    <s v="OXFORD"/>
    <s v="NEW HAVEN"/>
    <s v="CT"/>
    <s v="Multi drug Effects"/>
    <s v="FENTANYL, HEROIN, QUETIAPINE, AND ETHANOL"/>
    <s v="Y"/>
    <m/>
    <s v="Y"/>
    <m/>
    <m/>
    <m/>
    <s v="Y"/>
    <m/>
    <m/>
    <m/>
    <m/>
    <m/>
    <m/>
    <m/>
    <m/>
    <m/>
    <s v="Accident"/>
  </r>
  <r>
    <n v="1202"/>
    <x v="219"/>
    <x v="29"/>
    <d v="1899-12-30T00:00:00"/>
    <x v="10"/>
    <x v="0"/>
    <x v="0"/>
    <x v="28"/>
    <x v="5"/>
    <x v="0"/>
    <s v="HARTFORD"/>
    <x v="2"/>
    <x v="0"/>
    <m/>
    <x v="0"/>
    <x v="0"/>
    <s v="Residence"/>
    <s v="NORWICH"/>
    <s v="NEW LONDON"/>
    <s v="CT"/>
    <s v="Multi drug Effects"/>
    <s v="Acute Heroin and Alcohol Intoxication"/>
    <s v="Y"/>
    <m/>
    <m/>
    <m/>
    <m/>
    <m/>
    <s v="Y"/>
    <m/>
    <m/>
    <m/>
    <m/>
    <m/>
    <m/>
    <m/>
    <m/>
    <m/>
    <s v="Accident"/>
  </r>
  <r>
    <n v="1204"/>
    <x v="220"/>
    <x v="181"/>
    <d v="1899-12-30T00:00:00"/>
    <x v="41"/>
    <x v="0"/>
    <x v="0"/>
    <x v="84"/>
    <x v="6"/>
    <x v="0"/>
    <s v="VERNON-ROCKVILLE"/>
    <x v="7"/>
    <x v="2"/>
    <m/>
    <x v="0"/>
    <x v="0"/>
    <s v="Residence"/>
    <s v="VERNON-ROCKVILLE"/>
    <s v="TOLLAND"/>
    <s v="CT"/>
    <s v="Multi drug Effects"/>
    <s v="Acute Fentanyl Intoxication"/>
    <m/>
    <m/>
    <s v="Y"/>
    <m/>
    <m/>
    <m/>
    <m/>
    <m/>
    <m/>
    <m/>
    <m/>
    <m/>
    <m/>
    <m/>
    <m/>
    <m/>
    <s v="Accident"/>
  </r>
  <r>
    <n v="1212"/>
    <x v="221"/>
    <x v="182"/>
    <d v="1899-12-30T00:00:00"/>
    <x v="0"/>
    <x v="0"/>
    <x v="0"/>
    <x v="22"/>
    <x v="0"/>
    <x v="0"/>
    <s v="MERIDEN"/>
    <x v="0"/>
    <x v="0"/>
    <m/>
    <x v="0"/>
    <x v="0"/>
    <s v="Residence"/>
    <s v="WALLINGFORD"/>
    <s v="NEW HAVEN"/>
    <s v="CT"/>
    <s v="Multi drug Effects"/>
    <s v="Fentanyl, Alprazolam, And Hydroxyzine"/>
    <m/>
    <m/>
    <s v="Y"/>
    <m/>
    <m/>
    <m/>
    <m/>
    <m/>
    <s v="Y"/>
    <m/>
    <m/>
    <m/>
    <m/>
    <m/>
    <m/>
    <m/>
    <s v="Accident"/>
  </r>
  <r>
    <n v="1223"/>
    <x v="222"/>
    <x v="183"/>
    <d v="1899-12-30T00:00:00"/>
    <x v="42"/>
    <x v="0"/>
    <x v="0"/>
    <x v="54"/>
    <x v="0"/>
    <x v="0"/>
    <s v="WATERBURY"/>
    <x v="0"/>
    <x v="0"/>
    <m/>
    <x v="0"/>
    <x v="0"/>
    <s v="In Vehicle"/>
    <s v="WATERBURY"/>
    <s v="NEW HAVEN"/>
    <s v="CT"/>
    <s v="Multi drug Effects"/>
    <s v="Acute Intoxication due to the Combined Effects of Fentanyl and Acetyl Fentanyl"/>
    <m/>
    <m/>
    <s v="Y"/>
    <s v="Y"/>
    <m/>
    <m/>
    <m/>
    <m/>
    <m/>
    <m/>
    <m/>
    <m/>
    <m/>
    <m/>
    <m/>
    <m/>
    <s v="Accident"/>
  </r>
  <r>
    <n v="1234"/>
    <x v="223"/>
    <x v="184"/>
    <d v="1899-12-30T00:00:00"/>
    <x v="13"/>
    <x v="0"/>
    <x v="0"/>
    <x v="50"/>
    <x v="4"/>
    <x v="0"/>
    <s v="DANBURY"/>
    <x v="3"/>
    <x v="2"/>
    <m/>
    <x v="2"/>
    <x v="22"/>
    <s v="Residence"/>
    <s v="DANBURY"/>
    <s v="FAIRFIELD"/>
    <s v="CT"/>
    <s v="Multi drug Effects"/>
    <s v="Multidrug Toxicity Including Oxycodone, Ethanol, Cocaine, and Alprazolam"/>
    <m/>
    <s v="Y"/>
    <m/>
    <m/>
    <s v="Y"/>
    <m/>
    <s v="Y"/>
    <m/>
    <s v="Y"/>
    <m/>
    <m/>
    <m/>
    <m/>
    <m/>
    <m/>
    <m/>
    <s v="Accident"/>
  </r>
  <r>
    <n v="1235"/>
    <x v="224"/>
    <x v="185"/>
    <d v="1899-12-30T00:00:00"/>
    <x v="32"/>
    <x v="0"/>
    <x v="3"/>
    <x v="9"/>
    <x v="4"/>
    <x v="0"/>
    <s v="BRIDGEPORT"/>
    <x v="3"/>
    <x v="0"/>
    <m/>
    <x v="0"/>
    <x v="0"/>
    <s v="Residence"/>
    <s v="BRIDGEPORT"/>
    <s v="FAIRFIELD"/>
    <s v="CT"/>
    <s v="Multi drug Effects"/>
    <s v="Complications of Acute Opioid Intoxication"/>
    <s v="Y"/>
    <m/>
    <m/>
    <m/>
    <m/>
    <m/>
    <m/>
    <m/>
    <m/>
    <m/>
    <m/>
    <m/>
    <m/>
    <m/>
    <m/>
    <m/>
    <s v="Accident"/>
  </r>
  <r>
    <n v="1238"/>
    <x v="225"/>
    <x v="186"/>
    <d v="1899-12-30T00:00:00"/>
    <x v="7"/>
    <x v="0"/>
    <x v="0"/>
    <x v="1"/>
    <x v="0"/>
    <x v="0"/>
    <s v="NEW HAVEN"/>
    <x v="0"/>
    <x v="2"/>
    <m/>
    <x v="0"/>
    <x v="0"/>
    <s v="Residence"/>
    <s v="NEW HAVEN"/>
    <s v="NEW HAVEN"/>
    <s v="CT"/>
    <s v="Multi drug Effects"/>
    <s v="Acute Intoxication due to the Combined Effects of Fentanyl, Heroin, and Methadone"/>
    <s v="Y"/>
    <m/>
    <s v="Y"/>
    <m/>
    <m/>
    <m/>
    <m/>
    <m/>
    <m/>
    <s v="Y"/>
    <m/>
    <m/>
    <m/>
    <m/>
    <m/>
    <m/>
    <s v="Accident"/>
  </r>
  <r>
    <n v="1247"/>
    <x v="226"/>
    <x v="187"/>
    <d v="1899-12-30T00:00:00"/>
    <x v="35"/>
    <x v="0"/>
    <x v="3"/>
    <x v="85"/>
    <x v="3"/>
    <x v="0"/>
    <s v="WINDSOR"/>
    <x v="2"/>
    <x v="2"/>
    <m/>
    <x v="0"/>
    <x v="0"/>
    <s v="Residence"/>
    <s v="WINDSOR"/>
    <s v="HARTFORD"/>
    <s v="CT"/>
    <s v="Multi drug Effects"/>
    <s v="Acute Intoxication Due To The Combined Effects Of Heroin, Cocaine, Clonazepam, And Quetiapine"/>
    <s v="Y"/>
    <s v="Y"/>
    <m/>
    <m/>
    <m/>
    <m/>
    <m/>
    <m/>
    <s v="Y"/>
    <m/>
    <m/>
    <m/>
    <m/>
    <m/>
    <m/>
    <m/>
    <s v="Accident"/>
  </r>
  <r>
    <n v="1249"/>
    <x v="227"/>
    <x v="188"/>
    <d v="1899-12-30T00:00:00"/>
    <x v="27"/>
    <x v="0"/>
    <x v="1"/>
    <x v="9"/>
    <x v="4"/>
    <x v="0"/>
    <s v="BRIDGEPORT"/>
    <x v="3"/>
    <x v="0"/>
    <m/>
    <x v="0"/>
    <x v="0"/>
    <s v="Residence"/>
    <s v="BRIDGEPORT"/>
    <s v="FAIRFIELD"/>
    <s v="CT"/>
    <s v="Multi drug Effects"/>
    <s v="Acute heroin, Cocaine, and Clonazepam use"/>
    <s v="Y"/>
    <s v="Y"/>
    <m/>
    <m/>
    <m/>
    <m/>
    <m/>
    <m/>
    <s v="Y"/>
    <m/>
    <m/>
    <m/>
    <m/>
    <m/>
    <m/>
    <m/>
    <s v="Accident"/>
  </r>
  <r>
    <n v="1252"/>
    <x v="228"/>
    <x v="27"/>
    <d v="1899-12-30T00:00:00"/>
    <x v="26"/>
    <x v="1"/>
    <x v="0"/>
    <x v="37"/>
    <x v="5"/>
    <x v="0"/>
    <s v="MYSTIC"/>
    <x v="4"/>
    <x v="2"/>
    <m/>
    <x v="0"/>
    <x v="0"/>
    <s v="Residence"/>
    <s v="MYSTIC"/>
    <s v="NEW LONDON"/>
    <s v="CT"/>
    <s v="Multi drug Effects"/>
    <s v="Acute Intoxication due to the Combined Effects of Amphetamine, Diazepam, and Isoflurane"/>
    <m/>
    <m/>
    <m/>
    <m/>
    <m/>
    <m/>
    <m/>
    <m/>
    <s v="Y"/>
    <m/>
    <s v="Y"/>
    <m/>
    <m/>
    <m/>
    <m/>
    <m/>
    <s v="Accident"/>
  </r>
  <r>
    <n v="1259"/>
    <x v="229"/>
    <x v="189"/>
    <d v="1899-12-30T00:00:00"/>
    <x v="28"/>
    <x v="1"/>
    <x v="0"/>
    <x v="38"/>
    <x v="4"/>
    <x v="0"/>
    <s v="STAMFORD"/>
    <x v="3"/>
    <x v="2"/>
    <m/>
    <x v="0"/>
    <x v="0"/>
    <s v="Residence"/>
    <s v="STAMFORD"/>
    <s v="FAIRFIELD"/>
    <s v="CT"/>
    <s v="Multi drug Effects"/>
    <s v="Acute intoxication due to the combined effects of fentanyl, alprazolam, and nordiazepam"/>
    <m/>
    <m/>
    <s v="Y"/>
    <m/>
    <m/>
    <m/>
    <m/>
    <m/>
    <s v="Y"/>
    <m/>
    <m/>
    <m/>
    <m/>
    <m/>
    <m/>
    <m/>
    <s v="Accident"/>
  </r>
  <r>
    <n v="1261"/>
    <x v="230"/>
    <x v="190"/>
    <d v="1899-12-30T00:00:00"/>
    <x v="6"/>
    <x v="1"/>
    <x v="0"/>
    <x v="28"/>
    <x v="5"/>
    <x v="0"/>
    <s v="NORWICH"/>
    <x v="4"/>
    <x v="2"/>
    <m/>
    <x v="0"/>
    <x v="0"/>
    <s v="Residence"/>
    <s v="NORWICH"/>
    <s v="NEW LONDON"/>
    <s v="CT"/>
    <s v="Multi drug Effects"/>
    <s v="ACUTE FENTANYL TOXICITY, ASSOCIATED ALCOHOL USE"/>
    <m/>
    <m/>
    <s v="Y"/>
    <m/>
    <m/>
    <m/>
    <s v="Y"/>
    <m/>
    <m/>
    <m/>
    <m/>
    <m/>
    <m/>
    <m/>
    <m/>
    <m/>
    <s v="Accident"/>
  </r>
  <r>
    <n v="1262"/>
    <x v="231"/>
    <x v="6"/>
    <d v="1899-12-30T00:00:00"/>
    <x v="11"/>
    <x v="1"/>
    <x v="0"/>
    <x v="86"/>
    <x v="2"/>
    <x v="0"/>
    <s v="DAYVILLE"/>
    <x v="5"/>
    <x v="2"/>
    <m/>
    <x v="1"/>
    <x v="2"/>
    <s v="Residence"/>
    <s v="DAYVILLE"/>
    <s v="WINDHAM"/>
    <s v="CT"/>
    <s v="Multi drug Effects"/>
    <s v="Multidrug Toxicity Including Ethanol, Fentanyl, and Heroin"/>
    <s v="Y"/>
    <m/>
    <s v="Y"/>
    <m/>
    <m/>
    <m/>
    <s v="Y"/>
    <m/>
    <m/>
    <m/>
    <m/>
    <m/>
    <m/>
    <m/>
    <m/>
    <m/>
    <s v="Accident"/>
  </r>
  <r>
    <n v="1265"/>
    <x v="232"/>
    <x v="191"/>
    <d v="1899-12-30T00:00:00"/>
    <x v="40"/>
    <x v="0"/>
    <x v="0"/>
    <x v="32"/>
    <x v="4"/>
    <x v="0"/>
    <s v="STRATFORD"/>
    <x v="3"/>
    <x v="2"/>
    <m/>
    <x v="0"/>
    <x v="0"/>
    <s v="Residence"/>
    <s v="STRATFORD"/>
    <s v="FAIRFIELD"/>
    <s v="CT"/>
    <s v="Multi drug Effects"/>
    <s v="FENTANYL, HEROIN, DIPHENHYDRAMINE, ZOLPIDEM, and alprazolam"/>
    <s v="Y"/>
    <m/>
    <s v="Y"/>
    <m/>
    <m/>
    <m/>
    <m/>
    <m/>
    <s v="Y"/>
    <m/>
    <m/>
    <m/>
    <m/>
    <m/>
    <m/>
    <m/>
    <s v="Accident"/>
  </r>
  <r>
    <n v="1267"/>
    <x v="233"/>
    <x v="192"/>
    <d v="1899-12-30T00:00:00"/>
    <x v="6"/>
    <x v="0"/>
    <x v="0"/>
    <x v="12"/>
    <x v="0"/>
    <x v="0"/>
    <s v="WEST HAVEN"/>
    <x v="0"/>
    <x v="2"/>
    <m/>
    <x v="1"/>
    <x v="1"/>
    <s v="Residence"/>
    <s v="WEST HAVEN"/>
    <s v="NEW HAVEN"/>
    <s v="CT"/>
    <s v="Multi drug Effects"/>
    <s v="Combined Effects of Bupropion and Fentanyl"/>
    <m/>
    <m/>
    <s v="Y"/>
    <m/>
    <m/>
    <m/>
    <m/>
    <m/>
    <m/>
    <m/>
    <m/>
    <m/>
    <m/>
    <m/>
    <m/>
    <m/>
    <s v="Accident"/>
  </r>
  <r>
    <n v="1274"/>
    <x v="234"/>
    <x v="99"/>
    <d v="1899-12-30T00:00:00"/>
    <x v="19"/>
    <x v="0"/>
    <x v="1"/>
    <x v="71"/>
    <x v="3"/>
    <x v="0"/>
    <s v="HARTFORD"/>
    <x v="2"/>
    <x v="0"/>
    <m/>
    <x v="0"/>
    <x v="0"/>
    <s v="Residential Building"/>
    <s v="GLASTONBURY"/>
    <s v="HARTFORD"/>
    <s v="CT"/>
    <s v="Multi drug Effects"/>
    <s v="Acute Intoxication due to the Combined Effects of Ethanol, Fentanyl, and Heroin"/>
    <s v="Y"/>
    <m/>
    <s v="Y"/>
    <m/>
    <m/>
    <m/>
    <s v="Y"/>
    <m/>
    <m/>
    <m/>
    <m/>
    <m/>
    <m/>
    <m/>
    <m/>
    <m/>
    <s v="Accident"/>
  </r>
  <r>
    <n v="1279"/>
    <x v="235"/>
    <x v="193"/>
    <d v="1899-12-30T00:00:00"/>
    <x v="1"/>
    <x v="0"/>
    <x v="0"/>
    <x v="87"/>
    <x v="3"/>
    <x v="0"/>
    <s v="EAST GRANBY"/>
    <x v="2"/>
    <x v="2"/>
    <m/>
    <x v="0"/>
    <x v="0"/>
    <s v="Residence"/>
    <s v="EAST GRANBY"/>
    <s v="HARTFORD"/>
    <s v="CT"/>
    <s v="Multi drug Effects"/>
    <s v="Acute Intoxication due to the Combined Effects of Ethanol, Fentanyl, Furanyl Fentanyl, and Heroin"/>
    <s v="Y"/>
    <m/>
    <s v="Y"/>
    <s v="Y"/>
    <m/>
    <m/>
    <s v="Y"/>
    <m/>
    <m/>
    <m/>
    <m/>
    <m/>
    <m/>
    <m/>
    <m/>
    <m/>
    <s v="Accident"/>
  </r>
  <r>
    <n v="1281"/>
    <x v="236"/>
    <x v="194"/>
    <d v="1899-12-30T00:00:00"/>
    <x v="46"/>
    <x v="1"/>
    <x v="0"/>
    <x v="71"/>
    <x v="3"/>
    <x v="0"/>
    <s v="NEWINGTON"/>
    <x v="2"/>
    <x v="2"/>
    <m/>
    <x v="1"/>
    <x v="3"/>
    <s v="Residence"/>
    <s v="NEWINGTON"/>
    <s v="HARTFORD"/>
    <s v="CT"/>
    <s v="Multi drug Effects"/>
    <s v="Combined Effects of Ethanol, Butalbital, Tramadol, and Mirtazapine"/>
    <m/>
    <m/>
    <m/>
    <m/>
    <m/>
    <m/>
    <s v="Y"/>
    <m/>
    <m/>
    <m/>
    <m/>
    <s v="Y"/>
    <m/>
    <m/>
    <m/>
    <m/>
    <s v="Accident"/>
  </r>
  <r>
    <n v="1292"/>
    <x v="237"/>
    <x v="33"/>
    <d v="1899-12-30T00:00:00"/>
    <x v="5"/>
    <x v="0"/>
    <x v="0"/>
    <x v="9"/>
    <x v="4"/>
    <x v="0"/>
    <s v="BRIDGEPORT"/>
    <x v="3"/>
    <x v="2"/>
    <m/>
    <x v="1"/>
    <x v="1"/>
    <s v="Residence"/>
    <s v="BRIDGEPORT"/>
    <s v="FAIRFIELD"/>
    <s v="CT"/>
    <s v="Multi drug Effects"/>
    <s v="Acute Intoxication Combined Effects of Ethanol, Cocaine, Trazodone, Fentanyl, and Acetyl Fentanyl"/>
    <m/>
    <s v="Y"/>
    <s v="Y"/>
    <s v="Y"/>
    <m/>
    <m/>
    <s v="Y"/>
    <m/>
    <m/>
    <m/>
    <m/>
    <m/>
    <m/>
    <m/>
    <m/>
    <m/>
    <s v="Accident"/>
  </r>
  <r>
    <n v="1296"/>
    <x v="238"/>
    <x v="20"/>
    <d v="1899-12-30T00:00:00"/>
    <x v="7"/>
    <x v="1"/>
    <x v="0"/>
    <x v="18"/>
    <x v="1"/>
    <x v="0"/>
    <s v="WATERTOWN"/>
    <x v="1"/>
    <x v="2"/>
    <m/>
    <x v="1"/>
    <x v="25"/>
    <s v="Residence"/>
    <s v="WATERTOWN"/>
    <s v="LITCHFIELD"/>
    <s v="CT"/>
    <s v="Multi drug Effects"/>
    <s v="Acute Intoxication Bupivicaine, Buprenorphine, Carbamazapine, Topiramate, Amphetamine, and promethazine"/>
    <m/>
    <m/>
    <m/>
    <m/>
    <m/>
    <m/>
    <m/>
    <m/>
    <m/>
    <m/>
    <s v="Y"/>
    <m/>
    <m/>
    <m/>
    <s v="Buprenor"/>
    <m/>
    <s v="Accident"/>
  </r>
  <r>
    <n v="1297"/>
    <x v="239"/>
    <x v="39"/>
    <d v="1899-12-30T00:00:00"/>
    <x v="25"/>
    <x v="0"/>
    <x v="3"/>
    <x v="6"/>
    <x v="3"/>
    <x v="0"/>
    <s v="HARTFORD"/>
    <x v="2"/>
    <x v="2"/>
    <m/>
    <x v="0"/>
    <x v="0"/>
    <s v="Residence"/>
    <s v="HARTFORD"/>
    <s v="HARTFORD"/>
    <s v="CT"/>
    <s v="Multi drug Effects"/>
    <s v="ACUTE COCAINE AND FENTANYL TOXICITIES"/>
    <m/>
    <s v="Y"/>
    <s v="Y"/>
    <m/>
    <m/>
    <m/>
    <m/>
    <m/>
    <m/>
    <m/>
    <m/>
    <m/>
    <m/>
    <m/>
    <m/>
    <m/>
    <s v="Accident"/>
  </r>
  <r>
    <n v="1305"/>
    <x v="240"/>
    <x v="195"/>
    <d v="1899-12-30T00:00:00"/>
    <x v="20"/>
    <x v="0"/>
    <x v="0"/>
    <x v="49"/>
    <x v="3"/>
    <x v="0"/>
    <s v="NEW BRITAIN"/>
    <x v="2"/>
    <x v="1"/>
    <s v="truck cab"/>
    <x v="1"/>
    <x v="1"/>
    <s v="In Vehicle"/>
    <s v="NEW BRITAIN"/>
    <s v="HARTFORD"/>
    <s v="CT"/>
    <s v="Multi drug Effects"/>
    <s v="Acute Intoxication Combined Effects of Ethanol, Cocaine, and Fentanyl"/>
    <m/>
    <s v="Y"/>
    <s v="Y"/>
    <m/>
    <m/>
    <m/>
    <s v="Y"/>
    <m/>
    <m/>
    <m/>
    <m/>
    <m/>
    <m/>
    <m/>
    <m/>
    <m/>
    <s v="Accident"/>
  </r>
  <r>
    <n v="1307"/>
    <x v="241"/>
    <x v="166"/>
    <d v="1899-12-30T00:00:00"/>
    <x v="30"/>
    <x v="0"/>
    <x v="0"/>
    <x v="11"/>
    <x v="0"/>
    <x v="0"/>
    <s v="WATERBURY"/>
    <x v="0"/>
    <x v="2"/>
    <m/>
    <x v="0"/>
    <x v="0"/>
    <s v="Residence"/>
    <s v="WATERBURY"/>
    <s v="NEW HAVEN"/>
    <s v="CT"/>
    <s v="Multi drug Effects"/>
    <s v="Acute Intoxication From the Combined Effects of Cocaine and Heroin"/>
    <s v="Y"/>
    <s v="Y"/>
    <m/>
    <m/>
    <m/>
    <m/>
    <m/>
    <m/>
    <m/>
    <m/>
    <m/>
    <m/>
    <m/>
    <m/>
    <m/>
    <m/>
    <s v="Accident"/>
  </r>
  <r>
    <n v="1309"/>
    <x v="242"/>
    <x v="196"/>
    <d v="1899-12-30T00:00:00"/>
    <x v="33"/>
    <x v="0"/>
    <x v="0"/>
    <x v="24"/>
    <x v="5"/>
    <x v="0"/>
    <s v="NEW LONDON"/>
    <x v="4"/>
    <x v="0"/>
    <m/>
    <x v="0"/>
    <x v="0"/>
    <s v="Halfway House"/>
    <s v="NEW LONDON"/>
    <s v="NEW LONDON"/>
    <s v="CT"/>
    <s v="Multi drug Effects"/>
    <s v="Acute Intoxication Cocaine, Ethanol, and Heroin"/>
    <s v="Y"/>
    <s v="Y"/>
    <m/>
    <m/>
    <m/>
    <m/>
    <s v="Y"/>
    <m/>
    <m/>
    <m/>
    <m/>
    <m/>
    <m/>
    <m/>
    <m/>
    <m/>
    <s v="Accident"/>
  </r>
  <r>
    <n v="1318"/>
    <x v="243"/>
    <x v="163"/>
    <d v="1899-12-30T00:00:00"/>
    <x v="41"/>
    <x v="0"/>
    <x v="0"/>
    <x v="2"/>
    <x v="1"/>
    <x v="0"/>
    <s v="NAUGATUCK"/>
    <x v="0"/>
    <x v="1"/>
    <s v="Naugatuck Motor Lodge"/>
    <x v="0"/>
    <x v="0"/>
    <s v="Hotel or Motel"/>
    <s v="NAUGATUCK"/>
    <s v="NEW HAVEN"/>
    <s v="CT"/>
    <s v="Multi drug Effects"/>
    <s v="Acute Intoxication Cocaine, Fentanyl, and Heroin"/>
    <s v="Y"/>
    <s v="Y"/>
    <s v="Y"/>
    <m/>
    <m/>
    <m/>
    <m/>
    <m/>
    <m/>
    <m/>
    <m/>
    <m/>
    <m/>
    <m/>
    <m/>
    <m/>
    <s v="Accident"/>
  </r>
  <r>
    <n v="1323"/>
    <x v="244"/>
    <x v="197"/>
    <d v="1899-12-30T00:00:00"/>
    <x v="16"/>
    <x v="0"/>
    <x v="3"/>
    <x v="32"/>
    <x v="4"/>
    <x v="0"/>
    <s v="BRIDGEPORT"/>
    <x v="3"/>
    <x v="0"/>
    <m/>
    <x v="2"/>
    <x v="26"/>
    <s v="Residence"/>
    <s v="STRATFORD"/>
    <s v="FAIRFIELD"/>
    <s v="CT"/>
    <s v="Multi drug Effects"/>
    <s v="Multidrug Toxicity Including Fentanyl, Ethanol, and Alprazolam"/>
    <m/>
    <m/>
    <s v="Y"/>
    <m/>
    <m/>
    <m/>
    <s v="Y"/>
    <m/>
    <s v="Y"/>
    <m/>
    <m/>
    <m/>
    <m/>
    <m/>
    <m/>
    <m/>
    <s v="Accident"/>
  </r>
  <r>
    <n v="1327"/>
    <x v="245"/>
    <x v="198"/>
    <d v="1899-12-30T00:00:00"/>
    <x v="10"/>
    <x v="0"/>
    <x v="0"/>
    <x v="88"/>
    <x v="3"/>
    <x v="0"/>
    <s v="NEW BRITAIN"/>
    <x v="2"/>
    <x v="1"/>
    <s v="Girlfriend's House"/>
    <x v="0"/>
    <x v="0"/>
    <s v="Other"/>
    <s v="NEW BRITAIN"/>
    <s v="HARTFORD"/>
    <s v="CT"/>
    <s v="Multi drug Effects"/>
    <s v="Acute Intoxication From the Combined Effects of Cocaine, Alcohol, and Methadone"/>
    <m/>
    <s v="Y"/>
    <m/>
    <m/>
    <m/>
    <m/>
    <s v="Y"/>
    <m/>
    <m/>
    <s v="Y"/>
    <m/>
    <m/>
    <m/>
    <m/>
    <m/>
    <m/>
    <s v="Accident"/>
  </r>
  <r>
    <n v="1328"/>
    <x v="246"/>
    <x v="11"/>
    <d v="1899-12-30T00:00:00"/>
    <x v="36"/>
    <x v="0"/>
    <x v="0"/>
    <x v="20"/>
    <x v="3"/>
    <x v="0"/>
    <s v="SOUTHINGTON"/>
    <x v="2"/>
    <x v="0"/>
    <m/>
    <x v="0"/>
    <x v="0"/>
    <s v="Residence"/>
    <s v="SOUTHINGTON"/>
    <s v="HARTFORD"/>
    <s v="CT"/>
    <s v="Multi drug Effects"/>
    <s v="Acute Cocaine Intoxication"/>
    <m/>
    <s v="Y"/>
    <m/>
    <m/>
    <m/>
    <m/>
    <m/>
    <m/>
    <m/>
    <m/>
    <m/>
    <m/>
    <m/>
    <m/>
    <m/>
    <m/>
    <s v="Accident"/>
  </r>
  <r>
    <n v="1330"/>
    <x v="247"/>
    <x v="108"/>
    <d v="1899-12-30T00:00:00"/>
    <x v="20"/>
    <x v="1"/>
    <x v="0"/>
    <x v="40"/>
    <x v="3"/>
    <x v="0"/>
    <s v="BRISTOL"/>
    <x v="2"/>
    <x v="2"/>
    <m/>
    <x v="1"/>
    <x v="1"/>
    <s v="Residence"/>
    <s v="BRISTOL"/>
    <s v="HARTFORD"/>
    <s v="CT"/>
    <s v="Multi drug Effects"/>
    <s v="Acute Intoxication Combined Effects of Acryl Fentanyl and Diazepam"/>
    <m/>
    <m/>
    <s v="Y"/>
    <m/>
    <m/>
    <m/>
    <m/>
    <m/>
    <s v="Y"/>
    <m/>
    <m/>
    <m/>
    <m/>
    <m/>
    <m/>
    <m/>
    <s v="Accident"/>
  </r>
  <r>
    <n v="1333"/>
    <x v="248"/>
    <x v="169"/>
    <d v="1899-12-30T00:00:00"/>
    <x v="20"/>
    <x v="0"/>
    <x v="0"/>
    <x v="71"/>
    <x v="3"/>
    <x v="0"/>
    <s v="NEWINGTON"/>
    <x v="2"/>
    <x v="1"/>
    <s v="Carrier Motor Lodge"/>
    <x v="0"/>
    <x v="0"/>
    <s v="Hotel or Motel"/>
    <s v="NEWINGTON"/>
    <s v="HARTFORD"/>
    <s v="CT"/>
    <s v="Multi drug Effects"/>
    <s v="Acute Intoxication due to the Combined Effects of Alcohol and Chlorpromazine"/>
    <m/>
    <m/>
    <m/>
    <m/>
    <m/>
    <m/>
    <s v="Y"/>
    <m/>
    <m/>
    <m/>
    <m/>
    <m/>
    <m/>
    <m/>
    <m/>
    <m/>
    <s v="Accident"/>
  </r>
  <r>
    <n v="1339"/>
    <x v="249"/>
    <x v="26"/>
    <d v="1899-12-30T00:00:00"/>
    <x v="29"/>
    <x v="0"/>
    <x v="3"/>
    <x v="32"/>
    <x v="4"/>
    <x v="0"/>
    <s v="STRATFORD"/>
    <x v="3"/>
    <x v="2"/>
    <m/>
    <x v="1"/>
    <x v="2"/>
    <s v="Residence"/>
    <s v="STRATFORD"/>
    <s v="FAIRFIELD"/>
    <s v="CT"/>
    <s v="Multi drug Effects"/>
    <s v="Multidrug Toxicity Including Phencyclidine, Fentanyl, and Heroin"/>
    <s v="Y"/>
    <m/>
    <s v="Y"/>
    <m/>
    <m/>
    <m/>
    <m/>
    <m/>
    <m/>
    <m/>
    <m/>
    <m/>
    <m/>
    <m/>
    <s v="PCP"/>
    <m/>
    <s v="Accident"/>
  </r>
  <r>
    <n v="1341"/>
    <x v="250"/>
    <x v="199"/>
    <d v="1899-12-30T00:00:00"/>
    <x v="36"/>
    <x v="0"/>
    <x v="0"/>
    <x v="1"/>
    <x v="0"/>
    <x v="0"/>
    <s v="NEW HAVEN"/>
    <x v="0"/>
    <x v="2"/>
    <m/>
    <x v="0"/>
    <x v="0"/>
    <s v="Residence"/>
    <s v="NEW HAVEN"/>
    <s v="NEW HAVEN"/>
    <s v="CT"/>
    <s v="Multi drug Effects"/>
    <s v="Acute Intoxication From the Combined Effects of Heroin and Buprenorphine"/>
    <s v="Y"/>
    <m/>
    <m/>
    <m/>
    <m/>
    <m/>
    <m/>
    <m/>
    <m/>
    <m/>
    <m/>
    <m/>
    <m/>
    <m/>
    <s v="Buprenor"/>
    <m/>
    <s v="Accident"/>
  </r>
  <r>
    <n v="1346"/>
    <x v="251"/>
    <x v="27"/>
    <d v="1899-12-30T00:00:00"/>
    <x v="39"/>
    <x v="0"/>
    <x v="3"/>
    <x v="30"/>
    <x v="2"/>
    <x v="0"/>
    <s v="WILLIMANTIC"/>
    <x v="5"/>
    <x v="0"/>
    <m/>
    <x v="0"/>
    <x v="0"/>
    <s v="Residence"/>
    <s v="WILLIMANTIC"/>
    <s v="WINDHAM"/>
    <s v="CT"/>
    <s v="Multi drug Effects"/>
    <s v="Acute Intoxication due to the Combined Effects of Oxycodone, Lorazepam and Hydroxyzine"/>
    <m/>
    <m/>
    <m/>
    <m/>
    <s v="Y"/>
    <m/>
    <m/>
    <m/>
    <s v="Y"/>
    <m/>
    <m/>
    <m/>
    <m/>
    <m/>
    <m/>
    <m/>
    <s v="Accident"/>
  </r>
  <r>
    <n v="1354"/>
    <x v="252"/>
    <x v="200"/>
    <d v="1899-12-30T00:00:00"/>
    <x v="33"/>
    <x v="1"/>
    <x v="0"/>
    <x v="29"/>
    <x v="5"/>
    <x v="0"/>
    <s v="GROTON"/>
    <x v="4"/>
    <x v="2"/>
    <m/>
    <x v="1"/>
    <x v="13"/>
    <s v="Residence"/>
    <s v="GROTON"/>
    <s v="NEW LONDON"/>
    <s v="CT"/>
    <s v="Multi drug Effects"/>
    <s v="Acute Intoxication due to the Combined Effects of Diazepam, Hydroxyzine, Methadone, Oxycodone, and Topiramate"/>
    <m/>
    <m/>
    <m/>
    <m/>
    <s v="Y"/>
    <m/>
    <m/>
    <m/>
    <s v="Y"/>
    <s v="Y"/>
    <m/>
    <m/>
    <m/>
    <m/>
    <m/>
    <m/>
    <s v="Accident"/>
  </r>
  <r>
    <n v="1356"/>
    <x v="253"/>
    <x v="31"/>
    <d v="1899-12-30T00:00:00"/>
    <x v="4"/>
    <x v="0"/>
    <x v="0"/>
    <x v="54"/>
    <x v="0"/>
    <x v="0"/>
    <s v="NEW HAVEN"/>
    <x v="0"/>
    <x v="1"/>
    <m/>
    <x v="1"/>
    <x v="1"/>
    <s v="Hotel or Motel"/>
    <s v="NEW HAVEN"/>
    <s v="NEW HAVEN"/>
    <s v="CT"/>
    <s v="Multi drug Effects"/>
    <s v="Combined Effects of Ethanol, Cocaine, and Methadone"/>
    <m/>
    <s v="Y"/>
    <m/>
    <m/>
    <m/>
    <m/>
    <s v="Y"/>
    <m/>
    <m/>
    <s v="Y"/>
    <m/>
    <m/>
    <m/>
    <m/>
    <m/>
    <m/>
    <s v="Accident"/>
  </r>
  <r>
    <n v="1362"/>
    <x v="254"/>
    <x v="32"/>
    <d v="1899-12-30T00:00:00"/>
    <x v="43"/>
    <x v="0"/>
    <x v="0"/>
    <x v="1"/>
    <x v="0"/>
    <x v="0"/>
    <s v="MERIDEN"/>
    <x v="0"/>
    <x v="0"/>
    <m/>
    <x v="0"/>
    <x v="0"/>
    <s v="In Vehicle"/>
    <s v="WALLINGFORD"/>
    <s v="NEW HAVEN"/>
    <s v="CT"/>
    <s v="Multi drug Effects"/>
    <s v="Acute Intoxication due to the Combined Effects of Fentanyl, Cocaine and Heroin"/>
    <s v="Y"/>
    <s v="Y"/>
    <s v="Y"/>
    <m/>
    <m/>
    <m/>
    <m/>
    <m/>
    <m/>
    <m/>
    <m/>
    <m/>
    <m/>
    <m/>
    <m/>
    <m/>
    <s v="Accident"/>
  </r>
  <r>
    <n v="1379"/>
    <x v="255"/>
    <x v="201"/>
    <d v="1899-12-30T00:00:00"/>
    <x v="43"/>
    <x v="0"/>
    <x v="0"/>
    <x v="28"/>
    <x v="5"/>
    <x v="0"/>
    <s v="NORWICH"/>
    <x v="4"/>
    <x v="2"/>
    <m/>
    <x v="0"/>
    <x v="0"/>
    <s v="Residence"/>
    <s v="NORWICH"/>
    <s v="NEW LONDON"/>
    <s v="CT"/>
    <s v="Multi drug Effects"/>
    <s v="Acute Intoxication From the Combined Effects of Fentanyl and Alcohol"/>
    <m/>
    <m/>
    <s v="Y"/>
    <m/>
    <m/>
    <m/>
    <s v="Y"/>
    <m/>
    <m/>
    <m/>
    <m/>
    <m/>
    <m/>
    <m/>
    <m/>
    <m/>
    <s v="Accident"/>
  </r>
  <r>
    <n v="1387"/>
    <x v="256"/>
    <x v="72"/>
    <d v="1899-12-30T00:00:00"/>
    <x v="22"/>
    <x v="0"/>
    <x v="0"/>
    <x v="2"/>
    <x v="1"/>
    <x v="0"/>
    <s v="TORRINGTON"/>
    <x v="1"/>
    <x v="2"/>
    <m/>
    <x v="0"/>
    <x v="0"/>
    <s v="Residence"/>
    <s v="TORRINGTON"/>
    <s v="LITCHFIELD"/>
    <s v="CT"/>
    <s v="Multi drug Effects"/>
    <s v="ACUTE COMBINED FENTANYL, ACETYL FENTANYL AND ALCOHOL TOXICITIES"/>
    <m/>
    <m/>
    <s v="Y"/>
    <s v="Y"/>
    <m/>
    <m/>
    <s v="Y"/>
    <m/>
    <m/>
    <m/>
    <m/>
    <m/>
    <m/>
    <m/>
    <m/>
    <m/>
    <s v="Accident"/>
  </r>
  <r>
    <n v="1394"/>
    <x v="257"/>
    <x v="38"/>
    <d v="1899-12-30T00:00:00"/>
    <x v="41"/>
    <x v="0"/>
    <x v="0"/>
    <x v="89"/>
    <x v="6"/>
    <x v="0"/>
    <s v="VERNON"/>
    <x v="7"/>
    <x v="0"/>
    <m/>
    <x v="0"/>
    <x v="0"/>
    <s v="Residence"/>
    <s v="ROCKVILLE"/>
    <s v="TOLLAND"/>
    <s v="CT"/>
    <s v="Multi drug Effects"/>
    <s v="Acute Intoxication From the Combined Effects of Fentanyl, Hydrocodone, trazadone, and esctalopram"/>
    <m/>
    <m/>
    <s v="Y"/>
    <m/>
    <m/>
    <m/>
    <m/>
    <s v="Y"/>
    <m/>
    <m/>
    <m/>
    <m/>
    <m/>
    <m/>
    <m/>
    <m/>
    <s v="Accident"/>
  </r>
  <r>
    <n v="1400"/>
    <x v="258"/>
    <x v="202"/>
    <d v="1899-12-30T00:00:00"/>
    <x v="43"/>
    <x v="0"/>
    <x v="0"/>
    <x v="65"/>
    <x v="0"/>
    <x v="0"/>
    <s v="NEW HAVEN"/>
    <x v="0"/>
    <x v="0"/>
    <m/>
    <x v="0"/>
    <x v="27"/>
    <s v="Residence"/>
    <s v="BRANFORD"/>
    <s v="NEW HAVEN"/>
    <s v="CT"/>
    <s v="Multi drug Effects"/>
    <s v="Acute Morphine intoxication"/>
    <m/>
    <m/>
    <m/>
    <m/>
    <m/>
    <m/>
    <m/>
    <m/>
    <m/>
    <m/>
    <m/>
    <m/>
    <s v="Y"/>
    <m/>
    <s v="morphine"/>
    <m/>
    <s v="Accident"/>
  </r>
  <r>
    <n v="1402"/>
    <x v="259"/>
    <x v="203"/>
    <d v="1899-12-30T00:00:00"/>
    <x v="21"/>
    <x v="0"/>
    <x v="0"/>
    <x v="11"/>
    <x v="0"/>
    <x v="0"/>
    <s v="WATERBURY"/>
    <x v="0"/>
    <x v="2"/>
    <m/>
    <x v="1"/>
    <x v="2"/>
    <s v="Residence"/>
    <s v="WATERBURY"/>
    <s v="NEW HAVEN"/>
    <s v="CT"/>
    <s v="Multi drug Effects"/>
    <s v="Multidrug Toxicity Including Cocaine, Fentanyl, and Morphine"/>
    <s v="Y"/>
    <s v="Y"/>
    <s v="Y"/>
    <m/>
    <m/>
    <m/>
    <m/>
    <m/>
    <m/>
    <m/>
    <m/>
    <m/>
    <m/>
    <m/>
    <m/>
    <m/>
    <s v="Accident"/>
  </r>
  <r>
    <n v="1408"/>
    <x v="260"/>
    <x v="204"/>
    <d v="1899-12-30T00:00:00"/>
    <x v="30"/>
    <x v="1"/>
    <x v="0"/>
    <x v="50"/>
    <x v="4"/>
    <x v="0"/>
    <s v="DANBURY"/>
    <x v="3"/>
    <x v="0"/>
    <m/>
    <x v="0"/>
    <x v="0"/>
    <s v="Residence"/>
    <s v="DANBURY"/>
    <s v="FAIRFIELD"/>
    <s v="CT"/>
    <s v="Multi drug Effects"/>
    <s v="Acute Intoxication From the Combined Effects of Fenatnyl, Methoxyacetyl Fentanyl, and Cyclopropyl Fentanyl"/>
    <m/>
    <m/>
    <s v="Y"/>
    <s v="Y"/>
    <m/>
    <m/>
    <m/>
    <m/>
    <m/>
    <m/>
    <m/>
    <m/>
    <m/>
    <m/>
    <m/>
    <m/>
    <s v="Accident"/>
  </r>
  <r>
    <n v="1425"/>
    <x v="261"/>
    <x v="144"/>
    <d v="1899-12-30T00:00:00"/>
    <x v="35"/>
    <x v="1"/>
    <x v="0"/>
    <x v="41"/>
    <x v="7"/>
    <x v="0"/>
    <s v="MIDDLETOWN"/>
    <x v="6"/>
    <x v="0"/>
    <m/>
    <x v="0"/>
    <x v="0"/>
    <s v="Other, Public Buildings"/>
    <s v="MIDDLETOWN"/>
    <s v="MIDDLESEX"/>
    <s v="CT"/>
    <s v="Multi drug Effects"/>
    <s v="Acute Intoxication Cocaine and Fentanyl"/>
    <m/>
    <s v="Y"/>
    <s v="Y"/>
    <m/>
    <m/>
    <m/>
    <m/>
    <m/>
    <m/>
    <m/>
    <m/>
    <m/>
    <m/>
    <m/>
    <m/>
    <m/>
    <s v="Accident"/>
  </r>
  <r>
    <n v="1434"/>
    <x v="262"/>
    <x v="74"/>
    <d v="1899-12-30T00:00:00"/>
    <x v="43"/>
    <x v="0"/>
    <x v="0"/>
    <x v="50"/>
    <x v="4"/>
    <x v="0"/>
    <s v="DANBURY"/>
    <x v="3"/>
    <x v="0"/>
    <m/>
    <x v="0"/>
    <x v="0"/>
    <s v="Residence"/>
    <s v="DANBURY"/>
    <s v="FAIRFIELD"/>
    <s v="CT"/>
    <s v="Multi drug Effects"/>
    <s v="Acute Intoxication due to the Combined Effects of Fentanyl, Acetyl Fentanyl, Heroin, Buprenorphine, and Diazepam, RECENT COCAINE USE"/>
    <s v="Y"/>
    <s v="Y"/>
    <s v="Y"/>
    <s v="Y"/>
    <m/>
    <m/>
    <m/>
    <m/>
    <s v="Y"/>
    <m/>
    <m/>
    <m/>
    <m/>
    <m/>
    <s v="Buprenor"/>
    <m/>
    <s v="Accident"/>
  </r>
  <r>
    <n v="1436"/>
    <x v="263"/>
    <x v="126"/>
    <d v="1899-12-30T00:00:00"/>
    <x v="47"/>
    <x v="0"/>
    <x v="2"/>
    <x v="90"/>
    <x v="0"/>
    <x v="0"/>
    <s v="BETHANY"/>
    <x v="0"/>
    <x v="2"/>
    <m/>
    <x v="0"/>
    <x v="0"/>
    <s v="Residence"/>
    <s v="BETHANY"/>
    <s v="NEW HAVEN"/>
    <s v="CT"/>
    <s v="Multi drug Effects"/>
    <s v="Acute Intoxication due to the Combined Effects of Cocaine, Ethanol, Fentanyl, and Heroin"/>
    <s v="Y"/>
    <s v="Y"/>
    <s v="Y"/>
    <m/>
    <m/>
    <m/>
    <s v="Y"/>
    <m/>
    <m/>
    <m/>
    <m/>
    <m/>
    <m/>
    <m/>
    <m/>
    <m/>
    <s v="Accident"/>
  </r>
  <r>
    <n v="1443"/>
    <x v="264"/>
    <x v="110"/>
    <d v="1899-12-30T00:00:00"/>
    <x v="4"/>
    <x v="0"/>
    <x v="0"/>
    <x v="46"/>
    <x v="3"/>
    <x v="0"/>
    <s v="ENFIELD"/>
    <x v="2"/>
    <x v="2"/>
    <m/>
    <x v="1"/>
    <x v="2"/>
    <s v="Residence"/>
    <s v="ENFIELD"/>
    <s v="HARTFORD"/>
    <s v="CT"/>
    <s v="Multi drug Effects"/>
    <s v="Multidrug Toxicity Including Fentanyl and Alprazolam"/>
    <m/>
    <m/>
    <s v="Y"/>
    <m/>
    <m/>
    <m/>
    <m/>
    <m/>
    <s v="Y"/>
    <m/>
    <m/>
    <m/>
    <m/>
    <m/>
    <m/>
    <m/>
    <s v="Accident"/>
  </r>
  <r>
    <n v="1446"/>
    <x v="265"/>
    <x v="140"/>
    <d v="1899-12-30T00:00:00"/>
    <x v="42"/>
    <x v="0"/>
    <x v="0"/>
    <x v="49"/>
    <x v="3"/>
    <x v="0"/>
    <s v="MANCHESTER"/>
    <x v="2"/>
    <x v="2"/>
    <m/>
    <x v="0"/>
    <x v="0"/>
    <s v="Residence"/>
    <s v="MANCHESTER"/>
    <s v="HARTFORD"/>
    <s v="CT"/>
    <s v="Multi drug Effects"/>
    <s v="Acute Intoxication From the Combined Effects of Cocaine, Heroin, and Citalopram/Escitalopram"/>
    <s v="Y"/>
    <s v="Y"/>
    <m/>
    <m/>
    <m/>
    <m/>
    <m/>
    <m/>
    <m/>
    <m/>
    <m/>
    <m/>
    <m/>
    <m/>
    <m/>
    <m/>
    <s v="Accident"/>
  </r>
  <r>
    <n v="1453"/>
    <x v="266"/>
    <x v="183"/>
    <d v="1899-12-30T00:00:00"/>
    <x v="32"/>
    <x v="0"/>
    <x v="3"/>
    <x v="9"/>
    <x v="4"/>
    <x v="0"/>
    <s v="BRIDGEPORT"/>
    <x v="3"/>
    <x v="0"/>
    <m/>
    <x v="0"/>
    <x v="0"/>
    <s v="Halfway House"/>
    <s v="BRIDGEPORT"/>
    <s v="FAIRFIELD"/>
    <s v="CT"/>
    <s v="Multi drug Effects"/>
    <s v="ACUTE FENTANYL TOXICITY"/>
    <m/>
    <m/>
    <s v="Y"/>
    <m/>
    <m/>
    <m/>
    <m/>
    <m/>
    <m/>
    <m/>
    <m/>
    <m/>
    <m/>
    <m/>
    <m/>
    <m/>
    <s v="Accident"/>
  </r>
  <r>
    <n v="1489"/>
    <x v="267"/>
    <x v="184"/>
    <d v="1899-12-30T00:00:00"/>
    <x v="19"/>
    <x v="1"/>
    <x v="0"/>
    <x v="42"/>
    <x v="0"/>
    <x v="0"/>
    <s v="MADISON"/>
    <x v="0"/>
    <x v="2"/>
    <m/>
    <x v="1"/>
    <x v="28"/>
    <s v="Residence"/>
    <s v="MADISON"/>
    <s v="NEW HAVEN"/>
    <s v="CT"/>
    <s v="Multi drug Effects"/>
    <s v="Acute Intoxication Due To The Combined Effects of Morphine, Hydromorphone, Diphenhydramine, Clonazepam, Diazepam, And Topiramate"/>
    <m/>
    <m/>
    <m/>
    <m/>
    <m/>
    <m/>
    <m/>
    <m/>
    <s v="Y"/>
    <m/>
    <m/>
    <m/>
    <s v="Y"/>
    <s v="Y"/>
    <m/>
    <m/>
    <s v="Accident"/>
  </r>
  <r>
    <n v="1492"/>
    <x v="268"/>
    <x v="137"/>
    <d v="1899-12-30T00:00:00"/>
    <x v="34"/>
    <x v="1"/>
    <x v="3"/>
    <x v="1"/>
    <x v="0"/>
    <x v="0"/>
    <s v="NEW HAVEN"/>
    <x v="0"/>
    <x v="2"/>
    <m/>
    <x v="1"/>
    <x v="3"/>
    <s v="Residence"/>
    <s v="NEW HAVEN"/>
    <s v="NEW HAVEN"/>
    <s v="CT"/>
    <s v="Multi drug Effects"/>
    <s v="Acute Intoxication Combined Effects of Clonazepam, Alprazolam, Methadone, Olanzapine, and Citalopram/Escitalopram"/>
    <m/>
    <m/>
    <m/>
    <m/>
    <m/>
    <m/>
    <m/>
    <m/>
    <s v="Y"/>
    <s v="Y"/>
    <m/>
    <m/>
    <m/>
    <m/>
    <m/>
    <m/>
    <s v="Accident"/>
  </r>
  <r>
    <n v="1501"/>
    <x v="269"/>
    <x v="205"/>
    <d v="1899-12-30T00:00:00"/>
    <x v="23"/>
    <x v="1"/>
    <x v="0"/>
    <x v="91"/>
    <x v="1"/>
    <x v="0"/>
    <s v="CORNWALL BRIDGE"/>
    <x v="1"/>
    <x v="2"/>
    <m/>
    <x v="0"/>
    <x v="0"/>
    <s v="Residence"/>
    <s v="CORNWALL BRIDGE"/>
    <s v="LITCHFIELD"/>
    <s v="CT"/>
    <s v="Multi drug Effects"/>
    <s v="Acute Intoxication due to the Combined Effects of Oxycodone, Diazepam and Alcohol"/>
    <m/>
    <m/>
    <m/>
    <m/>
    <s v="Y"/>
    <m/>
    <s v="Y"/>
    <m/>
    <s v="Y"/>
    <m/>
    <m/>
    <m/>
    <m/>
    <m/>
    <m/>
    <m/>
    <s v="Accident"/>
  </r>
  <r>
    <n v="1502"/>
    <x v="270"/>
    <x v="206"/>
    <d v="1899-12-30T00:00:00"/>
    <x v="19"/>
    <x v="0"/>
    <x v="0"/>
    <x v="41"/>
    <x v="7"/>
    <x v="0"/>
    <s v="MIDDLETOWN"/>
    <x v="6"/>
    <x v="2"/>
    <m/>
    <x v="1"/>
    <x v="1"/>
    <s v="Residence"/>
    <s v="MIDDLETOWN"/>
    <s v="MIDDLESEX"/>
    <s v="CT"/>
    <s v="Multi drug Effects"/>
    <s v="Combined Effects of Fentanyl, Furanyl Fentanyl, Diazepam, and Citalopram / Escitalopram"/>
    <m/>
    <m/>
    <s v="Y"/>
    <s v="Y"/>
    <m/>
    <m/>
    <m/>
    <m/>
    <s v="Y"/>
    <m/>
    <m/>
    <m/>
    <m/>
    <m/>
    <m/>
    <m/>
    <s v="Accident"/>
  </r>
  <r>
    <n v="1503"/>
    <x v="271"/>
    <x v="85"/>
    <d v="1899-12-30T00:00:00"/>
    <x v="2"/>
    <x v="1"/>
    <x v="0"/>
    <x v="49"/>
    <x v="3"/>
    <x v="0"/>
    <s v="MANCHESTER"/>
    <x v="2"/>
    <x v="2"/>
    <m/>
    <x v="0"/>
    <x v="0"/>
    <s v="Residence"/>
    <s v="MANCHESTER"/>
    <s v="HARTFORD"/>
    <s v="CT"/>
    <s v="Multi drug Effects"/>
    <s v="Acute Intoxication due to the Combined Effects of Fentanyl, Heroin and Alcohol"/>
    <s v="Y"/>
    <m/>
    <s v="Y"/>
    <m/>
    <m/>
    <m/>
    <s v="Y"/>
    <m/>
    <m/>
    <m/>
    <m/>
    <m/>
    <m/>
    <m/>
    <m/>
    <m/>
    <s v="Accident"/>
  </r>
  <r>
    <n v="1509"/>
    <x v="272"/>
    <x v="147"/>
    <d v="1899-12-30T00:00:00"/>
    <x v="45"/>
    <x v="1"/>
    <x v="0"/>
    <x v="12"/>
    <x v="0"/>
    <x v="0"/>
    <s v="NEW HAVEN"/>
    <x v="0"/>
    <x v="0"/>
    <m/>
    <x v="0"/>
    <x v="29"/>
    <s v="Hotel or Motel"/>
    <s v="WEST HAVEN"/>
    <s v="NEW HAVEN"/>
    <s v="CT"/>
    <s v="Others"/>
    <s v="Bronchopneumonia Complicating Chronic Obstructive Pulmonary Disease /Pseudoephedrine, hydroxyzine, chlorpromazine, tramadol, Triprolidine and fentanyl toxicities"/>
    <m/>
    <m/>
    <s v="Y"/>
    <m/>
    <m/>
    <m/>
    <m/>
    <m/>
    <m/>
    <m/>
    <m/>
    <s v="Y"/>
    <m/>
    <m/>
    <m/>
    <m/>
    <s v="Accident"/>
  </r>
  <r>
    <n v="1516"/>
    <x v="273"/>
    <x v="42"/>
    <d v="1899-12-30T00:00:00"/>
    <x v="34"/>
    <x v="1"/>
    <x v="1"/>
    <x v="92"/>
    <x v="4"/>
    <x v="0"/>
    <s v="NORWALK"/>
    <x v="3"/>
    <x v="2"/>
    <m/>
    <x v="0"/>
    <x v="0"/>
    <s v="Residence"/>
    <s v="NORWALK"/>
    <s v="FAIRFIELD"/>
    <s v="CT"/>
    <s v="Multi drug Effects"/>
    <s v="Acute Cocaine Intoxication"/>
    <m/>
    <s v="Y"/>
    <m/>
    <m/>
    <m/>
    <m/>
    <m/>
    <m/>
    <m/>
    <m/>
    <m/>
    <m/>
    <m/>
    <m/>
    <m/>
    <m/>
    <s v="Accident"/>
  </r>
  <r>
    <n v="1519"/>
    <x v="274"/>
    <x v="207"/>
    <d v="1899-12-30T00:00:00"/>
    <x v="5"/>
    <x v="0"/>
    <x v="0"/>
    <x v="71"/>
    <x v="3"/>
    <x v="0"/>
    <s v="NEWINGTON"/>
    <x v="2"/>
    <x v="2"/>
    <m/>
    <x v="1"/>
    <x v="1"/>
    <s v="Residence"/>
    <s v="NEWINGTON"/>
    <s v="HARTFORD"/>
    <s v="CT"/>
    <s v="Multi drug Effects"/>
    <s v="Acute Intoxication Combined Effects of Ethanol, Clonazepam, Cocaine, Hydroxyzine, Fentanyl, and Heroin"/>
    <s v="Y"/>
    <s v="Y"/>
    <s v="Y"/>
    <m/>
    <m/>
    <m/>
    <s v="Y"/>
    <m/>
    <s v="Y"/>
    <m/>
    <m/>
    <m/>
    <m/>
    <m/>
    <m/>
    <m/>
    <s v="Accident"/>
  </r>
  <r>
    <n v="1527"/>
    <x v="275"/>
    <x v="208"/>
    <d v="1899-12-30T00:00:00"/>
    <x v="41"/>
    <x v="1"/>
    <x v="0"/>
    <x v="71"/>
    <x v="3"/>
    <x v="0"/>
    <s v="NEWINGTON"/>
    <x v="2"/>
    <x v="2"/>
    <m/>
    <x v="1"/>
    <x v="15"/>
    <s v="Residence"/>
    <s v="NEWINGTON"/>
    <s v="HARTFORD"/>
    <s v="CT"/>
    <s v="Multi drug Effects"/>
    <s v="Acute Intoxication From the Combined Effects of Tramadol, Quetiapine, and Clonazepam"/>
    <m/>
    <m/>
    <m/>
    <m/>
    <m/>
    <m/>
    <m/>
    <m/>
    <s v="Y"/>
    <m/>
    <m/>
    <s v="Y"/>
    <m/>
    <m/>
    <m/>
    <m/>
    <s v="Accident"/>
  </r>
  <r>
    <n v="1535"/>
    <x v="276"/>
    <x v="36"/>
    <d v="1899-12-30T00:00:00"/>
    <x v="6"/>
    <x v="0"/>
    <x v="0"/>
    <x v="12"/>
    <x v="0"/>
    <x v="0"/>
    <s v="WEST HAVEN"/>
    <x v="0"/>
    <x v="2"/>
    <m/>
    <x v="2"/>
    <x v="22"/>
    <s v="Residence"/>
    <s v="WEST HAVEN"/>
    <s v="NEW HAVEN"/>
    <s v="CT"/>
    <s v="Multi drug Effects"/>
    <s v="Fentanyl and Ethanol Toxicity"/>
    <m/>
    <m/>
    <s v="Y"/>
    <m/>
    <m/>
    <m/>
    <s v="Y"/>
    <m/>
    <m/>
    <m/>
    <m/>
    <m/>
    <m/>
    <m/>
    <m/>
    <m/>
    <s v="Accident"/>
  </r>
  <r>
    <n v="1541"/>
    <x v="277"/>
    <x v="91"/>
    <d v="1899-12-30T00:00:00"/>
    <x v="5"/>
    <x v="0"/>
    <x v="0"/>
    <x v="16"/>
    <x v="0"/>
    <x v="0"/>
    <s v="NORTH HAVEN"/>
    <x v="0"/>
    <x v="2"/>
    <m/>
    <x v="0"/>
    <x v="0"/>
    <s v="Residence"/>
    <s v="NORTH HAVEN"/>
    <s v="NEW HAVEN"/>
    <s v="CT"/>
    <s v="Multi drug Effects"/>
    <s v="ACUTE HEROIN, FENTANYL AND COCAINE TOXICITIES, ALPRAZOLAM, METHADONE, DEXTROMETHORPHINE AND PROCHLORPERAZINE USE"/>
    <s v="Y"/>
    <s v="Y"/>
    <s v="Y"/>
    <m/>
    <m/>
    <m/>
    <m/>
    <m/>
    <s v="Y"/>
    <s v="Y"/>
    <m/>
    <m/>
    <m/>
    <m/>
    <m/>
    <m/>
    <s v="Accident"/>
  </r>
  <r>
    <n v="1547"/>
    <x v="278"/>
    <x v="59"/>
    <d v="1899-12-30T00:00:00"/>
    <x v="14"/>
    <x v="0"/>
    <x v="0"/>
    <x v="13"/>
    <x v="0"/>
    <x v="0"/>
    <s v="DERBY"/>
    <x v="0"/>
    <x v="2"/>
    <m/>
    <x v="1"/>
    <x v="1"/>
    <s v="Residence"/>
    <s v="DERBY"/>
    <s v="NEW HAVEN"/>
    <s v="CT"/>
    <s v="Multi drug Effects"/>
    <s v="Acute Heroin Intoxication"/>
    <s v="Y"/>
    <m/>
    <m/>
    <m/>
    <m/>
    <m/>
    <m/>
    <m/>
    <m/>
    <m/>
    <m/>
    <m/>
    <m/>
    <m/>
    <m/>
    <m/>
    <s v="Accident"/>
  </r>
  <r>
    <n v="1548"/>
    <x v="279"/>
    <x v="209"/>
    <d v="1899-12-30T00:00:00"/>
    <x v="3"/>
    <x v="1"/>
    <x v="0"/>
    <x v="78"/>
    <x v="1"/>
    <x v="0"/>
    <s v="TORRINGTON"/>
    <x v="1"/>
    <x v="0"/>
    <m/>
    <x v="1"/>
    <x v="1"/>
    <s v="Residence"/>
    <s v="WINSTED"/>
    <s v="LITCHFIELD"/>
    <s v="CT"/>
    <s v="Multi drug Effects"/>
    <s v="Combined Effects of Diazepam, Oxazepam, Temazepam, Olanzapine, Tramadol, and Heroin"/>
    <s v="Y"/>
    <m/>
    <m/>
    <m/>
    <m/>
    <m/>
    <m/>
    <m/>
    <s v="Y"/>
    <m/>
    <m/>
    <s v="Y"/>
    <m/>
    <m/>
    <m/>
    <m/>
    <s v="Accident"/>
  </r>
  <r>
    <n v="1551"/>
    <x v="280"/>
    <x v="210"/>
    <d v="1899-12-30T00:00:00"/>
    <x v="32"/>
    <x v="0"/>
    <x v="0"/>
    <x v="93"/>
    <x v="2"/>
    <x v="0"/>
    <s v="NORTH GROSVENORDALE"/>
    <x v="5"/>
    <x v="2"/>
    <m/>
    <x v="0"/>
    <x v="0"/>
    <s v="Residence"/>
    <s v="NORTH GROSVENORDALE"/>
    <s v="WINDHAM"/>
    <s v="CT"/>
    <s v="Multi drug Effects"/>
    <s v="Acute Intoxication From the Combined Effects of Fentanyl and Heroin"/>
    <s v="Y"/>
    <m/>
    <s v="Y"/>
    <m/>
    <m/>
    <m/>
    <m/>
    <m/>
    <m/>
    <m/>
    <m/>
    <m/>
    <m/>
    <m/>
    <m/>
    <m/>
    <s v="Accident"/>
  </r>
  <r>
    <n v="1552"/>
    <x v="281"/>
    <x v="24"/>
    <d v="1899-12-30T00:00:00"/>
    <x v="9"/>
    <x v="0"/>
    <x v="0"/>
    <x v="56"/>
    <x v="7"/>
    <x v="0"/>
    <s v="MIDDLETOWN"/>
    <x v="6"/>
    <x v="0"/>
    <m/>
    <x v="1"/>
    <x v="2"/>
    <s v="Residence"/>
    <s v="PORTLAND"/>
    <s v="MIDDLESEX"/>
    <s v="CT"/>
    <s v="Multi drug Effects"/>
    <s v="Multidrug Toxicity Including Heroin, Fentanyl, and Ethanol"/>
    <s v="Y"/>
    <m/>
    <s v="Y"/>
    <m/>
    <m/>
    <m/>
    <s v="Y"/>
    <m/>
    <m/>
    <m/>
    <m/>
    <m/>
    <m/>
    <m/>
    <m/>
    <m/>
    <s v="Accident"/>
  </r>
  <r>
    <n v="1553"/>
    <x v="282"/>
    <x v="10"/>
    <d v="1899-12-30T00:00:00"/>
    <x v="45"/>
    <x v="0"/>
    <x v="0"/>
    <x v="94"/>
    <x v="0"/>
    <x v="0"/>
    <s v="NEW HAVEN"/>
    <x v="0"/>
    <x v="0"/>
    <m/>
    <x v="1"/>
    <x v="2"/>
    <s v="Residence"/>
    <s v="GUILFORD"/>
    <s v="NEW HAVEN"/>
    <s v="CT"/>
    <s v="Heroin"/>
    <s v="Heroin and Oxycodone Toxicity"/>
    <s v="Y"/>
    <m/>
    <m/>
    <m/>
    <s v="Y"/>
    <m/>
    <m/>
    <m/>
    <m/>
    <m/>
    <m/>
    <m/>
    <m/>
    <m/>
    <m/>
    <m/>
    <s v="Accident"/>
  </r>
  <r>
    <n v="1554"/>
    <x v="283"/>
    <x v="211"/>
    <d v="1899-12-30T00:00:00"/>
    <x v="7"/>
    <x v="0"/>
    <x v="0"/>
    <x v="46"/>
    <x v="3"/>
    <x v="0"/>
    <s v="ENFIELD"/>
    <x v="2"/>
    <x v="2"/>
    <m/>
    <x v="0"/>
    <x v="0"/>
    <s v="Residence"/>
    <s v="ENFIELD"/>
    <s v="HARTFORD"/>
    <s v="CT"/>
    <s v="Multi drug Effects"/>
    <s v="Acute Intoxication From the Combined Effects of Cocaine and Heroin"/>
    <s v="Y"/>
    <s v="Y"/>
    <m/>
    <m/>
    <m/>
    <m/>
    <m/>
    <m/>
    <m/>
    <m/>
    <m/>
    <m/>
    <m/>
    <m/>
    <m/>
    <m/>
    <s v="Accident"/>
  </r>
  <r>
    <n v="1555"/>
    <x v="284"/>
    <x v="71"/>
    <d v="1899-12-30T00:00:00"/>
    <x v="11"/>
    <x v="0"/>
    <x v="0"/>
    <x v="95"/>
    <x v="3"/>
    <x v="0"/>
    <s v="NEW BRITAIN"/>
    <x v="2"/>
    <x v="0"/>
    <m/>
    <x v="0"/>
    <x v="0"/>
    <s v="Residence"/>
    <s v="PLAINVILLE"/>
    <s v="HARTFORD"/>
    <s v="CT"/>
    <s v="Multi drug Effects"/>
    <s v="Acute Intoxication due to the Combined Effects of Bupropion, Diphenhydramine, Ethanol, Heroin, and Hydroxyzine"/>
    <s v="Y"/>
    <m/>
    <m/>
    <m/>
    <m/>
    <m/>
    <s v="Y"/>
    <m/>
    <m/>
    <m/>
    <m/>
    <m/>
    <m/>
    <m/>
    <m/>
    <m/>
    <s v="Accident"/>
  </r>
  <r>
    <n v="1558"/>
    <x v="285"/>
    <x v="212"/>
    <d v="1899-12-30T00:00:00"/>
    <x v="9"/>
    <x v="0"/>
    <x v="0"/>
    <x v="49"/>
    <x v="3"/>
    <x v="0"/>
    <s v="MANCHESTER"/>
    <x v="2"/>
    <x v="2"/>
    <m/>
    <x v="1"/>
    <x v="2"/>
    <s v="Residence"/>
    <s v="MANCHESTER"/>
    <s v="HARTFORD"/>
    <s v="CT"/>
    <s v="Multi drug Effects"/>
    <s v="Multidrug Toxicity Including Ethanol, Cocaine, Cocaethylene, Fentanyl, and Alprazolam"/>
    <m/>
    <s v="Y"/>
    <s v="Y"/>
    <m/>
    <m/>
    <m/>
    <s v="Y"/>
    <m/>
    <s v="Y"/>
    <m/>
    <m/>
    <m/>
    <m/>
    <m/>
    <m/>
    <m/>
    <s v="Accident"/>
  </r>
  <r>
    <n v="1559"/>
    <x v="286"/>
    <x v="98"/>
    <d v="1899-12-30T00:00:00"/>
    <x v="23"/>
    <x v="0"/>
    <x v="0"/>
    <x v="2"/>
    <x v="1"/>
    <x v="0"/>
    <s v="TORRINGTON"/>
    <x v="1"/>
    <x v="2"/>
    <m/>
    <x v="0"/>
    <x v="0"/>
    <s v="Residence"/>
    <s v="TORRINGTON"/>
    <s v="LITCHFIELD"/>
    <s v="CT"/>
    <s v="Multi drug Effects"/>
    <s v="Acute Intoxication From the Combined Effects of Fentanyl, Heroin, Quetiapine, and Sertraline"/>
    <s v="Y"/>
    <m/>
    <s v="Y"/>
    <m/>
    <m/>
    <m/>
    <m/>
    <m/>
    <m/>
    <m/>
    <m/>
    <m/>
    <m/>
    <m/>
    <m/>
    <m/>
    <s v="Accident"/>
  </r>
  <r>
    <n v="1560"/>
    <x v="287"/>
    <x v="25"/>
    <d v="1899-12-30T00:00:00"/>
    <x v="39"/>
    <x v="0"/>
    <x v="0"/>
    <x v="6"/>
    <x v="3"/>
    <x v="0"/>
    <s v="HARTFORD"/>
    <x v="2"/>
    <x v="2"/>
    <m/>
    <x v="0"/>
    <x v="0"/>
    <s v="Residence"/>
    <s v="HARTFORD"/>
    <s v="HARTFORD"/>
    <s v="CT"/>
    <s v="Multi drug Effects"/>
    <s v="Acute Intoxication due to the Combined Effects of Ethanol and Fentanyl"/>
    <m/>
    <m/>
    <s v="Y"/>
    <m/>
    <m/>
    <m/>
    <s v="Y"/>
    <m/>
    <m/>
    <m/>
    <m/>
    <m/>
    <m/>
    <m/>
    <m/>
    <m/>
    <s v="Accident"/>
  </r>
  <r>
    <n v="1561"/>
    <x v="288"/>
    <x v="213"/>
    <d v="1899-12-30T00:00:00"/>
    <x v="10"/>
    <x v="0"/>
    <x v="0"/>
    <x v="14"/>
    <x v="3"/>
    <x v="0"/>
    <s v="NEW BRITAIN"/>
    <x v="2"/>
    <x v="0"/>
    <m/>
    <x v="0"/>
    <x v="0"/>
    <s v="Residential Building"/>
    <s v="NEW BRITAIN"/>
    <s v="HARTFORD"/>
    <s v="CT"/>
    <s v="Multi drug Effects"/>
    <s v="Acute Intoxication Alprazolam, Fentanyl, and Heroin"/>
    <s v="Y"/>
    <m/>
    <s v="Y"/>
    <m/>
    <m/>
    <m/>
    <m/>
    <m/>
    <s v="Y"/>
    <m/>
    <m/>
    <m/>
    <m/>
    <m/>
    <m/>
    <m/>
    <s v="Accident"/>
  </r>
  <r>
    <n v="1564"/>
    <x v="289"/>
    <x v="97"/>
    <d v="1899-12-30T00:00:00"/>
    <x v="20"/>
    <x v="0"/>
    <x v="0"/>
    <x v="1"/>
    <x v="0"/>
    <x v="0"/>
    <s v="NEW HAVEN"/>
    <x v="0"/>
    <x v="0"/>
    <m/>
    <x v="1"/>
    <x v="1"/>
    <s v="Residence"/>
    <s v="NEW HAVEN"/>
    <s v="NEW HAVEN"/>
    <s v="CT"/>
    <s v="Multi drug Effects"/>
    <s v="Acute and Chronic Substance Abuse (Opiates)"/>
    <s v="Y"/>
    <m/>
    <m/>
    <m/>
    <s v="Y"/>
    <m/>
    <m/>
    <m/>
    <m/>
    <m/>
    <m/>
    <m/>
    <m/>
    <m/>
    <m/>
    <m/>
    <s v="Accident"/>
  </r>
  <r>
    <n v="1569"/>
    <x v="290"/>
    <x v="93"/>
    <d v="1899-12-30T00:00:00"/>
    <x v="28"/>
    <x v="0"/>
    <x v="0"/>
    <x v="96"/>
    <x v="4"/>
    <x v="0"/>
    <s v="RIDGEFIELD"/>
    <x v="3"/>
    <x v="1"/>
    <s v="In Vehicle"/>
    <x v="0"/>
    <x v="0"/>
    <s v="In Vehicle"/>
    <s v="RIDGEFIELD"/>
    <s v="FAIRFIELD"/>
    <s v="CT"/>
    <s v="Multi drug Effects"/>
    <s v="Acute Intoxication due to the Combined Effects of Fentanyl, Heroin and Clonazepam"/>
    <s v="Y"/>
    <m/>
    <s v="Y"/>
    <m/>
    <m/>
    <m/>
    <m/>
    <m/>
    <s v="Y"/>
    <m/>
    <m/>
    <m/>
    <m/>
    <m/>
    <m/>
    <m/>
    <s v="Accident"/>
  </r>
  <r>
    <n v="1571"/>
    <x v="291"/>
    <x v="214"/>
    <d v="1899-12-30T00:00:00"/>
    <x v="13"/>
    <x v="0"/>
    <x v="1"/>
    <x v="9"/>
    <x v="4"/>
    <x v="0"/>
    <s v="BRIDGEPORT"/>
    <x v="3"/>
    <x v="2"/>
    <m/>
    <x v="0"/>
    <x v="0"/>
    <s v="Residence"/>
    <s v="BRIDGEPORT"/>
    <s v="FAIRFIELD"/>
    <s v="CT"/>
    <s v="Multi drug Effects"/>
    <s v="Acute Cocaine Intoxication"/>
    <m/>
    <s v="Y"/>
    <m/>
    <m/>
    <m/>
    <m/>
    <m/>
    <m/>
    <m/>
    <m/>
    <m/>
    <m/>
    <m/>
    <m/>
    <m/>
    <m/>
    <s v="Accident"/>
  </r>
  <r>
    <n v="1573"/>
    <x v="292"/>
    <x v="11"/>
    <d v="1899-12-30T00:00:00"/>
    <x v="11"/>
    <x v="1"/>
    <x v="0"/>
    <x v="49"/>
    <x v="3"/>
    <x v="0"/>
    <s v="HARTFORD"/>
    <x v="2"/>
    <x v="0"/>
    <m/>
    <x v="0"/>
    <x v="0"/>
    <s v="Residential Building"/>
    <s v="MANCHESTER"/>
    <s v="HARTFORD"/>
    <s v="CT"/>
    <s v="Multi drug Effects"/>
    <s v="Complications of Acute Fentanyl Intoxication"/>
    <m/>
    <m/>
    <s v="Y"/>
    <m/>
    <m/>
    <m/>
    <m/>
    <m/>
    <m/>
    <m/>
    <m/>
    <m/>
    <m/>
    <m/>
    <m/>
    <m/>
    <s v="Accident"/>
  </r>
  <r>
    <n v="1588"/>
    <x v="293"/>
    <x v="14"/>
    <d v="1899-12-30T00:00:00"/>
    <x v="36"/>
    <x v="0"/>
    <x v="0"/>
    <x v="65"/>
    <x v="0"/>
    <x v="0"/>
    <s v="BRANFORD"/>
    <x v="0"/>
    <x v="2"/>
    <m/>
    <x v="1"/>
    <x v="3"/>
    <s v="Residence"/>
    <s v="BRANFORD"/>
    <s v="NEW HAVEN"/>
    <s v="CT"/>
    <s v="Multi drug Effects"/>
    <s v="Acute Intoxication Combined Effects of Diazepam, Methadone, Paroxetine, and Quetiapine"/>
    <m/>
    <m/>
    <m/>
    <m/>
    <m/>
    <m/>
    <m/>
    <m/>
    <s v="Y"/>
    <s v="Y"/>
    <m/>
    <m/>
    <m/>
    <m/>
    <m/>
    <m/>
    <s v="Accident"/>
  </r>
  <r>
    <n v="1591"/>
    <x v="294"/>
    <x v="143"/>
    <d v="1899-12-30T00:00:00"/>
    <x v="19"/>
    <x v="0"/>
    <x v="1"/>
    <x v="11"/>
    <x v="0"/>
    <x v="0"/>
    <s v="WATERBURY"/>
    <x v="0"/>
    <x v="2"/>
    <m/>
    <x v="0"/>
    <x v="0"/>
    <s v="Residence"/>
    <s v="WATERBURY"/>
    <s v="NEW HAVEN"/>
    <s v="CT"/>
    <s v="Multi drug Effects"/>
    <s v="Acute Intoxication due to the Combined Effects of Tramadol and Cocaine"/>
    <m/>
    <s v="Y"/>
    <m/>
    <m/>
    <m/>
    <m/>
    <m/>
    <m/>
    <m/>
    <m/>
    <m/>
    <s v="Y"/>
    <m/>
    <m/>
    <m/>
    <m/>
    <s v="Accident"/>
  </r>
  <r>
    <n v="1593"/>
    <x v="295"/>
    <x v="70"/>
    <d v="1899-12-30T00:00:00"/>
    <x v="23"/>
    <x v="1"/>
    <x v="0"/>
    <x v="3"/>
    <x v="0"/>
    <x v="0"/>
    <s v="NAUGATUCK"/>
    <x v="0"/>
    <x v="2"/>
    <m/>
    <x v="1"/>
    <x v="2"/>
    <s v="Residence"/>
    <s v="NAUGATUCK"/>
    <s v="NEW HAVEN"/>
    <s v="CT"/>
    <s v="Multi drug Effects"/>
    <s v="Multidrug Toxicity Including Fentanyl, Acetyl Fentanyl, and Morphine"/>
    <s v="Y"/>
    <m/>
    <s v="Y"/>
    <s v="Y"/>
    <m/>
    <m/>
    <m/>
    <m/>
    <m/>
    <m/>
    <m/>
    <m/>
    <m/>
    <m/>
    <m/>
    <m/>
    <s v="Accident"/>
  </r>
  <r>
    <n v="1603"/>
    <x v="296"/>
    <x v="215"/>
    <d v="1899-12-30T00:00:00"/>
    <x v="39"/>
    <x v="0"/>
    <x v="0"/>
    <x v="79"/>
    <x v="6"/>
    <x v="0"/>
    <s v="TOLLAND"/>
    <x v="7"/>
    <x v="2"/>
    <m/>
    <x v="0"/>
    <x v="0"/>
    <s v="Residence"/>
    <s v="TOLLAND"/>
    <s v="TOLLAND"/>
    <s v="CT"/>
    <s v="Multi drug Effects"/>
    <s v="Acute intoxication due to the combined effects of Fentanyl, Cocaine, and Alprazolam"/>
    <m/>
    <s v="Y"/>
    <s v="Y"/>
    <m/>
    <m/>
    <m/>
    <m/>
    <m/>
    <s v="Y"/>
    <m/>
    <m/>
    <m/>
    <m/>
    <m/>
    <m/>
    <m/>
    <s v="Accident"/>
  </r>
  <r>
    <n v="1606"/>
    <x v="297"/>
    <x v="216"/>
    <d v="1899-12-30T00:00:00"/>
    <x v="7"/>
    <x v="0"/>
    <x v="0"/>
    <x v="75"/>
    <x v="3"/>
    <x v="0"/>
    <s v="NEWINGTON"/>
    <x v="2"/>
    <x v="1"/>
    <s v="Carrier Motor Lodge"/>
    <x v="0"/>
    <x v="0"/>
    <s v="Hotel or Motel"/>
    <s v="NEWINGTON"/>
    <s v="HARTFORD"/>
    <s v="CT"/>
    <s v="Multi drug Effects"/>
    <s v="Acute Intoxication From the Combined Effects of Cocaine and Cyclopropyl Fentanyl"/>
    <m/>
    <s v="Y"/>
    <s v="Y"/>
    <m/>
    <m/>
    <m/>
    <m/>
    <m/>
    <m/>
    <m/>
    <m/>
    <m/>
    <m/>
    <m/>
    <m/>
    <m/>
    <s v="Accident"/>
  </r>
  <r>
    <n v="1614"/>
    <x v="298"/>
    <x v="217"/>
    <d v="1899-12-30T00:00:00"/>
    <x v="1"/>
    <x v="1"/>
    <x v="0"/>
    <x v="97"/>
    <x v="2"/>
    <x v="0"/>
    <s v="HAMPTON"/>
    <x v="5"/>
    <x v="2"/>
    <m/>
    <x v="0"/>
    <x v="0"/>
    <s v="Residence"/>
    <s v="HAMPTON"/>
    <s v="WINDHAM"/>
    <s v="CT"/>
    <s v="Multi drug Effects"/>
    <s v="Acute Intoxication due to the Combined Effects of Cocaine and Fentanyl"/>
    <m/>
    <s v="Y"/>
    <s v="Y"/>
    <m/>
    <m/>
    <m/>
    <m/>
    <m/>
    <m/>
    <m/>
    <m/>
    <m/>
    <m/>
    <m/>
    <m/>
    <m/>
    <s v="Accident"/>
  </r>
  <r>
    <n v="1616"/>
    <x v="299"/>
    <x v="149"/>
    <d v="1899-12-30T00:00:00"/>
    <x v="48"/>
    <x v="0"/>
    <x v="3"/>
    <x v="24"/>
    <x v="5"/>
    <x v="0"/>
    <s v="NEW LONDON"/>
    <x v="4"/>
    <x v="2"/>
    <m/>
    <x v="0"/>
    <x v="0"/>
    <s v="Residence"/>
    <s v="NEW LONDON"/>
    <s v="NEW LONDON"/>
    <s v="CT"/>
    <s v="Multi drug Effects"/>
    <s v="Acute Cocaine Intoxication"/>
    <m/>
    <s v="Y"/>
    <m/>
    <m/>
    <m/>
    <m/>
    <m/>
    <m/>
    <m/>
    <m/>
    <m/>
    <m/>
    <m/>
    <m/>
    <m/>
    <m/>
    <s v="Accident"/>
  </r>
  <r>
    <n v="1628"/>
    <x v="300"/>
    <x v="218"/>
    <d v="1899-12-30T00:00:00"/>
    <x v="39"/>
    <x v="1"/>
    <x v="0"/>
    <x v="92"/>
    <x v="4"/>
    <x v="0"/>
    <s v="NORWALK"/>
    <x v="3"/>
    <x v="2"/>
    <m/>
    <x v="1"/>
    <x v="1"/>
    <s v="Residence"/>
    <s v="NORWALK"/>
    <s v="FAIRFIELD"/>
    <s v="CT"/>
    <s v="Multi drug Effects"/>
    <s v="Combined Effects of Fluoxetine and Heroin"/>
    <s v="Y"/>
    <m/>
    <m/>
    <m/>
    <m/>
    <m/>
    <m/>
    <m/>
    <m/>
    <m/>
    <m/>
    <m/>
    <m/>
    <m/>
    <m/>
    <m/>
    <s v="Accident"/>
  </r>
  <r>
    <n v="1631"/>
    <x v="301"/>
    <x v="63"/>
    <d v="1899-12-30T00:00:00"/>
    <x v="9"/>
    <x v="0"/>
    <x v="0"/>
    <x v="54"/>
    <x v="0"/>
    <x v="0"/>
    <s v="CHESHIRE"/>
    <x v="0"/>
    <x v="2"/>
    <m/>
    <x v="0"/>
    <x v="30"/>
    <s v="Residence"/>
    <s v="CHESHIRE"/>
    <s v="NEW HAVEN"/>
    <s v="CT"/>
    <s v="Multi drug Effects"/>
    <s v="ACUTE OXYCODONE WITH CYCLOBENZAPRINE TOXICITY, CLONAZEPAM, DULOXETINE, SERTRALINE USE"/>
    <m/>
    <m/>
    <m/>
    <m/>
    <s v="Y"/>
    <m/>
    <m/>
    <m/>
    <s v="Y"/>
    <m/>
    <m/>
    <m/>
    <m/>
    <m/>
    <m/>
    <m/>
    <s v="Accident"/>
  </r>
  <r>
    <n v="1632"/>
    <x v="302"/>
    <x v="48"/>
    <d v="1899-12-30T00:00:00"/>
    <x v="29"/>
    <x v="0"/>
    <x v="3"/>
    <x v="9"/>
    <x v="4"/>
    <x v="0"/>
    <s v="BRIDGEPORT"/>
    <x v="3"/>
    <x v="2"/>
    <m/>
    <x v="2"/>
    <x v="21"/>
    <s v="Residence"/>
    <s v="BRIDGEPORT"/>
    <s v="FAIRFIELD"/>
    <s v="CT"/>
    <s v="Multi drug Effects"/>
    <s v="Ethanol and Heroin Toxicity"/>
    <s v="Y"/>
    <m/>
    <m/>
    <m/>
    <m/>
    <m/>
    <s v="Y"/>
    <m/>
    <m/>
    <m/>
    <m/>
    <m/>
    <m/>
    <m/>
    <m/>
    <m/>
    <s v="Accident"/>
  </r>
  <r>
    <n v="1634"/>
    <x v="303"/>
    <x v="219"/>
    <d v="1899-12-30T00:00:00"/>
    <x v="32"/>
    <x v="1"/>
    <x v="0"/>
    <x v="11"/>
    <x v="0"/>
    <x v="0"/>
    <s v="WATERBURY"/>
    <x v="0"/>
    <x v="2"/>
    <m/>
    <x v="0"/>
    <x v="0"/>
    <s v="Residence"/>
    <s v="WATERBURY"/>
    <s v="NEW HAVEN"/>
    <s v="CT"/>
    <s v="Multi drug Effects"/>
    <s v="Acute Intoxication due to the Combined Effects of Fentanyl, Morphine, Diphenhydramine, and Ethanol, cocaine use."/>
    <s v="Y"/>
    <s v="Y"/>
    <s v="Y"/>
    <m/>
    <m/>
    <m/>
    <s v="Y"/>
    <m/>
    <m/>
    <m/>
    <m/>
    <m/>
    <m/>
    <m/>
    <m/>
    <m/>
    <s v="Accident"/>
  </r>
  <r>
    <n v="1635"/>
    <x v="304"/>
    <x v="86"/>
    <d v="1899-12-30T00:00:00"/>
    <x v="13"/>
    <x v="0"/>
    <x v="3"/>
    <x v="6"/>
    <x v="3"/>
    <x v="0"/>
    <s v="HARTFORD"/>
    <x v="2"/>
    <x v="0"/>
    <m/>
    <x v="0"/>
    <x v="0"/>
    <s v="Residential Building"/>
    <s v="HARTFORD"/>
    <s v="HARTFORD"/>
    <s v="CT"/>
    <s v="Multi drug Effects"/>
    <s v="Acute Fentanyl Intoxication"/>
    <m/>
    <m/>
    <s v="Y"/>
    <m/>
    <m/>
    <m/>
    <m/>
    <m/>
    <m/>
    <m/>
    <m/>
    <m/>
    <m/>
    <m/>
    <m/>
    <m/>
    <s v="Accident"/>
  </r>
  <r>
    <n v="1636"/>
    <x v="305"/>
    <x v="141"/>
    <d v="1899-12-30T00:00:00"/>
    <x v="21"/>
    <x v="0"/>
    <x v="3"/>
    <x v="9"/>
    <x v="4"/>
    <x v="0"/>
    <s v="BRIDGEPORT"/>
    <x v="3"/>
    <x v="2"/>
    <m/>
    <x v="0"/>
    <x v="0"/>
    <s v="Residence"/>
    <s v="BRIDGEPORT"/>
    <s v="FAIRFIELD"/>
    <s v="CT"/>
    <s v="Multi drug Effects"/>
    <s v="Acute Intoxication Alprazolam, Cocaine, and Heroin"/>
    <s v="Y"/>
    <s v="Y"/>
    <m/>
    <m/>
    <m/>
    <m/>
    <m/>
    <m/>
    <s v="Y"/>
    <m/>
    <m/>
    <m/>
    <m/>
    <m/>
    <m/>
    <m/>
    <s v="Accident"/>
  </r>
  <r>
    <n v="1638"/>
    <x v="306"/>
    <x v="220"/>
    <d v="1899-12-30T00:00:00"/>
    <x v="7"/>
    <x v="0"/>
    <x v="3"/>
    <x v="40"/>
    <x v="3"/>
    <x v="0"/>
    <s v="BRISTOL"/>
    <x v="2"/>
    <x v="2"/>
    <m/>
    <x v="1"/>
    <x v="2"/>
    <s v="Residence"/>
    <s v="BRISTOL"/>
    <s v="HARTFORD"/>
    <s v="CT"/>
    <s v="Multi drug Effects"/>
    <s v="Multidrug Toxicity Including Heroin, Fentanyl, Cocaine, Methadone, and Alprazolam"/>
    <s v="Y"/>
    <s v="Y"/>
    <s v="Y"/>
    <m/>
    <m/>
    <m/>
    <m/>
    <m/>
    <s v="Y"/>
    <s v="Y"/>
    <m/>
    <m/>
    <m/>
    <m/>
    <m/>
    <m/>
    <s v="Accident"/>
  </r>
  <r>
    <n v="1647"/>
    <x v="307"/>
    <x v="56"/>
    <d v="1899-12-30T00:00:00"/>
    <x v="2"/>
    <x v="0"/>
    <x v="3"/>
    <x v="28"/>
    <x v="5"/>
    <x v="0"/>
    <s v="NORWICH"/>
    <x v="4"/>
    <x v="2"/>
    <m/>
    <x v="0"/>
    <x v="0"/>
    <s v="Residence"/>
    <s v="NORWICH"/>
    <s v="NEW LONDON"/>
    <s v="CT"/>
    <s v="Multi drug Effects"/>
    <s v="Acute Fentanyl Intoxication"/>
    <m/>
    <m/>
    <s v="Y"/>
    <m/>
    <m/>
    <m/>
    <m/>
    <m/>
    <m/>
    <m/>
    <m/>
    <m/>
    <m/>
    <m/>
    <m/>
    <m/>
    <s v="Accident"/>
  </r>
  <r>
    <n v="1649"/>
    <x v="308"/>
    <x v="101"/>
    <d v="1899-12-30T00:00:00"/>
    <x v="4"/>
    <x v="0"/>
    <x v="0"/>
    <x v="98"/>
    <x v="2"/>
    <x v="0"/>
    <s v="WOODSTOCK"/>
    <x v="5"/>
    <x v="2"/>
    <m/>
    <x v="0"/>
    <x v="0"/>
    <s v="Residence"/>
    <s v="WOODSTOCK"/>
    <s v="WINDHAM"/>
    <s v="CT"/>
    <s v="Multi drug Effects"/>
    <s v="Acute intoxication due to the combined effects of fentanyl, oxycodone, and alprazolam with recent cocaine use"/>
    <m/>
    <s v="Y"/>
    <s v="Y"/>
    <m/>
    <s v="Y"/>
    <m/>
    <m/>
    <m/>
    <s v="Y"/>
    <m/>
    <m/>
    <m/>
    <m/>
    <m/>
    <m/>
    <m/>
    <s v="Accident"/>
  </r>
  <r>
    <n v="1652"/>
    <x v="309"/>
    <x v="102"/>
    <d v="1899-12-30T00:00:00"/>
    <x v="2"/>
    <x v="0"/>
    <x v="0"/>
    <x v="99"/>
    <x v="1"/>
    <x v="0"/>
    <s v="TERRYVILLE"/>
    <x v="1"/>
    <x v="2"/>
    <m/>
    <x v="1"/>
    <x v="2"/>
    <s v="Residence"/>
    <s v="TERRYVILLE"/>
    <s v="LITCHFIELD"/>
    <s v="CT"/>
    <s v="Multi drug Effects"/>
    <s v="Multidrug Toxicity Including Heroin, Fentanyl, and Cocaine"/>
    <s v="Y"/>
    <s v="Y"/>
    <s v="Y"/>
    <m/>
    <m/>
    <m/>
    <m/>
    <m/>
    <m/>
    <m/>
    <m/>
    <m/>
    <m/>
    <m/>
    <m/>
    <m/>
    <s v="Accident"/>
  </r>
  <r>
    <n v="1655"/>
    <x v="310"/>
    <x v="79"/>
    <d v="1899-12-30T00:00:00"/>
    <x v="14"/>
    <x v="0"/>
    <x v="0"/>
    <x v="0"/>
    <x v="0"/>
    <x v="0"/>
    <s v="MERIDEN"/>
    <x v="0"/>
    <x v="1"/>
    <s v="Baldwin Pond"/>
    <x v="0"/>
    <x v="0"/>
    <s v="Other, Park or Recreational Area"/>
    <s v="MERIDEN"/>
    <s v="NEW HAVEN"/>
    <s v="CT"/>
    <s v="Multi drug Effects"/>
    <s v="Acute Intoxication From the Combined Effects of Fentanyl, Acetyl Fentanyl, Heroin, and 7-Amino Clonazepam"/>
    <s v="Y"/>
    <m/>
    <s v="Y"/>
    <s v="Y"/>
    <m/>
    <m/>
    <m/>
    <m/>
    <s v="Y"/>
    <m/>
    <m/>
    <m/>
    <m/>
    <m/>
    <m/>
    <m/>
    <s v="Accident"/>
  </r>
  <r>
    <n v="1668"/>
    <x v="311"/>
    <x v="221"/>
    <d v="1899-12-30T00:00:00"/>
    <x v="17"/>
    <x v="0"/>
    <x v="1"/>
    <x v="41"/>
    <x v="7"/>
    <x v="0"/>
    <s v="MIDDLETOWN"/>
    <x v="6"/>
    <x v="0"/>
    <m/>
    <x v="0"/>
    <x v="0"/>
    <s v="Sidewalk"/>
    <s v="MIDDLETOWN"/>
    <s v="MIDDLESEX"/>
    <s v="CT"/>
    <s v="Multi drug Effects"/>
    <s v="Ethanol and Fentanyl"/>
    <m/>
    <m/>
    <s v="Y"/>
    <m/>
    <m/>
    <m/>
    <s v="Y"/>
    <m/>
    <m/>
    <m/>
    <m/>
    <m/>
    <m/>
    <m/>
    <m/>
    <m/>
    <s v="Accident"/>
  </r>
  <r>
    <n v="1670"/>
    <x v="312"/>
    <x v="222"/>
    <d v="1899-12-30T00:00:00"/>
    <x v="12"/>
    <x v="1"/>
    <x v="3"/>
    <x v="0"/>
    <x v="0"/>
    <x v="0"/>
    <s v="MERIDEN"/>
    <x v="0"/>
    <x v="0"/>
    <m/>
    <x v="1"/>
    <x v="1"/>
    <s v="Residence"/>
    <s v="MERIDEN"/>
    <s v="NEW HAVEN"/>
    <s v="CT"/>
    <s v="Multi drug Effects"/>
    <s v="Acute Cocaine Intoxication"/>
    <m/>
    <s v="Y"/>
    <m/>
    <m/>
    <m/>
    <m/>
    <m/>
    <m/>
    <m/>
    <m/>
    <m/>
    <m/>
    <m/>
    <m/>
    <m/>
    <m/>
    <s v="Accident"/>
  </r>
  <r>
    <n v="1675"/>
    <x v="313"/>
    <x v="22"/>
    <d v="1899-12-30T00:00:00"/>
    <x v="18"/>
    <x v="0"/>
    <x v="0"/>
    <x v="14"/>
    <x v="3"/>
    <x v="0"/>
    <s v="NEW BRITAIN"/>
    <x v="2"/>
    <x v="2"/>
    <m/>
    <x v="0"/>
    <x v="0"/>
    <s v="Residence"/>
    <s v="NEW BRITAIN"/>
    <s v="HARTFORD"/>
    <s v="CT"/>
    <s v="Multi drug Effects"/>
    <s v="Fentanyl, Cocaine, and Ethanol"/>
    <m/>
    <s v="Y"/>
    <s v="Y"/>
    <m/>
    <m/>
    <m/>
    <s v="Y"/>
    <m/>
    <m/>
    <m/>
    <m/>
    <m/>
    <m/>
    <m/>
    <m/>
    <m/>
    <s v="Accident"/>
  </r>
  <r>
    <n v="1694"/>
    <x v="314"/>
    <x v="164"/>
    <d v="1899-12-30T00:00:00"/>
    <x v="26"/>
    <x v="0"/>
    <x v="0"/>
    <x v="19"/>
    <x v="0"/>
    <x v="0"/>
    <s v="HAMDEN"/>
    <x v="0"/>
    <x v="2"/>
    <m/>
    <x v="1"/>
    <x v="31"/>
    <s v="Residence"/>
    <s v="HAMDEN"/>
    <s v="NEW HAVEN"/>
    <s v="CT"/>
    <s v="Multi drug Effects"/>
    <s v="COMBINED ACUTE METHADONE AND ALPRAZOLAM TOXICITIES"/>
    <m/>
    <m/>
    <m/>
    <m/>
    <m/>
    <m/>
    <m/>
    <m/>
    <s v="Y"/>
    <s v="Y"/>
    <m/>
    <m/>
    <m/>
    <m/>
    <m/>
    <m/>
    <s v="Accident"/>
  </r>
  <r>
    <n v="1701"/>
    <x v="315"/>
    <x v="223"/>
    <d v="1899-12-30T00:00:00"/>
    <x v="23"/>
    <x v="1"/>
    <x v="1"/>
    <x v="50"/>
    <x v="4"/>
    <x v="0"/>
    <s v="DANBURY"/>
    <x v="3"/>
    <x v="0"/>
    <m/>
    <x v="1"/>
    <x v="1"/>
    <s v="Residence"/>
    <s v="DANBURY"/>
    <s v="FAIRFIELD"/>
    <s v="CT"/>
    <s v="Multi drug Effects"/>
    <s v="Acute Cocaine and Heroin Intoxication"/>
    <s v="Y"/>
    <s v="Y"/>
    <m/>
    <m/>
    <m/>
    <m/>
    <m/>
    <m/>
    <m/>
    <m/>
    <m/>
    <m/>
    <m/>
    <m/>
    <m/>
    <m/>
    <s v="Accident"/>
  </r>
  <r>
    <n v="1706"/>
    <x v="316"/>
    <x v="224"/>
    <d v="1899-12-30T00:00:00"/>
    <x v="1"/>
    <x v="0"/>
    <x v="0"/>
    <x v="9"/>
    <x v="4"/>
    <x v="0"/>
    <s v="BRIDGEPORT"/>
    <x v="3"/>
    <x v="2"/>
    <m/>
    <x v="1"/>
    <x v="2"/>
    <s v="Residence"/>
    <s v="BRIDGEPORT"/>
    <s v="FAIRFIELD"/>
    <s v="CT"/>
    <s v="Heroin"/>
    <s v="Heroin and Fentanyl Toxicity"/>
    <s v="Y"/>
    <m/>
    <s v="Y"/>
    <m/>
    <m/>
    <m/>
    <m/>
    <m/>
    <m/>
    <m/>
    <m/>
    <m/>
    <m/>
    <m/>
    <m/>
    <m/>
    <s v="Accident"/>
  </r>
  <r>
    <n v="1711"/>
    <x v="317"/>
    <x v="225"/>
    <d v="1899-12-30T00:00:00"/>
    <x v="2"/>
    <x v="0"/>
    <x v="0"/>
    <x v="28"/>
    <x v="5"/>
    <x v="0"/>
    <s v="NORWICH"/>
    <x v="4"/>
    <x v="2"/>
    <m/>
    <x v="0"/>
    <x v="0"/>
    <s v="Residence"/>
    <s v="NORWICH"/>
    <s v="NEW LONDON"/>
    <s v="CT"/>
    <s v="Multi drug Effects"/>
    <s v="Acute Intoxication From the Combined Effects of Fentanyl and Heroin"/>
    <s v="Y"/>
    <m/>
    <s v="Y"/>
    <m/>
    <m/>
    <m/>
    <m/>
    <m/>
    <m/>
    <m/>
    <m/>
    <m/>
    <m/>
    <m/>
    <m/>
    <m/>
    <s v="Accident"/>
  </r>
  <r>
    <n v="1714"/>
    <x v="318"/>
    <x v="114"/>
    <d v="1899-12-30T00:00:00"/>
    <x v="30"/>
    <x v="0"/>
    <x v="0"/>
    <x v="38"/>
    <x v="4"/>
    <x v="0"/>
    <s v="STAMFORD"/>
    <x v="3"/>
    <x v="2"/>
    <m/>
    <x v="0"/>
    <x v="0"/>
    <s v="Residence"/>
    <s v="STAMFORD"/>
    <s v="FAIRFIELD"/>
    <s v="CT"/>
    <s v="Multi drug Effects"/>
    <s v="Acute Intoxication due to the Combined Effects of Fentanyl, Acetyl Fentanyl, Heroin, Cocaine, Alprazolam, Clonazepam, Diazepam and Amphetamine"/>
    <s v="Y"/>
    <s v="Y"/>
    <s v="Y"/>
    <s v="Y"/>
    <m/>
    <m/>
    <m/>
    <m/>
    <s v="Y"/>
    <m/>
    <s v="Y"/>
    <m/>
    <m/>
    <m/>
    <m/>
    <m/>
    <s v="Accident"/>
  </r>
  <r>
    <n v="1717"/>
    <x v="319"/>
    <x v="189"/>
    <d v="1899-12-30T00:00:00"/>
    <x v="5"/>
    <x v="0"/>
    <x v="0"/>
    <x v="100"/>
    <x v="3"/>
    <x v="0"/>
    <s v="GLASTONBURY"/>
    <x v="2"/>
    <x v="2"/>
    <m/>
    <x v="0"/>
    <x v="0"/>
    <s v="Residence"/>
    <s v="GLASTONBURY"/>
    <s v="HARTFORD"/>
    <s v="CT"/>
    <s v="Multi drug Effects"/>
    <s v="Acute Intoxication From the Combined Effects of Fentanyl and Heroin"/>
    <s v="Y"/>
    <m/>
    <s v="Y"/>
    <m/>
    <m/>
    <m/>
    <m/>
    <m/>
    <m/>
    <m/>
    <m/>
    <m/>
    <m/>
    <m/>
    <m/>
    <m/>
    <s v="Accident"/>
  </r>
  <r>
    <n v="1720"/>
    <x v="320"/>
    <x v="226"/>
    <d v="1899-12-30T00:00:00"/>
    <x v="42"/>
    <x v="0"/>
    <x v="3"/>
    <x v="41"/>
    <x v="7"/>
    <x v="0"/>
    <s v="MIDDLETOWN"/>
    <x v="6"/>
    <x v="1"/>
    <s v="Shelter"/>
    <x v="0"/>
    <x v="0"/>
    <s v="Other, Public Buildings"/>
    <s v="MIDDLETOWN"/>
    <s v="MIDDLESEX"/>
    <s v="CT"/>
    <s v="Multi drug Effects"/>
    <s v="Acute Fentanyl Intoxication"/>
    <m/>
    <m/>
    <s v="Y"/>
    <m/>
    <m/>
    <m/>
    <m/>
    <m/>
    <m/>
    <m/>
    <m/>
    <m/>
    <m/>
    <m/>
    <m/>
    <m/>
    <s v="Accident"/>
  </r>
  <r>
    <n v="1722"/>
    <x v="321"/>
    <x v="188"/>
    <d v="1899-12-30T00:00:00"/>
    <x v="43"/>
    <x v="1"/>
    <x v="0"/>
    <x v="12"/>
    <x v="0"/>
    <x v="0"/>
    <s v="WEST HAVEN"/>
    <x v="0"/>
    <x v="2"/>
    <m/>
    <x v="0"/>
    <x v="0"/>
    <s v="Residence"/>
    <s v="WEST HAVEN"/>
    <s v="NEW HAVEN"/>
    <s v="CT"/>
    <s v="Multi drug Effects"/>
    <s v="Acute Intoxication due to the Combined Effects of Cocaine, Clonazepam, Fentanyl, Heroin, Hydroxyzine, Methadone, and Trazodone"/>
    <s v="Y"/>
    <s v="Y"/>
    <s v="Y"/>
    <m/>
    <m/>
    <m/>
    <m/>
    <m/>
    <s v="Y"/>
    <s v="Y"/>
    <m/>
    <m/>
    <m/>
    <m/>
    <m/>
    <m/>
    <s v="Accident"/>
  </r>
  <r>
    <n v="1729"/>
    <x v="322"/>
    <x v="9"/>
    <d v="1899-12-30T00:00:00"/>
    <x v="23"/>
    <x v="0"/>
    <x v="0"/>
    <x v="0"/>
    <x v="0"/>
    <x v="0"/>
    <s v="MERIDEN"/>
    <x v="0"/>
    <x v="0"/>
    <m/>
    <x v="1"/>
    <x v="32"/>
    <s v="Nursing Home"/>
    <s v="MERIDEN"/>
    <s v="NEW HAVEN"/>
    <s v="CT"/>
    <s v="Multi drug Effects"/>
    <s v="Acute Oxycodone and Buprenorphine Intoxication"/>
    <m/>
    <m/>
    <m/>
    <m/>
    <s v="Y"/>
    <m/>
    <m/>
    <m/>
    <m/>
    <m/>
    <m/>
    <m/>
    <m/>
    <m/>
    <s v="Bupreno"/>
    <m/>
    <s v="Accident"/>
  </r>
  <r>
    <n v="1731"/>
    <x v="323"/>
    <x v="102"/>
    <d v="1899-12-30T00:00:00"/>
    <x v="33"/>
    <x v="0"/>
    <x v="1"/>
    <x v="1"/>
    <x v="0"/>
    <x v="0"/>
    <s v="BRIDGEPORT"/>
    <x v="3"/>
    <x v="0"/>
    <m/>
    <x v="1"/>
    <x v="1"/>
    <s v="Street"/>
    <s v="BRIDGEPORT"/>
    <s v="FAIRFIELD"/>
    <s v="CT"/>
    <s v="Multi drug Effects"/>
    <s v="Acute Intoxication Combined Effects of Ethanol, Fentanyl, and Heroin"/>
    <s v="Y"/>
    <m/>
    <s v="Y"/>
    <m/>
    <m/>
    <m/>
    <s v="Y"/>
    <m/>
    <m/>
    <m/>
    <m/>
    <m/>
    <m/>
    <m/>
    <m/>
    <m/>
    <s v="Accident"/>
  </r>
  <r>
    <n v="1735"/>
    <x v="324"/>
    <x v="227"/>
    <d v="1899-12-30T00:00:00"/>
    <x v="11"/>
    <x v="0"/>
    <x v="1"/>
    <x v="11"/>
    <x v="0"/>
    <x v="0"/>
    <s v="WATERBURY"/>
    <x v="0"/>
    <x v="2"/>
    <m/>
    <x v="1"/>
    <x v="2"/>
    <s v="Residence"/>
    <s v="WATERBURY"/>
    <s v="NEW HAVEN"/>
    <s v="CT"/>
    <s v="Multi drug Effects"/>
    <s v="Multidrug Toxicity Including Ethanol, Cocaine, Cocaethylene, Fentanyl, Acetyl Fentanyl, and Heroin"/>
    <s v="Y"/>
    <s v="Y"/>
    <s v="Y"/>
    <s v="Y"/>
    <m/>
    <m/>
    <s v="Y"/>
    <m/>
    <m/>
    <m/>
    <m/>
    <m/>
    <m/>
    <m/>
    <m/>
    <m/>
    <s v="Accident"/>
  </r>
  <r>
    <n v="1738"/>
    <x v="325"/>
    <x v="6"/>
    <d v="1899-12-30T00:00:00"/>
    <x v="5"/>
    <x v="0"/>
    <x v="0"/>
    <x v="41"/>
    <x v="7"/>
    <x v="0"/>
    <s v="MIDDLETOWN"/>
    <x v="6"/>
    <x v="2"/>
    <m/>
    <x v="1"/>
    <x v="2"/>
    <s v="Residence"/>
    <s v="MIDDLETOWN"/>
    <s v="MIDDLESEX"/>
    <s v="CT"/>
    <s v="Multi drug Effects"/>
    <s v="Multidrug Toxicity Including Cocaine, Fentanyl, Methadone, and Buprenorphine"/>
    <m/>
    <s v="Y"/>
    <s v="Y"/>
    <m/>
    <m/>
    <m/>
    <m/>
    <m/>
    <m/>
    <s v="Y"/>
    <m/>
    <m/>
    <m/>
    <m/>
    <s v="Buprenor"/>
    <m/>
    <s v="Accident"/>
  </r>
  <r>
    <n v="1745"/>
    <x v="326"/>
    <x v="148"/>
    <d v="1899-12-30T00:00:00"/>
    <x v="13"/>
    <x v="1"/>
    <x v="0"/>
    <x v="1"/>
    <x v="0"/>
    <x v="0"/>
    <s v="NEW HAVEN"/>
    <x v="0"/>
    <x v="1"/>
    <s v="Stairwell"/>
    <x v="0"/>
    <x v="0"/>
    <s v="Stairs"/>
    <s v="NEW HAVEN"/>
    <s v="NEW HAVEN"/>
    <s v="CT"/>
    <s v="Multi drug Effects"/>
    <s v="ACUTE HEROIN, FENTANYL, PARA-FLUOROBUTYTYL FENTANYL/FIBF AND COCAINE TOXICITIES"/>
    <s v="Y"/>
    <s v="Y"/>
    <s v="Y"/>
    <s v="Y"/>
    <m/>
    <m/>
    <m/>
    <m/>
    <m/>
    <m/>
    <m/>
    <m/>
    <m/>
    <m/>
    <m/>
    <m/>
    <s v="Accident"/>
  </r>
  <r>
    <n v="1755"/>
    <x v="327"/>
    <x v="228"/>
    <d v="1899-12-30T00:00:00"/>
    <x v="39"/>
    <x v="0"/>
    <x v="1"/>
    <x v="9"/>
    <x v="4"/>
    <x v="0"/>
    <s v="BRIDGEPORT"/>
    <x v="3"/>
    <x v="2"/>
    <m/>
    <x v="0"/>
    <x v="0"/>
    <s v="Residence"/>
    <s v="BRIDGEPORT"/>
    <s v="FAIRFIELD"/>
    <s v="CT"/>
    <s v="Multi drug Effects"/>
    <s v="Acute Intoxication due to the Combined Effects of Cocaine and Ethanol"/>
    <m/>
    <s v="Y"/>
    <m/>
    <m/>
    <m/>
    <m/>
    <s v="Y"/>
    <m/>
    <m/>
    <m/>
    <m/>
    <m/>
    <m/>
    <m/>
    <m/>
    <m/>
    <s v="Accident"/>
  </r>
  <r>
    <n v="1758"/>
    <x v="328"/>
    <x v="229"/>
    <d v="1899-12-30T00:00:00"/>
    <x v="28"/>
    <x v="1"/>
    <x v="0"/>
    <x v="47"/>
    <x v="1"/>
    <x v="0"/>
    <s v="SALISBURY"/>
    <x v="1"/>
    <x v="2"/>
    <m/>
    <x v="0"/>
    <x v="0"/>
    <s v="Residence"/>
    <s v="SALISBURY"/>
    <s v="LITCHFIELD"/>
    <s v="CT"/>
    <s v="Multi drug Effects"/>
    <s v="Acute Fentanyl and Cocaine intoxciation"/>
    <m/>
    <s v="Y"/>
    <s v="Y"/>
    <m/>
    <m/>
    <m/>
    <m/>
    <m/>
    <m/>
    <m/>
    <m/>
    <m/>
    <m/>
    <m/>
    <m/>
    <m/>
    <s v="Accident"/>
  </r>
  <r>
    <n v="1763"/>
    <x v="329"/>
    <x v="186"/>
    <d v="1899-12-30T00:00:00"/>
    <x v="4"/>
    <x v="0"/>
    <x v="0"/>
    <x v="101"/>
    <x v="6"/>
    <x v="0"/>
    <s v="MANSFIELD"/>
    <x v="7"/>
    <x v="2"/>
    <m/>
    <x v="1"/>
    <x v="1"/>
    <s v="Residence"/>
    <s v="MANSFIELD"/>
    <s v="TOLLAND"/>
    <s v="CONNECTICUT"/>
    <s v="Multi drug Effects"/>
    <s v="Acute Intoxication Combined Effects of Alprazolam, Fentanyl, Acetyl Fentanyl, and Amphetamine"/>
    <m/>
    <m/>
    <s v="Y"/>
    <s v="Y"/>
    <m/>
    <m/>
    <m/>
    <m/>
    <s v="Y"/>
    <m/>
    <s v="Y"/>
    <m/>
    <m/>
    <m/>
    <m/>
    <m/>
    <s v="Accident"/>
  </r>
  <r>
    <n v="1764"/>
    <x v="330"/>
    <x v="229"/>
    <d v="1899-12-30T00:00:00"/>
    <x v="4"/>
    <x v="1"/>
    <x v="0"/>
    <x v="102"/>
    <x v="4"/>
    <x v="0"/>
    <s v="BRIDGEPORT"/>
    <x v="3"/>
    <x v="0"/>
    <m/>
    <x v="0"/>
    <x v="0"/>
    <s v="Residential Building"/>
    <s v="BRIDGEPORT"/>
    <s v="FAIRFIELD"/>
    <s v="CT"/>
    <s v="Multi drug Effects"/>
    <s v="Acute Intoxication due to the Combined Effects of Fentanyl, Alprazolam and Diphenhydramine"/>
    <m/>
    <m/>
    <s v="Y"/>
    <m/>
    <m/>
    <m/>
    <m/>
    <m/>
    <s v="Y"/>
    <m/>
    <m/>
    <m/>
    <m/>
    <m/>
    <m/>
    <m/>
    <s v="Accident"/>
  </r>
  <r>
    <n v="1777"/>
    <x v="331"/>
    <x v="230"/>
    <d v="1899-12-30T00:00:00"/>
    <x v="16"/>
    <x v="0"/>
    <x v="0"/>
    <x v="6"/>
    <x v="3"/>
    <x v="0"/>
    <s v="HARTFORD"/>
    <x v="2"/>
    <x v="2"/>
    <m/>
    <x v="0"/>
    <x v="0"/>
    <s v="Residence"/>
    <s v="HARTFORD"/>
    <s v="HARTFORD"/>
    <s v="CT"/>
    <s v="Multi drug Effects"/>
    <s v="Acute Intoxication due to the Combined Effects of Fentanyl, Pseudoephedrine, Amphetamine and Carisoprodol"/>
    <m/>
    <m/>
    <s v="Y"/>
    <m/>
    <m/>
    <m/>
    <m/>
    <m/>
    <m/>
    <m/>
    <s v="Y"/>
    <m/>
    <m/>
    <m/>
    <m/>
    <m/>
    <s v="Accident"/>
  </r>
  <r>
    <n v="1781"/>
    <x v="332"/>
    <x v="73"/>
    <d v="1899-12-30T00:00:00"/>
    <x v="5"/>
    <x v="0"/>
    <x v="0"/>
    <x v="57"/>
    <x v="6"/>
    <x v="0"/>
    <s v="HARTFORD"/>
    <x v="2"/>
    <x v="0"/>
    <m/>
    <x v="0"/>
    <x v="0"/>
    <s v="Residence"/>
    <s v="SOMERS"/>
    <s v="TOLLAND"/>
    <s v="CT"/>
    <s v="Multi drug Effects"/>
    <s v="Acute Intoxication From the Combined Effects of Cocaine, Fentanyl, Amphetamine, and Lorazepam"/>
    <m/>
    <s v="Y"/>
    <s v="Y"/>
    <m/>
    <m/>
    <m/>
    <m/>
    <m/>
    <s v="Y"/>
    <m/>
    <s v="Y"/>
    <m/>
    <m/>
    <m/>
    <m/>
    <m/>
    <s v="Accident"/>
  </r>
  <r>
    <n v="1783"/>
    <x v="333"/>
    <x v="122"/>
    <d v="1899-12-30T00:00:00"/>
    <x v="8"/>
    <x v="0"/>
    <x v="0"/>
    <x v="6"/>
    <x v="3"/>
    <x v="0"/>
    <s v="HARTFORD"/>
    <x v="2"/>
    <x v="2"/>
    <m/>
    <x v="0"/>
    <x v="0"/>
    <s v="Residence"/>
    <s v="HARTFORD"/>
    <s v="HARTFORD"/>
    <s v="CT"/>
    <s v="Multi drug Effects"/>
    <s v="Fentanyl and Heroin"/>
    <s v="Y"/>
    <m/>
    <s v="Y"/>
    <m/>
    <m/>
    <m/>
    <m/>
    <m/>
    <m/>
    <m/>
    <m/>
    <m/>
    <m/>
    <m/>
    <m/>
    <m/>
    <s v="Accident"/>
  </r>
  <r>
    <n v="1789"/>
    <x v="334"/>
    <x v="57"/>
    <d v="1899-12-30T00:00:00"/>
    <x v="3"/>
    <x v="0"/>
    <x v="0"/>
    <x v="3"/>
    <x v="0"/>
    <x v="0"/>
    <s v="WATERBURY"/>
    <x v="0"/>
    <x v="0"/>
    <m/>
    <x v="0"/>
    <x v="0"/>
    <s v="Residence"/>
    <s v="NAUGATUCK"/>
    <s v="NEW HAVEN"/>
    <s v="CT"/>
    <s v="Multi drug Effects"/>
    <s v="Acute Intoxication due to the Combined Effects of Diazepam, Ethanol, Furanyl Fentanyl, and Heroin"/>
    <s v="Y"/>
    <m/>
    <s v="Y"/>
    <s v="Y"/>
    <m/>
    <m/>
    <s v="Y"/>
    <m/>
    <s v="Y"/>
    <m/>
    <m/>
    <m/>
    <m/>
    <m/>
    <m/>
    <m/>
    <s v="Accident"/>
  </r>
  <r>
    <n v="1822"/>
    <x v="335"/>
    <x v="50"/>
    <d v="1899-12-30T00:00:00"/>
    <x v="41"/>
    <x v="0"/>
    <x v="0"/>
    <x v="103"/>
    <x v="7"/>
    <x v="0"/>
    <s v="WESTBROOK"/>
    <x v="6"/>
    <x v="2"/>
    <m/>
    <x v="1"/>
    <x v="33"/>
    <s v="Residence"/>
    <s v="WESTBROOK"/>
    <s v="MIDDLESEX"/>
    <s v="CT"/>
    <s v="Multi drug Effects"/>
    <s v="Acute Oxycodone and Alprazolam Intoxication"/>
    <m/>
    <m/>
    <m/>
    <m/>
    <s v="Y"/>
    <m/>
    <m/>
    <m/>
    <s v="Y"/>
    <m/>
    <m/>
    <m/>
    <m/>
    <m/>
    <m/>
    <m/>
    <s v="Accident"/>
  </r>
  <r>
    <n v="1827"/>
    <x v="336"/>
    <x v="231"/>
    <d v="1899-12-30T00:00:00"/>
    <x v="13"/>
    <x v="0"/>
    <x v="0"/>
    <x v="0"/>
    <x v="0"/>
    <x v="0"/>
    <s v="WATERBURY"/>
    <x v="0"/>
    <x v="0"/>
    <m/>
    <x v="0"/>
    <x v="0"/>
    <s v="Residence"/>
    <s v="WATERBURY"/>
    <s v="NEW HAVEN"/>
    <s v="CT"/>
    <s v="Multi drug Effects"/>
    <s v="Acute Intoxication due to the Combined Effects Of Heroin, Furanyl Fentanyl, Methadone, Benzodiazepines, and Ethanol"/>
    <s v="Y"/>
    <m/>
    <s v="Y"/>
    <s v="Y"/>
    <m/>
    <m/>
    <s v="Y"/>
    <m/>
    <s v="Y"/>
    <s v="Y"/>
    <m/>
    <m/>
    <m/>
    <m/>
    <m/>
    <m/>
    <s v="Accident"/>
  </r>
  <r>
    <n v="1829"/>
    <x v="337"/>
    <x v="232"/>
    <d v="1899-12-30T00:00:00"/>
    <x v="18"/>
    <x v="0"/>
    <x v="0"/>
    <x v="1"/>
    <x v="0"/>
    <x v="0"/>
    <s v="NEW HAVEN"/>
    <x v="0"/>
    <x v="2"/>
    <m/>
    <x v="1"/>
    <x v="2"/>
    <s v="Residence"/>
    <s v="NEW HAVEN"/>
    <s v="NEW HAVEN"/>
    <s v="CT"/>
    <s v="Multi drug Effects"/>
    <s v="Fentanyl Toxicity"/>
    <m/>
    <m/>
    <s v="Y"/>
    <m/>
    <m/>
    <m/>
    <m/>
    <m/>
    <m/>
    <m/>
    <m/>
    <m/>
    <m/>
    <m/>
    <m/>
    <m/>
    <s v="Accident"/>
  </r>
  <r>
    <n v="1847"/>
    <x v="338"/>
    <x v="233"/>
    <d v="1899-12-30T00:00:00"/>
    <x v="17"/>
    <x v="1"/>
    <x v="0"/>
    <x v="71"/>
    <x v="3"/>
    <x v="0"/>
    <s v="NEWINGTON"/>
    <x v="2"/>
    <x v="2"/>
    <m/>
    <x v="1"/>
    <x v="1"/>
    <s v="Residence"/>
    <s v="NEWINGTON"/>
    <s v="HARTFORD"/>
    <s v="CT"/>
    <s v="Multi drug Effects"/>
    <s v="Acute Temazepam and Fentanyl Intoxication"/>
    <m/>
    <m/>
    <s v="Y"/>
    <m/>
    <m/>
    <m/>
    <m/>
    <m/>
    <s v="Y"/>
    <m/>
    <m/>
    <m/>
    <m/>
    <m/>
    <m/>
    <m/>
    <s v="Accident"/>
  </r>
  <r>
    <n v="1850"/>
    <x v="339"/>
    <x v="158"/>
    <d v="1899-12-30T00:00:00"/>
    <x v="21"/>
    <x v="0"/>
    <x v="7"/>
    <x v="11"/>
    <x v="0"/>
    <x v="0"/>
    <s v="WATERBURY"/>
    <x v="0"/>
    <x v="0"/>
    <m/>
    <x v="0"/>
    <x v="0"/>
    <s v="Residence"/>
    <s v="WATERBURY"/>
    <s v="NEW HAVEN"/>
    <s v="CT"/>
    <s v="Multi drug Effects"/>
    <s v="ACUTE HEROIN AND ALCOHOL TOXICITIES"/>
    <s v="Y"/>
    <m/>
    <m/>
    <m/>
    <m/>
    <m/>
    <s v="Y"/>
    <m/>
    <m/>
    <m/>
    <m/>
    <m/>
    <m/>
    <m/>
    <m/>
    <m/>
    <s v="Accident"/>
  </r>
  <r>
    <n v="1853"/>
    <x v="340"/>
    <x v="127"/>
    <d v="1899-12-30T00:00:00"/>
    <x v="32"/>
    <x v="0"/>
    <x v="0"/>
    <x v="9"/>
    <x v="4"/>
    <x v="0"/>
    <s v="BRIDGEPORT"/>
    <x v="3"/>
    <x v="2"/>
    <m/>
    <x v="0"/>
    <x v="0"/>
    <s v="Residence"/>
    <s v="BRIDGEPORT"/>
    <s v="FAIRFIELD"/>
    <s v="CT"/>
    <s v="Multi drug Effects"/>
    <s v="Acute Intoxication due to the Combined Effects of Carfentanil, Etizolam, Fentanyl, Heroin, Methadone, and U-47700 (Synthetic Opioid)"/>
    <s v="Y"/>
    <m/>
    <s v="Y"/>
    <s v="Y"/>
    <m/>
    <m/>
    <m/>
    <m/>
    <s v="Y"/>
    <s v="Y"/>
    <m/>
    <m/>
    <m/>
    <m/>
    <s v="U-47700, carfentanil"/>
    <m/>
    <s v="Accident"/>
  </r>
  <r>
    <n v="1854"/>
    <x v="341"/>
    <x v="1"/>
    <d v="1899-12-30T00:00:00"/>
    <x v="36"/>
    <x v="0"/>
    <x v="1"/>
    <x v="9"/>
    <x v="4"/>
    <x v="0"/>
    <s v="BRIDGEPORT"/>
    <x v="3"/>
    <x v="2"/>
    <m/>
    <x v="0"/>
    <x v="0"/>
    <s v="Residence"/>
    <s v="BRIDGEPORT"/>
    <s v="FAIRFIELD"/>
    <s v="CT"/>
    <s v="Others"/>
    <s v="Intracerebral Hemorrhage Hypertensive and Atherosclerotic Cardiovascular Disease and Complicating Acute Cocaine Intoxication"/>
    <m/>
    <s v="Y"/>
    <m/>
    <m/>
    <m/>
    <m/>
    <m/>
    <m/>
    <m/>
    <m/>
    <m/>
    <m/>
    <m/>
    <m/>
    <m/>
    <m/>
    <s v="Accident"/>
  </r>
  <r>
    <n v="1857"/>
    <x v="342"/>
    <x v="132"/>
    <d v="1899-12-30T00:00:00"/>
    <x v="44"/>
    <x v="0"/>
    <x v="0"/>
    <x v="15"/>
    <x v="3"/>
    <x v="0"/>
    <s v="EAST HARTFORD"/>
    <x v="2"/>
    <x v="2"/>
    <m/>
    <x v="1"/>
    <x v="1"/>
    <s v="Residence"/>
    <s v="EAST HARTFORD"/>
    <s v="HARTFORD"/>
    <s v="CT"/>
    <s v="Multi drug Effects"/>
    <s v="Combined Effects of Alprazolam, Fentanyl, and Heroin"/>
    <s v="Y"/>
    <m/>
    <s v="Y"/>
    <m/>
    <m/>
    <m/>
    <m/>
    <m/>
    <s v="Y"/>
    <m/>
    <m/>
    <m/>
    <m/>
    <m/>
    <m/>
    <m/>
    <s v="Accident"/>
  </r>
  <r>
    <n v="1869"/>
    <x v="343"/>
    <x v="5"/>
    <d v="1899-12-30T00:00:00"/>
    <x v="36"/>
    <x v="0"/>
    <x v="0"/>
    <x v="11"/>
    <x v="0"/>
    <x v="0"/>
    <s v="WATERBURY"/>
    <x v="0"/>
    <x v="2"/>
    <m/>
    <x v="1"/>
    <x v="2"/>
    <s v="Residence"/>
    <s v="WATERBURY"/>
    <s v="NEW HAVEN"/>
    <s v="CT"/>
    <s v="Heroin"/>
    <s v="Heroin and Fentanyl Toxicity"/>
    <s v="Y"/>
    <m/>
    <s v="Y"/>
    <m/>
    <m/>
    <m/>
    <m/>
    <m/>
    <m/>
    <m/>
    <m/>
    <m/>
    <m/>
    <m/>
    <m/>
    <m/>
    <s v="Accident"/>
  </r>
  <r>
    <n v="1872"/>
    <x v="344"/>
    <x v="57"/>
    <d v="1899-12-30T00:00:00"/>
    <x v="39"/>
    <x v="0"/>
    <x v="0"/>
    <x v="38"/>
    <x v="4"/>
    <x v="0"/>
    <s v="STAMFORD"/>
    <x v="3"/>
    <x v="2"/>
    <m/>
    <x v="1"/>
    <x v="15"/>
    <s v="Residence"/>
    <s v="STAMFORD"/>
    <s v="FAIRFIELD"/>
    <s v="CT"/>
    <s v="Multi drug Effects"/>
    <s v="Acute Intoxication From the Combined Effects of Oxycodone, Oxymorphone, Diazepam, Alprazolam, Quetiapine, Lamotrigine, and Gabapentin"/>
    <m/>
    <m/>
    <m/>
    <m/>
    <s v="Y"/>
    <s v="Y"/>
    <m/>
    <m/>
    <s v="Y"/>
    <m/>
    <m/>
    <m/>
    <m/>
    <m/>
    <m/>
    <m/>
    <s v="Accident"/>
  </r>
  <r>
    <n v="1873"/>
    <x v="345"/>
    <x v="59"/>
    <d v="1899-12-30T00:00:00"/>
    <x v="23"/>
    <x v="0"/>
    <x v="0"/>
    <x v="85"/>
    <x v="3"/>
    <x v="0"/>
    <s v="WETHERSFIELD"/>
    <x v="2"/>
    <x v="1"/>
    <s v="High Ridge Motel"/>
    <x v="0"/>
    <x v="0"/>
    <s v="Hotel or Motel"/>
    <s v="WETHERSFIELD"/>
    <s v="HARTFORD"/>
    <s v="CT"/>
    <s v="Multi drug Effects"/>
    <s v="Acute Intoxication Due To The Combined Effects Of Heroin, Cocaine, And Clonazepam"/>
    <s v="Y"/>
    <s v="Y"/>
    <m/>
    <m/>
    <m/>
    <m/>
    <m/>
    <m/>
    <s v="Y"/>
    <m/>
    <m/>
    <m/>
    <m/>
    <m/>
    <m/>
    <m/>
    <s v="Accident"/>
  </r>
  <r>
    <n v="1875"/>
    <x v="346"/>
    <x v="234"/>
    <d v="1899-12-30T00:00:00"/>
    <x v="1"/>
    <x v="1"/>
    <x v="0"/>
    <x v="3"/>
    <x v="0"/>
    <x v="0"/>
    <s v="NAUGATUCK"/>
    <x v="0"/>
    <x v="2"/>
    <m/>
    <x v="1"/>
    <x v="1"/>
    <s v="Residence"/>
    <s v="NAUGATUCK"/>
    <s v="NEW HAVEN"/>
    <s v="CT"/>
    <s v="Multi drug Effects"/>
    <s v="Combined Effects of Ethanol and Oxycodone"/>
    <m/>
    <m/>
    <m/>
    <m/>
    <s v="Y"/>
    <m/>
    <s v="Y"/>
    <m/>
    <m/>
    <m/>
    <m/>
    <m/>
    <m/>
    <m/>
    <m/>
    <m/>
    <s v="Accident"/>
  </r>
  <r>
    <n v="1882"/>
    <x v="347"/>
    <x v="65"/>
    <d v="1899-12-30T00:00:00"/>
    <x v="7"/>
    <x v="1"/>
    <x v="1"/>
    <x v="1"/>
    <x v="0"/>
    <x v="0"/>
    <s v="NEW HAVEN"/>
    <x v="0"/>
    <x v="0"/>
    <m/>
    <x v="1"/>
    <x v="2"/>
    <s v="Residence"/>
    <s v="NEW HAVEN"/>
    <s v="NEW HAVEN"/>
    <s v="CT"/>
    <s v="Cocaine"/>
    <s v="Cocaine Toxicity"/>
    <m/>
    <s v="Y"/>
    <m/>
    <m/>
    <m/>
    <m/>
    <m/>
    <m/>
    <m/>
    <m/>
    <m/>
    <m/>
    <m/>
    <m/>
    <m/>
    <m/>
    <s v="Accident"/>
  </r>
  <r>
    <n v="1883"/>
    <x v="348"/>
    <x v="235"/>
    <d v="1899-12-30T00:00:00"/>
    <x v="3"/>
    <x v="0"/>
    <x v="0"/>
    <x v="17"/>
    <x v="4"/>
    <x v="0"/>
    <s v="SHELTON"/>
    <x v="3"/>
    <x v="2"/>
    <m/>
    <x v="0"/>
    <x v="0"/>
    <s v="Residence"/>
    <s v="SHELTON"/>
    <s v="FAIRFIELD"/>
    <s v="CT"/>
    <s v="Multi drug Effects"/>
    <s v="ACUTE COMBINED FENTANYL, HEROIN AND ALCOHOL TOXICITIES"/>
    <s v="Y"/>
    <m/>
    <s v="Y"/>
    <m/>
    <m/>
    <m/>
    <s v="Y"/>
    <m/>
    <m/>
    <m/>
    <m/>
    <m/>
    <m/>
    <m/>
    <m/>
    <m/>
    <s v="Accident"/>
  </r>
  <r>
    <n v="1884"/>
    <x v="349"/>
    <x v="205"/>
    <d v="1899-12-30T00:00:00"/>
    <x v="43"/>
    <x v="0"/>
    <x v="0"/>
    <x v="79"/>
    <x v="6"/>
    <x v="0"/>
    <s v="TOLLAND"/>
    <x v="7"/>
    <x v="2"/>
    <m/>
    <x v="0"/>
    <x v="0"/>
    <s v="Residence"/>
    <s v="TOLLAND"/>
    <s v="TOLLAND"/>
    <s v="CT"/>
    <s v="Multi drug Effects"/>
    <s v="Fentanyl and Heroin"/>
    <s v="Y"/>
    <m/>
    <s v="Y"/>
    <m/>
    <m/>
    <m/>
    <m/>
    <m/>
    <m/>
    <m/>
    <m/>
    <m/>
    <m/>
    <m/>
    <m/>
    <m/>
    <s v="Accident"/>
  </r>
  <r>
    <n v="1887"/>
    <x v="350"/>
    <x v="111"/>
    <d v="1899-12-30T00:00:00"/>
    <x v="3"/>
    <x v="0"/>
    <x v="0"/>
    <x v="38"/>
    <x v="4"/>
    <x v="0"/>
    <s v="STAMFORD"/>
    <x v="3"/>
    <x v="2"/>
    <m/>
    <x v="0"/>
    <x v="0"/>
    <s v="Residence"/>
    <s v="STAMFORD"/>
    <s v="FAIRFIELD"/>
    <s v="CT"/>
    <s v="Multi drug Effects"/>
    <s v="Acute Methamphetamine Intoxication with Cardiac Hypertrophy"/>
    <m/>
    <m/>
    <m/>
    <m/>
    <m/>
    <m/>
    <m/>
    <m/>
    <m/>
    <m/>
    <s v="Y"/>
    <m/>
    <m/>
    <m/>
    <m/>
    <m/>
    <s v="Accident"/>
  </r>
  <r>
    <n v="1894"/>
    <x v="351"/>
    <x v="107"/>
    <d v="1899-12-30T00:00:00"/>
    <x v="3"/>
    <x v="0"/>
    <x v="0"/>
    <x v="28"/>
    <x v="5"/>
    <x v="0"/>
    <s v="NORWICH"/>
    <x v="4"/>
    <x v="2"/>
    <m/>
    <x v="1"/>
    <x v="1"/>
    <s v="Residence"/>
    <s v="NORWICH"/>
    <s v="NEW LONDON"/>
    <s v="CT"/>
    <s v="Multi drug Effects"/>
    <s v="Combined Effects of Cocaine, Fentanyl, Acetyl Fentanyl, and Heroin"/>
    <s v="Y"/>
    <s v="Y"/>
    <s v="Y"/>
    <s v="Y"/>
    <m/>
    <m/>
    <m/>
    <m/>
    <m/>
    <m/>
    <m/>
    <m/>
    <m/>
    <m/>
    <m/>
    <m/>
    <s v="Accident"/>
  </r>
  <r>
    <n v="1900"/>
    <x v="352"/>
    <x v="236"/>
    <d v="1899-12-30T00:00:00"/>
    <x v="42"/>
    <x v="0"/>
    <x v="0"/>
    <x v="50"/>
    <x v="4"/>
    <x v="0"/>
    <s v="DANBURY"/>
    <x v="3"/>
    <x v="2"/>
    <m/>
    <x v="0"/>
    <x v="0"/>
    <s v="Residence"/>
    <s v="DANBURY"/>
    <s v="FAIRFIELD"/>
    <s v="CT"/>
    <s v="Multi drug Effects"/>
    <s v="Acute Intoxication due to the Combined Effects of Heroin, Cocaine and Clonazepam"/>
    <s v="Y"/>
    <s v="Y"/>
    <m/>
    <m/>
    <m/>
    <m/>
    <m/>
    <m/>
    <s v="Y"/>
    <m/>
    <m/>
    <m/>
    <m/>
    <m/>
    <m/>
    <m/>
    <s v="Accident"/>
  </r>
  <r>
    <n v="1901"/>
    <x v="353"/>
    <x v="68"/>
    <d v="1899-12-30T00:00:00"/>
    <x v="9"/>
    <x v="0"/>
    <x v="0"/>
    <x v="49"/>
    <x v="3"/>
    <x v="0"/>
    <s v="MANCHESTER"/>
    <x v="2"/>
    <x v="1"/>
    <s v="Sober House"/>
    <x v="0"/>
    <x v="0"/>
    <s v="Residential Building"/>
    <s v="MANCHESTER"/>
    <s v="HARTFORD"/>
    <s v="CT"/>
    <s v="Multi drug Effects"/>
    <s v="Acute Fentanyl Intoxication"/>
    <m/>
    <m/>
    <s v="Y"/>
    <m/>
    <m/>
    <m/>
    <m/>
    <m/>
    <m/>
    <m/>
    <m/>
    <m/>
    <m/>
    <m/>
    <m/>
    <m/>
    <s v="Accident"/>
  </r>
  <r>
    <n v="1902"/>
    <x v="354"/>
    <x v="92"/>
    <d v="1899-12-30T00:00:00"/>
    <x v="17"/>
    <x v="1"/>
    <x v="0"/>
    <x v="11"/>
    <x v="0"/>
    <x v="0"/>
    <s v="WATERBURY"/>
    <x v="0"/>
    <x v="0"/>
    <m/>
    <x v="0"/>
    <x v="0"/>
    <s v="Residence"/>
    <s v="WATERBURY"/>
    <s v="NEW HAVEN"/>
    <s v="CT"/>
    <s v="Multi drug Effects"/>
    <s v="Acute Cocaine Intoxication"/>
    <m/>
    <s v="Y"/>
    <m/>
    <m/>
    <m/>
    <m/>
    <m/>
    <m/>
    <m/>
    <m/>
    <m/>
    <m/>
    <m/>
    <m/>
    <m/>
    <m/>
    <s v="Accident"/>
  </r>
  <r>
    <n v="1922"/>
    <x v="355"/>
    <x v="138"/>
    <d v="1899-12-30T00:00:00"/>
    <x v="26"/>
    <x v="0"/>
    <x v="0"/>
    <x v="51"/>
    <x v="3"/>
    <x v="0"/>
    <s v="WETHERSFIELD"/>
    <x v="2"/>
    <x v="2"/>
    <m/>
    <x v="0"/>
    <x v="0"/>
    <s v="Residence"/>
    <s v="WETHERSFIELD"/>
    <s v="HARTFORD"/>
    <s v="CT"/>
    <s v="Multi drug Effects"/>
    <s v="Acute intoxication due to the combined effects of Fentanyl, Acetyl Fentanyl, Clonazepam and Ethanol"/>
    <m/>
    <m/>
    <s v="Y"/>
    <s v="Y"/>
    <m/>
    <m/>
    <s v="Y"/>
    <m/>
    <s v="Y"/>
    <m/>
    <m/>
    <m/>
    <m/>
    <m/>
    <m/>
    <m/>
    <s v="Accident"/>
  </r>
  <r>
    <n v="1923"/>
    <x v="356"/>
    <x v="232"/>
    <d v="1899-12-30T00:00:00"/>
    <x v="37"/>
    <x v="1"/>
    <x v="0"/>
    <x v="78"/>
    <x v="1"/>
    <x v="0"/>
    <s v="WINSTED"/>
    <x v="1"/>
    <x v="2"/>
    <m/>
    <x v="0"/>
    <x v="0"/>
    <s v="Residence"/>
    <s v="WINSTED"/>
    <s v="LITCHFIELD"/>
    <s v="CT"/>
    <s v="Multi drug Effects"/>
    <s v="ACUTE FENTANYL, HEROIN, METHADONE AND COCAINE TOXICITIES"/>
    <s v="Y"/>
    <s v="Y"/>
    <s v="Y"/>
    <m/>
    <m/>
    <m/>
    <m/>
    <m/>
    <m/>
    <s v="Y"/>
    <m/>
    <m/>
    <m/>
    <m/>
    <m/>
    <m/>
    <s v="Accident"/>
  </r>
  <r>
    <n v="1928"/>
    <x v="357"/>
    <x v="237"/>
    <d v="1899-12-30T00:00:00"/>
    <x v="3"/>
    <x v="0"/>
    <x v="0"/>
    <x v="28"/>
    <x v="5"/>
    <x v="0"/>
    <s v="HARTFORD"/>
    <x v="2"/>
    <x v="0"/>
    <m/>
    <x v="0"/>
    <x v="0"/>
    <s v="Residence"/>
    <s v="HARTFORD"/>
    <s v="HARTFORD"/>
    <s v="CT"/>
    <s v="Multi drug Effects"/>
    <s v="Acute Intoxication due to the combined effects of Fentanyl and Cocaine"/>
    <m/>
    <s v="Y"/>
    <s v="Y"/>
    <m/>
    <m/>
    <m/>
    <m/>
    <m/>
    <m/>
    <m/>
    <m/>
    <m/>
    <m/>
    <m/>
    <m/>
    <m/>
    <s v="Accident"/>
  </r>
  <r>
    <n v="1929"/>
    <x v="358"/>
    <x v="238"/>
    <d v="1899-12-30T00:00:00"/>
    <x v="35"/>
    <x v="1"/>
    <x v="1"/>
    <x v="0"/>
    <x v="0"/>
    <x v="0"/>
    <s v="NEW HAVEN"/>
    <x v="0"/>
    <x v="0"/>
    <m/>
    <x v="0"/>
    <x v="0"/>
    <s v="Residence"/>
    <s v="MERIDEN"/>
    <s v="NEW HAVEN"/>
    <s v="CT"/>
    <s v="Multi drug Effects"/>
    <s v="ACUTE HEROIN AND FENTANYL TOXICITIES, ALPRAZOLAM USE"/>
    <s v="Y"/>
    <m/>
    <s v="Y"/>
    <m/>
    <m/>
    <m/>
    <m/>
    <m/>
    <s v="Y"/>
    <m/>
    <m/>
    <m/>
    <m/>
    <m/>
    <m/>
    <m/>
    <s v="Accident"/>
  </r>
  <r>
    <n v="1930"/>
    <x v="359"/>
    <x v="138"/>
    <d v="1899-12-30T00:00:00"/>
    <x v="28"/>
    <x v="0"/>
    <x v="0"/>
    <x v="9"/>
    <x v="4"/>
    <x v="0"/>
    <s v="BRIDGEPORT"/>
    <x v="3"/>
    <x v="2"/>
    <m/>
    <x v="0"/>
    <x v="0"/>
    <s v="Residence"/>
    <s v="BRIDGEPORT"/>
    <s v="FAIRFIELD"/>
    <s v="CT"/>
    <s v="Multi drug Effects"/>
    <s v="Acute Intoxication due to the Combined Effects of Fentanyl, Heroin, Cocaine, and Ethanol"/>
    <s v="Y"/>
    <s v="Y"/>
    <s v="Y"/>
    <m/>
    <m/>
    <m/>
    <s v="Y"/>
    <m/>
    <m/>
    <m/>
    <m/>
    <m/>
    <m/>
    <m/>
    <m/>
    <m/>
    <s v="Accident"/>
  </r>
  <r>
    <n v="1932"/>
    <x v="360"/>
    <x v="239"/>
    <d v="1899-12-30T00:00:00"/>
    <x v="36"/>
    <x v="0"/>
    <x v="0"/>
    <x v="6"/>
    <x v="3"/>
    <x v="0"/>
    <s v="HARTFORD"/>
    <x v="2"/>
    <x v="2"/>
    <m/>
    <x v="0"/>
    <x v="0"/>
    <s v="Residence"/>
    <s v="HARTFORD"/>
    <s v="HARTFORD"/>
    <s v="CT"/>
    <s v="Multi drug Effects"/>
    <s v="ACUTE HEROIN TOXICITY, DIAZEPAM, RISPERIDONE USE"/>
    <s v="Y"/>
    <m/>
    <m/>
    <m/>
    <m/>
    <m/>
    <m/>
    <m/>
    <s v="Y"/>
    <m/>
    <m/>
    <m/>
    <m/>
    <m/>
    <m/>
    <m/>
    <s v="Accident"/>
  </r>
  <r>
    <n v="1941"/>
    <x v="361"/>
    <x v="222"/>
    <d v="1899-12-30T00:00:00"/>
    <x v="0"/>
    <x v="1"/>
    <x v="0"/>
    <x v="95"/>
    <x v="3"/>
    <x v="0"/>
    <s v="BRISTOL"/>
    <x v="2"/>
    <x v="0"/>
    <m/>
    <x v="1"/>
    <x v="1"/>
    <s v="Residence"/>
    <s v="PLAINVILLE"/>
    <s v="HARTFORD"/>
    <s v="CT"/>
    <s v="Multi drug Effects"/>
    <s v="Combined Effects of Cocaine, Diphenhydramine, Fentanyl, and Heroin"/>
    <s v="Y"/>
    <s v="Y"/>
    <s v="Y"/>
    <m/>
    <m/>
    <m/>
    <m/>
    <m/>
    <m/>
    <m/>
    <m/>
    <m/>
    <m/>
    <m/>
    <m/>
    <m/>
    <s v="Accident"/>
  </r>
  <r>
    <n v="1952"/>
    <x v="362"/>
    <x v="240"/>
    <d v="1899-12-30T00:00:00"/>
    <x v="19"/>
    <x v="0"/>
    <x v="0"/>
    <x v="1"/>
    <x v="0"/>
    <x v="0"/>
    <s v="NEW HAVEN"/>
    <x v="0"/>
    <x v="2"/>
    <m/>
    <x v="0"/>
    <x v="0"/>
    <s v="Residence"/>
    <s v="NEW HAVEN"/>
    <s v="NEW HAVEN"/>
    <s v="CT"/>
    <s v="Multi drug Effects"/>
    <s v="ACUTE COMBINED FENTANYL, COCAINE, METHADONE, CLONAZEPAM, ALPRAZOLAM, AND RISPERIDONE TOXICITIES"/>
    <m/>
    <s v="Y"/>
    <s v="Y"/>
    <m/>
    <m/>
    <m/>
    <m/>
    <m/>
    <s v="Y"/>
    <s v="Y"/>
    <m/>
    <m/>
    <m/>
    <m/>
    <m/>
    <m/>
    <s v="Accident"/>
  </r>
  <r>
    <n v="1964"/>
    <x v="363"/>
    <x v="241"/>
    <d v="1899-12-30T00:00:00"/>
    <x v="37"/>
    <x v="0"/>
    <x v="0"/>
    <x v="104"/>
    <x v="1"/>
    <x v="0"/>
    <s v="NORTH CANAAN"/>
    <x v="1"/>
    <x v="2"/>
    <m/>
    <x v="0"/>
    <x v="0"/>
    <s v="Residence"/>
    <s v="NORTH CANAAN"/>
    <s v="LITCHFIELD"/>
    <s v="CT"/>
    <s v="Multi drug Effects"/>
    <s v="ACUTE FENTANYL, HEROIN AND COCAINE TOXICITIES, ALCOHOL USE"/>
    <s v="Y"/>
    <s v="Y"/>
    <s v="Y"/>
    <m/>
    <m/>
    <m/>
    <s v="Y"/>
    <m/>
    <m/>
    <m/>
    <m/>
    <m/>
    <m/>
    <m/>
    <m/>
    <m/>
    <s v="Accident"/>
  </r>
  <r>
    <n v="1965"/>
    <x v="364"/>
    <x v="188"/>
    <d v="1899-12-30T00:00:00"/>
    <x v="40"/>
    <x v="0"/>
    <x v="0"/>
    <x v="3"/>
    <x v="0"/>
    <x v="0"/>
    <s v="NAUGATUCK"/>
    <x v="0"/>
    <x v="2"/>
    <m/>
    <x v="0"/>
    <x v="0"/>
    <s v="Residence"/>
    <s v="NAUGATUCK"/>
    <s v="NEW HAVEN"/>
    <s v="CT"/>
    <s v="Multi drug Effects"/>
    <s v="Ethanol, Fentanyl, Heroin, and Oxycodone"/>
    <s v="Y"/>
    <m/>
    <s v="Y"/>
    <m/>
    <s v="Y"/>
    <m/>
    <s v="Y"/>
    <m/>
    <m/>
    <m/>
    <m/>
    <m/>
    <m/>
    <m/>
    <m/>
    <m/>
    <s v="Accident"/>
  </r>
  <r>
    <n v="1970"/>
    <x v="365"/>
    <x v="185"/>
    <d v="1899-12-30T00:00:00"/>
    <x v="2"/>
    <x v="1"/>
    <x v="0"/>
    <x v="34"/>
    <x v="0"/>
    <x v="0"/>
    <s v="MILFORD"/>
    <x v="0"/>
    <x v="2"/>
    <m/>
    <x v="2"/>
    <x v="34"/>
    <s v="Residential Building"/>
    <s v="MILFORD"/>
    <s v="NEW HAVEN"/>
    <s v="CT"/>
    <s v="Multi drug Effects"/>
    <s v="Acute Intoxication Clonazepam, Ethanol, and Methadone"/>
    <m/>
    <m/>
    <m/>
    <m/>
    <m/>
    <m/>
    <s v="Y"/>
    <m/>
    <s v="Y"/>
    <s v="Y"/>
    <m/>
    <m/>
    <m/>
    <m/>
    <m/>
    <m/>
    <s v="Accident"/>
  </r>
  <r>
    <n v="1973"/>
    <x v="366"/>
    <x v="193"/>
    <d v="1899-12-30T00:00:00"/>
    <x v="7"/>
    <x v="0"/>
    <x v="0"/>
    <x v="41"/>
    <x v="7"/>
    <x v="0"/>
    <s v="MIDDLETOWN"/>
    <x v="6"/>
    <x v="2"/>
    <m/>
    <x v="0"/>
    <x v="0"/>
    <s v="Residence"/>
    <s v="MIDDLETOWN"/>
    <s v="MIDDLESEX"/>
    <s v="CT"/>
    <s v="Multi drug Effects"/>
    <s v="Acute Intoxication From the Combined Effects of Cocaine, Fentanyl, and Alcohol"/>
    <m/>
    <s v="Y"/>
    <s v="Y"/>
    <m/>
    <m/>
    <m/>
    <s v="Y"/>
    <m/>
    <m/>
    <m/>
    <m/>
    <m/>
    <m/>
    <m/>
    <m/>
    <m/>
    <s v="Accident"/>
  </r>
  <r>
    <n v="1981"/>
    <x v="367"/>
    <x v="80"/>
    <d v="1899-12-30T00:00:00"/>
    <x v="36"/>
    <x v="0"/>
    <x v="0"/>
    <x v="1"/>
    <x v="0"/>
    <x v="0"/>
    <s v="NEW HAVEN"/>
    <x v="0"/>
    <x v="2"/>
    <m/>
    <x v="0"/>
    <x v="0"/>
    <s v="Halfway House"/>
    <s v="NEW HAVEN"/>
    <s v="NEW HAVEN"/>
    <s v="CT"/>
    <s v="Multi drug Effects"/>
    <s v="Acute Intoxication due to the Combined Effects of Fentanyl, Heroin and Alprazolam"/>
    <s v="Y"/>
    <m/>
    <s v="Y"/>
    <m/>
    <m/>
    <m/>
    <m/>
    <m/>
    <s v="Y"/>
    <m/>
    <m/>
    <m/>
    <m/>
    <m/>
    <m/>
    <m/>
    <s v="Accident"/>
  </r>
  <r>
    <n v="1984"/>
    <x v="368"/>
    <x v="224"/>
    <d v="1899-12-30T00:00:00"/>
    <x v="41"/>
    <x v="0"/>
    <x v="1"/>
    <x v="6"/>
    <x v="3"/>
    <x v="0"/>
    <s v="HARTFORD"/>
    <x v="2"/>
    <x v="2"/>
    <m/>
    <x v="1"/>
    <x v="1"/>
    <s v="Residence"/>
    <s v="HARTFORD"/>
    <s v="HARTFORD"/>
    <s v="CT"/>
    <s v="Multi drug Effects"/>
    <s v="Acute Ethanol and Cocaine Intoxication"/>
    <m/>
    <s v="Y"/>
    <m/>
    <m/>
    <m/>
    <m/>
    <s v="Y"/>
    <m/>
    <m/>
    <m/>
    <m/>
    <m/>
    <m/>
    <m/>
    <m/>
    <m/>
    <s v="Accident"/>
  </r>
  <r>
    <n v="1987"/>
    <x v="369"/>
    <x v="102"/>
    <d v="1899-12-30T00:00:00"/>
    <x v="21"/>
    <x v="0"/>
    <x v="1"/>
    <x v="28"/>
    <x v="5"/>
    <x v="0"/>
    <s v="NORWICH"/>
    <x v="4"/>
    <x v="1"/>
    <s v="Friend's House"/>
    <x v="0"/>
    <x v="0"/>
    <s v="Other"/>
    <s v="NORWICH"/>
    <s v="NEW LONDON"/>
    <s v="CT"/>
    <s v="Multi drug Effects"/>
    <s v="Acute Intoxication From the Combined Effects of Fentanyl, Acetyl Fentanyl, And Alcohol"/>
    <m/>
    <m/>
    <s v="Y"/>
    <s v="Y"/>
    <m/>
    <m/>
    <s v="Y"/>
    <m/>
    <m/>
    <m/>
    <m/>
    <m/>
    <m/>
    <m/>
    <m/>
    <m/>
    <s v="Accident"/>
  </r>
  <r>
    <n v="1996"/>
    <x v="370"/>
    <x v="107"/>
    <d v="1899-12-30T00:00:00"/>
    <x v="18"/>
    <x v="0"/>
    <x v="4"/>
    <x v="11"/>
    <x v="0"/>
    <x v="0"/>
    <s v="WATERBURY"/>
    <x v="0"/>
    <x v="1"/>
    <s v="Friend's house"/>
    <x v="0"/>
    <x v="0"/>
    <s v="Other"/>
    <s v="WATERBURY"/>
    <s v="NEW HAVEN"/>
    <s v="CT"/>
    <s v="Multi drug Effects"/>
    <s v="ACUTE FENTANYL, OXYCODONE AND COCAINE TOXICITIES, SERTRALINE USE"/>
    <m/>
    <s v="Y"/>
    <s v="Y"/>
    <m/>
    <s v="Y"/>
    <m/>
    <m/>
    <m/>
    <m/>
    <m/>
    <m/>
    <m/>
    <m/>
    <m/>
    <m/>
    <m/>
    <s v="Accident"/>
  </r>
  <r>
    <n v="2019"/>
    <x v="371"/>
    <x v="69"/>
    <d v="1899-12-30T00:00:00"/>
    <x v="45"/>
    <x v="1"/>
    <x v="0"/>
    <x v="36"/>
    <x v="0"/>
    <x v="0"/>
    <s v="DERBY"/>
    <x v="0"/>
    <x v="0"/>
    <m/>
    <x v="0"/>
    <x v="0"/>
    <s v="Residence"/>
    <s v="SEYMOUR"/>
    <s v="NEW HAVEN"/>
    <s v="CT"/>
    <s v="Multi drug Effects"/>
    <s v="Ethanol and Heroin"/>
    <s v="Y"/>
    <m/>
    <m/>
    <m/>
    <m/>
    <m/>
    <s v="Y"/>
    <m/>
    <m/>
    <m/>
    <m/>
    <m/>
    <m/>
    <m/>
    <m/>
    <m/>
    <s v="Accident"/>
  </r>
  <r>
    <n v="2029"/>
    <x v="372"/>
    <x v="112"/>
    <d v="1899-12-30T00:00:00"/>
    <x v="45"/>
    <x v="1"/>
    <x v="3"/>
    <x v="6"/>
    <x v="3"/>
    <x v="0"/>
    <s v="HARTFORD"/>
    <x v="2"/>
    <x v="2"/>
    <m/>
    <x v="0"/>
    <x v="0"/>
    <s v="Residence"/>
    <s v="HARTFORD"/>
    <s v="HARTFORD"/>
    <s v="CT"/>
    <s v="Multi drug Effects"/>
    <s v="ACUTE FENTANYL TOXICITY, CLONAZEPAM AND TRAZODONE USE"/>
    <m/>
    <m/>
    <s v="Y"/>
    <m/>
    <m/>
    <m/>
    <m/>
    <m/>
    <s v="Y"/>
    <m/>
    <m/>
    <m/>
    <m/>
    <m/>
    <m/>
    <m/>
    <s v="Accident"/>
  </r>
  <r>
    <n v="2040"/>
    <x v="373"/>
    <x v="197"/>
    <d v="1899-12-30T00:00:00"/>
    <x v="41"/>
    <x v="0"/>
    <x v="0"/>
    <x v="1"/>
    <x v="0"/>
    <x v="0"/>
    <s v="NEW HAVEN"/>
    <x v="0"/>
    <x v="2"/>
    <m/>
    <x v="1"/>
    <x v="2"/>
    <s v="Residence"/>
    <s v="NEW HAVEN"/>
    <s v="NEW HAVEN"/>
    <s v="CT"/>
    <s v="Multi drug Effects"/>
    <s v="Multidrug Toxicity Including Heroin, Fentanyl, Cocaine, and Tramadol"/>
    <s v="Y"/>
    <s v="Y"/>
    <s v="Y"/>
    <m/>
    <m/>
    <m/>
    <m/>
    <m/>
    <m/>
    <m/>
    <m/>
    <s v="Y"/>
    <m/>
    <m/>
    <m/>
    <m/>
    <s v="Accident"/>
  </r>
  <r>
    <n v="2042"/>
    <x v="374"/>
    <x v="242"/>
    <d v="1899-12-30T00:00:00"/>
    <x v="9"/>
    <x v="0"/>
    <x v="1"/>
    <x v="92"/>
    <x v="4"/>
    <x v="0"/>
    <s v="REDDING"/>
    <x v="3"/>
    <x v="1"/>
    <s v="Friend's House"/>
    <x v="0"/>
    <x v="0"/>
    <s v="Residential Building"/>
    <s v="REDDING"/>
    <s v="FAIRFIELD"/>
    <s v="CT"/>
    <s v="Multi drug Effects"/>
    <s v="Acute Intoxication due to the Combined Effects of Ethanol and Fentanyl"/>
    <m/>
    <m/>
    <s v="Y"/>
    <m/>
    <m/>
    <m/>
    <s v="Y"/>
    <m/>
    <m/>
    <m/>
    <m/>
    <m/>
    <m/>
    <m/>
    <m/>
    <m/>
    <s v="Accident"/>
  </r>
  <r>
    <n v="2047"/>
    <x v="375"/>
    <x v="141"/>
    <d v="1899-12-30T00:00:00"/>
    <x v="32"/>
    <x v="0"/>
    <x v="0"/>
    <x v="105"/>
    <x v="4"/>
    <x v="0"/>
    <s v="EASTON"/>
    <x v="3"/>
    <x v="2"/>
    <m/>
    <x v="1"/>
    <x v="1"/>
    <s v="Residence"/>
    <s v="EASTON"/>
    <s v="FAIRFIELD"/>
    <s v="CT"/>
    <s v="Multi drug Effects"/>
    <s v="Combined Effects of Citalopram/Escitalopram, Fentanyl, and Heroin"/>
    <s v="Y"/>
    <m/>
    <s v="Y"/>
    <m/>
    <m/>
    <m/>
    <m/>
    <m/>
    <m/>
    <m/>
    <m/>
    <m/>
    <m/>
    <m/>
    <m/>
    <m/>
    <s v="Accident"/>
  </r>
  <r>
    <n v="2061"/>
    <x v="376"/>
    <x v="243"/>
    <d v="1899-12-30T00:00:00"/>
    <x v="33"/>
    <x v="0"/>
    <x v="0"/>
    <x v="2"/>
    <x v="1"/>
    <x v="0"/>
    <s v="TORRINGTON"/>
    <x v="1"/>
    <x v="2"/>
    <m/>
    <x v="0"/>
    <x v="0"/>
    <s v="Residence"/>
    <s v="TORRINGTON"/>
    <s v="LITCHFIELD"/>
    <s v="CT"/>
    <s v="Heroin"/>
    <s v="Heroin, Cocaine, And Ethanol"/>
    <s v="Y"/>
    <s v="Y"/>
    <m/>
    <m/>
    <m/>
    <m/>
    <s v="Y"/>
    <m/>
    <m/>
    <m/>
    <m/>
    <m/>
    <m/>
    <m/>
    <m/>
    <m/>
    <s v="Accident"/>
  </r>
  <r>
    <n v="2065"/>
    <x v="377"/>
    <x v="244"/>
    <d v="1899-12-30T00:00:00"/>
    <x v="22"/>
    <x v="0"/>
    <x v="0"/>
    <x v="54"/>
    <x v="0"/>
    <x v="0"/>
    <s v="CHESHIRE"/>
    <x v="0"/>
    <x v="2"/>
    <m/>
    <x v="1"/>
    <x v="1"/>
    <s v="Residence"/>
    <s v="CHESHIRE"/>
    <s v="NEW HAVEN"/>
    <s v="CT"/>
    <s v="Multi drug Effects"/>
    <s v="Combined Effects of Cocaine, Fentanyl, and Heroin"/>
    <s v="Y"/>
    <s v="Y"/>
    <s v="Y"/>
    <m/>
    <m/>
    <m/>
    <m/>
    <m/>
    <m/>
    <m/>
    <m/>
    <m/>
    <m/>
    <m/>
    <m/>
    <m/>
    <s v="Accident"/>
  </r>
  <r>
    <n v="2070"/>
    <x v="378"/>
    <x v="150"/>
    <d v="1899-12-30T00:00:00"/>
    <x v="0"/>
    <x v="1"/>
    <x v="0"/>
    <x v="95"/>
    <x v="3"/>
    <x v="0"/>
    <s v="PLAINVILLE"/>
    <x v="2"/>
    <x v="2"/>
    <m/>
    <x v="0"/>
    <x v="0"/>
    <s v="Residence"/>
    <s v="PLAINVILLE"/>
    <s v="HARTFORD"/>
    <s v="CT"/>
    <s v="Multi drug Effects"/>
    <s v="ACUTE COMBINED FENTANYL, ALCOHOL AND OLANZAPINE TOXICITY, RECENT COCAINE USE"/>
    <m/>
    <s v="Y"/>
    <s v="Y"/>
    <m/>
    <m/>
    <m/>
    <s v="Y"/>
    <m/>
    <m/>
    <m/>
    <m/>
    <m/>
    <m/>
    <m/>
    <m/>
    <m/>
    <s v="Accident"/>
  </r>
  <r>
    <n v="2076"/>
    <x v="379"/>
    <x v="105"/>
    <d v="1899-12-30T00:00:00"/>
    <x v="45"/>
    <x v="0"/>
    <x v="0"/>
    <x v="73"/>
    <x v="0"/>
    <x v="0"/>
    <s v="WOODBRIDGE"/>
    <x v="0"/>
    <x v="2"/>
    <m/>
    <x v="1"/>
    <x v="10"/>
    <s v="Residence"/>
    <s v="WOODBRIDGE"/>
    <s v="NEW HAVEN"/>
    <s v="CT"/>
    <s v="Multi drug Effects"/>
    <s v="COMBINED OXYCODONE, TRAMADOL, CYCLOBENZAPRINE AND DIAZEPAM TOXICITIES"/>
    <m/>
    <m/>
    <m/>
    <m/>
    <s v="Y"/>
    <m/>
    <m/>
    <m/>
    <s v="Y"/>
    <m/>
    <m/>
    <s v="Y"/>
    <m/>
    <m/>
    <m/>
    <m/>
    <s v="Accident"/>
  </r>
  <r>
    <n v="2077"/>
    <x v="380"/>
    <x v="158"/>
    <d v="1899-12-30T00:00:00"/>
    <x v="8"/>
    <x v="0"/>
    <x v="0"/>
    <x v="19"/>
    <x v="0"/>
    <x v="0"/>
    <s v="EASTON"/>
    <x v="3"/>
    <x v="1"/>
    <s v="Sober House"/>
    <x v="0"/>
    <x v="0"/>
    <s v="Other"/>
    <s v="EASTON"/>
    <s v="FAIRFIELD"/>
    <s v="CT"/>
    <s v="Multi drug Effects"/>
    <s v="Acute Intoxication From the Combined Effects of Fentanyl, Venlafaxine, and Doxepin"/>
    <m/>
    <m/>
    <s v="Y"/>
    <m/>
    <m/>
    <m/>
    <m/>
    <m/>
    <m/>
    <m/>
    <m/>
    <m/>
    <m/>
    <m/>
    <m/>
    <m/>
    <s v="Accident"/>
  </r>
  <r>
    <n v="2091"/>
    <x v="381"/>
    <x v="245"/>
    <d v="1899-12-30T00:00:00"/>
    <x v="10"/>
    <x v="0"/>
    <x v="0"/>
    <x v="9"/>
    <x v="4"/>
    <x v="0"/>
    <s v="BRIDGEPORT"/>
    <x v="3"/>
    <x v="2"/>
    <m/>
    <x v="0"/>
    <x v="0"/>
    <s v="Residence"/>
    <s v="BRIDGEPORT"/>
    <s v="FAIRFIELD"/>
    <s v="CT"/>
    <s v="Multi drug Effects"/>
    <s v="Acute Intoxication due to the Combined Effects of Fentanyl and Acetyl Fentanyl"/>
    <m/>
    <m/>
    <s v="Y"/>
    <s v="Y"/>
    <m/>
    <m/>
    <m/>
    <m/>
    <m/>
    <m/>
    <m/>
    <m/>
    <m/>
    <m/>
    <m/>
    <m/>
    <s v="Accident"/>
  </r>
  <r>
    <n v="2092"/>
    <x v="382"/>
    <x v="136"/>
    <d v="1899-12-30T00:00:00"/>
    <x v="8"/>
    <x v="0"/>
    <x v="0"/>
    <x v="68"/>
    <x v="1"/>
    <x v="0"/>
    <s v="WATERBURY"/>
    <x v="0"/>
    <x v="0"/>
    <m/>
    <x v="0"/>
    <x v="0"/>
    <s v="Gas Station"/>
    <s v="WATERBURY"/>
    <s v="NEW HAVEN"/>
    <s v="CT"/>
    <s v="Multi drug Effects"/>
    <s v="Acute Fentanyl Intoxication"/>
    <m/>
    <m/>
    <s v="Y"/>
    <m/>
    <m/>
    <m/>
    <m/>
    <m/>
    <m/>
    <m/>
    <m/>
    <m/>
    <m/>
    <m/>
    <m/>
    <m/>
    <s v="Accident"/>
  </r>
  <r>
    <n v="2095"/>
    <x v="383"/>
    <x v="187"/>
    <d v="1899-12-30T00:00:00"/>
    <x v="36"/>
    <x v="0"/>
    <x v="0"/>
    <x v="30"/>
    <x v="2"/>
    <x v="0"/>
    <s v="WILLIMANTIC"/>
    <x v="5"/>
    <x v="2"/>
    <m/>
    <x v="0"/>
    <x v="35"/>
    <s v="Residence"/>
    <s v="WILLIMANTIC"/>
    <s v="WINDHAM"/>
    <s v="CT"/>
    <s v="Multi drug Effects"/>
    <s v="ACUTE METHADONE TOXICITY"/>
    <m/>
    <m/>
    <m/>
    <m/>
    <m/>
    <m/>
    <m/>
    <m/>
    <m/>
    <s v="Y"/>
    <m/>
    <m/>
    <m/>
    <m/>
    <m/>
    <m/>
    <s v="Accident"/>
  </r>
  <r>
    <n v="2097"/>
    <x v="384"/>
    <x v="136"/>
    <d v="1899-12-30T00:00:00"/>
    <x v="17"/>
    <x v="1"/>
    <x v="0"/>
    <x v="92"/>
    <x v="4"/>
    <x v="0"/>
    <s v="NORWALK"/>
    <x v="3"/>
    <x v="0"/>
    <m/>
    <x v="0"/>
    <x v="0"/>
    <s v="Residence"/>
    <s v="NORWALK"/>
    <s v="FAIRFIELD"/>
    <s v="CT"/>
    <s v="Multi drug Effects"/>
    <s v="Acute Intoxication due to the Combined Effects of Fentanyl and Heroin"/>
    <s v="Y"/>
    <m/>
    <s v="Y"/>
    <m/>
    <m/>
    <m/>
    <m/>
    <m/>
    <m/>
    <m/>
    <m/>
    <m/>
    <m/>
    <m/>
    <m/>
    <m/>
    <s v="Accident"/>
  </r>
  <r>
    <n v="2110"/>
    <x v="385"/>
    <x v="246"/>
    <d v="1899-12-30T00:00:00"/>
    <x v="18"/>
    <x v="0"/>
    <x v="0"/>
    <x v="19"/>
    <x v="0"/>
    <x v="0"/>
    <s v="HAMDEN"/>
    <x v="0"/>
    <x v="2"/>
    <m/>
    <x v="0"/>
    <x v="36"/>
    <s v="Residence"/>
    <s v="HAMDEN"/>
    <s v="NEW HAVEN"/>
    <s v="CT"/>
    <s v="Multi drug Effects"/>
    <s v="ACUTE MORPHINE TOXOCITY, ALPRAZOLAM, ZOLPIDEM, CITALOPRAM USE"/>
    <m/>
    <m/>
    <m/>
    <m/>
    <m/>
    <m/>
    <m/>
    <m/>
    <s v="Y"/>
    <m/>
    <m/>
    <m/>
    <s v="Y"/>
    <m/>
    <s v="morphine"/>
    <m/>
    <s v="Accident"/>
  </r>
  <r>
    <n v="2112"/>
    <x v="386"/>
    <x v="247"/>
    <d v="1899-12-30T00:00:00"/>
    <x v="36"/>
    <x v="0"/>
    <x v="0"/>
    <x v="32"/>
    <x v="4"/>
    <x v="0"/>
    <s v="STRATFORD"/>
    <x v="3"/>
    <x v="2"/>
    <m/>
    <x v="1"/>
    <x v="37"/>
    <s v="Residence"/>
    <s v="STRATFORD"/>
    <s v="FAIRFIELD"/>
    <s v="CT"/>
    <s v="Multi drug Effects"/>
    <s v="Acute Intoxication From the Combined Effects of Morphine, Hydromorphone, Oxycodone, Oxymorphone, Temazepam, Sertraline, Aripiprazole, and Citalopram/Escitalopram"/>
    <m/>
    <m/>
    <m/>
    <m/>
    <s v="Y"/>
    <s v="Y"/>
    <m/>
    <m/>
    <s v="Y"/>
    <m/>
    <m/>
    <m/>
    <s v="Y"/>
    <s v="Y"/>
    <s v="morphine"/>
    <m/>
    <s v="Accident"/>
  </r>
  <r>
    <n v="2116"/>
    <x v="387"/>
    <x v="248"/>
    <d v="1899-12-30T00:00:00"/>
    <x v="22"/>
    <x v="0"/>
    <x v="0"/>
    <x v="71"/>
    <x v="3"/>
    <x v="0"/>
    <s v="MARLBOROUGH"/>
    <x v="2"/>
    <x v="1"/>
    <s v="Citco Station Parking Lot"/>
    <x v="0"/>
    <x v="0"/>
    <s v="Parking Lot"/>
    <s v="MARLBOROUGH"/>
    <s v="HARTFORD"/>
    <s v="CT"/>
    <s v="Multi drug Effects"/>
    <s v="Acute Fentanyl Intoxication"/>
    <m/>
    <m/>
    <s v="Y"/>
    <m/>
    <m/>
    <m/>
    <m/>
    <m/>
    <m/>
    <m/>
    <m/>
    <m/>
    <m/>
    <m/>
    <m/>
    <m/>
    <s v="Accident"/>
  </r>
  <r>
    <n v="2128"/>
    <x v="388"/>
    <x v="124"/>
    <d v="1899-12-30T00:00:00"/>
    <x v="33"/>
    <x v="0"/>
    <x v="0"/>
    <x v="6"/>
    <x v="3"/>
    <x v="0"/>
    <s v="HARTFORD"/>
    <x v="2"/>
    <x v="2"/>
    <m/>
    <x v="0"/>
    <x v="0"/>
    <s v="Residence"/>
    <s v="HARTFORD"/>
    <s v="HARTFORD"/>
    <s v="CT"/>
    <s v="Multi drug Effects"/>
    <s v="Acute Intoxication Cocaine and Fentanyl"/>
    <m/>
    <s v="Y"/>
    <s v="Y"/>
    <m/>
    <m/>
    <m/>
    <m/>
    <m/>
    <m/>
    <m/>
    <m/>
    <m/>
    <m/>
    <m/>
    <m/>
    <m/>
    <s v="Accident"/>
  </r>
  <r>
    <n v="2129"/>
    <x v="389"/>
    <x v="249"/>
    <d v="1899-12-30T00:00:00"/>
    <x v="2"/>
    <x v="0"/>
    <x v="0"/>
    <x v="10"/>
    <x v="5"/>
    <x v="0"/>
    <s v="JEWETT CITY"/>
    <x v="4"/>
    <x v="2"/>
    <m/>
    <x v="1"/>
    <x v="1"/>
    <s v="Residence"/>
    <s v="JEWETT CITY"/>
    <s v="NEW LONDON"/>
    <s v="CT"/>
    <s v="Multi drug Effects"/>
    <s v="Acute Intoxication Combined Effects of Ethanol, Fentanyl, Acetyl Fentanyl, and Heroin"/>
    <s v="Y"/>
    <m/>
    <s v="Y"/>
    <s v="Y"/>
    <m/>
    <m/>
    <s v="Y"/>
    <m/>
    <m/>
    <m/>
    <m/>
    <m/>
    <m/>
    <m/>
    <m/>
    <m/>
    <s v="Accident"/>
  </r>
  <r>
    <n v="2138"/>
    <x v="390"/>
    <x v="59"/>
    <d v="1899-12-30T00:00:00"/>
    <x v="37"/>
    <x v="0"/>
    <x v="0"/>
    <x v="27"/>
    <x v="3"/>
    <x v="0"/>
    <s v="WEST HARTFORD"/>
    <x v="2"/>
    <x v="2"/>
    <m/>
    <x v="0"/>
    <x v="0"/>
    <s v="Residence"/>
    <s v="WEST HARTFORD"/>
    <s v="HARTFORD"/>
    <s v="CT"/>
    <s v="Multi drug Effects"/>
    <s v="Acute Intoxication From the Combined Effects of Cocaine, Cocaethylene, Oxycodone, Alcohol, and Alprazolam"/>
    <m/>
    <s v="Y"/>
    <m/>
    <m/>
    <s v="Y"/>
    <m/>
    <s v="Y"/>
    <m/>
    <s v="Y"/>
    <m/>
    <m/>
    <m/>
    <m/>
    <m/>
    <m/>
    <m/>
    <s v="Accident"/>
  </r>
  <r>
    <n v="2139"/>
    <x v="391"/>
    <x v="250"/>
    <d v="1899-12-30T00:00:00"/>
    <x v="7"/>
    <x v="0"/>
    <x v="0"/>
    <x v="3"/>
    <x v="0"/>
    <x v="0"/>
    <s v="NAUGATUCK"/>
    <x v="0"/>
    <x v="2"/>
    <m/>
    <x v="1"/>
    <x v="1"/>
    <s v="Residence"/>
    <s v="NAUGATUCK"/>
    <s v="NEW HAVEN"/>
    <s v="CT"/>
    <s v="Multi drug Effects"/>
    <s v="Acute Intoxication Combined Effects of Cocaine, Tramadol, and Methoxyacetyl Fentanyl"/>
    <m/>
    <s v="Y"/>
    <s v="Y"/>
    <s v="Y"/>
    <m/>
    <m/>
    <m/>
    <m/>
    <m/>
    <m/>
    <m/>
    <s v="Y"/>
    <m/>
    <m/>
    <m/>
    <m/>
    <s v="Accident"/>
  </r>
  <r>
    <n v="2159"/>
    <x v="392"/>
    <x v="251"/>
    <d v="1899-12-30T00:00:00"/>
    <x v="23"/>
    <x v="0"/>
    <x v="0"/>
    <x v="30"/>
    <x v="2"/>
    <x v="0"/>
    <s v="HARTFORD"/>
    <x v="2"/>
    <x v="0"/>
    <m/>
    <x v="0"/>
    <x v="0"/>
    <s v="Residence"/>
    <s v="WILLIMANTIC"/>
    <s v="WINDHAM"/>
    <s v="CT"/>
    <s v="Multi drug Effects"/>
    <s v="Complications of Acute Intoxication due to the Combined Effects of Cocaine and Heroin"/>
    <s v="Y"/>
    <s v="Y"/>
    <m/>
    <m/>
    <m/>
    <m/>
    <m/>
    <m/>
    <m/>
    <m/>
    <m/>
    <m/>
    <m/>
    <m/>
    <m/>
    <m/>
    <s v="Accident"/>
  </r>
  <r>
    <n v="2166"/>
    <x v="393"/>
    <x v="247"/>
    <d v="1899-12-30T00:00:00"/>
    <x v="26"/>
    <x v="0"/>
    <x v="0"/>
    <x v="35"/>
    <x v="6"/>
    <x v="0"/>
    <s v="VERNON"/>
    <x v="7"/>
    <x v="2"/>
    <m/>
    <x v="0"/>
    <x v="0"/>
    <s v="Residence"/>
    <s v="VERNON"/>
    <s v="TOLLAND"/>
    <s v="CT"/>
    <s v="Multi drug Effects"/>
    <s v="Acute Intoxication due to the Combined Effects of Fentanyl and Alcohol"/>
    <m/>
    <m/>
    <s v="Y"/>
    <m/>
    <m/>
    <m/>
    <s v="Y"/>
    <m/>
    <m/>
    <m/>
    <m/>
    <m/>
    <m/>
    <m/>
    <m/>
    <m/>
    <s v="Accident"/>
  </r>
  <r>
    <n v="2174"/>
    <x v="394"/>
    <x v="111"/>
    <d v="1899-12-30T00:00:00"/>
    <x v="18"/>
    <x v="0"/>
    <x v="0"/>
    <x v="92"/>
    <x v="4"/>
    <x v="0"/>
    <s v="NORWALK"/>
    <x v="3"/>
    <x v="2"/>
    <m/>
    <x v="0"/>
    <x v="0"/>
    <s v="Residence"/>
    <s v="NORWALK"/>
    <s v="FAIRFIELD"/>
    <s v="CT"/>
    <s v="Multi drug Effects"/>
    <s v="Acute Intoxication From the Combined Effects of Cocaine, Fentanyl, Heroin, Mitragynine, Alcohol, and Alprazolam"/>
    <s v="Y"/>
    <s v="Y"/>
    <s v="Y"/>
    <m/>
    <m/>
    <m/>
    <s v="Y"/>
    <m/>
    <s v="Y"/>
    <m/>
    <m/>
    <m/>
    <m/>
    <m/>
    <m/>
    <m/>
    <s v="Accident"/>
  </r>
  <r>
    <n v="2185"/>
    <x v="395"/>
    <x v="252"/>
    <d v="1899-12-30T00:00:00"/>
    <x v="39"/>
    <x v="0"/>
    <x v="0"/>
    <x v="36"/>
    <x v="0"/>
    <x v="0"/>
    <s v="SEYMOUR"/>
    <x v="0"/>
    <x v="2"/>
    <m/>
    <x v="0"/>
    <x v="0"/>
    <s v="Residence"/>
    <s v="SEYMOUR"/>
    <s v="NEW HAVEN"/>
    <s v="CT"/>
    <s v="Multi drug Effects"/>
    <s v="Acute Intoxication due to the Combined Effects of Cocaine, Etizolam, Fentanyl, Flubromazolam, and Heroin"/>
    <s v="Y"/>
    <s v="Y"/>
    <s v="Y"/>
    <m/>
    <m/>
    <m/>
    <m/>
    <m/>
    <s v="Y"/>
    <m/>
    <m/>
    <m/>
    <m/>
    <m/>
    <m/>
    <m/>
    <s v="Accident"/>
  </r>
  <r>
    <n v="2187"/>
    <x v="396"/>
    <x v="116"/>
    <d v="1899-12-30T00:00:00"/>
    <x v="35"/>
    <x v="0"/>
    <x v="0"/>
    <x v="65"/>
    <x v="0"/>
    <x v="0"/>
    <s v="BRANFORD"/>
    <x v="0"/>
    <x v="2"/>
    <m/>
    <x v="0"/>
    <x v="0"/>
    <s v="Residence"/>
    <s v="BRANFORD"/>
    <s v="NEW HAVEN"/>
    <s v="CT"/>
    <s v="Multi drug Effects"/>
    <s v="Acute Intoxication with Benzodiazepines, Fentanyl, and Opiates, recent cocaine use"/>
    <s v="Y"/>
    <s v="Y"/>
    <s v="Y"/>
    <m/>
    <m/>
    <m/>
    <m/>
    <m/>
    <s v="Y"/>
    <m/>
    <m/>
    <m/>
    <m/>
    <m/>
    <m/>
    <m/>
    <s v="Accident"/>
  </r>
  <r>
    <n v="2188"/>
    <x v="397"/>
    <x v="253"/>
    <d v="1899-12-30T00:00:00"/>
    <x v="6"/>
    <x v="0"/>
    <x v="1"/>
    <x v="84"/>
    <x v="6"/>
    <x v="0"/>
    <s v="HARTFORD"/>
    <x v="2"/>
    <x v="0"/>
    <m/>
    <x v="0"/>
    <x v="0"/>
    <s v="Residential Building"/>
    <s v="HARTFORD"/>
    <s v="HARTFORD"/>
    <s v="CT"/>
    <s v="Multi drug Effects"/>
    <s v="Acute Intoxication due to the Combined Effects of Acetyl Fentanyl, Alprazolam, Cocaine, Fentanyl, and Oxycodone"/>
    <m/>
    <s v="Y"/>
    <s v="Y"/>
    <s v="Y"/>
    <s v="Y"/>
    <m/>
    <m/>
    <m/>
    <s v="Y"/>
    <m/>
    <m/>
    <m/>
    <m/>
    <m/>
    <m/>
    <m/>
    <s v="Accident"/>
  </r>
  <r>
    <n v="2191"/>
    <x v="398"/>
    <x v="148"/>
    <d v="1899-12-30T00:00:00"/>
    <x v="21"/>
    <x v="1"/>
    <x v="0"/>
    <x v="95"/>
    <x v="3"/>
    <x v="0"/>
    <s v="PLAINVILLE"/>
    <x v="2"/>
    <x v="2"/>
    <m/>
    <x v="0"/>
    <x v="0"/>
    <s v="Residence"/>
    <s v="PLAINVILLE"/>
    <s v="HARTFORD"/>
    <s v="CT"/>
    <s v="Multi drug Effects"/>
    <s v="Acute Intoxication due to the Combined Effects of Acetyl Fentanyl, Cocaine, Ethanol, Fentanyl, and Heroin"/>
    <s v="Y"/>
    <s v="Y"/>
    <s v="Y"/>
    <s v="Y"/>
    <m/>
    <m/>
    <s v="Y"/>
    <m/>
    <m/>
    <m/>
    <m/>
    <m/>
    <m/>
    <m/>
    <m/>
    <m/>
    <s v="Accident"/>
  </r>
  <r>
    <n v="2192"/>
    <x v="399"/>
    <x v="105"/>
    <d v="1899-12-30T00:00:00"/>
    <x v="12"/>
    <x v="0"/>
    <x v="0"/>
    <x v="106"/>
    <x v="4"/>
    <x v="0"/>
    <s v="BRIDGEPORT"/>
    <x v="3"/>
    <x v="0"/>
    <m/>
    <x v="0"/>
    <x v="0"/>
    <s v="Residence"/>
    <s v="FAIRFIELD"/>
    <s v="FAIRFIELD"/>
    <s v="CT"/>
    <s v="Multi drug Effects"/>
    <s v="Acute Intoxication From the Combined Effects of Oxycodone, Oxymorphone, Diazepam, and Alcohol with Recent Cocaine Use"/>
    <m/>
    <s v="Y"/>
    <m/>
    <m/>
    <s v="Y"/>
    <s v="Y"/>
    <s v="Y"/>
    <m/>
    <s v="Y"/>
    <m/>
    <m/>
    <m/>
    <m/>
    <m/>
    <m/>
    <m/>
    <s v="Accident"/>
  </r>
  <r>
    <n v="2193"/>
    <x v="400"/>
    <x v="188"/>
    <d v="1899-12-30T00:00:00"/>
    <x v="4"/>
    <x v="0"/>
    <x v="2"/>
    <x v="50"/>
    <x v="4"/>
    <x v="0"/>
    <s v="DANBURY"/>
    <x v="3"/>
    <x v="2"/>
    <m/>
    <x v="0"/>
    <x v="0"/>
    <s v="Residence"/>
    <s v="DANBURY"/>
    <s v="FAIRFIELD"/>
    <s v="CT"/>
    <s v="Multi drug Effects"/>
    <s v="Fentanyl, Heroin, Olanzapine, and Citalopram"/>
    <s v="Y"/>
    <m/>
    <s v="Y"/>
    <m/>
    <m/>
    <m/>
    <m/>
    <m/>
    <m/>
    <m/>
    <m/>
    <m/>
    <m/>
    <m/>
    <m/>
    <m/>
    <s v="Accident"/>
  </r>
  <r>
    <n v="2197"/>
    <x v="401"/>
    <x v="254"/>
    <d v="1899-12-30T00:00:00"/>
    <x v="43"/>
    <x v="0"/>
    <x v="0"/>
    <x v="16"/>
    <x v="0"/>
    <x v="0"/>
    <s v="NORTH HAVEN"/>
    <x v="0"/>
    <x v="2"/>
    <m/>
    <x v="1"/>
    <x v="1"/>
    <s v="Residence"/>
    <s v="NORTH HAVEN"/>
    <s v="NEW HAVEN"/>
    <s v="CT"/>
    <s v="Multi drug Effects"/>
    <s v="Acute Intoxication Combined Effects of Diazepam, Clonazepam, Mirtazapine, Fentanyl, and Heroin"/>
    <s v="Y"/>
    <m/>
    <s v="Y"/>
    <m/>
    <m/>
    <m/>
    <m/>
    <m/>
    <s v="Y"/>
    <m/>
    <m/>
    <m/>
    <m/>
    <m/>
    <m/>
    <m/>
    <s v="Accident"/>
  </r>
  <r>
    <n v="2205"/>
    <x v="402"/>
    <x v="60"/>
    <d v="1899-12-30T00:00:00"/>
    <x v="39"/>
    <x v="0"/>
    <x v="0"/>
    <x v="28"/>
    <x v="5"/>
    <x v="0"/>
    <s v="NORWICH"/>
    <x v="4"/>
    <x v="1"/>
    <s v="Comfort inn Room and suite"/>
    <x v="1"/>
    <x v="1"/>
    <s v="Hotel or Motel"/>
    <s v="NORWICH"/>
    <s v="NEW LONDON"/>
    <s v="CT"/>
    <s v="Multi drug Effects"/>
    <s v="Combined Effects of Clonazepam, Cocaine, Buprenorphine, Hydoxyzine, Dextro/Levo Methorphan, Fentanyl, and Heroin"/>
    <s v="Y"/>
    <s v="Y"/>
    <s v="Y"/>
    <m/>
    <m/>
    <m/>
    <m/>
    <m/>
    <s v="Y"/>
    <m/>
    <m/>
    <m/>
    <m/>
    <m/>
    <s v="Buprenor"/>
    <m/>
    <s v="Accident"/>
  </r>
  <r>
    <n v="2211"/>
    <x v="403"/>
    <x v="47"/>
    <d v="1899-12-30T00:00:00"/>
    <x v="23"/>
    <x v="0"/>
    <x v="0"/>
    <x v="6"/>
    <x v="3"/>
    <x v="0"/>
    <s v="HARTFORD"/>
    <x v="2"/>
    <x v="2"/>
    <m/>
    <x v="1"/>
    <x v="1"/>
    <s v="Residence"/>
    <s v="HARTFORD"/>
    <s v="HARTFORD"/>
    <s v="CT"/>
    <s v="Multi drug Effects"/>
    <s v="Combined Effects of Ethanol, Fentanyl, and Morphine"/>
    <s v="Y"/>
    <m/>
    <s v="Y"/>
    <m/>
    <m/>
    <m/>
    <s v="Y"/>
    <m/>
    <m/>
    <m/>
    <m/>
    <m/>
    <m/>
    <m/>
    <m/>
    <m/>
    <s v="Accident"/>
  </r>
  <r>
    <n v="2215"/>
    <x v="404"/>
    <x v="30"/>
    <d v="1899-12-30T00:00:00"/>
    <x v="19"/>
    <x v="1"/>
    <x v="3"/>
    <x v="92"/>
    <x v="4"/>
    <x v="0"/>
    <s v="NORWALK"/>
    <x v="3"/>
    <x v="2"/>
    <m/>
    <x v="1"/>
    <x v="1"/>
    <s v="Residence"/>
    <s v="NORWALK"/>
    <s v="FAIRFIELD"/>
    <s v="CT"/>
    <s v="Multi drug Effects"/>
    <s v="Combined Effects of Clonazepam, Cocaine, Amitriptyline, Aripiprazole, and Heroin"/>
    <s v="Y"/>
    <s v="Y"/>
    <m/>
    <m/>
    <m/>
    <m/>
    <m/>
    <m/>
    <s v="Y"/>
    <m/>
    <m/>
    <m/>
    <m/>
    <m/>
    <m/>
    <m/>
    <s v="Accident"/>
  </r>
  <r>
    <n v="2218"/>
    <x v="405"/>
    <x v="249"/>
    <d v="1899-12-30T00:00:00"/>
    <x v="4"/>
    <x v="0"/>
    <x v="0"/>
    <x v="3"/>
    <x v="0"/>
    <x v="0"/>
    <s v="WATERBURY"/>
    <x v="0"/>
    <x v="0"/>
    <m/>
    <x v="0"/>
    <x v="0"/>
    <s v="Unknown"/>
    <s v="WATERBURY"/>
    <s v="NEW HAVEN"/>
    <s v="CT"/>
    <s v="Multi drug Effects"/>
    <s v="Complications of Acute Heroin Intoxication"/>
    <s v="Y"/>
    <m/>
    <m/>
    <m/>
    <m/>
    <m/>
    <m/>
    <m/>
    <m/>
    <m/>
    <m/>
    <m/>
    <m/>
    <m/>
    <m/>
    <m/>
    <s v="Accident"/>
  </r>
  <r>
    <n v="2220"/>
    <x v="406"/>
    <x v="240"/>
    <d v="1899-12-30T00:00:00"/>
    <x v="9"/>
    <x v="0"/>
    <x v="3"/>
    <x v="6"/>
    <x v="3"/>
    <x v="0"/>
    <s v="HARTFORD"/>
    <x v="2"/>
    <x v="1"/>
    <s v="Rear Staircase"/>
    <x v="0"/>
    <x v="0"/>
    <s v="Residential Building"/>
    <s v="HARTFORD"/>
    <s v="HARTFORD"/>
    <s v="CT"/>
    <s v="Multi drug Effects"/>
    <s v="Acute Intoxication due to the Combined Effects of Acetyl Fentanyl, Cocaine, Fentanyl, Heroin, and Oxycodone"/>
    <s v="Y"/>
    <s v="Y"/>
    <s v="Y"/>
    <s v="Y"/>
    <s v="Y"/>
    <m/>
    <m/>
    <m/>
    <m/>
    <m/>
    <m/>
    <m/>
    <m/>
    <m/>
    <m/>
    <m/>
    <s v="Accident"/>
  </r>
  <r>
    <n v="2223"/>
    <x v="407"/>
    <x v="255"/>
    <d v="1899-12-30T00:00:00"/>
    <x v="49"/>
    <x v="1"/>
    <x v="0"/>
    <x v="46"/>
    <x v="3"/>
    <x v="0"/>
    <s v="ENFIELD"/>
    <x v="2"/>
    <x v="2"/>
    <m/>
    <x v="1"/>
    <x v="1"/>
    <s v="Residence"/>
    <s v="ENFIELD"/>
    <s v="HARTFORD"/>
    <s v="CT"/>
    <s v="Multi drug Effects"/>
    <s v="Combined Effects of Sertraline, Fentanyl, and Pseudoephedrine"/>
    <m/>
    <m/>
    <s v="Y"/>
    <m/>
    <m/>
    <m/>
    <m/>
    <m/>
    <m/>
    <m/>
    <m/>
    <m/>
    <m/>
    <m/>
    <m/>
    <m/>
    <s v="Accident"/>
  </r>
  <r>
    <n v="2225"/>
    <x v="408"/>
    <x v="256"/>
    <d v="1899-12-30T00:00:00"/>
    <x v="13"/>
    <x v="0"/>
    <x v="0"/>
    <x v="0"/>
    <x v="0"/>
    <x v="0"/>
    <s v="MERIDEN"/>
    <x v="0"/>
    <x v="2"/>
    <m/>
    <x v="0"/>
    <x v="0"/>
    <s v="Residential Building"/>
    <s v="MERIDEN"/>
    <s v="NEW HAVEN"/>
    <s v="CT"/>
    <s v="Multi drug Effects"/>
    <s v="Acute Intoxication due to the Combined Effects of Heroin and Cocaine"/>
    <s v="Y"/>
    <s v="Y"/>
    <m/>
    <m/>
    <m/>
    <m/>
    <m/>
    <m/>
    <m/>
    <m/>
    <m/>
    <m/>
    <m/>
    <m/>
    <m/>
    <m/>
    <s v="Accident"/>
  </r>
  <r>
    <n v="2228"/>
    <x v="409"/>
    <x v="134"/>
    <d v="1899-12-30T00:00:00"/>
    <x v="13"/>
    <x v="1"/>
    <x v="1"/>
    <x v="1"/>
    <x v="0"/>
    <x v="0"/>
    <s v="NEW HAVEN"/>
    <x v="0"/>
    <x v="0"/>
    <m/>
    <x v="0"/>
    <x v="38"/>
    <s v="Residence"/>
    <s v="NEW HAVEN"/>
    <s v="NEW HAVEN"/>
    <s v="CT"/>
    <s v="Multi drug Effects"/>
    <s v="COMPLICATIONS OF ACUTE COCAINE TOXICITY"/>
    <m/>
    <s v="Y"/>
    <m/>
    <m/>
    <m/>
    <m/>
    <m/>
    <m/>
    <m/>
    <m/>
    <m/>
    <m/>
    <m/>
    <m/>
    <m/>
    <m/>
    <s v="Accident"/>
  </r>
  <r>
    <n v="2229"/>
    <x v="410"/>
    <x v="76"/>
    <d v="1899-12-30T00:00:00"/>
    <x v="28"/>
    <x v="1"/>
    <x v="0"/>
    <x v="105"/>
    <x v="4"/>
    <x v="0"/>
    <s v="NORWALK"/>
    <x v="3"/>
    <x v="1"/>
    <s v="Friend's Residence"/>
    <x v="0"/>
    <x v="0"/>
    <s v="Residential Building"/>
    <s v="NORWALK"/>
    <s v="FAIRFIELD"/>
    <s v="CT"/>
    <s v="Multi drug Effects"/>
    <s v="Fentanyl and Heroin"/>
    <s v="Y"/>
    <m/>
    <s v="Y"/>
    <m/>
    <m/>
    <m/>
    <m/>
    <m/>
    <m/>
    <m/>
    <m/>
    <m/>
    <m/>
    <m/>
    <m/>
    <m/>
    <s v="Accident"/>
  </r>
  <r>
    <n v="2230"/>
    <x v="411"/>
    <x v="106"/>
    <d v="1899-12-30T00:00:00"/>
    <x v="1"/>
    <x v="0"/>
    <x v="0"/>
    <x v="36"/>
    <x v="0"/>
    <x v="0"/>
    <s v="SEYMOUR"/>
    <x v="0"/>
    <x v="2"/>
    <m/>
    <x v="0"/>
    <x v="0"/>
    <s v="Residence"/>
    <s v="SEYMOUR"/>
    <s v="NEW HAVEN"/>
    <s v="CT"/>
    <s v="Multi drug Effects"/>
    <s v="ACUTE HEROIN AND FENTANYL TOXICITIES, recent cocaine use"/>
    <s v="Y"/>
    <s v="Y"/>
    <s v="Y"/>
    <m/>
    <m/>
    <m/>
    <m/>
    <m/>
    <m/>
    <m/>
    <m/>
    <m/>
    <m/>
    <m/>
    <m/>
    <m/>
    <s v="Accident"/>
  </r>
  <r>
    <n v="2238"/>
    <x v="412"/>
    <x v="257"/>
    <d v="1899-12-30T00:00:00"/>
    <x v="16"/>
    <x v="0"/>
    <x v="3"/>
    <x v="0"/>
    <x v="0"/>
    <x v="0"/>
    <s v="MERIDEN"/>
    <x v="0"/>
    <x v="0"/>
    <m/>
    <x v="0"/>
    <x v="0"/>
    <s v="Residential Building"/>
    <s v="MERIDEN"/>
    <s v="NEW HAVEN"/>
    <s v="CT"/>
    <s v="Multi drug Effects"/>
    <s v="Acute Intoxication due to the Combined Effects of Fentanyl and Heroin"/>
    <s v="Y"/>
    <m/>
    <s v="Y"/>
    <m/>
    <m/>
    <m/>
    <m/>
    <m/>
    <m/>
    <m/>
    <m/>
    <m/>
    <m/>
    <m/>
    <m/>
    <m/>
    <s v="Accident"/>
  </r>
  <r>
    <n v="2242"/>
    <x v="413"/>
    <x v="222"/>
    <d v="1899-12-30T00:00:00"/>
    <x v="10"/>
    <x v="0"/>
    <x v="0"/>
    <x v="11"/>
    <x v="0"/>
    <x v="0"/>
    <s v="WATERBURY"/>
    <x v="0"/>
    <x v="0"/>
    <m/>
    <x v="0"/>
    <x v="0"/>
    <s v="Residence"/>
    <s v="WATERBURY"/>
    <s v="NEW HAVEN"/>
    <s v="CT"/>
    <s v="Multi drug Effects"/>
    <s v="ACUTE HEROIN AND COCAINE TOXICITIES, BUPROPION AND RISPERIDONE USE"/>
    <s v="Y"/>
    <s v="Y"/>
    <m/>
    <m/>
    <m/>
    <m/>
    <m/>
    <m/>
    <m/>
    <m/>
    <m/>
    <m/>
    <m/>
    <m/>
    <m/>
    <m/>
    <s v="Accident"/>
  </r>
  <r>
    <n v="2247"/>
    <x v="414"/>
    <x v="258"/>
    <d v="1899-12-30T00:00:00"/>
    <x v="27"/>
    <x v="0"/>
    <x v="0"/>
    <x v="50"/>
    <x v="4"/>
    <x v="0"/>
    <s v="DANBURY"/>
    <x v="3"/>
    <x v="2"/>
    <m/>
    <x v="1"/>
    <x v="1"/>
    <s v="Residence"/>
    <s v="DANBURY"/>
    <s v="FAIRFIELD"/>
    <s v="CT"/>
    <s v="Multi drug Effects"/>
    <s v="Acute Intoxication Combined Effects of Ethanol, U-47700, Fentanyl, Acetyl Fentanyl, and Pseudoephedrine"/>
    <m/>
    <m/>
    <s v="Y"/>
    <s v="Y"/>
    <m/>
    <m/>
    <s v="Y"/>
    <m/>
    <m/>
    <m/>
    <m/>
    <m/>
    <m/>
    <m/>
    <s v="U-47700"/>
    <m/>
    <s v="Accident"/>
  </r>
  <r>
    <n v="2249"/>
    <x v="415"/>
    <x v="74"/>
    <d v="1899-12-30T00:00:00"/>
    <x v="27"/>
    <x v="0"/>
    <x v="1"/>
    <x v="9"/>
    <x v="4"/>
    <x v="0"/>
    <s v="BRIDGEPORT"/>
    <x v="3"/>
    <x v="0"/>
    <m/>
    <x v="0"/>
    <x v="0"/>
    <s v="Residential Building"/>
    <s v="BRIDGEPORT"/>
    <s v="FAIRFIELD"/>
    <s v="CT"/>
    <s v="Multi drug Effects"/>
    <s v="Acute Intoxication due to the Combined Effects of para-Fluorobutyryl Fentanyl, Cocaine and Alcohol"/>
    <m/>
    <s v="Y"/>
    <s v="Y"/>
    <s v="Y"/>
    <m/>
    <m/>
    <s v="Y"/>
    <m/>
    <m/>
    <m/>
    <m/>
    <m/>
    <m/>
    <m/>
    <m/>
    <m/>
    <s v="Accident"/>
  </r>
  <r>
    <n v="2254"/>
    <x v="416"/>
    <x v="34"/>
    <d v="1899-12-30T00:00:00"/>
    <x v="12"/>
    <x v="1"/>
    <x v="0"/>
    <x v="11"/>
    <x v="0"/>
    <x v="0"/>
    <s v="WATERBURY"/>
    <x v="0"/>
    <x v="0"/>
    <m/>
    <x v="1"/>
    <x v="2"/>
    <s v="Residence"/>
    <s v="WATERBURY"/>
    <s v="NEW HAVEN"/>
    <s v="CT"/>
    <s v="Multi drug Effects"/>
    <s v="Multidrug Toxicity Including Cocaine and Methadone"/>
    <m/>
    <s v="Y"/>
    <m/>
    <m/>
    <m/>
    <m/>
    <m/>
    <m/>
    <m/>
    <s v="Y"/>
    <m/>
    <m/>
    <m/>
    <m/>
    <m/>
    <m/>
    <s v="Accident"/>
  </r>
  <r>
    <n v="2263"/>
    <x v="417"/>
    <x v="259"/>
    <d v="1899-12-30T00:00:00"/>
    <x v="26"/>
    <x v="0"/>
    <x v="0"/>
    <x v="107"/>
    <x v="6"/>
    <x v="0"/>
    <s v="STORRS"/>
    <x v="7"/>
    <x v="2"/>
    <m/>
    <x v="1"/>
    <x v="2"/>
    <s v="Residence"/>
    <s v="STORRS"/>
    <s v="TOLLAND"/>
    <s v="CT"/>
    <s v="Multi drug Effects"/>
    <s v="Multidrug Toxicity Including Cocaine, Fentanyl, and Heroin"/>
    <s v="Y"/>
    <s v="Y"/>
    <s v="Y"/>
    <m/>
    <m/>
    <m/>
    <m/>
    <m/>
    <m/>
    <m/>
    <m/>
    <m/>
    <m/>
    <m/>
    <m/>
    <m/>
    <s v="Accident"/>
  </r>
  <r>
    <n v="2265"/>
    <x v="418"/>
    <x v="125"/>
    <d v="1899-12-30T00:00:00"/>
    <x v="7"/>
    <x v="0"/>
    <x v="0"/>
    <x v="42"/>
    <x v="0"/>
    <x v="0"/>
    <s v="MADISON"/>
    <x v="0"/>
    <x v="2"/>
    <m/>
    <x v="1"/>
    <x v="2"/>
    <s v="Residence"/>
    <s v="MADISON"/>
    <s v="NEW HAVEN"/>
    <s v="CT"/>
    <s v="Multi drug Effects"/>
    <s v="Fentanyl Toxicity"/>
    <m/>
    <m/>
    <s v="Y"/>
    <m/>
    <m/>
    <m/>
    <m/>
    <m/>
    <m/>
    <m/>
    <m/>
    <m/>
    <m/>
    <m/>
    <m/>
    <m/>
    <s v="Accident"/>
  </r>
  <r>
    <n v="2284"/>
    <x v="419"/>
    <x v="77"/>
    <d v="1899-12-30T00:00:00"/>
    <x v="26"/>
    <x v="0"/>
    <x v="0"/>
    <x v="53"/>
    <x v="5"/>
    <x v="0"/>
    <s v="HARTFORD"/>
    <x v="2"/>
    <x v="0"/>
    <m/>
    <x v="0"/>
    <x v="0"/>
    <s v="Residence"/>
    <s v="LEBANON"/>
    <s v="NEW LONDON"/>
    <s v="CT"/>
    <s v="Multi drug Effects"/>
    <s v="Ethanol and Heroin"/>
    <s v="Y"/>
    <m/>
    <m/>
    <m/>
    <m/>
    <m/>
    <s v="Y"/>
    <m/>
    <m/>
    <m/>
    <m/>
    <m/>
    <m/>
    <m/>
    <m/>
    <m/>
    <s v="Accident"/>
  </r>
  <r>
    <n v="2289"/>
    <x v="420"/>
    <x v="241"/>
    <d v="1899-12-30T00:00:00"/>
    <x v="34"/>
    <x v="0"/>
    <x v="0"/>
    <x v="38"/>
    <x v="4"/>
    <x v="0"/>
    <s v="STAMFORD"/>
    <x v="3"/>
    <x v="2"/>
    <m/>
    <x v="1"/>
    <x v="2"/>
    <s v="Residence"/>
    <s v="STAMFORD"/>
    <s v="FAIRFIELD"/>
    <s v="CT"/>
    <s v="Others"/>
    <s v="Methadone Toxicity"/>
    <m/>
    <m/>
    <m/>
    <m/>
    <m/>
    <m/>
    <m/>
    <m/>
    <m/>
    <s v="Y"/>
    <m/>
    <m/>
    <m/>
    <m/>
    <m/>
    <m/>
    <s v="Accident"/>
  </r>
  <r>
    <n v="2298"/>
    <x v="421"/>
    <x v="189"/>
    <d v="1899-12-30T00:00:00"/>
    <x v="47"/>
    <x v="1"/>
    <x v="0"/>
    <x v="75"/>
    <x v="3"/>
    <x v="0"/>
    <s v="BERLIN"/>
    <x v="2"/>
    <x v="2"/>
    <m/>
    <x v="0"/>
    <x v="0"/>
    <s v="Residence"/>
    <s v="BERLIN"/>
    <s v="HARTFORD"/>
    <s v="CT"/>
    <s v="Multi drug Effects"/>
    <s v="Acute Fentanyl and Cocaine Intoxication"/>
    <m/>
    <s v="Y"/>
    <s v="Y"/>
    <m/>
    <m/>
    <m/>
    <m/>
    <m/>
    <m/>
    <m/>
    <m/>
    <m/>
    <m/>
    <m/>
    <m/>
    <m/>
    <s v="Accident"/>
  </r>
  <r>
    <n v="2301"/>
    <x v="422"/>
    <x v="97"/>
    <d v="1899-12-30T00:00:00"/>
    <x v="3"/>
    <x v="0"/>
    <x v="0"/>
    <x v="108"/>
    <x v="5"/>
    <x v="0"/>
    <s v="COLCHESTER"/>
    <x v="4"/>
    <x v="2"/>
    <m/>
    <x v="0"/>
    <x v="0"/>
    <s v="Residence"/>
    <s v="COLCHESTER"/>
    <s v="NEW LONDON"/>
    <s v="CT"/>
    <s v="Multi drug Effects"/>
    <s v="Acute Intoxication due to the Combined Effects of Fentanyl, Heroin, Cocaine, Clonazepam and Hydromorphone"/>
    <s v="Y"/>
    <s v="Y"/>
    <s v="Y"/>
    <m/>
    <m/>
    <m/>
    <m/>
    <m/>
    <s v="Y"/>
    <m/>
    <m/>
    <m/>
    <m/>
    <s v="Y"/>
    <m/>
    <m/>
    <s v="Accident"/>
  </r>
  <r>
    <n v="2304"/>
    <x v="423"/>
    <x v="260"/>
    <d v="1899-12-30T00:00:00"/>
    <x v="32"/>
    <x v="0"/>
    <x v="0"/>
    <x v="71"/>
    <x v="3"/>
    <x v="0"/>
    <s v="NEWINGTON"/>
    <x v="2"/>
    <x v="2"/>
    <m/>
    <x v="1"/>
    <x v="1"/>
    <s v="Residence"/>
    <s v="NEWINGTON"/>
    <s v="HARTFORD"/>
    <s v="CT"/>
    <s v="Multi drug Effects"/>
    <s v="Combined Effects of Alprazolam, Heroin, and Hydrocodone"/>
    <s v="Y"/>
    <m/>
    <m/>
    <m/>
    <m/>
    <m/>
    <m/>
    <s v="Y"/>
    <s v="Y"/>
    <m/>
    <m/>
    <m/>
    <m/>
    <m/>
    <m/>
    <m/>
    <s v="Accident"/>
  </r>
  <r>
    <n v="2305"/>
    <x v="424"/>
    <x v="119"/>
    <d v="1899-12-30T00:00:00"/>
    <x v="33"/>
    <x v="0"/>
    <x v="0"/>
    <x v="51"/>
    <x v="3"/>
    <x v="0"/>
    <s v="WETHERSFIELD"/>
    <x v="2"/>
    <x v="2"/>
    <m/>
    <x v="0"/>
    <x v="0"/>
    <s v="Residence"/>
    <s v="WETHERSFIELD"/>
    <s v="HARTFORD"/>
    <s v="CT"/>
    <s v="Multi drug Effects"/>
    <s v="ACUTE INTOXICATION DUE TO THE COMBINED EFFECTS OF FENTANYL, HEROIN, OXYCODONE, HYDROMORPHONE, AND ETHANOL"/>
    <s v="Y"/>
    <m/>
    <s v="Y"/>
    <m/>
    <s v="Y"/>
    <m/>
    <s v="Y"/>
    <m/>
    <m/>
    <m/>
    <m/>
    <m/>
    <m/>
    <s v="Y"/>
    <m/>
    <m/>
    <s v="Accident"/>
  </r>
  <r>
    <n v="2311"/>
    <x v="425"/>
    <x v="23"/>
    <d v="1899-12-30T00:00:00"/>
    <x v="5"/>
    <x v="0"/>
    <x v="0"/>
    <x v="109"/>
    <x v="2"/>
    <x v="0"/>
    <s v="PLAINFIELD"/>
    <x v="5"/>
    <x v="2"/>
    <m/>
    <x v="0"/>
    <x v="0"/>
    <s v="Residence"/>
    <s v="PLAINFIELD"/>
    <s v="WINDHAM"/>
    <s v="CT"/>
    <s v="Multi drug Effects"/>
    <s v="Acute Intoxication From the Combined Effects of Fentanyl, Acetyl Fentanyl, Heroin, and Alcohol"/>
    <s v="Y"/>
    <m/>
    <s v="Y"/>
    <s v="Y"/>
    <m/>
    <m/>
    <s v="Y"/>
    <m/>
    <m/>
    <m/>
    <m/>
    <m/>
    <m/>
    <m/>
    <m/>
    <m/>
    <s v="Accident"/>
  </r>
  <r>
    <n v="2314"/>
    <x v="426"/>
    <x v="33"/>
    <d v="1899-12-30T00:00:00"/>
    <x v="4"/>
    <x v="0"/>
    <x v="0"/>
    <x v="12"/>
    <x v="0"/>
    <x v="0"/>
    <s v="WEST HAVEN"/>
    <x v="0"/>
    <x v="2"/>
    <m/>
    <x v="0"/>
    <x v="0"/>
    <s v="Residence"/>
    <s v="WEST HAVEN"/>
    <s v="NEW HAVEN"/>
    <s v="CT"/>
    <s v="Multi drug Effects"/>
    <s v="Acute Intoxication due to the Combined Effects of Fentanyl, Methadone, Alprazolam, Clonazepam and Alcohol"/>
    <m/>
    <m/>
    <s v="Y"/>
    <m/>
    <m/>
    <m/>
    <s v="Y"/>
    <m/>
    <s v="Y"/>
    <s v="Y"/>
    <m/>
    <m/>
    <m/>
    <m/>
    <m/>
    <m/>
    <s v="Accident"/>
  </r>
  <r>
    <n v="2321"/>
    <x v="427"/>
    <x v="196"/>
    <d v="1899-12-30T00:00:00"/>
    <x v="29"/>
    <x v="0"/>
    <x v="0"/>
    <x v="55"/>
    <x v="2"/>
    <x v="0"/>
    <s v="CANTERBURY"/>
    <x v="5"/>
    <x v="2"/>
    <m/>
    <x v="0"/>
    <x v="0"/>
    <s v="Residence"/>
    <s v="CANTERBURY"/>
    <s v="WINDHAM"/>
    <s v="CT"/>
    <s v="Multi drug Effects"/>
    <s v="Acute Intoxication From the Combined Effects of Fentanyl, U-44700 (Synthetic Opioid), and Heroin"/>
    <s v="Y"/>
    <m/>
    <s v="Y"/>
    <m/>
    <m/>
    <m/>
    <m/>
    <m/>
    <m/>
    <m/>
    <m/>
    <m/>
    <m/>
    <m/>
    <s v="U-47700"/>
    <m/>
    <s v="Accident"/>
  </r>
  <r>
    <n v="2322"/>
    <x v="428"/>
    <x v="195"/>
    <d v="1899-12-30T00:00:00"/>
    <x v="1"/>
    <x v="0"/>
    <x v="0"/>
    <x v="100"/>
    <x v="3"/>
    <x v="0"/>
    <s v="HAMDEN"/>
    <x v="0"/>
    <x v="1"/>
    <s v="Price Rite"/>
    <x v="0"/>
    <x v="0"/>
    <s v="Store or Shopping Area"/>
    <s v="HAMDEN"/>
    <s v="NEW HAVEN"/>
    <s v="CT"/>
    <s v="Multi drug Effects"/>
    <s v="Acute Intoxication From the Combined Effects of Fentanyl, Heroin, Methadone, Alcohol, and Hydroxyzine"/>
    <s v="Y"/>
    <m/>
    <s v="Y"/>
    <m/>
    <m/>
    <m/>
    <s v="Y"/>
    <m/>
    <m/>
    <s v="Y"/>
    <m/>
    <m/>
    <m/>
    <m/>
    <m/>
    <m/>
    <s v="Accident"/>
  </r>
  <r>
    <n v="2328"/>
    <x v="429"/>
    <x v="128"/>
    <d v="1899-12-30T00:00:00"/>
    <x v="17"/>
    <x v="0"/>
    <x v="0"/>
    <x v="75"/>
    <x v="3"/>
    <x v="0"/>
    <s v="BERLIN"/>
    <x v="2"/>
    <x v="2"/>
    <m/>
    <x v="0"/>
    <x v="0"/>
    <s v="Residence"/>
    <s v="BERLIN"/>
    <s v="HARTFORD"/>
    <s v="CT"/>
    <s v="Multi drug Effects"/>
    <s v="Acute Intoxication due to the Combined Effects of Alcohol, Oxycodone, Alprazolam and para-Fluorobutyryl Fentanyl"/>
    <m/>
    <m/>
    <s v="Y"/>
    <s v="Y"/>
    <s v="Y"/>
    <m/>
    <s v="Y"/>
    <m/>
    <s v="Y"/>
    <m/>
    <m/>
    <m/>
    <m/>
    <m/>
    <m/>
    <m/>
    <s v="Accident"/>
  </r>
  <r>
    <n v="2331"/>
    <x v="430"/>
    <x v="31"/>
    <d v="1899-12-30T00:00:00"/>
    <x v="25"/>
    <x v="0"/>
    <x v="0"/>
    <x v="29"/>
    <x v="5"/>
    <x v="0"/>
    <s v="GROTON"/>
    <x v="4"/>
    <x v="2"/>
    <m/>
    <x v="0"/>
    <x v="0"/>
    <s v="Hotel or Motel"/>
    <s v="GROTON"/>
    <s v="NEW LONDON"/>
    <s v="CT"/>
    <s v="Multi drug Effects"/>
    <s v="Acute Intoxication due to the Combined Effects of Heroin, Tramadol, Clonazepam, Diazepam, Trazodone, Duloxetine and Hydroxyzine"/>
    <s v="Y"/>
    <m/>
    <m/>
    <m/>
    <m/>
    <m/>
    <m/>
    <m/>
    <s v="Y"/>
    <m/>
    <m/>
    <s v="Y"/>
    <m/>
    <m/>
    <m/>
    <m/>
    <s v="Accident"/>
  </r>
  <r>
    <n v="2342"/>
    <x v="431"/>
    <x v="261"/>
    <d v="1899-12-30T00:00:00"/>
    <x v="35"/>
    <x v="0"/>
    <x v="0"/>
    <x v="108"/>
    <x v="5"/>
    <x v="0"/>
    <s v="MARLBOROUGH"/>
    <x v="2"/>
    <x v="0"/>
    <m/>
    <x v="1"/>
    <x v="2"/>
    <s v="Residence"/>
    <s v="COLCHESTER"/>
    <s v="NEW LONDON"/>
    <s v="CT"/>
    <s v="Multi drug Effects"/>
    <s v="Multidrug Toxicity Including Ethanol and Fentanyl"/>
    <m/>
    <m/>
    <s v="Y"/>
    <m/>
    <m/>
    <m/>
    <s v="Y"/>
    <m/>
    <m/>
    <m/>
    <m/>
    <m/>
    <m/>
    <m/>
    <m/>
    <m/>
    <s v="Accident"/>
  </r>
  <r>
    <n v="2351"/>
    <x v="432"/>
    <x v="262"/>
    <d v="1899-12-30T00:00:00"/>
    <x v="10"/>
    <x v="1"/>
    <x v="0"/>
    <x v="24"/>
    <x v="5"/>
    <x v="0"/>
    <s v="NEW LONDON"/>
    <x v="4"/>
    <x v="0"/>
    <m/>
    <x v="1"/>
    <x v="39"/>
    <s v="Residence"/>
    <s v="NEW LONDON"/>
    <s v="NEW LONDON"/>
    <s v="CT"/>
    <s v="Multi drug Effects"/>
    <s v="Combined Effects of Lamotrigine, Quetiapine, Sertraline, and Topiramate"/>
    <m/>
    <m/>
    <m/>
    <m/>
    <m/>
    <m/>
    <m/>
    <m/>
    <m/>
    <m/>
    <m/>
    <m/>
    <m/>
    <m/>
    <m/>
    <m/>
    <s v="Accident"/>
  </r>
  <r>
    <n v="2356"/>
    <x v="433"/>
    <x v="39"/>
    <d v="1899-12-30T00:00:00"/>
    <x v="8"/>
    <x v="1"/>
    <x v="0"/>
    <x v="41"/>
    <x v="7"/>
    <x v="0"/>
    <s v="MIDDLETOWN"/>
    <x v="6"/>
    <x v="2"/>
    <m/>
    <x v="1"/>
    <x v="1"/>
    <s v="Residence"/>
    <s v="MIDDLETOWN"/>
    <s v="MIDDLESEX"/>
    <s v="CT"/>
    <s v="Multi drug Effects"/>
    <s v="Acute Fentanyl Intoxication"/>
    <m/>
    <m/>
    <s v="Y"/>
    <m/>
    <m/>
    <m/>
    <m/>
    <m/>
    <m/>
    <m/>
    <m/>
    <m/>
    <m/>
    <m/>
    <m/>
    <m/>
    <s v="Accident"/>
  </r>
  <r>
    <n v="2361"/>
    <x v="434"/>
    <x v="202"/>
    <d v="1899-12-30T00:00:00"/>
    <x v="42"/>
    <x v="0"/>
    <x v="0"/>
    <x v="78"/>
    <x v="1"/>
    <x v="0"/>
    <s v="WINSTED"/>
    <x v="1"/>
    <x v="2"/>
    <m/>
    <x v="0"/>
    <x v="0"/>
    <s v="Residence"/>
    <s v="WINSTED"/>
    <s v="LITCHFIELD"/>
    <s v="CT"/>
    <s v="Multi drug Effects"/>
    <s v="Acute Heroin intoxication"/>
    <s v="Y"/>
    <m/>
    <m/>
    <m/>
    <m/>
    <m/>
    <m/>
    <m/>
    <m/>
    <m/>
    <m/>
    <m/>
    <m/>
    <m/>
    <m/>
    <m/>
    <s v="Accident"/>
  </r>
  <r>
    <n v="2363"/>
    <x v="435"/>
    <x v="263"/>
    <d v="1899-12-30T00:00:00"/>
    <x v="30"/>
    <x v="0"/>
    <x v="4"/>
    <x v="28"/>
    <x v="5"/>
    <x v="0"/>
    <s v="NORWICH"/>
    <x v="4"/>
    <x v="2"/>
    <m/>
    <x v="0"/>
    <x v="0"/>
    <s v="Residence"/>
    <s v="NORWICH"/>
    <s v="NEW LONDON"/>
    <s v="CT"/>
    <s v="Multi drug Effects"/>
    <s v="Acute Intoxication due to the Combined Effects of Fentanyl and Heroin"/>
    <s v="Y"/>
    <m/>
    <s v="Y"/>
    <m/>
    <m/>
    <m/>
    <m/>
    <m/>
    <m/>
    <m/>
    <m/>
    <m/>
    <m/>
    <m/>
    <m/>
    <m/>
    <s v="Accident"/>
  </r>
  <r>
    <n v="2371"/>
    <x v="436"/>
    <x v="4"/>
    <d v="1899-12-30T00:00:00"/>
    <x v="0"/>
    <x v="0"/>
    <x v="0"/>
    <x v="74"/>
    <x v="3"/>
    <x v="0"/>
    <s v="WINDSOR LOCKS"/>
    <x v="2"/>
    <x v="2"/>
    <m/>
    <x v="0"/>
    <x v="0"/>
    <s v="Residence"/>
    <s v="WINDSOR LOCKS"/>
    <s v="HARTFORD"/>
    <s v="CT"/>
    <s v="Multi drug Effects"/>
    <s v="Acute Intoxication due to the Combined Effects of Alprazolam and Fentanyl"/>
    <m/>
    <m/>
    <s v="Y"/>
    <m/>
    <m/>
    <m/>
    <m/>
    <m/>
    <s v="Y"/>
    <m/>
    <m/>
    <m/>
    <m/>
    <m/>
    <m/>
    <m/>
    <s v="Accident"/>
  </r>
  <r>
    <n v="2375"/>
    <x v="437"/>
    <x v="177"/>
    <d v="1899-12-30T00:00:00"/>
    <x v="41"/>
    <x v="1"/>
    <x v="0"/>
    <x v="40"/>
    <x v="3"/>
    <x v="0"/>
    <s v="BRISTOL"/>
    <x v="2"/>
    <x v="2"/>
    <m/>
    <x v="1"/>
    <x v="40"/>
    <s v="Residence"/>
    <s v="BRISTOL"/>
    <s v="HARTFORD"/>
    <s v="CT"/>
    <s v="Multi drug Effects"/>
    <s v="Acute Intoxication due to the Combined Effects of Fentanyl and Hydrocodone"/>
    <m/>
    <m/>
    <s v="Y"/>
    <m/>
    <m/>
    <m/>
    <m/>
    <s v="Y"/>
    <m/>
    <m/>
    <m/>
    <m/>
    <m/>
    <m/>
    <m/>
    <m/>
    <s v="Accident"/>
  </r>
  <r>
    <n v="2388"/>
    <x v="438"/>
    <x v="264"/>
    <d v="1899-12-30T00:00:00"/>
    <x v="12"/>
    <x v="0"/>
    <x v="0"/>
    <x v="57"/>
    <x v="6"/>
    <x v="0"/>
    <s v="SOMERS"/>
    <x v="7"/>
    <x v="2"/>
    <m/>
    <x v="0"/>
    <x v="0"/>
    <s v="Residence"/>
    <s v="SOMERS"/>
    <s v="TOLLAND"/>
    <s v="CT"/>
    <s v="Multi drug Effects"/>
    <s v="Acute Intoxication due to the Combined Effects of Cocaine and Heroin"/>
    <s v="Y"/>
    <s v="Y"/>
    <m/>
    <m/>
    <m/>
    <m/>
    <m/>
    <m/>
    <m/>
    <m/>
    <m/>
    <m/>
    <m/>
    <m/>
    <m/>
    <m/>
    <s v="Accident"/>
  </r>
  <r>
    <n v="2403"/>
    <x v="439"/>
    <x v="5"/>
    <d v="1899-12-30T00:00:00"/>
    <x v="0"/>
    <x v="0"/>
    <x v="0"/>
    <x v="74"/>
    <x v="3"/>
    <x v="0"/>
    <s v="WINDSOR LOCKS"/>
    <x v="2"/>
    <x v="2"/>
    <m/>
    <x v="0"/>
    <x v="0"/>
    <s v="Unknown"/>
    <s v="WINDSOR LOCKS"/>
    <s v="HARTFORD"/>
    <s v="CT"/>
    <s v="Multi drug Effects"/>
    <s v="Acute Intoxication due to the Combined Effects of Fentanyl and Alprazolam"/>
    <m/>
    <m/>
    <s v="Y"/>
    <m/>
    <m/>
    <m/>
    <m/>
    <m/>
    <s v="Y"/>
    <m/>
    <m/>
    <m/>
    <m/>
    <m/>
    <m/>
    <m/>
    <s v="Accident"/>
  </r>
  <r>
    <n v="2407"/>
    <x v="440"/>
    <x v="139"/>
    <d v="1899-12-30T00:00:00"/>
    <x v="14"/>
    <x v="0"/>
    <x v="0"/>
    <x v="32"/>
    <x v="4"/>
    <x v="0"/>
    <s v="NEW HAVEN"/>
    <x v="0"/>
    <x v="1"/>
    <s v="friends home"/>
    <x v="0"/>
    <x v="0"/>
    <s v="Residential Building"/>
    <s v="NEW HAVEN"/>
    <s v="NEW HAVEN"/>
    <s v="CT"/>
    <s v="Multi drug Effects"/>
    <s v="Acute Intoxication due to the Combined Effects of Fentanyl, Cocaine, Alprazolam, Bupropion and Olanzapine"/>
    <m/>
    <s v="Y"/>
    <s v="Y"/>
    <m/>
    <m/>
    <m/>
    <m/>
    <m/>
    <s v="Y"/>
    <m/>
    <m/>
    <m/>
    <m/>
    <m/>
    <m/>
    <m/>
    <s v="Accident"/>
  </r>
  <r>
    <n v="2415"/>
    <x v="441"/>
    <x v="115"/>
    <d v="1899-12-30T00:00:00"/>
    <x v="40"/>
    <x v="1"/>
    <x v="0"/>
    <x v="80"/>
    <x v="6"/>
    <x v="0"/>
    <s v="COVENTRY"/>
    <x v="7"/>
    <x v="2"/>
    <m/>
    <x v="1"/>
    <x v="15"/>
    <s v="Residence"/>
    <s v="COVENTRY"/>
    <s v="TOLLAND"/>
    <s v="CT"/>
    <s v="Multi drug Effects"/>
    <s v="Acute Intoxication From the Combined Effects of Oxycodone, Morphine, Hydromorphone, Alprazolam, and Citalopram/Escitalopram"/>
    <m/>
    <m/>
    <m/>
    <m/>
    <s v="Y"/>
    <m/>
    <m/>
    <m/>
    <s v="Y"/>
    <m/>
    <m/>
    <m/>
    <s v="Y"/>
    <s v="Y"/>
    <s v="morphine"/>
    <m/>
    <s v="Accident"/>
  </r>
  <r>
    <n v="2439"/>
    <x v="442"/>
    <x v="178"/>
    <d v="1899-12-30T00:00:00"/>
    <x v="18"/>
    <x v="0"/>
    <x v="0"/>
    <x v="22"/>
    <x v="0"/>
    <x v="0"/>
    <s v="WALLINGFORD"/>
    <x v="0"/>
    <x v="2"/>
    <m/>
    <x v="1"/>
    <x v="1"/>
    <s v="Residence"/>
    <s v="WALLINGFORD"/>
    <s v="NEW HAVEN"/>
    <s v="CT"/>
    <s v="Multi drug Effects"/>
    <s v="Combined Effects of Para-Fluorobutyryl Fentanyl/FIBF, Furanyl Fentanyl, Cocaine, Fentanyl, and Heroin"/>
    <s v="Y"/>
    <s v="Y"/>
    <s v="Y"/>
    <s v="Y"/>
    <m/>
    <m/>
    <m/>
    <m/>
    <m/>
    <m/>
    <m/>
    <m/>
    <m/>
    <m/>
    <m/>
    <m/>
    <s v="Accident"/>
  </r>
  <r>
    <n v="2442"/>
    <x v="443"/>
    <x v="265"/>
    <d v="1899-12-30T00:00:00"/>
    <x v="5"/>
    <x v="0"/>
    <x v="0"/>
    <x v="78"/>
    <x v="1"/>
    <x v="0"/>
    <s v="WINSTED"/>
    <x v="1"/>
    <x v="2"/>
    <m/>
    <x v="1"/>
    <x v="2"/>
    <s v="Residence"/>
    <s v="WINSTED"/>
    <s v="LITCHFIELD"/>
    <s v="CT"/>
    <s v="Multi drug Effects"/>
    <s v="Fentanyl and Heroin Toxicity"/>
    <s v="Y"/>
    <m/>
    <s v="Y"/>
    <m/>
    <m/>
    <m/>
    <m/>
    <m/>
    <m/>
    <m/>
    <m/>
    <m/>
    <m/>
    <m/>
    <m/>
    <m/>
    <s v="Accident"/>
  </r>
  <r>
    <n v="2449"/>
    <x v="444"/>
    <x v="73"/>
    <d v="1899-12-30T00:00:00"/>
    <x v="9"/>
    <x v="0"/>
    <x v="0"/>
    <x v="19"/>
    <x v="0"/>
    <x v="0"/>
    <s v="HAMDEN"/>
    <x v="0"/>
    <x v="2"/>
    <m/>
    <x v="0"/>
    <x v="0"/>
    <s v="Residence"/>
    <s v="HAMDEN"/>
    <s v="NEW HAVEN"/>
    <s v="CT"/>
    <s v="Multi drug Effects"/>
    <s v="ACUTE FENTANYL TOXICITY, CLONAZEPAM, DULOXETINE USE"/>
    <m/>
    <m/>
    <s v="Y"/>
    <m/>
    <m/>
    <m/>
    <m/>
    <m/>
    <s v="Y"/>
    <m/>
    <m/>
    <m/>
    <m/>
    <m/>
    <m/>
    <m/>
    <s v="Accident"/>
  </r>
  <r>
    <n v="2453"/>
    <x v="445"/>
    <x v="184"/>
    <d v="1899-12-30T00:00:00"/>
    <x v="42"/>
    <x v="0"/>
    <x v="0"/>
    <x v="110"/>
    <x v="2"/>
    <x v="0"/>
    <s v="COLUMBIA"/>
    <x v="7"/>
    <x v="1"/>
    <s v="Hop River Motel"/>
    <x v="0"/>
    <x v="0"/>
    <s v="Hotel or Motel"/>
    <s v="COLUMBIA"/>
    <s v="TOLLAND"/>
    <s v="CT"/>
    <s v="Multi drug Effects"/>
    <s v="Acute Intoxication due to the Combined Effects of Fentanyl and Cocaine"/>
    <m/>
    <s v="Y"/>
    <s v="Y"/>
    <m/>
    <m/>
    <m/>
    <m/>
    <m/>
    <m/>
    <m/>
    <m/>
    <m/>
    <m/>
    <m/>
    <m/>
    <m/>
    <s v="Accident"/>
  </r>
  <r>
    <n v="2454"/>
    <x v="446"/>
    <x v="212"/>
    <d v="1899-12-30T00:00:00"/>
    <x v="12"/>
    <x v="0"/>
    <x v="0"/>
    <x v="65"/>
    <x v="0"/>
    <x v="0"/>
    <s v="NEW BRITAIN"/>
    <x v="2"/>
    <x v="0"/>
    <m/>
    <x v="2"/>
    <x v="41"/>
    <s v="Residence"/>
    <s v="NEW BRITAIN"/>
    <s v="HARTFORD"/>
    <s v="CT"/>
    <s v="Multi drug Effects"/>
    <s v="Fentanyl and Ethanol Toxicity"/>
    <m/>
    <m/>
    <s v="Y"/>
    <m/>
    <m/>
    <m/>
    <s v="Y"/>
    <m/>
    <m/>
    <m/>
    <m/>
    <m/>
    <m/>
    <m/>
    <m/>
    <m/>
    <s v="Accident"/>
  </r>
  <r>
    <n v="2457"/>
    <x v="447"/>
    <x v="187"/>
    <d v="1899-12-30T00:00:00"/>
    <x v="20"/>
    <x v="0"/>
    <x v="0"/>
    <x v="11"/>
    <x v="0"/>
    <x v="0"/>
    <s v="WATERBURY"/>
    <x v="0"/>
    <x v="1"/>
    <s v="friend's house"/>
    <x v="1"/>
    <x v="2"/>
    <s v="Residence"/>
    <s v="WATERBURY"/>
    <s v="NEW HAVEN"/>
    <s v="CT"/>
    <s v="Multi drug Effects"/>
    <s v="Multidrug Toxicity Including Heroin, Fentanyl, Ethanol, and Cocaine"/>
    <s v="Y"/>
    <s v="Y"/>
    <s v="Y"/>
    <m/>
    <m/>
    <m/>
    <s v="Y"/>
    <m/>
    <m/>
    <m/>
    <m/>
    <m/>
    <m/>
    <m/>
    <m/>
    <m/>
    <s v="Accident"/>
  </r>
  <r>
    <n v="2479"/>
    <x v="448"/>
    <x v="144"/>
    <d v="1899-12-30T00:00:00"/>
    <x v="26"/>
    <x v="0"/>
    <x v="0"/>
    <x v="28"/>
    <x v="5"/>
    <x v="0"/>
    <s v="NORWICH"/>
    <x v="4"/>
    <x v="0"/>
    <m/>
    <x v="0"/>
    <x v="0"/>
    <s v="Residence"/>
    <s v="NORWICH"/>
    <s v="NEW LONDON"/>
    <s v="CT"/>
    <s v="Multi drug Effects"/>
    <s v="ACUTE HEROIN AND FENTANYL TOXICITIES, METHADONE, ALPRAZOLAM,CLONAZEPAM USE"/>
    <s v="Y"/>
    <m/>
    <s v="Y"/>
    <m/>
    <m/>
    <m/>
    <m/>
    <m/>
    <s v="Y"/>
    <s v="Y"/>
    <m/>
    <m/>
    <m/>
    <m/>
    <m/>
    <m/>
    <s v="Accident"/>
  </r>
  <r>
    <n v="2483"/>
    <x v="449"/>
    <x v="165"/>
    <d v="1899-12-30T00:00:00"/>
    <x v="34"/>
    <x v="0"/>
    <x v="0"/>
    <x v="12"/>
    <x v="0"/>
    <x v="0"/>
    <s v="WEST HAVEN"/>
    <x v="0"/>
    <x v="2"/>
    <m/>
    <x v="0"/>
    <x v="0"/>
    <s v="Residence"/>
    <s v="WEST HAVEN"/>
    <s v="NEW HAVEN"/>
    <s v="CT"/>
    <s v="Heroin"/>
    <s v="Heroin and Zolpidem"/>
    <s v="Y"/>
    <m/>
    <m/>
    <m/>
    <m/>
    <m/>
    <m/>
    <m/>
    <m/>
    <m/>
    <m/>
    <m/>
    <m/>
    <m/>
    <m/>
    <m/>
    <s v="Accident"/>
  </r>
  <r>
    <n v="2488"/>
    <x v="450"/>
    <x v="137"/>
    <d v="1899-12-30T00:00:00"/>
    <x v="35"/>
    <x v="0"/>
    <x v="3"/>
    <x v="23"/>
    <x v="0"/>
    <x v="0"/>
    <s v="EAST HAVEN"/>
    <x v="0"/>
    <x v="2"/>
    <m/>
    <x v="1"/>
    <x v="1"/>
    <s v="Residence"/>
    <s v="EAST HAVEN"/>
    <s v="NEW HAVEN"/>
    <s v="CT"/>
    <s v="Multi drug Effects"/>
    <s v="Acute Intoxication Combined Effects of Cocaine, Hydroxyzine, and Heroin"/>
    <s v="Y"/>
    <s v="Y"/>
    <m/>
    <m/>
    <m/>
    <m/>
    <m/>
    <m/>
    <m/>
    <m/>
    <m/>
    <m/>
    <m/>
    <m/>
    <m/>
    <m/>
    <s v="Accident"/>
  </r>
  <r>
    <n v="2494"/>
    <x v="451"/>
    <x v="266"/>
    <d v="1899-12-30T00:00:00"/>
    <x v="18"/>
    <x v="0"/>
    <x v="0"/>
    <x v="90"/>
    <x v="0"/>
    <x v="0"/>
    <s v="NEW HAVEN"/>
    <x v="0"/>
    <x v="0"/>
    <m/>
    <x v="0"/>
    <x v="0"/>
    <s v="Residence"/>
    <s v="BETHANY"/>
    <s v="NEW HAVEN"/>
    <s v="CT"/>
    <s v="Multi drug Effects"/>
    <s v="Acute Intoxication From the Combined Effects of Fentanyl, Acetyl Fentanyl, and 7-Amino Clonazepam"/>
    <m/>
    <m/>
    <s v="Y"/>
    <s v="Y"/>
    <m/>
    <m/>
    <m/>
    <m/>
    <s v="Y"/>
    <m/>
    <m/>
    <m/>
    <m/>
    <m/>
    <m/>
    <m/>
    <s v="Accident"/>
  </r>
  <r>
    <n v="2495"/>
    <x v="452"/>
    <x v="267"/>
    <d v="1899-12-30T00:00:00"/>
    <x v="30"/>
    <x v="1"/>
    <x v="0"/>
    <x v="16"/>
    <x v="0"/>
    <x v="0"/>
    <s v="NORTH HAVEN"/>
    <x v="0"/>
    <x v="2"/>
    <m/>
    <x v="1"/>
    <x v="2"/>
    <s v="Residence"/>
    <s v="NORTH HAVEN"/>
    <s v="NEW HAVEN"/>
    <s v="CT"/>
    <s v="Multi drug Effects"/>
    <s v="Fentanyl and Acetyl Fentanyl Toxicity"/>
    <m/>
    <m/>
    <s v="Y"/>
    <s v="Y"/>
    <m/>
    <m/>
    <m/>
    <m/>
    <m/>
    <m/>
    <m/>
    <m/>
    <m/>
    <m/>
    <m/>
    <m/>
    <s v="Accident"/>
  </r>
  <r>
    <n v="2496"/>
    <x v="453"/>
    <x v="146"/>
    <d v="1899-12-30T00:00:00"/>
    <x v="11"/>
    <x v="1"/>
    <x v="0"/>
    <x v="32"/>
    <x v="4"/>
    <x v="0"/>
    <s v="STRATFORD"/>
    <x v="3"/>
    <x v="2"/>
    <m/>
    <x v="0"/>
    <x v="0"/>
    <s v="Residence"/>
    <s v="STRATFORD"/>
    <s v="FAIRFIELD"/>
    <s v="CT"/>
    <s v="Multi drug Effects"/>
    <s v="Acute Intoxication due to the Combined Effects of Carfentanil, Etizolam, Fentanyl, Heroin, and Hydroxyzine"/>
    <s v="Y"/>
    <m/>
    <s v="Y"/>
    <s v="Y"/>
    <m/>
    <m/>
    <m/>
    <m/>
    <s v="Y"/>
    <m/>
    <m/>
    <m/>
    <m/>
    <m/>
    <s v="carfentanil"/>
    <m/>
    <s v="Accident"/>
  </r>
  <r>
    <n v="2502"/>
    <x v="454"/>
    <x v="54"/>
    <d v="1899-12-30T00:00:00"/>
    <x v="36"/>
    <x v="0"/>
    <x v="0"/>
    <x v="41"/>
    <x v="7"/>
    <x v="0"/>
    <s v="MIDDLETOWN"/>
    <x v="6"/>
    <x v="1"/>
    <s v="YMCA"/>
    <x v="0"/>
    <x v="0"/>
    <s v="Halfway House"/>
    <s v="MIDDLETOWN"/>
    <s v="MIDDLESEX"/>
    <s v="CT"/>
    <s v="Multi drug Effects"/>
    <s v="Acute Intoxication due to the Combined Effects of Heroin and Alcohol"/>
    <s v="Y"/>
    <m/>
    <m/>
    <m/>
    <m/>
    <m/>
    <s v="Y"/>
    <m/>
    <m/>
    <m/>
    <m/>
    <m/>
    <m/>
    <m/>
    <m/>
    <m/>
    <s v="Accident"/>
  </r>
  <r>
    <n v="2508"/>
    <x v="455"/>
    <x v="47"/>
    <d v="1899-12-30T00:00:00"/>
    <x v="30"/>
    <x v="0"/>
    <x v="1"/>
    <x v="43"/>
    <x v="0"/>
    <x v="0"/>
    <s v="ANSONIA"/>
    <x v="0"/>
    <x v="2"/>
    <m/>
    <x v="1"/>
    <x v="1"/>
    <s v="Residence"/>
    <s v="ANSONIA"/>
    <s v="NEW HAVEN"/>
    <s v="CT"/>
    <s v="Multi drug Effects"/>
    <s v="Combined Effects of Ethanol and Heroin"/>
    <s v="Y"/>
    <m/>
    <m/>
    <m/>
    <m/>
    <m/>
    <s v="Y"/>
    <m/>
    <m/>
    <m/>
    <m/>
    <m/>
    <m/>
    <m/>
    <m/>
    <m/>
    <s v="Accident"/>
  </r>
  <r>
    <n v="2509"/>
    <x v="456"/>
    <x v="81"/>
    <d v="1899-12-30T00:00:00"/>
    <x v="12"/>
    <x v="0"/>
    <x v="0"/>
    <x v="111"/>
    <x v="5"/>
    <x v="0"/>
    <s v="LEDYARD"/>
    <x v="4"/>
    <x v="2"/>
    <m/>
    <x v="0"/>
    <x v="0"/>
    <s v="Residence"/>
    <s v="LEDYARD"/>
    <s v="NEW LONDON"/>
    <s v="CT"/>
    <s v="Multi drug Effects"/>
    <s v="Acute Intoxication From the Combined Effects of Fentanyl, Tramadol, and fluoxetine"/>
    <m/>
    <m/>
    <s v="Y"/>
    <m/>
    <m/>
    <m/>
    <m/>
    <m/>
    <m/>
    <m/>
    <m/>
    <s v="Y"/>
    <m/>
    <m/>
    <m/>
    <m/>
    <s v="Accident"/>
  </r>
  <r>
    <n v="2513"/>
    <x v="457"/>
    <x v="21"/>
    <d v="1899-12-30T00:00:00"/>
    <x v="45"/>
    <x v="1"/>
    <x v="0"/>
    <x v="28"/>
    <x v="5"/>
    <x v="0"/>
    <s v="NORWICH"/>
    <x v="4"/>
    <x v="2"/>
    <m/>
    <x v="0"/>
    <x v="0"/>
    <s v="Residence"/>
    <s v="NORWICH"/>
    <s v="NEW LONDON"/>
    <s v="CT"/>
    <s v="Multi drug Effects"/>
    <s v="Acute Intoxication due to the Combined Effects of Cocaine and Alcohol"/>
    <m/>
    <s v="Y"/>
    <m/>
    <m/>
    <m/>
    <m/>
    <s v="Y"/>
    <m/>
    <m/>
    <m/>
    <m/>
    <m/>
    <m/>
    <m/>
    <m/>
    <m/>
    <s v="Accident"/>
  </r>
  <r>
    <n v="2524"/>
    <x v="458"/>
    <x v="7"/>
    <d v="1899-12-30T00:00:00"/>
    <x v="23"/>
    <x v="1"/>
    <x v="0"/>
    <x v="11"/>
    <x v="0"/>
    <x v="0"/>
    <s v="WATERBURY"/>
    <x v="0"/>
    <x v="2"/>
    <m/>
    <x v="0"/>
    <x v="0"/>
    <s v="Residence"/>
    <s v="WATERBURY"/>
    <s v="NEW HAVEN"/>
    <s v="CT"/>
    <s v="Multi drug Effects"/>
    <s v="Acute Intoxication From the Combined Effects of Fentanyl, Heroin, and butalbital"/>
    <s v="Y"/>
    <m/>
    <s v="Y"/>
    <m/>
    <m/>
    <m/>
    <m/>
    <m/>
    <m/>
    <m/>
    <m/>
    <m/>
    <m/>
    <m/>
    <m/>
    <m/>
    <s v="Accident"/>
  </r>
  <r>
    <n v="2531"/>
    <x v="459"/>
    <x v="40"/>
    <d v="1899-12-30T00:00:00"/>
    <x v="32"/>
    <x v="0"/>
    <x v="0"/>
    <x v="41"/>
    <x v="7"/>
    <x v="0"/>
    <s v="MIDDLETOWN"/>
    <x v="6"/>
    <x v="0"/>
    <m/>
    <x v="0"/>
    <x v="0"/>
    <s v="Residence"/>
    <s v="MIDDLETOWN"/>
    <s v="MIDDLESEX"/>
    <s v="CT"/>
    <s v="Multi drug Effects"/>
    <s v="Acute Fentanyl and Heroin Intoxication"/>
    <s v="Y"/>
    <m/>
    <s v="Y"/>
    <m/>
    <m/>
    <m/>
    <m/>
    <m/>
    <m/>
    <m/>
    <m/>
    <m/>
    <m/>
    <m/>
    <m/>
    <m/>
    <s v="Accident"/>
  </r>
  <r>
    <n v="2532"/>
    <x v="460"/>
    <x v="176"/>
    <d v="1899-12-30T00:00:00"/>
    <x v="33"/>
    <x v="0"/>
    <x v="0"/>
    <x v="53"/>
    <x v="5"/>
    <x v="0"/>
    <s v="MANCHESTER"/>
    <x v="2"/>
    <x v="0"/>
    <m/>
    <x v="0"/>
    <x v="0"/>
    <s v="Residential Building"/>
    <s v="MANCHESTER"/>
    <s v="HARTFORD"/>
    <s v="CT"/>
    <s v="Multi drug Effects"/>
    <s v="Acute Heroin Intoxication"/>
    <s v="Y"/>
    <m/>
    <m/>
    <m/>
    <m/>
    <m/>
    <m/>
    <m/>
    <m/>
    <m/>
    <m/>
    <m/>
    <m/>
    <m/>
    <m/>
    <m/>
    <s v="Accident"/>
  </r>
  <r>
    <n v="2537"/>
    <x v="461"/>
    <x v="26"/>
    <d v="1899-12-30T00:00:00"/>
    <x v="37"/>
    <x v="0"/>
    <x v="0"/>
    <x v="65"/>
    <x v="0"/>
    <x v="0"/>
    <s v="NEW HAVEN"/>
    <x v="0"/>
    <x v="0"/>
    <m/>
    <x v="0"/>
    <x v="0"/>
    <s v="Residential Building"/>
    <s v="NEW HAVEN"/>
    <s v="NEW HAVEN"/>
    <s v="CT"/>
    <s v="Multi drug Effects"/>
    <s v="Acute Intoxication due to the Combined Effects of Fentanyl and Heroin"/>
    <s v="Y"/>
    <m/>
    <s v="Y"/>
    <m/>
    <m/>
    <m/>
    <m/>
    <m/>
    <m/>
    <m/>
    <m/>
    <m/>
    <m/>
    <m/>
    <m/>
    <m/>
    <s v="Accident"/>
  </r>
  <r>
    <n v="2541"/>
    <x v="462"/>
    <x v="67"/>
    <d v="1899-12-30T00:00:00"/>
    <x v="45"/>
    <x v="0"/>
    <x v="0"/>
    <x v="41"/>
    <x v="7"/>
    <x v="0"/>
    <s v="MIDDLETOWN"/>
    <x v="6"/>
    <x v="1"/>
    <s v="Friends House"/>
    <x v="2"/>
    <x v="42"/>
    <s v="Apartment"/>
    <s v="MIDDLETOWN"/>
    <s v="MIDDLESEX"/>
    <s v="CT"/>
    <s v="Multi drug Effects"/>
    <s v="COMBINED OXYCODONE, ETHANOL, MIRTAZAPINE AND CYCLOBENZAPRINE TOXICITIES"/>
    <m/>
    <m/>
    <m/>
    <m/>
    <s v="Y"/>
    <m/>
    <s v="Y"/>
    <m/>
    <m/>
    <m/>
    <m/>
    <m/>
    <m/>
    <m/>
    <m/>
    <m/>
    <s v="Accident"/>
  </r>
  <r>
    <n v="2543"/>
    <x v="463"/>
    <x v="268"/>
    <d v="1899-12-30T00:00:00"/>
    <x v="30"/>
    <x v="1"/>
    <x v="0"/>
    <x v="1"/>
    <x v="0"/>
    <x v="0"/>
    <s v="NEW HAVEN"/>
    <x v="0"/>
    <x v="0"/>
    <m/>
    <x v="0"/>
    <x v="0"/>
    <s v="Residence"/>
    <s v="NEW HAVEN"/>
    <s v="NEW HAVEN"/>
    <s v="CT"/>
    <s v="Multi drug Effects"/>
    <s v="ACUTE FENTANYL, HEROIN AND COCAINE TOXICITIES"/>
    <s v="Y"/>
    <s v="Y"/>
    <s v="Y"/>
    <m/>
    <m/>
    <m/>
    <m/>
    <m/>
    <m/>
    <m/>
    <m/>
    <m/>
    <m/>
    <m/>
    <m/>
    <m/>
    <s v="Accident"/>
  </r>
  <r>
    <n v="2546"/>
    <x v="464"/>
    <x v="128"/>
    <d v="1899-12-30T00:00:00"/>
    <x v="5"/>
    <x v="0"/>
    <x v="0"/>
    <x v="112"/>
    <x v="3"/>
    <x v="0"/>
    <s v="PLANTSVILLE"/>
    <x v="2"/>
    <x v="2"/>
    <m/>
    <x v="0"/>
    <x v="0"/>
    <s v="Residence"/>
    <s v="PLANTSVILLE"/>
    <s v="HARTFORD"/>
    <s v="CT"/>
    <s v="Multi drug Effects"/>
    <s v="ACUTE COMBINED HEROIN, FENTANYL AND ALCOHOL TOXICITIES"/>
    <s v="Y"/>
    <m/>
    <s v="Y"/>
    <m/>
    <m/>
    <m/>
    <s v="Y"/>
    <m/>
    <m/>
    <m/>
    <m/>
    <m/>
    <m/>
    <m/>
    <m/>
    <m/>
    <s v="Accident"/>
  </r>
  <r>
    <n v="2549"/>
    <x v="465"/>
    <x v="170"/>
    <d v="1899-12-30T00:00:00"/>
    <x v="32"/>
    <x v="1"/>
    <x v="0"/>
    <x v="17"/>
    <x v="4"/>
    <x v="0"/>
    <s v="SHELTON"/>
    <x v="3"/>
    <x v="2"/>
    <m/>
    <x v="0"/>
    <x v="0"/>
    <s v="Residence"/>
    <s v="SHELTON"/>
    <s v="FAIRFIELD"/>
    <s v="CT"/>
    <s v="Multi drug Effects"/>
    <s v="Acute Intoxication due to the Combined Effects of Heroin, Methadone, Alprazolam, Carisoprodol and Amphetamine"/>
    <s v="Y"/>
    <m/>
    <m/>
    <m/>
    <m/>
    <m/>
    <m/>
    <m/>
    <s v="Y"/>
    <s v="Y"/>
    <s v="Y"/>
    <m/>
    <m/>
    <m/>
    <m/>
    <m/>
    <s v="Accident"/>
  </r>
  <r>
    <n v="2551"/>
    <x v="466"/>
    <x v="27"/>
    <d v="1899-12-30T00:00:00"/>
    <x v="2"/>
    <x v="0"/>
    <x v="3"/>
    <x v="9"/>
    <x v="4"/>
    <x v="0"/>
    <s v="BRIDGEPORT"/>
    <x v="3"/>
    <x v="0"/>
    <m/>
    <x v="0"/>
    <x v="0"/>
    <s v="Residence"/>
    <s v="BRIDGEPORT"/>
    <s v="FAIRFIELD"/>
    <s v="CT"/>
    <s v="Multi drug Effects"/>
    <s v="Acute Intoxication due to the Combined Effects of Fentanyl, Heroin, Alprazolam, and Diazepam"/>
    <s v="Y"/>
    <m/>
    <s v="Y"/>
    <m/>
    <m/>
    <m/>
    <m/>
    <m/>
    <s v="Y"/>
    <m/>
    <m/>
    <m/>
    <m/>
    <m/>
    <m/>
    <m/>
    <s v="Accident"/>
  </r>
  <r>
    <n v="2552"/>
    <x v="467"/>
    <x v="137"/>
    <d v="1899-12-30T00:00:00"/>
    <x v="49"/>
    <x v="0"/>
    <x v="0"/>
    <x v="113"/>
    <x v="4"/>
    <x v="0"/>
    <s v="NORWALK"/>
    <x v="3"/>
    <x v="0"/>
    <m/>
    <x v="1"/>
    <x v="2"/>
    <s v="Residence"/>
    <s v="WESTPORT"/>
    <s v="FAIRFIELD"/>
    <s v="CT"/>
    <s v="Multi drug Effects"/>
    <s v="Complications of Fentanyl and para-Fluorobutyryl Fentanyl Toxicity"/>
    <m/>
    <m/>
    <s v="Y"/>
    <s v="Y"/>
    <m/>
    <m/>
    <m/>
    <m/>
    <m/>
    <m/>
    <m/>
    <m/>
    <m/>
    <m/>
    <m/>
    <m/>
    <s v="Accident"/>
  </r>
  <r>
    <n v="2554"/>
    <x v="468"/>
    <x v="269"/>
    <d v="1899-12-30T00:00:00"/>
    <x v="6"/>
    <x v="0"/>
    <x v="0"/>
    <x v="12"/>
    <x v="0"/>
    <x v="0"/>
    <s v="NEW HAVEN"/>
    <x v="0"/>
    <x v="0"/>
    <m/>
    <x v="0"/>
    <x v="0"/>
    <s v="Residence"/>
    <s v="WEST HAVEN"/>
    <s v="NEW HAVEN"/>
    <s v="CT"/>
    <s v="Multi drug Effects"/>
    <s v="Acute Intoxication Alprazolam, Clonazepam, Fentanyl, and Heroin"/>
    <s v="Y"/>
    <m/>
    <s v="Y"/>
    <m/>
    <m/>
    <m/>
    <m/>
    <m/>
    <s v="Y"/>
    <m/>
    <m/>
    <m/>
    <m/>
    <m/>
    <m/>
    <m/>
    <s v="Accident"/>
  </r>
  <r>
    <n v="2559"/>
    <x v="469"/>
    <x v="270"/>
    <d v="1899-12-30T00:00:00"/>
    <x v="13"/>
    <x v="0"/>
    <x v="0"/>
    <x v="114"/>
    <x v="7"/>
    <x v="0"/>
    <s v="DEEP RIVER"/>
    <x v="6"/>
    <x v="2"/>
    <m/>
    <x v="0"/>
    <x v="0"/>
    <s v="Residence"/>
    <s v="DEEP RIVER"/>
    <s v="MIDDLESEX"/>
    <s v="CT"/>
    <s v="Multi drug Effects"/>
    <s v="FENTANYL, HEROIN, AND ETHANOL"/>
    <s v="Y"/>
    <m/>
    <s v="Y"/>
    <m/>
    <m/>
    <m/>
    <s v="Y"/>
    <m/>
    <m/>
    <m/>
    <m/>
    <m/>
    <m/>
    <m/>
    <m/>
    <m/>
    <s v="Accident"/>
  </r>
  <r>
    <n v="2565"/>
    <x v="470"/>
    <x v="31"/>
    <d v="1899-12-30T00:00:00"/>
    <x v="39"/>
    <x v="0"/>
    <x v="0"/>
    <x v="115"/>
    <x v="0"/>
    <x v="0"/>
    <s v="ORANGE"/>
    <x v="0"/>
    <x v="2"/>
    <m/>
    <x v="1"/>
    <x v="1"/>
    <s v="Residence"/>
    <s v="ORANGE"/>
    <s v="NEW HAVEN"/>
    <s v="CT"/>
    <s v="Multi drug Effects"/>
    <s v="Combined Effects of Furanyl Fentanyl and Alprazolam"/>
    <m/>
    <m/>
    <s v="Y"/>
    <s v="Y"/>
    <m/>
    <m/>
    <m/>
    <m/>
    <s v="Y"/>
    <m/>
    <m/>
    <m/>
    <m/>
    <m/>
    <m/>
    <m/>
    <s v="Accident"/>
  </r>
  <r>
    <n v="2566"/>
    <x v="471"/>
    <x v="123"/>
    <d v="1899-12-30T00:00:00"/>
    <x v="19"/>
    <x v="0"/>
    <x v="3"/>
    <x v="3"/>
    <x v="0"/>
    <x v="0"/>
    <s v="WATERBURY"/>
    <x v="0"/>
    <x v="0"/>
    <m/>
    <x v="1"/>
    <x v="3"/>
    <s v="Residence"/>
    <s v="NAUGATUCK"/>
    <s v="NEW HAVEN"/>
    <s v="CT"/>
    <s v="Multi drug Effects"/>
    <s v="Acute Methadone and Diphenhydramine Intoxication"/>
    <m/>
    <m/>
    <m/>
    <m/>
    <m/>
    <m/>
    <m/>
    <m/>
    <m/>
    <s v="Y"/>
    <m/>
    <m/>
    <m/>
    <m/>
    <m/>
    <m/>
    <s v="Accident"/>
  </r>
  <r>
    <n v="2570"/>
    <x v="472"/>
    <x v="199"/>
    <d v="1899-12-30T00:00:00"/>
    <x v="42"/>
    <x v="1"/>
    <x v="0"/>
    <x v="66"/>
    <x v="3"/>
    <x v="0"/>
    <s v="SUFFIELD"/>
    <x v="2"/>
    <x v="2"/>
    <m/>
    <x v="0"/>
    <x v="0"/>
    <s v="Residence"/>
    <s v="SUFFIELD"/>
    <s v="HARTFORD"/>
    <s v="CT"/>
    <s v="Multi drug Effects"/>
    <s v="Acute Intoxication due to the Combined Effects of Cocaine, Ethanol, Fentanyl, and Heroin"/>
    <s v="Y"/>
    <s v="Y"/>
    <s v="Y"/>
    <m/>
    <m/>
    <m/>
    <s v="Y"/>
    <m/>
    <m/>
    <m/>
    <m/>
    <m/>
    <m/>
    <m/>
    <m/>
    <m/>
    <s v="Accident"/>
  </r>
  <r>
    <n v="2571"/>
    <x v="473"/>
    <x v="85"/>
    <d v="1899-12-30T00:00:00"/>
    <x v="7"/>
    <x v="0"/>
    <x v="1"/>
    <x v="28"/>
    <x v="5"/>
    <x v="0"/>
    <s v="NORWICH"/>
    <x v="4"/>
    <x v="0"/>
    <m/>
    <x v="0"/>
    <x v="0"/>
    <s v="Residence"/>
    <s v="NORWICH"/>
    <s v="NEW LONDON"/>
    <s v="CT"/>
    <s v="Multi drug Effects"/>
    <s v="Fentanyl and Oxycodone"/>
    <m/>
    <m/>
    <s v="Y"/>
    <m/>
    <s v="Y"/>
    <m/>
    <m/>
    <m/>
    <m/>
    <m/>
    <m/>
    <m/>
    <m/>
    <m/>
    <m/>
    <m/>
    <s v="Accident"/>
  </r>
  <r>
    <n v="2573"/>
    <x v="474"/>
    <x v="164"/>
    <d v="1899-12-30T00:00:00"/>
    <x v="21"/>
    <x v="1"/>
    <x v="0"/>
    <x v="30"/>
    <x v="2"/>
    <x v="0"/>
    <s v="WILLIMANTIC"/>
    <x v="5"/>
    <x v="2"/>
    <m/>
    <x v="0"/>
    <x v="0"/>
    <s v="Residence"/>
    <s v="WILLIMANTIC"/>
    <s v="WINDHAM"/>
    <s v="CT"/>
    <s v="Multi drug Effects"/>
    <s v="ACUTE COMBINED HEROIN, FENTANYL, TRAMADOL, CYCLOBENZAPRINE AND QUETIAPINE TOXICITIES"/>
    <s v="Y"/>
    <m/>
    <s v="Y"/>
    <m/>
    <m/>
    <m/>
    <m/>
    <m/>
    <m/>
    <m/>
    <m/>
    <s v="Y"/>
    <m/>
    <m/>
    <m/>
    <m/>
    <s v="Accident"/>
  </r>
  <r>
    <n v="2578"/>
    <x v="475"/>
    <x v="39"/>
    <d v="1899-12-30T00:00:00"/>
    <x v="10"/>
    <x v="0"/>
    <x v="3"/>
    <x v="0"/>
    <x v="0"/>
    <x v="0"/>
    <s v="MERIDEN"/>
    <x v="0"/>
    <x v="2"/>
    <m/>
    <x v="0"/>
    <x v="0"/>
    <s v="Residence"/>
    <s v="MERIDEN"/>
    <s v="NEW HAVEN"/>
    <s v="CT"/>
    <s v="Multi drug Effects"/>
    <s v="ACUTE HEROIN AND FENTANYL TOXICITIES, ALPRAZOLAM, BUPROPION, ZIPRASIDONE USE"/>
    <s v="Y"/>
    <m/>
    <s v="Y"/>
    <m/>
    <m/>
    <m/>
    <m/>
    <m/>
    <s v="Y"/>
    <m/>
    <m/>
    <m/>
    <m/>
    <m/>
    <m/>
    <m/>
    <s v="Accident"/>
  </r>
  <r>
    <n v="2587"/>
    <x v="476"/>
    <x v="32"/>
    <d v="1899-12-30T00:00:00"/>
    <x v="18"/>
    <x v="1"/>
    <x v="0"/>
    <x v="75"/>
    <x v="3"/>
    <x v="0"/>
    <s v="NEW BRITAIN"/>
    <x v="2"/>
    <x v="0"/>
    <m/>
    <x v="0"/>
    <x v="0"/>
    <s v="Residence"/>
    <s v="BERLIN"/>
    <s v="HARTFORD"/>
    <s v="CT"/>
    <s v="Multi drug Effects"/>
    <s v="Acute Intoxication From the Combined Effects of Fentanyl, Methadone, Hydroxyzine, Mirtazapine, and Duloxetine"/>
    <m/>
    <m/>
    <s v="Y"/>
    <m/>
    <m/>
    <m/>
    <m/>
    <m/>
    <m/>
    <s v="Y"/>
    <m/>
    <m/>
    <m/>
    <m/>
    <m/>
    <m/>
    <s v="Accident"/>
  </r>
  <r>
    <n v="2588"/>
    <x v="477"/>
    <x v="73"/>
    <d v="1899-12-30T00:00:00"/>
    <x v="12"/>
    <x v="0"/>
    <x v="0"/>
    <x v="116"/>
    <x v="3"/>
    <x v="0"/>
    <s v="SOUTH WINDSOR"/>
    <x v="2"/>
    <x v="2"/>
    <m/>
    <x v="0"/>
    <x v="0"/>
    <s v="Residence"/>
    <s v="SOUTH WINDSOR"/>
    <s v="HARTFORD"/>
    <s v="CT"/>
    <s v="Multi drug Effects"/>
    <s v="Acute Intoxication Benzodiazepines, Ethanol, Fentanyl, and Heroin"/>
    <s v="Y"/>
    <m/>
    <s v="Y"/>
    <m/>
    <m/>
    <m/>
    <s v="Y"/>
    <m/>
    <s v="Y"/>
    <m/>
    <m/>
    <m/>
    <m/>
    <m/>
    <m/>
    <m/>
    <s v="Accident"/>
  </r>
  <r>
    <n v="2590"/>
    <x v="478"/>
    <x v="215"/>
    <d v="1899-12-30T00:00:00"/>
    <x v="2"/>
    <x v="0"/>
    <x v="0"/>
    <x v="10"/>
    <x v="5"/>
    <x v="0"/>
    <s v="JEWETT CITY"/>
    <x v="4"/>
    <x v="1"/>
    <s v="Friend's house"/>
    <x v="0"/>
    <x v="0"/>
    <s v="Residence"/>
    <s v="JEWETT CITY"/>
    <s v="NEW LONDON"/>
    <s v="CT"/>
    <s v="Multi drug Effects"/>
    <s v="Acute heroin and ethanol intoxication"/>
    <s v="Y"/>
    <m/>
    <m/>
    <m/>
    <m/>
    <m/>
    <s v="Y"/>
    <m/>
    <m/>
    <m/>
    <m/>
    <m/>
    <m/>
    <m/>
    <m/>
    <m/>
    <s v="Accident"/>
  </r>
  <r>
    <n v="2592"/>
    <x v="479"/>
    <x v="205"/>
    <d v="1899-12-30T00:00:00"/>
    <x v="50"/>
    <x v="0"/>
    <x v="0"/>
    <x v="71"/>
    <x v="3"/>
    <x v="0"/>
    <s v="NEWINGTON"/>
    <x v="2"/>
    <x v="1"/>
    <m/>
    <x v="0"/>
    <x v="0"/>
    <s v="Residence"/>
    <s v="NEWINGTON"/>
    <s v="HARTFORD"/>
    <s v="CT"/>
    <s v="Multi drug Effects"/>
    <s v="Acute and Chronic Cocaine Abuse"/>
    <m/>
    <s v="Y"/>
    <m/>
    <m/>
    <m/>
    <m/>
    <m/>
    <m/>
    <m/>
    <m/>
    <m/>
    <m/>
    <m/>
    <m/>
    <m/>
    <m/>
    <s v="Accident"/>
  </r>
  <r>
    <n v="2595"/>
    <x v="480"/>
    <x v="127"/>
    <d v="1899-12-30T00:00:00"/>
    <x v="10"/>
    <x v="0"/>
    <x v="0"/>
    <x v="2"/>
    <x v="1"/>
    <x v="0"/>
    <s v="TORRINGTON"/>
    <x v="1"/>
    <x v="2"/>
    <m/>
    <x v="1"/>
    <x v="2"/>
    <s v="Residence"/>
    <s v="TORRINGTON"/>
    <s v="LITCHFIELD"/>
    <s v="CT"/>
    <s v="Heroin"/>
    <s v="Heroin and Fentanyl Toxicity"/>
    <s v="Y"/>
    <m/>
    <s v="Y"/>
    <m/>
    <m/>
    <m/>
    <m/>
    <m/>
    <m/>
    <m/>
    <m/>
    <m/>
    <m/>
    <m/>
    <m/>
    <m/>
    <s v="Accident"/>
  </r>
  <r>
    <n v="2597"/>
    <x v="481"/>
    <x v="184"/>
    <d v="1899-12-30T00:00:00"/>
    <x v="19"/>
    <x v="0"/>
    <x v="0"/>
    <x v="39"/>
    <x v="7"/>
    <x v="0"/>
    <s v="EAST HAMPTON"/>
    <x v="6"/>
    <x v="2"/>
    <m/>
    <x v="1"/>
    <x v="1"/>
    <s v="Residence"/>
    <s v="EAST HAMPTON"/>
    <s v="MIDDLESEX"/>
    <s v="CT"/>
    <s v="Multi drug Effects"/>
    <s v="Acute Intoxication Combined Effects of Butalbital, Morphine, and Oxycodone"/>
    <m/>
    <m/>
    <m/>
    <m/>
    <s v="Y"/>
    <m/>
    <m/>
    <m/>
    <m/>
    <m/>
    <m/>
    <m/>
    <s v="Y"/>
    <m/>
    <m/>
    <m/>
    <s v="Accident"/>
  </r>
  <r>
    <n v="2607"/>
    <x v="482"/>
    <x v="157"/>
    <d v="1899-12-30T00:00:00"/>
    <x v="32"/>
    <x v="0"/>
    <x v="3"/>
    <x v="1"/>
    <x v="0"/>
    <x v="0"/>
    <s v="NEW HAVEN"/>
    <x v="0"/>
    <x v="0"/>
    <m/>
    <x v="0"/>
    <x v="0"/>
    <s v="Residential Building"/>
    <s v="WEST HAVEN"/>
    <s v="NEW HAVEN"/>
    <s v="CT"/>
    <s v="Multi drug Effects"/>
    <s v="Acute Intoxication due to the Combined Effects of Fentanyl, Heroin and Methadone"/>
    <s v="Y"/>
    <m/>
    <s v="Y"/>
    <m/>
    <m/>
    <m/>
    <m/>
    <m/>
    <m/>
    <s v="Y"/>
    <m/>
    <m/>
    <m/>
    <m/>
    <m/>
    <m/>
    <s v="Accident"/>
  </r>
  <r>
    <n v="2610"/>
    <x v="483"/>
    <x v="134"/>
    <d v="1899-12-30T00:00:00"/>
    <x v="9"/>
    <x v="0"/>
    <x v="0"/>
    <x v="117"/>
    <x v="6"/>
    <x v="0"/>
    <s v="ASHFORD"/>
    <x v="5"/>
    <x v="1"/>
    <s v="Friend's Home"/>
    <x v="0"/>
    <x v="0"/>
    <s v="Other"/>
    <s v="ASHFORD"/>
    <s v="WINDHAM"/>
    <s v="CT"/>
    <s v="Multi drug Effects"/>
    <s v="Acute Intoxication From the Combined Effects of Cocaine, Fentanyl, and alcohol"/>
    <m/>
    <s v="Y"/>
    <s v="Y"/>
    <m/>
    <m/>
    <m/>
    <s v="Y"/>
    <m/>
    <m/>
    <m/>
    <m/>
    <m/>
    <m/>
    <m/>
    <m/>
    <m/>
    <s v="Accident"/>
  </r>
  <r>
    <n v="2615"/>
    <x v="484"/>
    <x v="137"/>
    <d v="1899-12-30T00:00:00"/>
    <x v="17"/>
    <x v="0"/>
    <x v="0"/>
    <x v="46"/>
    <x v="3"/>
    <x v="0"/>
    <s v="ENFIELD"/>
    <x v="2"/>
    <x v="1"/>
    <s v="Red Roof Inn"/>
    <x v="1"/>
    <x v="1"/>
    <s v="Hotel or Motel"/>
    <s v="ENFIELD"/>
    <s v="HARTFORD"/>
    <s v="CT"/>
    <s v="Multi drug Effects"/>
    <s v="Acute Intoxication Combined Effects of Ethanol, Alprazolam, Quetiapine, Citalopram/Escitalopram, and Heroin"/>
    <s v="Y"/>
    <m/>
    <m/>
    <m/>
    <m/>
    <m/>
    <s v="Y"/>
    <m/>
    <s v="Y"/>
    <m/>
    <m/>
    <m/>
    <m/>
    <m/>
    <m/>
    <m/>
    <s v="Accident"/>
  </r>
  <r>
    <n v="2616"/>
    <x v="485"/>
    <x v="134"/>
    <d v="1899-12-30T00:00:00"/>
    <x v="30"/>
    <x v="0"/>
    <x v="1"/>
    <x v="29"/>
    <x v="5"/>
    <x v="0"/>
    <s v="NEW LONDON"/>
    <x v="4"/>
    <x v="0"/>
    <m/>
    <x v="0"/>
    <x v="0"/>
    <s v="Residential Building"/>
    <s v="GROTON"/>
    <s v="NEW LONDON"/>
    <s v="CT"/>
    <s v="Multi drug Effects"/>
    <s v="Fentanyl and Heroin"/>
    <s v="Y"/>
    <m/>
    <s v="Y"/>
    <m/>
    <m/>
    <m/>
    <m/>
    <m/>
    <m/>
    <m/>
    <m/>
    <m/>
    <m/>
    <m/>
    <m/>
    <m/>
    <s v="Accident"/>
  </r>
  <r>
    <n v="2619"/>
    <x v="486"/>
    <x v="2"/>
    <d v="1899-12-30T00:00:00"/>
    <x v="37"/>
    <x v="1"/>
    <x v="0"/>
    <x v="0"/>
    <x v="0"/>
    <x v="0"/>
    <s v="MERIDEN"/>
    <x v="0"/>
    <x v="2"/>
    <m/>
    <x v="0"/>
    <x v="0"/>
    <s v="Residence"/>
    <s v="MERIDEN"/>
    <s v="NEW HAVEN"/>
    <s v="CT"/>
    <s v="Multi drug Effects"/>
    <s v="Acute Intoxication From the Combined Effects of Fentanyl, Heroin, and Buprenorphine"/>
    <s v="Y"/>
    <m/>
    <s v="Y"/>
    <m/>
    <m/>
    <m/>
    <m/>
    <m/>
    <m/>
    <m/>
    <m/>
    <m/>
    <m/>
    <m/>
    <s v="Buprenor"/>
    <m/>
    <s v="Accident"/>
  </r>
  <r>
    <n v="2621"/>
    <x v="487"/>
    <x v="97"/>
    <d v="1899-12-30T00:00:00"/>
    <x v="5"/>
    <x v="0"/>
    <x v="0"/>
    <x v="68"/>
    <x v="1"/>
    <x v="0"/>
    <s v="NEW MILFORD"/>
    <x v="1"/>
    <x v="2"/>
    <m/>
    <x v="1"/>
    <x v="3"/>
    <s v="Residence"/>
    <s v="NEW MILFORD"/>
    <s v="LITCHFIELD"/>
    <s v="CT"/>
    <s v="Multi drug Effects"/>
    <s v="Acute Ethanol and Alprazolam Intoxication"/>
    <m/>
    <m/>
    <m/>
    <m/>
    <m/>
    <m/>
    <s v="Y"/>
    <m/>
    <s v="Y"/>
    <m/>
    <m/>
    <m/>
    <m/>
    <m/>
    <m/>
    <m/>
    <s v="Accident"/>
  </r>
  <r>
    <n v="2629"/>
    <x v="488"/>
    <x v="214"/>
    <d v="1899-12-30T00:00:00"/>
    <x v="4"/>
    <x v="0"/>
    <x v="0"/>
    <x v="118"/>
    <x v="2"/>
    <x v="0"/>
    <s v="PUTNAM"/>
    <x v="5"/>
    <x v="2"/>
    <m/>
    <x v="0"/>
    <x v="0"/>
    <s v="Residence"/>
    <s v="PUTNAM"/>
    <s v="WINDHAM"/>
    <s v="CT"/>
    <s v="Multi drug Effects"/>
    <s v="Acute Fentanyl and Heroin Intoxication"/>
    <s v="Y"/>
    <m/>
    <s v="Y"/>
    <m/>
    <m/>
    <m/>
    <m/>
    <m/>
    <m/>
    <m/>
    <m/>
    <m/>
    <m/>
    <m/>
    <m/>
    <m/>
    <s v="Accident"/>
  </r>
  <r>
    <n v="2635"/>
    <x v="489"/>
    <x v="201"/>
    <d v="1899-12-30T00:00:00"/>
    <x v="2"/>
    <x v="0"/>
    <x v="0"/>
    <x v="95"/>
    <x v="3"/>
    <x v="0"/>
    <s v="HARTFORD"/>
    <x v="2"/>
    <x v="1"/>
    <s v="In Vehicle"/>
    <x v="0"/>
    <x v="0"/>
    <s v="Automobile"/>
    <s v="HARTFORD"/>
    <s v="HARTFORD"/>
    <s v="CT"/>
    <s v="Multi drug Effects"/>
    <s v="ACUTE FENTANYL AND HEROIN TOXICITIES, ASSOCIATED QUETIAPINE USE"/>
    <s v="Y"/>
    <m/>
    <s v="Y"/>
    <m/>
    <m/>
    <m/>
    <m/>
    <m/>
    <m/>
    <m/>
    <m/>
    <m/>
    <m/>
    <m/>
    <m/>
    <m/>
    <s v="Accident"/>
  </r>
  <r>
    <n v="2640"/>
    <x v="490"/>
    <x v="99"/>
    <d v="1899-12-30T00:00:00"/>
    <x v="9"/>
    <x v="1"/>
    <x v="0"/>
    <x v="2"/>
    <x v="1"/>
    <x v="0"/>
    <s v="TORRINGTON"/>
    <x v="1"/>
    <x v="2"/>
    <m/>
    <x v="0"/>
    <x v="0"/>
    <s v="Residence"/>
    <s v="TORRINGTON"/>
    <s v="LITCHFIELD"/>
    <s v="CT"/>
    <s v="Multi drug Effects"/>
    <s v="COMBINED HEROIN, FENTANYL AND ALCOHOL TOXICITIES"/>
    <s v="Y"/>
    <m/>
    <s v="Y"/>
    <m/>
    <m/>
    <m/>
    <s v="Y"/>
    <m/>
    <m/>
    <m/>
    <m/>
    <m/>
    <m/>
    <m/>
    <m/>
    <m/>
    <s v="Accident"/>
  </r>
  <r>
    <n v="2651"/>
    <x v="491"/>
    <x v="271"/>
    <d v="1899-12-30T00:00:00"/>
    <x v="26"/>
    <x v="0"/>
    <x v="0"/>
    <x v="31"/>
    <x v="0"/>
    <x v="0"/>
    <s v="WATERBURY"/>
    <x v="0"/>
    <x v="0"/>
    <m/>
    <x v="1"/>
    <x v="1"/>
    <s v="Residence"/>
    <s v="BEACON FALLS"/>
    <s v="NEW HAVEN"/>
    <s v="CT"/>
    <s v="Multi drug Effects"/>
    <s v="Combined Effects of Fentanyl and Heroin"/>
    <s v="Y"/>
    <m/>
    <s v="Y"/>
    <m/>
    <m/>
    <m/>
    <m/>
    <m/>
    <m/>
    <m/>
    <m/>
    <m/>
    <m/>
    <m/>
    <m/>
    <m/>
    <s v="Accident"/>
  </r>
  <r>
    <n v="2655"/>
    <x v="492"/>
    <x v="260"/>
    <d v="1899-12-30T00:00:00"/>
    <x v="19"/>
    <x v="1"/>
    <x v="0"/>
    <x v="4"/>
    <x v="1"/>
    <x v="0"/>
    <s v="WINCHESTER"/>
    <x v="1"/>
    <x v="2"/>
    <m/>
    <x v="0"/>
    <x v="0"/>
    <s v="Residence"/>
    <s v="WINCHESTER"/>
    <s v="LITCHFIELD"/>
    <s v="CT"/>
    <s v="Multi drug Effects"/>
    <s v="Acute Intoxication From the Combined Effects of Cocaine, Hydroxyzine, and quetipine"/>
    <m/>
    <s v="Y"/>
    <m/>
    <m/>
    <m/>
    <m/>
    <m/>
    <m/>
    <m/>
    <m/>
    <m/>
    <m/>
    <m/>
    <m/>
    <m/>
    <m/>
    <s v="Accident"/>
  </r>
  <r>
    <n v="2659"/>
    <x v="493"/>
    <x v="140"/>
    <d v="1899-12-30T00:00:00"/>
    <x v="30"/>
    <x v="1"/>
    <x v="0"/>
    <x v="0"/>
    <x v="0"/>
    <x v="0"/>
    <s v="MERIDEN"/>
    <x v="0"/>
    <x v="2"/>
    <m/>
    <x v="1"/>
    <x v="1"/>
    <s v="Residence"/>
    <s v="MERIDEN"/>
    <s v="NEW HAVEN"/>
    <s v="CT"/>
    <s v="Multi drug Effects"/>
    <s v="Acute Fentanyl and Heroin Intoxication"/>
    <s v="Y"/>
    <m/>
    <s v="Y"/>
    <m/>
    <m/>
    <m/>
    <m/>
    <m/>
    <m/>
    <m/>
    <m/>
    <m/>
    <m/>
    <m/>
    <m/>
    <m/>
    <s v="Accident"/>
  </r>
  <r>
    <n v="2665"/>
    <x v="494"/>
    <x v="272"/>
    <d v="1899-12-30T00:00:00"/>
    <x v="5"/>
    <x v="0"/>
    <x v="0"/>
    <x v="28"/>
    <x v="5"/>
    <x v="0"/>
    <s v="NEW LONDON"/>
    <x v="4"/>
    <x v="0"/>
    <m/>
    <x v="0"/>
    <x v="0"/>
    <s v="Halfway House"/>
    <s v="NORWICH"/>
    <s v="NEW LONDON"/>
    <s v="CT"/>
    <s v="Multi drug Effects"/>
    <s v="Acute Intoxication due to the Combined Effects of Fentanyl and Alcohol"/>
    <m/>
    <m/>
    <s v="Y"/>
    <m/>
    <m/>
    <m/>
    <s v="Y"/>
    <m/>
    <m/>
    <m/>
    <m/>
    <m/>
    <m/>
    <m/>
    <m/>
    <m/>
    <s v="Accident"/>
  </r>
  <r>
    <n v="2666"/>
    <x v="495"/>
    <x v="183"/>
    <d v="1899-12-30T00:00:00"/>
    <x v="30"/>
    <x v="0"/>
    <x v="3"/>
    <x v="46"/>
    <x v="3"/>
    <x v="0"/>
    <s v="ENFIELD"/>
    <x v="2"/>
    <x v="1"/>
    <s v="Friend's House"/>
    <x v="0"/>
    <x v="0"/>
    <s v="Other"/>
    <s v="ENFIELD"/>
    <s v="HARTFORD"/>
    <s v="CT"/>
    <s v="Multi drug Effects"/>
    <s v="Acute Intoxication From the Combined Effects of Cocaine, Heroin, and Alcohol"/>
    <s v="Y"/>
    <s v="Y"/>
    <m/>
    <m/>
    <m/>
    <m/>
    <s v="Y"/>
    <m/>
    <m/>
    <m/>
    <m/>
    <m/>
    <m/>
    <m/>
    <m/>
    <m/>
    <s v="Accident"/>
  </r>
  <r>
    <n v="2685"/>
    <x v="496"/>
    <x v="102"/>
    <d v="1899-12-30T00:00:00"/>
    <x v="2"/>
    <x v="0"/>
    <x v="3"/>
    <x v="38"/>
    <x v="4"/>
    <x v="0"/>
    <s v="STAMFORD"/>
    <x v="3"/>
    <x v="2"/>
    <m/>
    <x v="0"/>
    <x v="0"/>
    <s v="Residence"/>
    <s v="STAMFORD"/>
    <s v="FAIRFIELD"/>
    <s v="CT"/>
    <s v="Multi drug Effects"/>
    <s v="Acute Intoxication Due To The Combined Effects Of Fentanyl, Acetyl Fentanyl, Heroin, And Ethanol"/>
    <s v="Y"/>
    <m/>
    <s v="Y"/>
    <s v="Y"/>
    <m/>
    <m/>
    <s v="Y"/>
    <m/>
    <m/>
    <m/>
    <m/>
    <m/>
    <m/>
    <m/>
    <m/>
    <m/>
    <s v="Accident"/>
  </r>
  <r>
    <n v="2688"/>
    <x v="497"/>
    <x v="273"/>
    <d v="1899-12-30T00:00:00"/>
    <x v="30"/>
    <x v="0"/>
    <x v="1"/>
    <x v="12"/>
    <x v="0"/>
    <x v="0"/>
    <s v="WEST HAVEN"/>
    <x v="0"/>
    <x v="1"/>
    <s v="Counsin's Residence"/>
    <x v="0"/>
    <x v="0"/>
    <s v="Other"/>
    <s v="WEST HAVEN"/>
    <s v="NEW HAVEN"/>
    <s v="CT"/>
    <s v="Multi drug Effects"/>
    <s v="Acute Fentanyl Intoxication"/>
    <m/>
    <m/>
    <s v="Y"/>
    <m/>
    <m/>
    <m/>
    <m/>
    <m/>
    <m/>
    <m/>
    <m/>
    <m/>
    <m/>
    <m/>
    <m/>
    <m/>
    <s v="Accident"/>
  </r>
  <r>
    <n v="2699"/>
    <x v="498"/>
    <x v="203"/>
    <d v="1899-12-30T00:00:00"/>
    <x v="26"/>
    <x v="0"/>
    <x v="0"/>
    <x v="28"/>
    <x v="5"/>
    <x v="0"/>
    <s v="NORWICH"/>
    <x v="4"/>
    <x v="2"/>
    <m/>
    <x v="0"/>
    <x v="0"/>
    <s v="Residence"/>
    <s v="NORWICH"/>
    <s v="NEW LONDON"/>
    <s v="CT"/>
    <s v="Multi drug Effects"/>
    <s v="Acute Intoxication due to the Combined Effects of Diazepam, Diphenhydramine, Heroin, and Oxycodone"/>
    <s v="Y"/>
    <m/>
    <m/>
    <m/>
    <s v="Y"/>
    <m/>
    <m/>
    <m/>
    <s v="Y"/>
    <m/>
    <m/>
    <m/>
    <m/>
    <m/>
    <m/>
    <m/>
    <s v="Accident"/>
  </r>
  <r>
    <n v="2711"/>
    <x v="499"/>
    <x v="237"/>
    <d v="1899-12-30T00:00:00"/>
    <x v="2"/>
    <x v="0"/>
    <x v="0"/>
    <x v="75"/>
    <x v="3"/>
    <x v="0"/>
    <s v="BERLIN"/>
    <x v="2"/>
    <x v="2"/>
    <m/>
    <x v="0"/>
    <x v="0"/>
    <s v="Residence"/>
    <s v="BERLIN"/>
    <s v="HARTFORD"/>
    <s v="CT"/>
    <s v="Multi drug Effects"/>
    <s v="Acute Intoxication From the Combined Effects of Heroin, 7-Amino Clonazepam, and Citalopram"/>
    <s v="Y"/>
    <m/>
    <m/>
    <m/>
    <m/>
    <m/>
    <m/>
    <m/>
    <s v="Y"/>
    <m/>
    <m/>
    <m/>
    <m/>
    <m/>
    <m/>
    <m/>
    <s v="Accident"/>
  </r>
  <r>
    <n v="2713"/>
    <x v="500"/>
    <x v="274"/>
    <d v="1899-12-30T00:00:00"/>
    <x v="12"/>
    <x v="0"/>
    <x v="0"/>
    <x v="38"/>
    <x v="4"/>
    <x v="0"/>
    <s v="BRIDGEPORT"/>
    <x v="3"/>
    <x v="0"/>
    <m/>
    <x v="0"/>
    <x v="0"/>
    <s v="Porch"/>
    <s v="STRATFORD"/>
    <s v="FAIRFIELD"/>
    <s v="CT"/>
    <s v="Multi drug Effects"/>
    <s v="Acute Intoxication due to the Combined Effects of Ethanol, Fentanyl, Furanyl Fentanyl, and Heroin"/>
    <s v="Y"/>
    <m/>
    <s v="Y"/>
    <s v="Y"/>
    <m/>
    <m/>
    <s v="Y"/>
    <m/>
    <m/>
    <m/>
    <m/>
    <m/>
    <m/>
    <m/>
    <m/>
    <m/>
    <s v="Accident"/>
  </r>
  <r>
    <n v="2715"/>
    <x v="501"/>
    <x v="275"/>
    <d v="1899-12-30T00:00:00"/>
    <x v="7"/>
    <x v="0"/>
    <x v="0"/>
    <x v="34"/>
    <x v="0"/>
    <x v="0"/>
    <s v="MILFORD"/>
    <x v="0"/>
    <x v="0"/>
    <m/>
    <x v="2"/>
    <x v="21"/>
    <s v="Residence"/>
    <s v="MILFORD"/>
    <s v="NEW HAVEN"/>
    <s v="CT"/>
    <s v="Multi drug Effects"/>
    <s v="Multidrug Toxicity Including Ethanol, Morphine, Methadone, and Fentanyl, RECENT COCAINE USE"/>
    <s v="Y"/>
    <s v="Y"/>
    <s v="Y"/>
    <m/>
    <m/>
    <m/>
    <s v="Y"/>
    <m/>
    <m/>
    <s v="Y"/>
    <m/>
    <m/>
    <m/>
    <m/>
    <m/>
    <m/>
    <s v="Accident"/>
  </r>
  <r>
    <n v="2720"/>
    <x v="502"/>
    <x v="1"/>
    <d v="1899-12-30T00:00:00"/>
    <x v="9"/>
    <x v="1"/>
    <x v="3"/>
    <x v="11"/>
    <x v="0"/>
    <x v="0"/>
    <s v="WATERBURY"/>
    <x v="0"/>
    <x v="2"/>
    <m/>
    <x v="0"/>
    <x v="0"/>
    <s v="Residence"/>
    <s v="WATERBURY"/>
    <s v="NEW HAVEN"/>
    <s v="CT"/>
    <s v="Multi drug Effects"/>
    <s v="Acute Intoxication From the Combined Effects of Cocaine, Fentanyl, and Alcohol"/>
    <m/>
    <s v="Y"/>
    <s v="Y"/>
    <m/>
    <m/>
    <m/>
    <s v="Y"/>
    <m/>
    <m/>
    <m/>
    <m/>
    <m/>
    <m/>
    <m/>
    <m/>
    <m/>
    <s v="Accident"/>
  </r>
  <r>
    <n v="2729"/>
    <x v="503"/>
    <x v="276"/>
    <d v="1899-12-30T00:00:00"/>
    <x v="35"/>
    <x v="1"/>
    <x v="0"/>
    <x v="119"/>
    <x v="0"/>
    <x v="0"/>
    <s v="BRISTOL"/>
    <x v="2"/>
    <x v="1"/>
    <s v="Friend's Home"/>
    <x v="0"/>
    <x v="0"/>
    <s v="Residence"/>
    <s v="BRISTOL"/>
    <s v="HARTFORD"/>
    <s v="CT"/>
    <s v="Multi drug Effects"/>
    <s v="Acute Intoxication Due To The Combined Effects Of Cocaine, Fentanyl, and Acetyl Fentanyl"/>
    <m/>
    <s v="Y"/>
    <s v="Y"/>
    <s v="Y"/>
    <m/>
    <m/>
    <m/>
    <m/>
    <m/>
    <m/>
    <m/>
    <m/>
    <m/>
    <m/>
    <m/>
    <m/>
    <s v="Accident"/>
  </r>
  <r>
    <n v="2733"/>
    <x v="504"/>
    <x v="224"/>
    <d v="1899-12-30T00:00:00"/>
    <x v="21"/>
    <x v="0"/>
    <x v="0"/>
    <x v="120"/>
    <x v="7"/>
    <x v="0"/>
    <s v="OLD SAYBROOK"/>
    <x v="6"/>
    <x v="2"/>
    <m/>
    <x v="0"/>
    <x v="0"/>
    <s v="Residence"/>
    <s v="OLD SAYBROOK"/>
    <s v="MIDDLESEX"/>
    <s v="CT"/>
    <s v="Multi drug Effects"/>
    <s v="Acute Intoxication due to the Combined Effects of Cocaine, Ethanol, and Fentanyl"/>
    <m/>
    <s v="Y"/>
    <s v="Y"/>
    <m/>
    <m/>
    <m/>
    <s v="Y"/>
    <m/>
    <m/>
    <m/>
    <m/>
    <m/>
    <m/>
    <m/>
    <m/>
    <m/>
    <s v="Accident"/>
  </r>
  <r>
    <n v="2745"/>
    <x v="505"/>
    <x v="62"/>
    <d v="1899-12-30T00:00:00"/>
    <x v="39"/>
    <x v="0"/>
    <x v="0"/>
    <x v="121"/>
    <x v="2"/>
    <x v="0"/>
    <s v="BROOKLYN"/>
    <x v="5"/>
    <x v="1"/>
    <s v="Group Home"/>
    <x v="1"/>
    <x v="1"/>
    <s v="Residence"/>
    <s v="BROOKLYN"/>
    <s v="WINDHAM"/>
    <s v="CT"/>
    <s v="Multi drug Effects"/>
    <s v="acute Intoxication Combined Effects of U-47700, Bupropion, and Heroin"/>
    <s v="Y"/>
    <m/>
    <m/>
    <m/>
    <m/>
    <m/>
    <m/>
    <m/>
    <m/>
    <m/>
    <m/>
    <m/>
    <m/>
    <m/>
    <s v="U-47700"/>
    <m/>
    <s v="Accident"/>
  </r>
  <r>
    <n v="2746"/>
    <x v="506"/>
    <x v="13"/>
    <d v="1899-12-30T00:00:00"/>
    <x v="22"/>
    <x v="0"/>
    <x v="0"/>
    <x v="57"/>
    <x v="6"/>
    <x v="0"/>
    <s v="EAST WINDSOR"/>
    <x v="2"/>
    <x v="1"/>
    <s v="Sister's house"/>
    <x v="0"/>
    <x v="0"/>
    <s v="Residential Building"/>
    <s v="EAST WINDSOR"/>
    <s v="HARTFORD"/>
    <s v="CT"/>
    <s v="Multi drug Effects"/>
    <s v="Acute Fentanyl Intoxication"/>
    <m/>
    <m/>
    <s v="Y"/>
    <m/>
    <m/>
    <m/>
    <m/>
    <m/>
    <m/>
    <m/>
    <m/>
    <m/>
    <m/>
    <m/>
    <m/>
    <m/>
    <s v="Accident"/>
  </r>
  <r>
    <n v="2749"/>
    <x v="507"/>
    <x v="181"/>
    <d v="1899-12-30T00:00:00"/>
    <x v="7"/>
    <x v="1"/>
    <x v="5"/>
    <x v="34"/>
    <x v="0"/>
    <x v="0"/>
    <s v="MILFORD"/>
    <x v="0"/>
    <x v="2"/>
    <m/>
    <x v="1"/>
    <x v="13"/>
    <s v="Residence"/>
    <s v="MILFORD"/>
    <s v="NEW HAVEN"/>
    <s v="CT"/>
    <s v="Others"/>
    <s v="Alprazolam, Butalbital, Cyclobenzaprine, Dextromethorphan, Diphenhydramine, Doxylamine, Eszopiclone, Metaxalone, and Temazepam"/>
    <m/>
    <m/>
    <m/>
    <m/>
    <m/>
    <m/>
    <m/>
    <m/>
    <s v="Y"/>
    <m/>
    <m/>
    <m/>
    <m/>
    <m/>
    <m/>
    <m/>
    <s v="Accident"/>
  </r>
  <r>
    <n v="2753"/>
    <x v="508"/>
    <x v="209"/>
    <d v="1899-12-30T00:00:00"/>
    <x v="29"/>
    <x v="0"/>
    <x v="0"/>
    <x v="40"/>
    <x v="3"/>
    <x v="0"/>
    <s v="BRISTOL"/>
    <x v="2"/>
    <x v="2"/>
    <m/>
    <x v="0"/>
    <x v="0"/>
    <s v="Residence"/>
    <s v="BRISTOL"/>
    <s v="HARTFORD"/>
    <s v="CT"/>
    <s v="Multi drug Effects"/>
    <s v="ACUTE HEROIN TOXICITY, DIAZEPAM USE"/>
    <s v="Y"/>
    <m/>
    <m/>
    <m/>
    <m/>
    <m/>
    <m/>
    <m/>
    <s v="Y"/>
    <m/>
    <m/>
    <m/>
    <m/>
    <m/>
    <m/>
    <m/>
    <s v="Accident"/>
  </r>
  <r>
    <n v="2756"/>
    <x v="509"/>
    <x v="5"/>
    <d v="1899-12-30T00:00:00"/>
    <x v="13"/>
    <x v="0"/>
    <x v="3"/>
    <x v="6"/>
    <x v="3"/>
    <x v="0"/>
    <s v="HARTFORD"/>
    <x v="2"/>
    <x v="2"/>
    <m/>
    <x v="0"/>
    <x v="0"/>
    <s v="Residence"/>
    <s v="HARTFORD"/>
    <s v="HARTFORD"/>
    <s v="CT"/>
    <s v="Multi drug Effects"/>
    <s v="Acute Fentanyl Intoxication"/>
    <m/>
    <m/>
    <s v="Y"/>
    <m/>
    <m/>
    <m/>
    <m/>
    <m/>
    <m/>
    <m/>
    <m/>
    <m/>
    <m/>
    <m/>
    <m/>
    <m/>
    <s v="Accident"/>
  </r>
  <r>
    <n v="2769"/>
    <x v="510"/>
    <x v="211"/>
    <d v="1899-12-30T00:00:00"/>
    <x v="26"/>
    <x v="0"/>
    <x v="0"/>
    <x v="28"/>
    <x v="5"/>
    <x v="0"/>
    <s v="NORWICH"/>
    <x v="4"/>
    <x v="2"/>
    <m/>
    <x v="1"/>
    <x v="43"/>
    <s v="Residence"/>
    <s v="NORWICH"/>
    <s v="NEW LONDON"/>
    <s v="CT"/>
    <s v="Multi drug Effects"/>
    <s v="ACUTE COMBINED OXYCODONE, HYDROMORPHONE, MORPHINE AND DIAZEPAM TOXICITIES, CITALOPRAM USE"/>
    <m/>
    <m/>
    <m/>
    <m/>
    <s v="Y"/>
    <m/>
    <m/>
    <m/>
    <s v="Y"/>
    <m/>
    <m/>
    <m/>
    <m/>
    <s v="Y"/>
    <s v="morphine"/>
    <m/>
    <s v="Accident"/>
  </r>
  <r>
    <n v="2770"/>
    <x v="511"/>
    <x v="195"/>
    <d v="1899-12-30T00:00:00"/>
    <x v="18"/>
    <x v="0"/>
    <x v="0"/>
    <x v="16"/>
    <x v="0"/>
    <x v="0"/>
    <s v="NORTH HAVEN"/>
    <x v="0"/>
    <x v="2"/>
    <m/>
    <x v="0"/>
    <x v="0"/>
    <s v="Residence"/>
    <s v="NORTH HAVEN"/>
    <s v="NEW HAVEN"/>
    <s v="CT"/>
    <s v="Multi drug Effects"/>
    <s v="Acute Intoxication From the Combined Effects of Fentanyl and Morphine"/>
    <s v="Y"/>
    <m/>
    <s v="Y"/>
    <m/>
    <m/>
    <m/>
    <m/>
    <m/>
    <m/>
    <m/>
    <m/>
    <m/>
    <m/>
    <m/>
    <m/>
    <m/>
    <s v="Accident"/>
  </r>
  <r>
    <n v="2778"/>
    <x v="512"/>
    <x v="277"/>
    <d v="1899-12-30T00:00:00"/>
    <x v="1"/>
    <x v="0"/>
    <x v="0"/>
    <x v="109"/>
    <x v="2"/>
    <x v="0"/>
    <s v="NORWICH"/>
    <x v="4"/>
    <x v="0"/>
    <m/>
    <x v="0"/>
    <x v="0"/>
    <s v="Residence"/>
    <s v="PLAINFIELD"/>
    <s v="WINDHAM"/>
    <s v="CT"/>
    <s v="Multi drug Effects"/>
    <s v="Acute Intoxication due to the Combined Effects of Fentanyl and Oxycodone"/>
    <m/>
    <m/>
    <s v="Y"/>
    <m/>
    <s v="Y"/>
    <m/>
    <m/>
    <m/>
    <m/>
    <m/>
    <m/>
    <m/>
    <m/>
    <m/>
    <m/>
    <m/>
    <s v="Accident"/>
  </r>
  <r>
    <n v="2783"/>
    <x v="513"/>
    <x v="55"/>
    <d v="1899-12-30T00:00:00"/>
    <x v="37"/>
    <x v="0"/>
    <x v="0"/>
    <x v="2"/>
    <x v="1"/>
    <x v="0"/>
    <s v="TORRINGTON"/>
    <x v="1"/>
    <x v="2"/>
    <m/>
    <x v="0"/>
    <x v="0"/>
    <s v="Halfway House"/>
    <s v="TORRINGTON"/>
    <s v="LITCHFIELD"/>
    <s v="CT"/>
    <s v="Multi drug Effects"/>
    <s v="Acute Intoxication due to the Combined Effects of Fentanyl and Heroin"/>
    <s v="Y"/>
    <m/>
    <s v="Y"/>
    <m/>
    <m/>
    <m/>
    <m/>
    <m/>
    <m/>
    <m/>
    <m/>
    <m/>
    <m/>
    <m/>
    <m/>
    <m/>
    <s v="Accident"/>
  </r>
  <r>
    <n v="2784"/>
    <x v="514"/>
    <x v="229"/>
    <d v="1899-12-30T00:00:00"/>
    <x v="37"/>
    <x v="0"/>
    <x v="0"/>
    <x v="68"/>
    <x v="1"/>
    <x v="0"/>
    <s v="NEW MILFORD"/>
    <x v="1"/>
    <x v="2"/>
    <m/>
    <x v="0"/>
    <x v="0"/>
    <s v="Residence"/>
    <s v="NEW MILFORD"/>
    <s v="LITCHFIELD"/>
    <s v="CT"/>
    <s v="Multi drug Effects"/>
    <s v="Acute Intoxication due to the Combined Effects of Fentanyl, Heroin, and 3,4-Methylenedioxymethamphetamine (MDMA)"/>
    <s v="Y"/>
    <m/>
    <s v="Y"/>
    <m/>
    <m/>
    <m/>
    <m/>
    <m/>
    <m/>
    <m/>
    <s v="Y"/>
    <m/>
    <m/>
    <m/>
    <s v="MDMA"/>
    <m/>
    <s v="Accident"/>
  </r>
  <r>
    <n v="2785"/>
    <x v="515"/>
    <x v="187"/>
    <d v="1899-12-30T00:00:00"/>
    <x v="51"/>
    <x v="0"/>
    <x v="0"/>
    <x v="122"/>
    <x v="3"/>
    <x v="0"/>
    <s v="BLOOMFIELD"/>
    <x v="2"/>
    <x v="2"/>
    <m/>
    <x v="0"/>
    <x v="0"/>
    <s v="Residence"/>
    <s v="BLOOMFIELD"/>
    <s v="HARTFORD"/>
    <s v="CT"/>
    <s v="Multi drug Effects"/>
    <s v="Acute Intoxication From the Combined Effects of Fentanyl and Morphine"/>
    <s v="Y"/>
    <m/>
    <s v="Y"/>
    <m/>
    <m/>
    <m/>
    <m/>
    <m/>
    <m/>
    <m/>
    <m/>
    <m/>
    <m/>
    <m/>
    <m/>
    <m/>
    <s v="Accident"/>
  </r>
  <r>
    <n v="2791"/>
    <x v="516"/>
    <x v="72"/>
    <d v="1899-12-30T00:00:00"/>
    <x v="32"/>
    <x v="0"/>
    <x v="1"/>
    <x v="38"/>
    <x v="4"/>
    <x v="0"/>
    <s v="BRIDGEPORT"/>
    <x v="3"/>
    <x v="0"/>
    <m/>
    <x v="0"/>
    <x v="0"/>
    <s v="Automobile"/>
    <s v="STAMFORD"/>
    <s v="FAIRFIELD"/>
    <s v="CT"/>
    <s v="Multi drug Effects"/>
    <s v="COMBINED FENTANYL AND ALCOHOL TOXICITIES, RECENT COCAINE USE"/>
    <m/>
    <s v="Y"/>
    <s v="Y"/>
    <m/>
    <m/>
    <m/>
    <s v="Y"/>
    <m/>
    <m/>
    <m/>
    <m/>
    <m/>
    <m/>
    <m/>
    <m/>
    <m/>
    <s v="Accident"/>
  </r>
  <r>
    <n v="2793"/>
    <x v="517"/>
    <x v="278"/>
    <d v="1899-12-30T00:00:00"/>
    <x v="22"/>
    <x v="0"/>
    <x v="0"/>
    <x v="9"/>
    <x v="4"/>
    <x v="0"/>
    <s v="BRIDGEPORT"/>
    <x v="3"/>
    <x v="2"/>
    <m/>
    <x v="0"/>
    <x v="0"/>
    <s v="Residence"/>
    <s v="BRIDGEPORT"/>
    <s v="FAIRFIELD"/>
    <s v="CT"/>
    <s v="Multi drug Effects"/>
    <s v="Acute Intoxication From the Combined Effects of Fentanyl and Alprazolam"/>
    <m/>
    <m/>
    <s v="Y"/>
    <m/>
    <m/>
    <m/>
    <m/>
    <m/>
    <s v="Y"/>
    <m/>
    <m/>
    <m/>
    <m/>
    <m/>
    <m/>
    <m/>
    <s v="Accident"/>
  </r>
  <r>
    <n v="2798"/>
    <x v="518"/>
    <x v="70"/>
    <d v="1899-12-30T00:00:00"/>
    <x v="28"/>
    <x v="1"/>
    <x v="0"/>
    <x v="60"/>
    <x v="0"/>
    <x v="0"/>
    <s v="OXFORD"/>
    <x v="0"/>
    <x v="2"/>
    <m/>
    <x v="0"/>
    <x v="0"/>
    <s v="Residence"/>
    <s v="OXFORD"/>
    <s v="NEW HAVEN"/>
    <s v="CT"/>
    <s v="Multi drug Effects"/>
    <s v="Acute Intoxication due to the Combined Effects of Acetyl Fentanyl and Fentanyl"/>
    <m/>
    <m/>
    <s v="Y"/>
    <s v="Y"/>
    <m/>
    <m/>
    <m/>
    <m/>
    <m/>
    <m/>
    <m/>
    <m/>
    <m/>
    <m/>
    <m/>
    <m/>
    <s v="Accident"/>
  </r>
  <r>
    <n v="2799"/>
    <x v="519"/>
    <x v="16"/>
    <d v="1899-12-30T00:00:00"/>
    <x v="13"/>
    <x v="0"/>
    <x v="0"/>
    <x v="99"/>
    <x v="1"/>
    <x v="0"/>
    <s v="TERRYVILLE"/>
    <x v="1"/>
    <x v="2"/>
    <m/>
    <x v="0"/>
    <x v="0"/>
    <s v="Residence"/>
    <s v="TERRYVILLE"/>
    <s v="LITCHFIELD"/>
    <s v="CT"/>
    <s v="Multi drug Effects"/>
    <s v="Acute Fentanyl Intoxication"/>
    <m/>
    <m/>
    <s v="Y"/>
    <m/>
    <m/>
    <m/>
    <m/>
    <m/>
    <m/>
    <m/>
    <m/>
    <m/>
    <m/>
    <m/>
    <m/>
    <m/>
    <s v="Accident"/>
  </r>
  <r>
    <n v="2806"/>
    <x v="520"/>
    <x v="261"/>
    <d v="1899-12-30T00:00:00"/>
    <x v="21"/>
    <x v="0"/>
    <x v="0"/>
    <x v="123"/>
    <x v="0"/>
    <x v="0"/>
    <s v="MIDDLEBURY"/>
    <x v="0"/>
    <x v="2"/>
    <m/>
    <x v="0"/>
    <x v="0"/>
    <s v="Residence"/>
    <s v="MIDDLEBURY"/>
    <s v="NEW HAVEN"/>
    <s v="CT"/>
    <s v="Multi drug Effects"/>
    <s v="ACUTE COCAINE TOXICITY, OXYCODONE USE"/>
    <m/>
    <s v="Y"/>
    <m/>
    <m/>
    <s v="Y"/>
    <m/>
    <m/>
    <m/>
    <m/>
    <m/>
    <m/>
    <m/>
    <m/>
    <m/>
    <m/>
    <m/>
    <s v="Accident"/>
  </r>
  <r>
    <n v="2810"/>
    <x v="521"/>
    <x v="279"/>
    <d v="1899-12-30T00:00:00"/>
    <x v="7"/>
    <x v="0"/>
    <x v="0"/>
    <x v="19"/>
    <x v="0"/>
    <x v="0"/>
    <s v="HAMDEN"/>
    <x v="0"/>
    <x v="2"/>
    <m/>
    <x v="0"/>
    <x v="0"/>
    <s v="Residence"/>
    <s v="HAMDEN"/>
    <s v="NEW HAVEN"/>
    <s v="CT"/>
    <s v="Multi drug Effects"/>
    <s v="Acute Intoxication From the Combined Effects of Cocaine, Cocaethylene, Fentanyl, Heroin, and Methadone"/>
    <s v="Y"/>
    <s v="Y"/>
    <s v="Y"/>
    <m/>
    <m/>
    <m/>
    <m/>
    <m/>
    <m/>
    <s v="Y"/>
    <m/>
    <m/>
    <m/>
    <m/>
    <m/>
    <m/>
    <s v="Accident"/>
  </r>
  <r>
    <n v="2814"/>
    <x v="522"/>
    <x v="217"/>
    <d v="1899-12-30T00:00:00"/>
    <x v="21"/>
    <x v="0"/>
    <x v="0"/>
    <x v="0"/>
    <x v="0"/>
    <x v="0"/>
    <s v="MERIDEN"/>
    <x v="0"/>
    <x v="2"/>
    <m/>
    <x v="0"/>
    <x v="0"/>
    <s v="Porch"/>
    <s v="MERIDEN"/>
    <s v="NEW HAVEN"/>
    <s v="CT"/>
    <s v="Multi drug Effects"/>
    <s v="Acute Intoxication due to the Combined Effects of Fentanyl, Heroin, Oxycodone and Diazepam"/>
    <s v="Y"/>
    <m/>
    <s v="Y"/>
    <m/>
    <s v="Y"/>
    <m/>
    <m/>
    <m/>
    <s v="Y"/>
    <m/>
    <m/>
    <m/>
    <m/>
    <m/>
    <m/>
    <m/>
    <s v="Accident"/>
  </r>
  <r>
    <n v="2819"/>
    <x v="523"/>
    <x v="163"/>
    <d v="1899-12-30T00:00:00"/>
    <x v="23"/>
    <x v="1"/>
    <x v="0"/>
    <x v="14"/>
    <x v="3"/>
    <x v="0"/>
    <s v="NEW BRITAIN"/>
    <x v="2"/>
    <x v="2"/>
    <m/>
    <x v="0"/>
    <x v="0"/>
    <s v="Residence"/>
    <s v="NEW BRITAIN"/>
    <s v="HARTFORD"/>
    <s v="CT"/>
    <s v="Multi drug Effects"/>
    <s v="Acute Morphine Intoxication"/>
    <s v="Y"/>
    <m/>
    <m/>
    <m/>
    <m/>
    <m/>
    <m/>
    <m/>
    <m/>
    <m/>
    <m/>
    <m/>
    <m/>
    <m/>
    <m/>
    <m/>
    <s v="Accident"/>
  </r>
  <r>
    <n v="2822"/>
    <x v="524"/>
    <x v="124"/>
    <d v="1899-12-30T00:00:00"/>
    <x v="9"/>
    <x v="0"/>
    <x v="0"/>
    <x v="2"/>
    <x v="1"/>
    <x v="0"/>
    <s v="HARTFORD"/>
    <x v="2"/>
    <x v="0"/>
    <m/>
    <x v="0"/>
    <x v="0"/>
    <s v="Residence"/>
    <s v="TORRINGTON"/>
    <s v="LITCHFIELD"/>
    <s v="CT"/>
    <s v="Multi drug Effects"/>
    <s v="Acute Fentanyl and Ethanol Intoxication"/>
    <m/>
    <m/>
    <s v="Y"/>
    <m/>
    <m/>
    <m/>
    <s v="Y"/>
    <m/>
    <m/>
    <m/>
    <m/>
    <m/>
    <m/>
    <m/>
    <m/>
    <m/>
    <s v="Accident"/>
  </r>
  <r>
    <n v="2827"/>
    <x v="525"/>
    <x v="80"/>
    <d v="1899-12-30T00:00:00"/>
    <x v="23"/>
    <x v="0"/>
    <x v="0"/>
    <x v="35"/>
    <x v="6"/>
    <x v="0"/>
    <s v="VERNON"/>
    <x v="7"/>
    <x v="2"/>
    <m/>
    <x v="1"/>
    <x v="2"/>
    <s v="Residence"/>
    <s v="VERNON"/>
    <s v="TOLLAND"/>
    <s v="CT"/>
    <s v="Multi drug Effects"/>
    <s v="Multidrug Toxicity Including Fentanyl and Acetyl Fentanyl, recent cocaine"/>
    <m/>
    <s v="Y"/>
    <s v="Y"/>
    <s v="Y"/>
    <m/>
    <m/>
    <m/>
    <m/>
    <m/>
    <m/>
    <m/>
    <m/>
    <m/>
    <m/>
    <m/>
    <m/>
    <s v="Accident"/>
  </r>
  <r>
    <n v="2833"/>
    <x v="526"/>
    <x v="23"/>
    <d v="1899-12-30T00:00:00"/>
    <x v="19"/>
    <x v="1"/>
    <x v="0"/>
    <x v="10"/>
    <x v="5"/>
    <x v="0"/>
    <s v="JEWETT CITY"/>
    <x v="4"/>
    <x v="2"/>
    <m/>
    <x v="0"/>
    <x v="0"/>
    <s v="Residence"/>
    <s v="JEWETT CITY"/>
    <s v="NEW LONDON"/>
    <s v="CT"/>
    <s v="Multi drug Effects"/>
    <s v="ACUTE HEROIN, ALCOHOL TOXICITIES, HYDROXYZINE, CYCLOBENZAPRINE USE"/>
    <s v="Y"/>
    <m/>
    <m/>
    <m/>
    <m/>
    <m/>
    <s v="Y"/>
    <m/>
    <m/>
    <m/>
    <m/>
    <m/>
    <m/>
    <m/>
    <m/>
    <m/>
    <s v="Accident"/>
  </r>
  <r>
    <n v="2837"/>
    <x v="527"/>
    <x v="26"/>
    <d v="1899-12-30T00:00:00"/>
    <x v="2"/>
    <x v="0"/>
    <x v="0"/>
    <x v="82"/>
    <x v="7"/>
    <x v="0"/>
    <s v="CLINTON"/>
    <x v="6"/>
    <x v="2"/>
    <m/>
    <x v="0"/>
    <x v="0"/>
    <s v="Residence"/>
    <s v="CLINTON"/>
    <s v="MIDDLESEX"/>
    <s v="CT"/>
    <s v="Multi drug Effects"/>
    <s v="Acute Fentanyl Intoxication"/>
    <m/>
    <m/>
    <s v="Y"/>
    <m/>
    <m/>
    <m/>
    <m/>
    <m/>
    <m/>
    <m/>
    <m/>
    <m/>
    <m/>
    <m/>
    <m/>
    <m/>
    <s v="Accident"/>
  </r>
  <r>
    <n v="2847"/>
    <x v="528"/>
    <x v="204"/>
    <d v="1899-12-30T00:00:00"/>
    <x v="45"/>
    <x v="0"/>
    <x v="0"/>
    <x v="92"/>
    <x v="4"/>
    <x v="0"/>
    <s v="NORWALK"/>
    <x v="3"/>
    <x v="2"/>
    <m/>
    <x v="0"/>
    <x v="0"/>
    <s v="Residence"/>
    <s v="NORWALK"/>
    <s v="FAIRFIELD"/>
    <s v="CT"/>
    <s v="Multi drug Effects"/>
    <s v="Acute and Chronic Substance Abuse (Fentanyl and Cocaine)"/>
    <m/>
    <s v="Y"/>
    <s v="Y"/>
    <m/>
    <m/>
    <m/>
    <m/>
    <m/>
    <m/>
    <m/>
    <m/>
    <m/>
    <m/>
    <m/>
    <m/>
    <m/>
    <s v="Accident"/>
  </r>
  <r>
    <n v="2852"/>
    <x v="529"/>
    <x v="233"/>
    <d v="1899-12-30T00:00:00"/>
    <x v="32"/>
    <x v="0"/>
    <x v="0"/>
    <x v="20"/>
    <x v="3"/>
    <x v="0"/>
    <s v="SOUTHINGTON"/>
    <x v="2"/>
    <x v="2"/>
    <m/>
    <x v="0"/>
    <x v="0"/>
    <s v="Residence"/>
    <s v="SOUTHINGTON"/>
    <s v="HARTFORD"/>
    <s v="CT"/>
    <s v="Multi drug Effects"/>
    <s v="Acute Intoxication From the Combined Effects of Fentanyl, 3,4-Methylenedioxymethamphetamine (MDMA), Alprazolam, and Bupropion"/>
    <m/>
    <m/>
    <s v="Y"/>
    <m/>
    <m/>
    <m/>
    <m/>
    <m/>
    <s v="Y"/>
    <m/>
    <s v="Y"/>
    <m/>
    <m/>
    <m/>
    <s v="MDMA"/>
    <m/>
    <s v="Accident"/>
  </r>
  <r>
    <n v="2860"/>
    <x v="530"/>
    <x v="124"/>
    <d v="1899-12-30T00:00:00"/>
    <x v="17"/>
    <x v="0"/>
    <x v="3"/>
    <x v="71"/>
    <x v="3"/>
    <x v="0"/>
    <s v="NEWINGTON"/>
    <x v="2"/>
    <x v="2"/>
    <s v="Grantmoor Motel"/>
    <x v="0"/>
    <x v="0"/>
    <s v="Hotel or Motel"/>
    <s v="NEWINGTON"/>
    <s v="HARTFORD"/>
    <s v="CT"/>
    <s v="Multi drug Effects"/>
    <s v="Acute Heroin and Cocaine intoxication"/>
    <s v="Y"/>
    <s v="Y"/>
    <m/>
    <m/>
    <m/>
    <m/>
    <m/>
    <m/>
    <m/>
    <m/>
    <m/>
    <m/>
    <m/>
    <m/>
    <m/>
    <m/>
    <s v="Accident"/>
  </r>
  <r>
    <n v="2872"/>
    <x v="531"/>
    <x v="280"/>
    <d v="1899-12-30T00:00:00"/>
    <x v="11"/>
    <x v="1"/>
    <x v="0"/>
    <x v="24"/>
    <x v="5"/>
    <x v="0"/>
    <s v="NEW LONDON"/>
    <x v="4"/>
    <x v="0"/>
    <m/>
    <x v="1"/>
    <x v="1"/>
    <s v="Residence"/>
    <s v="NEW LONDON"/>
    <s v="NEW LONDON"/>
    <s v="CT"/>
    <s v="DM"/>
    <s v="Hyperglycemia and Ketoacidosis Diabetes Mellitus and Acute Intoxication With Ethanol, Alprazolam, Cocaine, and Heroin"/>
    <s v="Y"/>
    <s v="Y"/>
    <m/>
    <m/>
    <m/>
    <m/>
    <s v="Y"/>
    <m/>
    <s v="Y"/>
    <m/>
    <m/>
    <m/>
    <m/>
    <m/>
    <m/>
    <m/>
    <s v="Accident"/>
  </r>
  <r>
    <n v="2873"/>
    <x v="532"/>
    <x v="281"/>
    <d v="1899-12-30T00:00:00"/>
    <x v="0"/>
    <x v="1"/>
    <x v="0"/>
    <x v="95"/>
    <x v="3"/>
    <x v="0"/>
    <s v="PLAINVILLE"/>
    <x v="2"/>
    <x v="2"/>
    <m/>
    <x v="1"/>
    <x v="44"/>
    <s v="Residence"/>
    <s v="PLAINVILLE"/>
    <s v="HARTFORD"/>
    <s v="CT"/>
    <s v="Multi drug Effects"/>
    <s v="ACUTE 1,1-DIFLUOROETHANE TOXICITY, ALCOHOL, ALPRAZOLAM, DIPHENHYDRAMINE, AMPHETAMINE USE"/>
    <m/>
    <m/>
    <m/>
    <m/>
    <m/>
    <m/>
    <s v="Y"/>
    <m/>
    <s v="Y"/>
    <m/>
    <s v="Y"/>
    <m/>
    <m/>
    <m/>
    <s v="Difluro"/>
    <m/>
    <s v="Accident"/>
  </r>
  <r>
    <n v="2880"/>
    <x v="533"/>
    <x v="282"/>
    <d v="1899-12-30T00:00:00"/>
    <x v="29"/>
    <x v="0"/>
    <x v="0"/>
    <x v="9"/>
    <x v="4"/>
    <x v="0"/>
    <s v="BRIDGEPORT"/>
    <x v="3"/>
    <x v="0"/>
    <m/>
    <x v="0"/>
    <x v="0"/>
    <s v="Residence"/>
    <s v="BRIDGEPORT"/>
    <s v="FAIRFIELD"/>
    <s v="CT"/>
    <s v="Multi drug Effects"/>
    <s v="Acute Intoxication due to the Combined Effects of Butyryl Fentanyl, Delorazepam, Dextromethorphan, Lorazepam, and U47700 (Synthetic Opioid)"/>
    <m/>
    <m/>
    <s v="Y"/>
    <s v="Y"/>
    <m/>
    <m/>
    <m/>
    <m/>
    <s v="Y"/>
    <m/>
    <m/>
    <m/>
    <m/>
    <m/>
    <s v="U-47700"/>
    <m/>
    <s v="Accident"/>
  </r>
  <r>
    <n v="2885"/>
    <x v="534"/>
    <x v="42"/>
    <d v="1899-12-30T00:00:00"/>
    <x v="18"/>
    <x v="0"/>
    <x v="0"/>
    <x v="14"/>
    <x v="3"/>
    <x v="0"/>
    <s v="NEW BRITAIN"/>
    <x v="2"/>
    <x v="2"/>
    <m/>
    <x v="0"/>
    <x v="0"/>
    <s v="Residential Building"/>
    <s v="NEW BRITAIN"/>
    <s v="HARTFORD"/>
    <s v="CT"/>
    <s v="Multi drug Effects"/>
    <s v="Acute Intoxication due to the Combined Effects of Fentanyl and Acetyl Fentanyl"/>
    <m/>
    <m/>
    <s v="Y"/>
    <s v="Y"/>
    <m/>
    <m/>
    <m/>
    <m/>
    <m/>
    <m/>
    <m/>
    <m/>
    <m/>
    <m/>
    <m/>
    <m/>
    <s v="Accident"/>
  </r>
  <r>
    <n v="2887"/>
    <x v="535"/>
    <x v="283"/>
    <d v="1899-12-30T00:00:00"/>
    <x v="39"/>
    <x v="1"/>
    <x v="0"/>
    <x v="6"/>
    <x v="3"/>
    <x v="0"/>
    <s v="HARTFORD"/>
    <x v="2"/>
    <x v="0"/>
    <m/>
    <x v="0"/>
    <x v="0"/>
    <s v="Residence"/>
    <s v="HARTFORD"/>
    <s v="HARTFORD"/>
    <s v="CT"/>
    <s v="Multi drug Effects"/>
    <s v="Complications of Drug Toxicity Probable Cocaine and Phencyclidine"/>
    <m/>
    <s v="Y"/>
    <m/>
    <m/>
    <m/>
    <m/>
    <m/>
    <m/>
    <m/>
    <m/>
    <m/>
    <m/>
    <m/>
    <m/>
    <s v="PCP"/>
    <m/>
    <s v="Accident"/>
  </r>
  <r>
    <n v="2890"/>
    <x v="536"/>
    <x v="205"/>
    <d v="1899-12-30T00:00:00"/>
    <x v="39"/>
    <x v="0"/>
    <x v="0"/>
    <x v="124"/>
    <x v="1"/>
    <x v="0"/>
    <s v="CANTON"/>
    <x v="2"/>
    <x v="1"/>
    <s v="Restaurant"/>
    <x v="0"/>
    <x v="0"/>
    <s v="Restaurant"/>
    <s v="CANTON"/>
    <s v="HARTFORD"/>
    <s v="CT"/>
    <s v="Multi drug Effects"/>
    <s v="Acute Intoxication Due to the Combined Effects of Fentanyl, Heroin, Cocaine, Amphetamine, and Alprazolam"/>
    <s v="Y"/>
    <s v="Y"/>
    <s v="Y"/>
    <m/>
    <m/>
    <m/>
    <m/>
    <m/>
    <s v="Y"/>
    <m/>
    <s v="Y"/>
    <m/>
    <m/>
    <m/>
    <m/>
    <m/>
    <s v="Accident"/>
  </r>
  <r>
    <n v="2893"/>
    <x v="537"/>
    <x v="223"/>
    <d v="1899-12-30T00:00:00"/>
    <x v="18"/>
    <x v="0"/>
    <x v="0"/>
    <x v="65"/>
    <x v="0"/>
    <x v="0"/>
    <s v="NEW HAVEN"/>
    <x v="0"/>
    <x v="0"/>
    <m/>
    <x v="0"/>
    <x v="0"/>
    <s v="Hotel or Motel"/>
    <s v="BRANFORD"/>
    <s v="NEW HAVEN"/>
    <s v="CT"/>
    <s v="Multi drug Effects"/>
    <s v="Acute Intoxication due to the Combined Effects of Fentanyl, Acetyl Fentanyl and Cocaine"/>
    <m/>
    <s v="Y"/>
    <s v="Y"/>
    <s v="Y"/>
    <m/>
    <m/>
    <m/>
    <m/>
    <m/>
    <m/>
    <m/>
    <m/>
    <m/>
    <m/>
    <m/>
    <m/>
    <s v="Accident"/>
  </r>
  <r>
    <n v="2902"/>
    <x v="538"/>
    <x v="141"/>
    <d v="1899-12-30T00:00:00"/>
    <x v="21"/>
    <x v="0"/>
    <x v="1"/>
    <x v="30"/>
    <x v="2"/>
    <x v="0"/>
    <s v="WILLIMANTIC"/>
    <x v="5"/>
    <x v="2"/>
    <m/>
    <x v="1"/>
    <x v="2"/>
    <s v="Residence"/>
    <s v="WILLIMANTIC"/>
    <s v="WINDHAM"/>
    <s v="CT"/>
    <s v="Multi drug Effects"/>
    <s v="Multidrug Toxicity Including Ethanol, Fentanyl, and Morphine"/>
    <s v="Y"/>
    <m/>
    <s v="Y"/>
    <m/>
    <m/>
    <m/>
    <s v="Y"/>
    <m/>
    <m/>
    <m/>
    <m/>
    <m/>
    <m/>
    <m/>
    <m/>
    <m/>
    <s v="Accident"/>
  </r>
  <r>
    <n v="2910"/>
    <x v="539"/>
    <x v="44"/>
    <d v="1899-12-30T00:00:00"/>
    <x v="12"/>
    <x v="1"/>
    <x v="0"/>
    <x v="15"/>
    <x v="3"/>
    <x v="0"/>
    <s v="HARTFORD"/>
    <x v="2"/>
    <x v="0"/>
    <m/>
    <x v="2"/>
    <x v="45"/>
    <s v="Residence"/>
    <s v="EAST HARTFORD"/>
    <s v="HARTFORD"/>
    <s v="CT"/>
    <s v="Multi drug Effects"/>
    <s v="Complications of Ethanol, Opiate, and Benzodiazepine Toxicity"/>
    <s v="Y"/>
    <m/>
    <m/>
    <m/>
    <m/>
    <m/>
    <s v="Y"/>
    <m/>
    <s v="Y"/>
    <m/>
    <m/>
    <m/>
    <m/>
    <m/>
    <m/>
    <m/>
    <s v="Accident"/>
  </r>
  <r>
    <n v="2913"/>
    <x v="540"/>
    <x v="284"/>
    <d v="1899-12-30T00:00:00"/>
    <x v="35"/>
    <x v="0"/>
    <x v="1"/>
    <x v="15"/>
    <x v="3"/>
    <x v="0"/>
    <s v="EAST HARTFORD"/>
    <x v="2"/>
    <x v="2"/>
    <m/>
    <x v="0"/>
    <x v="0"/>
    <s v="Residence"/>
    <s v="EAST HARTFORD"/>
    <s v="HARTFORD"/>
    <s v="CT"/>
    <s v="Multi drug Effects"/>
    <s v="Acute Intoxication due to the Combined Effects of Cocaine, Ethanol, and Fentanyl"/>
    <m/>
    <s v="Y"/>
    <s v="Y"/>
    <m/>
    <m/>
    <m/>
    <s v="Y"/>
    <m/>
    <m/>
    <m/>
    <m/>
    <m/>
    <m/>
    <m/>
    <m/>
    <m/>
    <s v="Accident"/>
  </r>
  <r>
    <n v="2917"/>
    <x v="541"/>
    <x v="210"/>
    <d v="1899-12-30T00:00:00"/>
    <x v="48"/>
    <x v="0"/>
    <x v="0"/>
    <x v="40"/>
    <x v="3"/>
    <x v="0"/>
    <s v="BRISTOL"/>
    <x v="2"/>
    <x v="0"/>
    <m/>
    <x v="1"/>
    <x v="3"/>
    <s v="Residence"/>
    <s v="BRISTOL"/>
    <s v="HARTFORD"/>
    <s v="CT"/>
    <s v="Multi drug Effects"/>
    <s v="Acute Intoxication (Benzodiazepines and Opiates)"/>
    <m/>
    <m/>
    <m/>
    <m/>
    <m/>
    <m/>
    <m/>
    <m/>
    <s v="Y"/>
    <m/>
    <m/>
    <m/>
    <m/>
    <m/>
    <m/>
    <s v="Y"/>
    <s v="Accident"/>
  </r>
  <r>
    <n v="2918"/>
    <x v="542"/>
    <x v="71"/>
    <d v="1899-12-30T00:00:00"/>
    <x v="41"/>
    <x v="0"/>
    <x v="0"/>
    <x v="14"/>
    <x v="3"/>
    <x v="0"/>
    <s v="NEW BRITAIN"/>
    <x v="2"/>
    <x v="2"/>
    <m/>
    <x v="0"/>
    <x v="0"/>
    <s v="Residence"/>
    <s v="NEW BRITAIN"/>
    <s v="HARTFORD"/>
    <s v="CT"/>
    <s v="Multi drug Effects"/>
    <s v="Acute Heroin Intoxication"/>
    <s v="Y"/>
    <m/>
    <m/>
    <m/>
    <m/>
    <m/>
    <m/>
    <m/>
    <m/>
    <m/>
    <m/>
    <m/>
    <m/>
    <m/>
    <m/>
    <m/>
    <s v="Accident"/>
  </r>
  <r>
    <n v="2920"/>
    <x v="543"/>
    <x v="202"/>
    <d v="1899-12-30T00:00:00"/>
    <x v="35"/>
    <x v="0"/>
    <x v="1"/>
    <x v="11"/>
    <x v="0"/>
    <x v="0"/>
    <s v="WATERBURY"/>
    <x v="0"/>
    <x v="2"/>
    <m/>
    <x v="0"/>
    <x v="0"/>
    <s v="Residence"/>
    <s v="WATERBURY"/>
    <s v="NEW HAVEN"/>
    <s v="CT"/>
    <s v="Multi drug Effects"/>
    <s v="Acute Fentanyl and Cocaine Intoxication"/>
    <m/>
    <s v="Y"/>
    <s v="Y"/>
    <m/>
    <m/>
    <m/>
    <m/>
    <m/>
    <m/>
    <m/>
    <m/>
    <m/>
    <m/>
    <m/>
    <m/>
    <m/>
    <s v="Accident"/>
  </r>
  <r>
    <n v="2927"/>
    <x v="544"/>
    <x v="214"/>
    <d v="1899-12-30T00:00:00"/>
    <x v="42"/>
    <x v="0"/>
    <x v="0"/>
    <x v="74"/>
    <x v="3"/>
    <x v="0"/>
    <s v="WINDSOR LOCKS"/>
    <x v="2"/>
    <x v="2"/>
    <m/>
    <x v="0"/>
    <x v="0"/>
    <s v="Residence"/>
    <s v="WINDSOR LOCKS"/>
    <s v="HARTFORD"/>
    <s v="CT"/>
    <s v="Multi drug Effects"/>
    <s v="Acute Fentanyl Intoxication"/>
    <m/>
    <m/>
    <s v="Y"/>
    <m/>
    <m/>
    <m/>
    <m/>
    <m/>
    <m/>
    <m/>
    <m/>
    <m/>
    <m/>
    <m/>
    <m/>
    <m/>
    <s v="Accident"/>
  </r>
  <r>
    <n v="2933"/>
    <x v="545"/>
    <x v="285"/>
    <d v="1899-12-30T00:00:00"/>
    <x v="3"/>
    <x v="1"/>
    <x v="0"/>
    <x v="34"/>
    <x v="0"/>
    <x v="0"/>
    <s v="MILFORD"/>
    <x v="0"/>
    <x v="2"/>
    <m/>
    <x v="0"/>
    <x v="0"/>
    <s v="Residence"/>
    <s v="MILFORD"/>
    <s v="NEW HAVEN"/>
    <s v="CT"/>
    <s v="Multi drug Effects"/>
    <s v="Acute Intoxication due to the Combined Effects of Clonazepam, Cyclobenzaprine, Morphine, and Sertraline"/>
    <m/>
    <m/>
    <m/>
    <m/>
    <m/>
    <m/>
    <m/>
    <m/>
    <m/>
    <m/>
    <m/>
    <m/>
    <s v="Y"/>
    <m/>
    <m/>
    <m/>
    <s v="Accident"/>
  </r>
  <r>
    <n v="2945"/>
    <x v="546"/>
    <x v="98"/>
    <d v="1899-12-30T00:00:00"/>
    <x v="14"/>
    <x v="0"/>
    <x v="0"/>
    <x v="54"/>
    <x v="0"/>
    <x v="0"/>
    <s v="CHESHIRE"/>
    <x v="0"/>
    <x v="2"/>
    <m/>
    <x v="0"/>
    <x v="0"/>
    <s v="Residence"/>
    <s v="CHESHIRE"/>
    <s v="NEW HAVEN"/>
    <s v="CT"/>
    <s v="Multi drug Effects"/>
    <s v="Acute Intoxication From the Combined Effects of Cocaine, Fentanyl, Acetyl Fentanyl, Tramadol, Alprazolam, Sertraline, and Lamotrigine"/>
    <m/>
    <s v="Y"/>
    <s v="Y"/>
    <s v="Y"/>
    <m/>
    <m/>
    <m/>
    <m/>
    <s v="Y"/>
    <m/>
    <m/>
    <s v="Y"/>
    <m/>
    <m/>
    <m/>
    <m/>
    <s v="Accident"/>
  </r>
  <r>
    <n v="2963"/>
    <x v="547"/>
    <x v="126"/>
    <d v="1899-12-30T00:00:00"/>
    <x v="44"/>
    <x v="0"/>
    <x v="0"/>
    <x v="40"/>
    <x v="3"/>
    <x v="0"/>
    <s v="BRISTOL"/>
    <x v="2"/>
    <x v="0"/>
    <m/>
    <x v="2"/>
    <x v="46"/>
    <s v="Other"/>
    <s v="BRISTOL"/>
    <s v="HARTFORD"/>
    <s v="CT"/>
    <s v="Multi drug Effects"/>
    <s v="COMPLICATIONS OF COMBINED ALCOHOL AND BENZODIAZEPINE TOXICITIES"/>
    <m/>
    <m/>
    <m/>
    <m/>
    <m/>
    <m/>
    <s v="Y"/>
    <m/>
    <s v="Y"/>
    <m/>
    <m/>
    <m/>
    <m/>
    <m/>
    <m/>
    <m/>
    <s v="Accident"/>
  </r>
  <r>
    <n v="2971"/>
    <x v="548"/>
    <x v="112"/>
    <d v="1899-12-30T00:00:00"/>
    <x v="16"/>
    <x v="1"/>
    <x v="0"/>
    <x v="125"/>
    <x v="1"/>
    <x v="0"/>
    <s v="ENFIELD"/>
    <x v="2"/>
    <x v="1"/>
    <s v="Holiday Inn"/>
    <x v="0"/>
    <x v="0"/>
    <s v="Hotel or Motel"/>
    <s v="ENFIELD"/>
    <s v="HARTFORD"/>
    <s v="CT"/>
    <s v="Multi drug Effects"/>
    <s v="Acute fentanyl Intoxication"/>
    <m/>
    <m/>
    <s v="Y"/>
    <m/>
    <m/>
    <m/>
    <m/>
    <m/>
    <m/>
    <m/>
    <m/>
    <m/>
    <m/>
    <m/>
    <m/>
    <m/>
    <s v="Accident"/>
  </r>
  <r>
    <n v="2985"/>
    <x v="549"/>
    <x v="48"/>
    <d v="1899-12-30T00:00:00"/>
    <x v="6"/>
    <x v="0"/>
    <x v="0"/>
    <x v="49"/>
    <x v="3"/>
    <x v="0"/>
    <s v="MANCHESTER"/>
    <x v="2"/>
    <x v="2"/>
    <m/>
    <x v="0"/>
    <x v="0"/>
    <s v="Residence"/>
    <s v="MANCHESTER"/>
    <s v="HARTFORD"/>
    <s v="CT"/>
    <s v="Multi drug Effects"/>
    <s v="Fentanyl, Quetiapine, and Duloxetine."/>
    <m/>
    <m/>
    <s v="Y"/>
    <m/>
    <m/>
    <m/>
    <m/>
    <m/>
    <m/>
    <m/>
    <m/>
    <m/>
    <m/>
    <m/>
    <m/>
    <m/>
    <s v="Accident"/>
  </r>
  <r>
    <n v="2986"/>
    <x v="550"/>
    <x v="286"/>
    <d v="1899-12-30T00:00:00"/>
    <x v="8"/>
    <x v="0"/>
    <x v="0"/>
    <x v="11"/>
    <x v="0"/>
    <x v="0"/>
    <s v="WATERBURY"/>
    <x v="0"/>
    <x v="2"/>
    <m/>
    <x v="0"/>
    <x v="0"/>
    <s v="Residence"/>
    <s v="WATERBURY"/>
    <s v="NEW HAVEN"/>
    <s v="CT"/>
    <s v="Multi drug Effects"/>
    <s v="COMPLICATIONS OF FENTANYL AND COCAINE TOXICITIES"/>
    <m/>
    <s v="Y"/>
    <s v="Y"/>
    <m/>
    <m/>
    <m/>
    <m/>
    <m/>
    <m/>
    <m/>
    <m/>
    <m/>
    <m/>
    <m/>
    <m/>
    <m/>
    <s v="Accident"/>
  </r>
  <r>
    <n v="2995"/>
    <x v="551"/>
    <x v="119"/>
    <d v="1899-12-30T00:00:00"/>
    <x v="8"/>
    <x v="0"/>
    <x v="0"/>
    <x v="126"/>
    <x v="6"/>
    <x v="0"/>
    <s v="STAFFORD SPRINGS"/>
    <x v="7"/>
    <x v="2"/>
    <m/>
    <x v="0"/>
    <x v="0"/>
    <s v="Residence"/>
    <s v="STAFFORD SPRINGS"/>
    <s v="TOLLAND"/>
    <s v="CT"/>
    <s v="Multi drug Effects"/>
    <s v="Acetyl Fentanyl and Fentanyl"/>
    <m/>
    <m/>
    <s v="Y"/>
    <s v="Y"/>
    <m/>
    <m/>
    <m/>
    <m/>
    <m/>
    <m/>
    <m/>
    <m/>
    <m/>
    <m/>
    <m/>
    <m/>
    <s v="Accident"/>
  </r>
  <r>
    <n v="2996"/>
    <x v="552"/>
    <x v="118"/>
    <d v="1899-12-30T00:00:00"/>
    <x v="16"/>
    <x v="0"/>
    <x v="0"/>
    <x v="50"/>
    <x v="4"/>
    <x v="0"/>
    <s v="DANBURY"/>
    <x v="3"/>
    <x v="2"/>
    <m/>
    <x v="0"/>
    <x v="0"/>
    <s v="Residence"/>
    <s v="DANBURY"/>
    <s v="FAIRFIELD"/>
    <s v="CT"/>
    <s v="Multi drug Effects"/>
    <s v="Acute Fentanyl Intoxication"/>
    <m/>
    <m/>
    <s v="Y"/>
    <m/>
    <m/>
    <m/>
    <m/>
    <m/>
    <m/>
    <m/>
    <m/>
    <m/>
    <m/>
    <m/>
    <m/>
    <m/>
    <s v="Accident"/>
  </r>
  <r>
    <n v="2998"/>
    <x v="553"/>
    <x v="260"/>
    <d v="1899-12-30T00:00:00"/>
    <x v="11"/>
    <x v="0"/>
    <x v="0"/>
    <x v="30"/>
    <x v="2"/>
    <x v="0"/>
    <s v="HARTFORD"/>
    <x v="2"/>
    <x v="0"/>
    <m/>
    <x v="1"/>
    <x v="1"/>
    <s v="Restaurant"/>
    <s v="GLASTONBURY"/>
    <s v="HARTFORD"/>
    <s v="CT"/>
    <s v="Multi drug Effects"/>
    <s v="Combined Effects of Clonazepam, Trazodone, and Fentanyl"/>
    <m/>
    <m/>
    <s v="Y"/>
    <m/>
    <m/>
    <m/>
    <m/>
    <m/>
    <s v="Y"/>
    <m/>
    <m/>
    <m/>
    <m/>
    <m/>
    <m/>
    <m/>
    <s v="Accident"/>
  </r>
  <r>
    <n v="3000"/>
    <x v="554"/>
    <x v="287"/>
    <d v="1899-12-30T00:00:00"/>
    <x v="25"/>
    <x v="0"/>
    <x v="0"/>
    <x v="10"/>
    <x v="5"/>
    <x v="0"/>
    <s v="NORWICH"/>
    <x v="4"/>
    <x v="0"/>
    <m/>
    <x v="1"/>
    <x v="1"/>
    <s v="Residence"/>
    <s v="JEWETT CITY"/>
    <s v="NEW LONDON"/>
    <s v="CT"/>
    <s v="Multi drug Effects"/>
    <s v="Combined Effects of Clonazepam, Cocaine, Quetiapine, and Fentanyl"/>
    <m/>
    <s v="Y"/>
    <s v="Y"/>
    <m/>
    <m/>
    <m/>
    <m/>
    <m/>
    <s v="Y"/>
    <m/>
    <m/>
    <m/>
    <m/>
    <m/>
    <m/>
    <m/>
    <s v="Accident"/>
  </r>
  <r>
    <n v="3012"/>
    <x v="555"/>
    <x v="176"/>
    <d v="1899-12-30T00:00:00"/>
    <x v="37"/>
    <x v="0"/>
    <x v="0"/>
    <x v="114"/>
    <x v="7"/>
    <x v="0"/>
    <s v="DEEP RIVER"/>
    <x v="6"/>
    <x v="2"/>
    <m/>
    <x v="0"/>
    <x v="0"/>
    <s v="Residence"/>
    <s v="DEEP RIVER"/>
    <s v="MIDDLESEX"/>
    <s v="CT"/>
    <s v="Multi drug Effects"/>
    <s v="Acute Intoxication From the Combined Effects of Fentanyl, Acetyl Fentanyl, U-47700 (Synthetic Opioid), and Alcohol"/>
    <m/>
    <m/>
    <s v="Y"/>
    <s v="Y"/>
    <m/>
    <m/>
    <s v="Y"/>
    <m/>
    <m/>
    <m/>
    <m/>
    <m/>
    <m/>
    <m/>
    <s v="U-47700"/>
    <m/>
    <s v="Accident"/>
  </r>
  <r>
    <n v="3019"/>
    <x v="556"/>
    <x v="271"/>
    <d v="1899-12-30T00:00:00"/>
    <x v="28"/>
    <x v="0"/>
    <x v="0"/>
    <x v="127"/>
    <x v="4"/>
    <x v="0"/>
    <s v="HARTFORD"/>
    <x v="2"/>
    <x v="0"/>
    <m/>
    <x v="0"/>
    <x v="0"/>
    <s v="Residence"/>
    <s v="GREENWICH"/>
    <s v="FAIRFIELD"/>
    <s v="CT"/>
    <s v="Multi drug Effects"/>
    <s v="Fentanyl, Heroin, And Clonazepam"/>
    <s v="Y"/>
    <m/>
    <s v="Y"/>
    <m/>
    <m/>
    <m/>
    <m/>
    <m/>
    <s v="Y"/>
    <m/>
    <m/>
    <m/>
    <m/>
    <m/>
    <m/>
    <m/>
    <s v="Accident"/>
  </r>
  <r>
    <n v="3022"/>
    <x v="557"/>
    <x v="231"/>
    <d v="1899-12-30T00:00:00"/>
    <x v="10"/>
    <x v="0"/>
    <x v="0"/>
    <x v="14"/>
    <x v="3"/>
    <x v="0"/>
    <s v="NEW BRITAIN"/>
    <x v="2"/>
    <x v="0"/>
    <m/>
    <x v="0"/>
    <x v="0"/>
    <s v="Residence"/>
    <s v="NEW BRITAIN"/>
    <s v="HARTFORD"/>
    <s v="CT"/>
    <s v="Multi drug Effects"/>
    <s v="ACUTE FENTANYL AND BENZODIAZEPINE INTOXICATION"/>
    <m/>
    <m/>
    <s v="Y"/>
    <m/>
    <m/>
    <m/>
    <m/>
    <m/>
    <s v="Y"/>
    <m/>
    <m/>
    <m/>
    <m/>
    <m/>
    <m/>
    <m/>
    <s v="Accident"/>
  </r>
  <r>
    <n v="3055"/>
    <x v="558"/>
    <x v="207"/>
    <d v="1899-12-30T00:00:00"/>
    <x v="20"/>
    <x v="1"/>
    <x v="0"/>
    <x v="9"/>
    <x v="4"/>
    <x v="0"/>
    <s v="BRIDGEPORT"/>
    <x v="3"/>
    <x v="2"/>
    <m/>
    <x v="0"/>
    <x v="0"/>
    <s v="Residence"/>
    <s v="BRIDGEPORT"/>
    <s v="FAIRFIELD"/>
    <s v="CT"/>
    <s v="Multi drug Effects"/>
    <s v="ACUTE FENTANYL, ACETYL FENTANYL AND HEROIN TOXICITIES"/>
    <s v="Y"/>
    <m/>
    <s v="Y"/>
    <s v="Y"/>
    <m/>
    <m/>
    <m/>
    <m/>
    <m/>
    <m/>
    <m/>
    <m/>
    <m/>
    <m/>
    <m/>
    <m/>
    <s v="Accident"/>
  </r>
  <r>
    <n v="3058"/>
    <x v="559"/>
    <x v="288"/>
    <d v="1899-12-30T00:00:00"/>
    <x v="20"/>
    <x v="1"/>
    <x v="0"/>
    <x v="24"/>
    <x v="5"/>
    <x v="0"/>
    <s v="NEW LONDON"/>
    <x v="4"/>
    <x v="2"/>
    <m/>
    <x v="0"/>
    <x v="0"/>
    <s v="Residence"/>
    <s v="NEW LONDON"/>
    <s v="NEW LONDON"/>
    <s v="CT"/>
    <s v="Multi drug Effects"/>
    <s v="Acute Intoxication due to the Combined Effects of Heroin, Cocaine and Cyclobenzaprine"/>
    <s v="Y"/>
    <s v="Y"/>
    <m/>
    <m/>
    <m/>
    <m/>
    <m/>
    <m/>
    <m/>
    <m/>
    <m/>
    <m/>
    <m/>
    <m/>
    <m/>
    <m/>
    <s v="Accident"/>
  </r>
  <r>
    <n v="3067"/>
    <x v="560"/>
    <x v="225"/>
    <d v="1899-12-30T00:00:00"/>
    <x v="32"/>
    <x v="0"/>
    <x v="0"/>
    <x v="3"/>
    <x v="0"/>
    <x v="0"/>
    <s v="NAUGATUCK"/>
    <x v="0"/>
    <x v="2"/>
    <m/>
    <x v="0"/>
    <x v="0"/>
    <s v="Residence"/>
    <s v="NAUGATUCK"/>
    <s v="NEW HAVEN"/>
    <s v="CT"/>
    <s v="Multi drug Effects"/>
    <s v="Acute Intoxication From the Combined Effects of Fentanyl, Morphine, and Methamphetamine"/>
    <s v="Y"/>
    <m/>
    <s v="Y"/>
    <m/>
    <m/>
    <m/>
    <m/>
    <m/>
    <m/>
    <m/>
    <s v="Y"/>
    <m/>
    <m/>
    <m/>
    <m/>
    <m/>
    <s v="Accident"/>
  </r>
  <r>
    <n v="3088"/>
    <x v="561"/>
    <x v="95"/>
    <d v="1899-12-30T00:00:00"/>
    <x v="28"/>
    <x v="0"/>
    <x v="1"/>
    <x v="0"/>
    <x v="0"/>
    <x v="0"/>
    <s v="MERIDEN"/>
    <x v="0"/>
    <x v="0"/>
    <m/>
    <x v="0"/>
    <x v="0"/>
    <s v="In Vehicle"/>
    <s v="MERIDEN"/>
    <s v="NEW HAVEN"/>
    <s v="CT"/>
    <s v="Multi drug Effects"/>
    <s v="Acute Intoxication due to the Combined Effects of Ethanol and Fentanyl"/>
    <m/>
    <m/>
    <s v="Y"/>
    <m/>
    <m/>
    <m/>
    <s v="Y"/>
    <m/>
    <m/>
    <m/>
    <m/>
    <m/>
    <m/>
    <m/>
    <m/>
    <m/>
    <s v="Accident"/>
  </r>
  <r>
    <n v="3092"/>
    <x v="562"/>
    <x v="289"/>
    <d v="1899-12-30T00:00:00"/>
    <x v="19"/>
    <x v="0"/>
    <x v="0"/>
    <x v="41"/>
    <x v="7"/>
    <x v="0"/>
    <s v="MIDDLETOWN"/>
    <x v="6"/>
    <x v="2"/>
    <m/>
    <x v="1"/>
    <x v="1"/>
    <s v="Residence"/>
    <s v="MIDDLETOWN"/>
    <s v="MIDDLESEX"/>
    <s v="CT"/>
    <s v="Multi drug Effects"/>
    <s v="Acute Intoxication Combined Effects of Cocaine, Amphetamine, and Heroin"/>
    <s v="Y"/>
    <s v="Y"/>
    <m/>
    <m/>
    <m/>
    <m/>
    <m/>
    <m/>
    <m/>
    <m/>
    <s v="Y"/>
    <m/>
    <m/>
    <m/>
    <m/>
    <m/>
    <s v="Accident"/>
  </r>
  <r>
    <n v="3097"/>
    <x v="563"/>
    <x v="290"/>
    <d v="1899-12-30T00:00:00"/>
    <x v="18"/>
    <x v="0"/>
    <x v="0"/>
    <x v="128"/>
    <x v="5"/>
    <x v="0"/>
    <s v="PAWCATUCK"/>
    <x v="4"/>
    <x v="2"/>
    <m/>
    <x v="0"/>
    <x v="0"/>
    <s v="Residence"/>
    <s v="PAWCATUCK"/>
    <s v="NEW LONDON"/>
    <s v="CT"/>
    <s v="Multi drug Effects"/>
    <s v="Fentanyl, Diazepam, and Citalopram"/>
    <m/>
    <m/>
    <s v="Y"/>
    <m/>
    <m/>
    <m/>
    <m/>
    <m/>
    <s v="Y"/>
    <m/>
    <m/>
    <m/>
    <m/>
    <m/>
    <m/>
    <m/>
    <s v="Accident"/>
  </r>
  <r>
    <n v="3098"/>
    <x v="564"/>
    <x v="150"/>
    <d v="1899-12-30T00:00:00"/>
    <x v="1"/>
    <x v="1"/>
    <x v="0"/>
    <x v="70"/>
    <x v="7"/>
    <x v="0"/>
    <s v="CROMWELL"/>
    <x v="6"/>
    <x v="2"/>
    <m/>
    <x v="0"/>
    <x v="0"/>
    <s v="Residence"/>
    <s v="CROMWELL"/>
    <s v="MIDDLESEX"/>
    <s v="CT"/>
    <s v="Multi drug Effects"/>
    <s v="Acute Intoxication From the Combined Effects of Cocaine, Fentanyl, Acetyl Fentanyl, Hydrocodone, and Alcohol"/>
    <m/>
    <s v="Y"/>
    <s v="Y"/>
    <s v="Y"/>
    <m/>
    <m/>
    <s v="Y"/>
    <s v="Y"/>
    <m/>
    <m/>
    <m/>
    <m/>
    <m/>
    <m/>
    <m/>
    <m/>
    <s v="Accident"/>
  </r>
  <r>
    <n v="3111"/>
    <x v="565"/>
    <x v="11"/>
    <d v="1899-12-30T00:00:00"/>
    <x v="33"/>
    <x v="0"/>
    <x v="0"/>
    <x v="129"/>
    <x v="7"/>
    <x v="0"/>
    <s v="MIDDLETOWN"/>
    <x v="6"/>
    <x v="0"/>
    <m/>
    <x v="1"/>
    <x v="47"/>
    <s v="Residence"/>
    <s v="ROCKFALL"/>
    <s v="MIDDLESEX"/>
    <s v="CT"/>
    <s v="Multi drug Effects"/>
    <s v="COMPLICATIONS OF ACUTE AND CHRONIC OPIATE TOXICITY"/>
    <m/>
    <m/>
    <m/>
    <m/>
    <s v="Y"/>
    <s v="Y"/>
    <m/>
    <m/>
    <m/>
    <m/>
    <m/>
    <m/>
    <m/>
    <m/>
    <m/>
    <m/>
    <s v="Accident"/>
  </r>
  <r>
    <n v="3124"/>
    <x v="566"/>
    <x v="291"/>
    <d v="1899-12-30T00:00:00"/>
    <x v="33"/>
    <x v="0"/>
    <x v="0"/>
    <x v="27"/>
    <x v="3"/>
    <x v="0"/>
    <s v="WEST HARTFORD"/>
    <x v="2"/>
    <x v="2"/>
    <m/>
    <x v="0"/>
    <x v="0"/>
    <s v="Residence"/>
    <s v="WEST HARTFORD"/>
    <s v="HARTFORD"/>
    <s v="CT"/>
    <s v="Multi drug Effects"/>
    <s v="Acute Methamphetamine Intoxication"/>
    <m/>
    <m/>
    <m/>
    <m/>
    <m/>
    <m/>
    <m/>
    <m/>
    <m/>
    <m/>
    <s v="Y"/>
    <m/>
    <m/>
    <m/>
    <m/>
    <m/>
    <s v="Accident"/>
  </r>
  <r>
    <n v="3131"/>
    <x v="567"/>
    <x v="245"/>
    <d v="1899-12-30T00:00:00"/>
    <x v="24"/>
    <x v="1"/>
    <x v="0"/>
    <x v="130"/>
    <x v="4"/>
    <x v="0"/>
    <s v="REDDING"/>
    <x v="3"/>
    <x v="2"/>
    <m/>
    <x v="0"/>
    <x v="0"/>
    <s v="Residence"/>
    <s v="REDDING"/>
    <s v="FAIRFIELD"/>
    <s v="CT"/>
    <s v="Multi drug Effects"/>
    <s v="ACUTE U-47700, FENTANYL TOXICITIES, DIAZEPAM, ALPRAZOLAM, CITALOPRAM USE"/>
    <m/>
    <m/>
    <s v="Y"/>
    <m/>
    <m/>
    <m/>
    <m/>
    <m/>
    <s v="Y"/>
    <m/>
    <m/>
    <m/>
    <m/>
    <m/>
    <s v="U-47700"/>
    <m/>
    <s v="Accident"/>
  </r>
  <r>
    <n v="3141"/>
    <x v="568"/>
    <x v="218"/>
    <d v="1899-12-30T00:00:00"/>
    <x v="12"/>
    <x v="0"/>
    <x v="0"/>
    <x v="17"/>
    <x v="4"/>
    <x v="0"/>
    <s v="SHELTON"/>
    <x v="3"/>
    <x v="1"/>
    <s v="Friend's residence"/>
    <x v="1"/>
    <x v="1"/>
    <s v="Residence"/>
    <s v="SHELTON"/>
    <s v="FAIRFIELD"/>
    <s v="CT"/>
    <s v="Multi drug Effects"/>
    <s v="Combined Effects of Diazepam, Cocaine, Fentanyl, and Heroin"/>
    <s v="Y"/>
    <s v="Y"/>
    <s v="Y"/>
    <m/>
    <m/>
    <m/>
    <m/>
    <m/>
    <s v="Y"/>
    <m/>
    <m/>
    <m/>
    <m/>
    <m/>
    <m/>
    <m/>
    <s v="Accident"/>
  </r>
  <r>
    <n v="3148"/>
    <x v="569"/>
    <x v="292"/>
    <d v="1899-12-30T00:00:00"/>
    <x v="37"/>
    <x v="1"/>
    <x v="0"/>
    <x v="70"/>
    <x v="7"/>
    <x v="0"/>
    <s v="HARTFORD"/>
    <x v="2"/>
    <x v="0"/>
    <m/>
    <x v="0"/>
    <x v="48"/>
    <s v="Residence"/>
    <s v="ROCKY HILL"/>
    <s v="HARTFORD"/>
    <s v="CT"/>
    <s v="Multi drug Effects"/>
    <s v="Complications of an Acute Intoxication Combined effects of Fentanyl, Morphine, and Amphetamine"/>
    <s v="Y"/>
    <m/>
    <s v="Y"/>
    <m/>
    <m/>
    <m/>
    <m/>
    <m/>
    <m/>
    <m/>
    <s v="Y"/>
    <m/>
    <m/>
    <m/>
    <m/>
    <m/>
    <s v="Accident"/>
  </r>
  <r>
    <n v="3162"/>
    <x v="570"/>
    <x v="293"/>
    <d v="1899-12-30T00:00:00"/>
    <x v="27"/>
    <x v="0"/>
    <x v="0"/>
    <x v="72"/>
    <x v="2"/>
    <x v="0"/>
    <s v="KILLINGLY"/>
    <x v="5"/>
    <x v="2"/>
    <m/>
    <x v="1"/>
    <x v="2"/>
    <s v="Residence"/>
    <s v="KILLINGLY"/>
    <s v="WINDHAM"/>
    <s v="CT"/>
    <s v="Multi drug Effects"/>
    <s v="Cocaine and Fentanyl Toxicity"/>
    <m/>
    <s v="Y"/>
    <s v="Y"/>
    <m/>
    <m/>
    <m/>
    <m/>
    <m/>
    <m/>
    <m/>
    <m/>
    <m/>
    <m/>
    <m/>
    <m/>
    <m/>
    <s v="Accident"/>
  </r>
  <r>
    <n v="3184"/>
    <x v="571"/>
    <x v="79"/>
    <d v="1899-12-30T00:00:00"/>
    <x v="34"/>
    <x v="1"/>
    <x v="0"/>
    <x v="92"/>
    <x v="4"/>
    <x v="0"/>
    <s v="NORWALK"/>
    <x v="3"/>
    <x v="0"/>
    <m/>
    <x v="0"/>
    <x v="0"/>
    <s v="Residence"/>
    <s v="NORWALK"/>
    <s v="FAIRFIELD"/>
    <s v="CT"/>
    <s v="Multi drug Effects"/>
    <s v="Acute Intoxication From the Combined Effects of Fentanyl, Heroin, Trazodone, 7-Amino Clonazepam, and Desmethylsertraline"/>
    <s v="Y"/>
    <m/>
    <s v="Y"/>
    <m/>
    <m/>
    <m/>
    <m/>
    <m/>
    <s v="Y"/>
    <m/>
    <m/>
    <m/>
    <m/>
    <m/>
    <m/>
    <m/>
    <s v="Accident"/>
  </r>
  <r>
    <n v="3225"/>
    <x v="572"/>
    <x v="252"/>
    <d v="1899-12-30T00:00:00"/>
    <x v="6"/>
    <x v="0"/>
    <x v="3"/>
    <x v="32"/>
    <x v="4"/>
    <x v="0"/>
    <s v="BRIDGEPORT"/>
    <x v="3"/>
    <x v="0"/>
    <m/>
    <x v="0"/>
    <x v="0"/>
    <s v="Other, Park or Recreational Area"/>
    <s v="BRIDGEPORT"/>
    <s v="FAIRFIELD"/>
    <s v="CT"/>
    <s v="Multi drug Effects"/>
    <s v="Acute Intoxication From the Combined Effects of Fentanyl and Heroin"/>
    <s v="Y"/>
    <m/>
    <s v="Y"/>
    <m/>
    <m/>
    <m/>
    <m/>
    <m/>
    <m/>
    <m/>
    <m/>
    <m/>
    <m/>
    <m/>
    <m/>
    <m/>
    <s v="Accident"/>
  </r>
  <r>
    <n v="3231"/>
    <x v="573"/>
    <x v="253"/>
    <d v="1899-12-30T00:00:00"/>
    <x v="45"/>
    <x v="0"/>
    <x v="0"/>
    <x v="42"/>
    <x v="0"/>
    <x v="0"/>
    <s v="MADISON"/>
    <x v="0"/>
    <x v="2"/>
    <m/>
    <x v="1"/>
    <x v="1"/>
    <s v="Halfway House"/>
    <s v="MADISON"/>
    <s v="NEW HAVEN"/>
    <s v="CT"/>
    <s v="Multi drug Effects"/>
    <s v="Acute Intoxication Combined Effects of Alprazolam, Cocaine, and Heroin"/>
    <s v="Y"/>
    <s v="Y"/>
    <m/>
    <m/>
    <m/>
    <m/>
    <m/>
    <m/>
    <s v="Y"/>
    <m/>
    <m/>
    <m/>
    <m/>
    <m/>
    <m/>
    <m/>
    <s v="Accident"/>
  </r>
  <r>
    <n v="3232"/>
    <x v="574"/>
    <x v="294"/>
    <d v="1899-12-30T00:00:00"/>
    <x v="6"/>
    <x v="0"/>
    <x v="0"/>
    <x v="34"/>
    <x v="0"/>
    <x v="0"/>
    <s v="NEW HAVEN"/>
    <x v="0"/>
    <x v="1"/>
    <s v="Residential Building"/>
    <x v="0"/>
    <x v="0"/>
    <s v="Residential Building"/>
    <s v="NEW HAVEN"/>
    <s v="NEW HAVEN"/>
    <s v="CT"/>
    <s v="Multi drug Effects"/>
    <s v="Acute Intoxication due to the Combined Effects of Alcohol, Methadone and Diazepam"/>
    <m/>
    <m/>
    <m/>
    <m/>
    <m/>
    <m/>
    <s v="Y"/>
    <m/>
    <s v="Y"/>
    <s v="Y"/>
    <m/>
    <m/>
    <m/>
    <m/>
    <m/>
    <m/>
    <s v="Accident"/>
  </r>
  <r>
    <n v="3251"/>
    <x v="575"/>
    <x v="47"/>
    <d v="1899-12-30T00:00:00"/>
    <x v="45"/>
    <x v="0"/>
    <x v="3"/>
    <x v="2"/>
    <x v="1"/>
    <x v="0"/>
    <s v="TORRINGTON"/>
    <x v="1"/>
    <x v="2"/>
    <m/>
    <x v="0"/>
    <x v="0"/>
    <s v="Residence"/>
    <s v="TORRINGTON"/>
    <s v="LITCHFIELD"/>
    <s v="CT"/>
    <s v="Multi drug Effects"/>
    <s v="Acute Intoxication due to the Combined Effects of Heroin, Oxycodone and Alprazolam"/>
    <s v="Y"/>
    <m/>
    <m/>
    <m/>
    <s v="Y"/>
    <m/>
    <m/>
    <m/>
    <s v="Y"/>
    <m/>
    <m/>
    <m/>
    <m/>
    <m/>
    <m/>
    <m/>
    <s v="Accident"/>
  </r>
  <r>
    <n v="3257"/>
    <x v="576"/>
    <x v="295"/>
    <d v="1899-12-30T00:00:00"/>
    <x v="43"/>
    <x v="0"/>
    <x v="0"/>
    <x v="40"/>
    <x v="3"/>
    <x v="0"/>
    <s v="BRISTOL"/>
    <x v="2"/>
    <x v="2"/>
    <m/>
    <x v="0"/>
    <x v="0"/>
    <s v="Residence"/>
    <s v="BRISTOL"/>
    <s v="HARTFORD"/>
    <s v="CT"/>
    <s v="Multi drug Effects"/>
    <s v="INTOXICATION WITH FENTANYL AND HEROIN, COMBINED WITH LORAZEPAM, SERTRALINE, DEXTROMETHORPHAN"/>
    <s v="Y"/>
    <m/>
    <s v="Y"/>
    <m/>
    <m/>
    <m/>
    <m/>
    <m/>
    <s v="Y"/>
    <m/>
    <m/>
    <m/>
    <m/>
    <m/>
    <m/>
    <m/>
    <s v="Accident"/>
  </r>
  <r>
    <n v="3262"/>
    <x v="577"/>
    <x v="296"/>
    <d v="1899-12-30T00:00:00"/>
    <x v="10"/>
    <x v="0"/>
    <x v="0"/>
    <x v="94"/>
    <x v="0"/>
    <x v="0"/>
    <s v="GUILFORD"/>
    <x v="0"/>
    <x v="2"/>
    <m/>
    <x v="1"/>
    <x v="2"/>
    <s v="Residence"/>
    <s v="GUILFORD"/>
    <s v="NEW HAVEN"/>
    <s v="CT"/>
    <s v="Heroin"/>
    <s v="Heroin and Fentanyl Toxicity"/>
    <s v="Y"/>
    <m/>
    <s v="Y"/>
    <m/>
    <m/>
    <m/>
    <m/>
    <m/>
    <m/>
    <m/>
    <m/>
    <m/>
    <m/>
    <m/>
    <m/>
    <m/>
    <s v="Accident"/>
  </r>
  <r>
    <n v="3263"/>
    <x v="578"/>
    <x v="256"/>
    <d v="1899-12-30T00:00:00"/>
    <x v="10"/>
    <x v="0"/>
    <x v="0"/>
    <x v="1"/>
    <x v="0"/>
    <x v="0"/>
    <s v="NEW HAVEN"/>
    <x v="0"/>
    <x v="2"/>
    <m/>
    <x v="2"/>
    <x v="49"/>
    <s v="Residence"/>
    <s v="NEW HAVEN"/>
    <s v="NEW HAVEN"/>
    <s v="CT"/>
    <s v="Multi drug Effects"/>
    <s v="Acute Intoxication due to the Combined Effects of Alcohol, Methadone, Hydroxyzine, Nordiazepam, Quetiapine and Bupropion"/>
    <m/>
    <m/>
    <m/>
    <m/>
    <m/>
    <m/>
    <s v="Y"/>
    <m/>
    <s v="Y"/>
    <s v="Y"/>
    <m/>
    <m/>
    <m/>
    <m/>
    <m/>
    <m/>
    <s v="Accident"/>
  </r>
  <r>
    <n v="3264"/>
    <x v="579"/>
    <x v="176"/>
    <d v="1899-12-30T00:00:00"/>
    <x v="26"/>
    <x v="1"/>
    <x v="0"/>
    <x v="40"/>
    <x v="3"/>
    <x v="0"/>
    <s v="BRISTOL"/>
    <x v="2"/>
    <x v="0"/>
    <m/>
    <x v="1"/>
    <x v="2"/>
    <s v="Other, Residential Institution"/>
    <s v="BRISTOL"/>
    <s v="HARTFORD"/>
    <s v="CT"/>
    <s v="Multi drug Effects"/>
    <s v="Acute Drug Intoxication Including Benzodiazepines"/>
    <m/>
    <m/>
    <m/>
    <m/>
    <m/>
    <m/>
    <m/>
    <m/>
    <s v="Y"/>
    <m/>
    <m/>
    <m/>
    <m/>
    <m/>
    <m/>
    <m/>
    <s v="Accident"/>
  </r>
  <r>
    <n v="3281"/>
    <x v="580"/>
    <x v="138"/>
    <d v="1899-12-30T00:00:00"/>
    <x v="19"/>
    <x v="1"/>
    <x v="0"/>
    <x v="75"/>
    <x v="3"/>
    <x v="0"/>
    <s v="BERLIN"/>
    <x v="2"/>
    <x v="2"/>
    <m/>
    <x v="0"/>
    <x v="0"/>
    <s v="Residence"/>
    <s v="BERLIN"/>
    <s v="HARTFORD"/>
    <s v="CT"/>
    <s v="Multi drug Effects"/>
    <s v="Acute Intoxication due to the Combined Effects of Fentanyl and Alcohol"/>
    <m/>
    <m/>
    <s v="Y"/>
    <m/>
    <m/>
    <m/>
    <s v="Y"/>
    <m/>
    <m/>
    <m/>
    <m/>
    <m/>
    <m/>
    <m/>
    <m/>
    <m/>
    <s v="Accident"/>
  </r>
  <r>
    <n v="3283"/>
    <x v="581"/>
    <x v="105"/>
    <d v="1899-12-30T00:00:00"/>
    <x v="25"/>
    <x v="0"/>
    <x v="0"/>
    <x v="15"/>
    <x v="3"/>
    <x v="0"/>
    <s v="EAST HARTFORD"/>
    <x v="2"/>
    <x v="2"/>
    <m/>
    <x v="1"/>
    <x v="1"/>
    <s v="Residence"/>
    <s v="EAST HARTFORD"/>
    <s v="HARTFORD"/>
    <s v="CT"/>
    <s v="Multi drug Effects"/>
    <s v="Combined Effects of Butyryl Fentanyl, U-47700 (Synthetic Opioid), Clonazepam, Cocaine, Venlafaxine, Fentanyl, Oxycodone, and Heroin"/>
    <s v="Y"/>
    <s v="Y"/>
    <s v="Y"/>
    <s v="Y"/>
    <s v="Y"/>
    <m/>
    <m/>
    <m/>
    <s v="Y"/>
    <m/>
    <m/>
    <m/>
    <m/>
    <m/>
    <s v="U-47700"/>
    <m/>
    <s v="Accident"/>
  </r>
  <r>
    <n v="3295"/>
    <x v="582"/>
    <x v="255"/>
    <d v="1899-12-30T00:00:00"/>
    <x v="18"/>
    <x v="0"/>
    <x v="0"/>
    <x v="40"/>
    <x v="3"/>
    <x v="0"/>
    <s v="BRISTOL"/>
    <x v="2"/>
    <x v="2"/>
    <m/>
    <x v="1"/>
    <x v="3"/>
    <s v="Residence"/>
    <s v="BRISTOL"/>
    <s v="HARTFORD"/>
    <s v="CT"/>
    <s v="Multi drug Effects"/>
    <s v="Combined Effects of Ethanol and Methadone"/>
    <m/>
    <m/>
    <m/>
    <m/>
    <m/>
    <m/>
    <s v="Y"/>
    <m/>
    <m/>
    <s v="Y"/>
    <m/>
    <m/>
    <m/>
    <m/>
    <m/>
    <m/>
    <s v="Accident"/>
  </r>
  <r>
    <n v="3296"/>
    <x v="583"/>
    <x v="93"/>
    <d v="1899-12-30T00:00:00"/>
    <x v="51"/>
    <x v="0"/>
    <x v="0"/>
    <x v="35"/>
    <x v="6"/>
    <x v="0"/>
    <s v="VERNON"/>
    <x v="7"/>
    <x v="0"/>
    <m/>
    <x v="0"/>
    <x v="0"/>
    <s v="Restaurant"/>
    <s v="VERNON"/>
    <s v="TOLLAND"/>
    <s v="CT"/>
    <s v="Multi drug Effects"/>
    <s v="Ethanol and Fentanyl"/>
    <m/>
    <m/>
    <s v="Y"/>
    <m/>
    <m/>
    <m/>
    <s v="Y"/>
    <m/>
    <m/>
    <m/>
    <m/>
    <m/>
    <m/>
    <m/>
    <m/>
    <m/>
    <s v="Accident"/>
  </r>
  <r>
    <n v="3299"/>
    <x v="584"/>
    <x v="139"/>
    <d v="1899-12-30T00:00:00"/>
    <x v="39"/>
    <x v="1"/>
    <x v="0"/>
    <x v="131"/>
    <x v="2"/>
    <x v="0"/>
    <s v="ASHFORD"/>
    <x v="5"/>
    <x v="2"/>
    <m/>
    <x v="1"/>
    <x v="1"/>
    <s v="Residence"/>
    <s v="ASHFORD"/>
    <s v="WINDHAM"/>
    <s v="CT"/>
    <s v="Multi drug Effects"/>
    <s v="Acute Intoxication Combined Effects of Cocaine, Diphenhydramine, and Fentanyl"/>
    <m/>
    <s v="Y"/>
    <s v="Y"/>
    <m/>
    <m/>
    <m/>
    <m/>
    <m/>
    <m/>
    <m/>
    <m/>
    <m/>
    <m/>
    <m/>
    <m/>
    <m/>
    <s v="Accident"/>
  </r>
  <r>
    <n v="3300"/>
    <x v="585"/>
    <x v="297"/>
    <d v="1899-12-30T00:00:00"/>
    <x v="8"/>
    <x v="0"/>
    <x v="0"/>
    <x v="28"/>
    <x v="5"/>
    <x v="0"/>
    <s v="NORWICH"/>
    <x v="4"/>
    <x v="2"/>
    <m/>
    <x v="0"/>
    <x v="0"/>
    <s v="Residence"/>
    <s v="NORWICH"/>
    <s v="NEW LONDON"/>
    <s v="CT"/>
    <s v="Multi drug Effects"/>
    <s v="ACUTE HEROIN, FENTANYL AND COCAINE TOXICITIES, VENLAFAXINE, MIRTAZAPINE USE"/>
    <s v="Y"/>
    <s v="Y"/>
    <s v="Y"/>
    <m/>
    <m/>
    <m/>
    <m/>
    <m/>
    <m/>
    <m/>
    <m/>
    <m/>
    <m/>
    <m/>
    <m/>
    <m/>
    <s v="Accident"/>
  </r>
  <r>
    <n v="3301"/>
    <x v="586"/>
    <x v="238"/>
    <d v="1899-12-30T00:00:00"/>
    <x v="48"/>
    <x v="0"/>
    <x v="0"/>
    <x v="34"/>
    <x v="0"/>
    <x v="0"/>
    <s v="MILFORD"/>
    <x v="0"/>
    <x v="2"/>
    <m/>
    <x v="1"/>
    <x v="3"/>
    <s v="Residence"/>
    <s v="MILFORD"/>
    <s v="NEW HAVEN"/>
    <s v="CT"/>
    <s v="Multi drug Effects"/>
    <s v="Acute Oxycodone Intoxication"/>
    <m/>
    <m/>
    <m/>
    <m/>
    <s v="Y"/>
    <m/>
    <m/>
    <m/>
    <m/>
    <m/>
    <m/>
    <m/>
    <m/>
    <m/>
    <m/>
    <m/>
    <s v="Accident"/>
  </r>
  <r>
    <n v="3318"/>
    <x v="587"/>
    <x v="173"/>
    <d v="1899-12-30T00:00:00"/>
    <x v="45"/>
    <x v="1"/>
    <x v="0"/>
    <x v="132"/>
    <x v="0"/>
    <x v="0"/>
    <s v="SOUTHBURY"/>
    <x v="0"/>
    <x v="2"/>
    <m/>
    <x v="0"/>
    <x v="0"/>
    <s v="Residence"/>
    <s v="SOUTHBURY"/>
    <s v="NEW HAVEN"/>
    <s v="CT"/>
    <s v="DM"/>
    <s v="Hyperglycemia and Ketosis DM and acute cocaine intoxication"/>
    <m/>
    <s v="Y"/>
    <m/>
    <m/>
    <m/>
    <m/>
    <m/>
    <m/>
    <m/>
    <m/>
    <m/>
    <m/>
    <m/>
    <m/>
    <m/>
    <m/>
    <s v="Accident"/>
  </r>
  <r>
    <n v="3320"/>
    <x v="588"/>
    <x v="119"/>
    <d v="1899-12-30T00:00:00"/>
    <x v="7"/>
    <x v="0"/>
    <x v="0"/>
    <x v="41"/>
    <x v="7"/>
    <x v="0"/>
    <s v="HARTFORD"/>
    <x v="2"/>
    <x v="1"/>
    <s v="Girlfriend's Residence"/>
    <x v="0"/>
    <x v="0"/>
    <s v="Residential Building"/>
    <s v="HARTFORD"/>
    <s v="HARTFORD"/>
    <s v="CT"/>
    <s v="Multi drug Effects"/>
    <s v="Diphenhydramine, Fentanyl, and Heroin"/>
    <s v="Y"/>
    <m/>
    <s v="Y"/>
    <m/>
    <m/>
    <m/>
    <m/>
    <m/>
    <m/>
    <m/>
    <m/>
    <m/>
    <m/>
    <m/>
    <m/>
    <m/>
    <s v="Accident"/>
  </r>
  <r>
    <n v="3327"/>
    <x v="589"/>
    <x v="86"/>
    <d v="1899-12-30T00:00:00"/>
    <x v="37"/>
    <x v="0"/>
    <x v="0"/>
    <x v="133"/>
    <x v="1"/>
    <x v="0"/>
    <s v="BRISTOL"/>
    <x v="2"/>
    <x v="0"/>
    <m/>
    <x v="0"/>
    <x v="0"/>
    <s v="Residence"/>
    <s v="PLYMOUTH"/>
    <s v="LITCHFIELD"/>
    <s v="CT"/>
    <s v="Multi drug Effects"/>
    <s v="Acute Intoxication due to the Combined Effects of Synthetic Fentanyls including Furanyl, Butyryl, para-Fluorofentanyl, para-Fluorobutyryl and 4-ANPP"/>
    <m/>
    <m/>
    <s v="Y"/>
    <s v="Y"/>
    <m/>
    <m/>
    <m/>
    <m/>
    <m/>
    <m/>
    <m/>
    <m/>
    <m/>
    <m/>
    <m/>
    <m/>
    <s v="Accident"/>
  </r>
  <r>
    <n v="3331"/>
    <x v="590"/>
    <x v="249"/>
    <d v="1899-12-30T00:00:00"/>
    <x v="29"/>
    <x v="0"/>
    <x v="0"/>
    <x v="9"/>
    <x v="4"/>
    <x v="0"/>
    <s v="BRIDGEPORT"/>
    <x v="3"/>
    <x v="2"/>
    <m/>
    <x v="0"/>
    <x v="0"/>
    <s v="Residential Building"/>
    <s v="BRIDGEPORT"/>
    <s v="FAIRFIELD"/>
    <s v="CT"/>
    <s v="Multi drug Effects"/>
    <s v="Acute Intoxication due to the Combined Effects of Fentanyl, Cocaine and Heroin"/>
    <s v="Y"/>
    <s v="Y"/>
    <s v="Y"/>
    <m/>
    <m/>
    <m/>
    <m/>
    <m/>
    <m/>
    <m/>
    <m/>
    <m/>
    <m/>
    <m/>
    <m/>
    <m/>
    <s v="Accident"/>
  </r>
  <r>
    <n v="3338"/>
    <x v="591"/>
    <x v="186"/>
    <d v="1899-12-30T00:00:00"/>
    <x v="37"/>
    <x v="0"/>
    <x v="0"/>
    <x v="134"/>
    <x v="4"/>
    <x v="0"/>
    <s v="COS COB"/>
    <x v="3"/>
    <x v="2"/>
    <m/>
    <x v="0"/>
    <x v="0"/>
    <s v="Residence"/>
    <s v="COS COB"/>
    <s v="FAIRFIELD"/>
    <s v="CT"/>
    <s v="Multi drug Effects"/>
    <s v="Acute Intoxication due to the Combined Effects of Amphetamine, Clonazepam, Diphenhydramine, and Heroin"/>
    <s v="Y"/>
    <m/>
    <m/>
    <m/>
    <m/>
    <m/>
    <m/>
    <m/>
    <m/>
    <m/>
    <s v="Y"/>
    <m/>
    <m/>
    <m/>
    <m/>
    <m/>
    <s v="Accident"/>
  </r>
  <r>
    <n v="3339"/>
    <x v="592"/>
    <x v="0"/>
    <d v="1899-12-30T00:00:00"/>
    <x v="13"/>
    <x v="0"/>
    <x v="0"/>
    <x v="82"/>
    <x v="7"/>
    <x v="0"/>
    <s v="CLINTON"/>
    <x v="6"/>
    <x v="2"/>
    <m/>
    <x v="0"/>
    <x v="0"/>
    <s v="Residence"/>
    <s v="CLINTON"/>
    <s v="MIDDLESEX"/>
    <s v="CT"/>
    <s v="Multi drug Effects"/>
    <s v="Acute Fentanyl, Acetyl Fentanyl, and Heroin Intoxication"/>
    <s v="Y"/>
    <m/>
    <s v="Y"/>
    <s v="Y"/>
    <m/>
    <m/>
    <m/>
    <m/>
    <m/>
    <m/>
    <m/>
    <m/>
    <m/>
    <m/>
    <m/>
    <m/>
    <s v="Accident"/>
  </r>
  <r>
    <n v="3359"/>
    <x v="593"/>
    <x v="50"/>
    <d v="1899-12-30T00:00:00"/>
    <x v="14"/>
    <x v="1"/>
    <x v="0"/>
    <x v="46"/>
    <x v="3"/>
    <x v="0"/>
    <s v="ENFIELD"/>
    <x v="2"/>
    <x v="2"/>
    <m/>
    <x v="0"/>
    <x v="0"/>
    <s v="Residence"/>
    <s v="ENFIELD"/>
    <s v="HARTFORD"/>
    <s v="CT"/>
    <s v="Multi drug Effects"/>
    <s v="ACUTE INTOXICATION DUE TO THE COMBINED EFFECTS of fentanyl and cocaine"/>
    <m/>
    <s v="Y"/>
    <s v="Y"/>
    <m/>
    <m/>
    <m/>
    <m/>
    <m/>
    <m/>
    <m/>
    <m/>
    <m/>
    <m/>
    <m/>
    <m/>
    <m/>
    <s v="Accident"/>
  </r>
  <r>
    <n v="3361"/>
    <x v="594"/>
    <x v="256"/>
    <d v="1899-12-30T00:00:00"/>
    <x v="0"/>
    <x v="0"/>
    <x v="0"/>
    <x v="32"/>
    <x v="4"/>
    <x v="0"/>
    <s v="BRIDGEPORT"/>
    <x v="3"/>
    <x v="0"/>
    <m/>
    <x v="0"/>
    <x v="0"/>
    <s v="Residence"/>
    <s v="STRATFORD"/>
    <s v="FAIRFIELD"/>
    <s v="CT"/>
    <s v="Multi drug Effects"/>
    <s v="Acute Intoxication From the Combined Effects of Fentanyl, Heroin, Methadone, Alprazolam, Mirtazapine, and Alcohol"/>
    <s v="Y"/>
    <m/>
    <s v="Y"/>
    <m/>
    <m/>
    <m/>
    <s v="Y"/>
    <m/>
    <s v="Y"/>
    <s v="Y"/>
    <m/>
    <m/>
    <m/>
    <m/>
    <m/>
    <m/>
    <s v="Accident"/>
  </r>
  <r>
    <n v="3366"/>
    <x v="595"/>
    <x v="298"/>
    <d v="1899-12-30T00:00:00"/>
    <x v="42"/>
    <x v="1"/>
    <x v="0"/>
    <x v="28"/>
    <x v="5"/>
    <x v="0"/>
    <s v="NORWICH"/>
    <x v="4"/>
    <x v="2"/>
    <m/>
    <x v="0"/>
    <x v="0"/>
    <s v="Residence"/>
    <s v="NORWICH"/>
    <s v="NEW LONDON"/>
    <s v="CT"/>
    <s v="Multi drug Effects"/>
    <s v="Acute Intoxication From the Combined Effects of Fentanyl and Alprazolam"/>
    <m/>
    <m/>
    <s v="Y"/>
    <m/>
    <m/>
    <m/>
    <m/>
    <m/>
    <s v="Y"/>
    <m/>
    <m/>
    <m/>
    <m/>
    <m/>
    <m/>
    <m/>
    <s v="Accident"/>
  </r>
  <r>
    <n v="3367"/>
    <x v="596"/>
    <x v="247"/>
    <d v="1899-12-30T00:00:00"/>
    <x v="21"/>
    <x v="0"/>
    <x v="3"/>
    <x v="15"/>
    <x v="3"/>
    <x v="0"/>
    <s v="EAST HARTFORD"/>
    <x v="2"/>
    <x v="2"/>
    <m/>
    <x v="0"/>
    <x v="0"/>
    <s v="Residence"/>
    <s v="EAST HARTFORD"/>
    <s v="HARTFORD"/>
    <s v="CT"/>
    <s v="Multi drug Effects"/>
    <s v="ACUTE FENTANYL TOXICITY"/>
    <m/>
    <m/>
    <s v="Y"/>
    <m/>
    <m/>
    <m/>
    <m/>
    <m/>
    <m/>
    <m/>
    <m/>
    <m/>
    <m/>
    <m/>
    <m/>
    <m/>
    <s v="Accident"/>
  </r>
  <r>
    <n v="3398"/>
    <x v="597"/>
    <x v="299"/>
    <d v="1899-12-30T00:00:00"/>
    <x v="18"/>
    <x v="1"/>
    <x v="0"/>
    <x v="0"/>
    <x v="0"/>
    <x v="0"/>
    <s v="MERIDEN"/>
    <x v="0"/>
    <x v="0"/>
    <m/>
    <x v="0"/>
    <x v="0"/>
    <s v="Residence"/>
    <s v="MERIDEN"/>
    <s v="NEW HAVEN"/>
    <s v="CT"/>
    <s v="Multi drug Effects"/>
    <s v="Fentanyl, Heroin, and Clonazepam"/>
    <s v="Y"/>
    <m/>
    <s v="Y"/>
    <m/>
    <m/>
    <m/>
    <m/>
    <m/>
    <s v="Y"/>
    <m/>
    <m/>
    <m/>
    <m/>
    <m/>
    <m/>
    <m/>
    <s v="Accident"/>
  </r>
  <r>
    <n v="3399"/>
    <x v="598"/>
    <x v="300"/>
    <d v="1899-12-30T00:00:00"/>
    <x v="17"/>
    <x v="0"/>
    <x v="0"/>
    <x v="1"/>
    <x v="0"/>
    <x v="0"/>
    <s v="BRANFORD"/>
    <x v="0"/>
    <x v="1"/>
    <s v="friend's house"/>
    <x v="0"/>
    <x v="0"/>
    <s v="Residential Building"/>
    <s v="BRANFORD"/>
    <s v="NEW HAVEN"/>
    <s v="CT"/>
    <s v="Multi drug Effects"/>
    <s v="Acute Intoxication due to the Combined Effects of Fentanyl, Heroin and Alprazolam"/>
    <s v="Y"/>
    <m/>
    <s v="Y"/>
    <m/>
    <m/>
    <m/>
    <m/>
    <m/>
    <s v="Y"/>
    <m/>
    <m/>
    <m/>
    <m/>
    <m/>
    <m/>
    <m/>
    <s v="Accident"/>
  </r>
  <r>
    <n v="3400"/>
    <x v="599"/>
    <x v="65"/>
    <d v="1899-12-30T00:00:00"/>
    <x v="25"/>
    <x v="1"/>
    <x v="0"/>
    <x v="11"/>
    <x v="0"/>
    <x v="0"/>
    <s v="WATERBURY"/>
    <x v="0"/>
    <x v="2"/>
    <m/>
    <x v="0"/>
    <x v="0"/>
    <s v="Residence"/>
    <s v="WATERBURY"/>
    <s v="NEW HAVEN"/>
    <s v="CT"/>
    <s v="Multi drug Effects"/>
    <s v="Acute Intoxication From the Combined Effects of Cocaine, Methamphetamine, Phencyclidine, Fentanyl, Heroin, Alprazolam, Tramadol, and Hydroxyzine"/>
    <s v="Y"/>
    <s v="Y"/>
    <s v="Y"/>
    <m/>
    <m/>
    <m/>
    <m/>
    <m/>
    <s v="Y"/>
    <m/>
    <s v="Y"/>
    <s v="Y"/>
    <m/>
    <m/>
    <s v="PCP"/>
    <m/>
    <s v="Accident"/>
  </r>
  <r>
    <n v="3402"/>
    <x v="600"/>
    <x v="150"/>
    <d v="1899-12-30T00:00:00"/>
    <x v="33"/>
    <x v="0"/>
    <x v="0"/>
    <x v="40"/>
    <x v="3"/>
    <x v="0"/>
    <s v="BRISTOL"/>
    <x v="2"/>
    <x v="2"/>
    <m/>
    <x v="2"/>
    <x v="21"/>
    <s v="Residence"/>
    <s v="BRISTOL"/>
    <s v="HARTFORD"/>
    <s v="CT"/>
    <s v="Multi drug Effects"/>
    <s v="Multidrug Toxicity Including Ethanol, Heroin, Nordiazepam, Lorazepam, Hydroxyzine, and Promethazine"/>
    <s v="Y"/>
    <m/>
    <m/>
    <m/>
    <m/>
    <m/>
    <s v="Y"/>
    <m/>
    <s v="Y"/>
    <m/>
    <m/>
    <m/>
    <m/>
    <m/>
    <m/>
    <m/>
    <s v="Accident"/>
  </r>
  <r>
    <n v="3413"/>
    <x v="601"/>
    <x v="301"/>
    <d v="1899-12-30T00:00:00"/>
    <x v="30"/>
    <x v="1"/>
    <x v="0"/>
    <x v="38"/>
    <x v="4"/>
    <x v="0"/>
    <s v="STAMFORD"/>
    <x v="3"/>
    <x v="2"/>
    <m/>
    <x v="0"/>
    <x v="0"/>
    <s v="Residence"/>
    <s v="STAMFORD"/>
    <s v="FAIRFIELD"/>
    <s v="CT"/>
    <s v="Multi drug Effects"/>
    <s v="ACUTE CYCLOPROPYL FENTANYL TOXICITY, CLONAZEPAM, BUPRENORPHINE, ALCOHOL USE"/>
    <m/>
    <m/>
    <s v="Y"/>
    <m/>
    <m/>
    <m/>
    <s v="Y"/>
    <m/>
    <s v="Y"/>
    <m/>
    <m/>
    <m/>
    <m/>
    <m/>
    <s v="Buprenophine"/>
    <m/>
    <s v="Accident"/>
  </r>
  <r>
    <n v="3426"/>
    <x v="602"/>
    <x v="302"/>
    <d v="1899-12-30T00:00:00"/>
    <x v="45"/>
    <x v="1"/>
    <x v="0"/>
    <x v="11"/>
    <x v="0"/>
    <x v="0"/>
    <s v="WATERBURY"/>
    <x v="0"/>
    <x v="2"/>
    <m/>
    <x v="1"/>
    <x v="3"/>
    <s v="Residence"/>
    <s v="WATERBURY"/>
    <s v="NEW HAVEN"/>
    <s v="CT"/>
    <s v="Multi drug Effects"/>
    <s v="Combined Effects of Ethanol, Lorazepam, and Oxycodone"/>
    <m/>
    <m/>
    <m/>
    <m/>
    <s v="Y"/>
    <m/>
    <s v="Y"/>
    <m/>
    <s v="Y"/>
    <m/>
    <m/>
    <m/>
    <m/>
    <m/>
    <m/>
    <m/>
    <s v="Accident"/>
  </r>
  <r>
    <n v="3431"/>
    <x v="603"/>
    <x v="209"/>
    <d v="1899-12-30T00:00:00"/>
    <x v="5"/>
    <x v="1"/>
    <x v="0"/>
    <x v="90"/>
    <x v="0"/>
    <x v="0"/>
    <s v="BETHANY"/>
    <x v="0"/>
    <x v="2"/>
    <m/>
    <x v="1"/>
    <x v="50"/>
    <s v="Residence"/>
    <s v="BETHANY"/>
    <s v="NEW HAVEN"/>
    <s v="CT"/>
    <s v="Multi drug Effects"/>
    <s v="COMBINED HYDROCODONE, HYDROMORPHONE, CYCLOBENZAPRINE AND HYDROXYZINE TOXICITIES, HALOPERIDOL USE"/>
    <m/>
    <m/>
    <m/>
    <m/>
    <m/>
    <m/>
    <m/>
    <s v="Y"/>
    <m/>
    <m/>
    <m/>
    <m/>
    <m/>
    <s v="Y"/>
    <m/>
    <m/>
    <s v="Accident"/>
  </r>
  <r>
    <n v="3434"/>
    <x v="604"/>
    <x v="243"/>
    <d v="1899-12-30T00:00:00"/>
    <x v="39"/>
    <x v="0"/>
    <x v="0"/>
    <x v="46"/>
    <x v="3"/>
    <x v="0"/>
    <s v="ENFIELD"/>
    <x v="2"/>
    <x v="2"/>
    <m/>
    <x v="0"/>
    <x v="0"/>
    <s v="Residence"/>
    <s v="ENFIELD"/>
    <s v="HARTFORD"/>
    <s v="CT"/>
    <s v="Multi drug Effects"/>
    <s v="Acute Intoxication Alprazolam, Fentanyl, and Heroin"/>
    <s v="Y"/>
    <m/>
    <s v="Y"/>
    <m/>
    <m/>
    <m/>
    <m/>
    <m/>
    <s v="Y"/>
    <m/>
    <m/>
    <m/>
    <m/>
    <m/>
    <m/>
    <m/>
    <s v="Accident"/>
  </r>
  <r>
    <n v="3438"/>
    <x v="605"/>
    <x v="176"/>
    <d v="1899-12-30T00:00:00"/>
    <x v="12"/>
    <x v="0"/>
    <x v="1"/>
    <x v="9"/>
    <x v="4"/>
    <x v="0"/>
    <s v="BRIDGEPORT"/>
    <x v="3"/>
    <x v="0"/>
    <m/>
    <x v="1"/>
    <x v="1"/>
    <s v="Residence"/>
    <s v="BRIDGEPORT"/>
    <s v="FAIRFIELD"/>
    <s v="CT"/>
    <s v="Multi drug Effects"/>
    <s v="Combined Effects of Cocaine and Fentanyl"/>
    <m/>
    <s v="Y"/>
    <s v="Y"/>
    <m/>
    <m/>
    <m/>
    <m/>
    <m/>
    <m/>
    <m/>
    <m/>
    <m/>
    <m/>
    <m/>
    <m/>
    <m/>
    <s v="Accident"/>
  </r>
  <r>
    <n v="3439"/>
    <x v="606"/>
    <x v="155"/>
    <d v="1899-12-30T00:00:00"/>
    <x v="13"/>
    <x v="0"/>
    <x v="0"/>
    <x v="12"/>
    <x v="0"/>
    <x v="0"/>
    <s v="WEST HAVEN"/>
    <x v="0"/>
    <x v="2"/>
    <m/>
    <x v="0"/>
    <x v="0"/>
    <s v="Residence"/>
    <s v="WEST HAVEN"/>
    <s v="NEW HAVEN"/>
    <s v="CT"/>
    <s v="Multi drug Effects"/>
    <s v="Acute Intoxication From the Combined Effects of Fentanyl and Diphenhydramine"/>
    <m/>
    <m/>
    <s v="Y"/>
    <m/>
    <m/>
    <m/>
    <m/>
    <m/>
    <m/>
    <m/>
    <m/>
    <m/>
    <m/>
    <m/>
    <m/>
    <m/>
    <s v="Accident"/>
  </r>
  <r>
    <n v="3454"/>
    <x v="607"/>
    <x v="216"/>
    <d v="1899-12-30T00:00:00"/>
    <x v="17"/>
    <x v="0"/>
    <x v="0"/>
    <x v="6"/>
    <x v="3"/>
    <x v="0"/>
    <s v="HARTFORD"/>
    <x v="2"/>
    <x v="2"/>
    <m/>
    <x v="1"/>
    <x v="2"/>
    <s v="Residence"/>
    <s v="HARTFORD"/>
    <s v="HARTFORD"/>
    <s v="CT"/>
    <s v="Multi drug Effects"/>
    <s v="Multidrug Toxicity Including Ethanol, Cocaine, Cocaethylene, Fentanyl, and Acetyl Fentanyl"/>
    <m/>
    <s v="Y"/>
    <s v="Y"/>
    <s v="Y"/>
    <m/>
    <m/>
    <s v="Y"/>
    <m/>
    <m/>
    <m/>
    <m/>
    <m/>
    <m/>
    <m/>
    <m/>
    <m/>
    <s v="Accident"/>
  </r>
  <r>
    <n v="3460"/>
    <x v="608"/>
    <x v="222"/>
    <d v="1899-12-30T00:00:00"/>
    <x v="43"/>
    <x v="1"/>
    <x v="1"/>
    <x v="14"/>
    <x v="3"/>
    <x v="0"/>
    <s v="NEW BRITAIN"/>
    <x v="2"/>
    <x v="2"/>
    <m/>
    <x v="1"/>
    <x v="1"/>
    <s v="Residence"/>
    <s v="NEW BRITAIN"/>
    <s v="HARTFORD"/>
    <s v="CT"/>
    <s v="Multi drug Effects"/>
    <s v="Combined Effects of Ethanol, Cocaine, Doxylamine, Citalopram/Escitalopram, and Heroin"/>
    <s v="Y"/>
    <s v="Y"/>
    <m/>
    <m/>
    <m/>
    <m/>
    <s v="Y"/>
    <m/>
    <m/>
    <m/>
    <m/>
    <m/>
    <m/>
    <m/>
    <m/>
    <m/>
    <s v="Accident"/>
  </r>
  <r>
    <n v="3482"/>
    <x v="609"/>
    <x v="240"/>
    <d v="1899-12-30T00:00:00"/>
    <x v="9"/>
    <x v="0"/>
    <x v="0"/>
    <x v="40"/>
    <x v="3"/>
    <x v="0"/>
    <s v="BRISTOL"/>
    <x v="2"/>
    <x v="0"/>
    <m/>
    <x v="0"/>
    <x v="0"/>
    <s v="Residence"/>
    <s v="BRISTOL"/>
    <s v="HARTFORD"/>
    <s v="CT"/>
    <s v="Multi drug Effects"/>
    <s v="Acute Intoxication due to the Combined Effects of Fentanyl and Alcohol"/>
    <m/>
    <m/>
    <s v="Y"/>
    <m/>
    <m/>
    <m/>
    <s v="Y"/>
    <m/>
    <m/>
    <m/>
    <m/>
    <m/>
    <m/>
    <m/>
    <m/>
    <m/>
    <s v="Accident"/>
  </r>
  <r>
    <n v="3486"/>
    <x v="610"/>
    <x v="156"/>
    <d v="1899-12-30T00:00:00"/>
    <x v="4"/>
    <x v="0"/>
    <x v="0"/>
    <x v="65"/>
    <x v="0"/>
    <x v="0"/>
    <s v="BRANFORD"/>
    <x v="0"/>
    <x v="1"/>
    <s v="In Car in Margherita's parking lot"/>
    <x v="0"/>
    <x v="0"/>
    <s v="Parking Lot"/>
    <s v="BRANFORD"/>
    <s v="NEW HAVEN"/>
    <s v="CT"/>
    <s v="Multi drug Effects"/>
    <s v="ACUTE FENTANYL TOXICITY"/>
    <m/>
    <m/>
    <s v="Y"/>
    <m/>
    <m/>
    <m/>
    <m/>
    <m/>
    <m/>
    <m/>
    <m/>
    <m/>
    <m/>
    <m/>
    <m/>
    <m/>
    <s v="Accident"/>
  </r>
  <r>
    <n v="3496"/>
    <x v="611"/>
    <x v="97"/>
    <d v="1899-12-30T00:00:00"/>
    <x v="33"/>
    <x v="1"/>
    <x v="0"/>
    <x v="15"/>
    <x v="3"/>
    <x v="0"/>
    <s v="EAST HARTFORD"/>
    <x v="2"/>
    <x v="2"/>
    <m/>
    <x v="1"/>
    <x v="1"/>
    <s v="Residence"/>
    <s v="EAST HARTFORD"/>
    <s v="HARTFORD"/>
    <s v="CT"/>
    <s v="Multi drug Effects"/>
    <s v="Combined Effects of Butyryl Fentanyl, Clonazepam, Bupropion, Fentanyl, Acetyl Fentanyl, and Heroin"/>
    <s v="Y"/>
    <m/>
    <s v="Y"/>
    <s v="Y"/>
    <m/>
    <m/>
    <m/>
    <m/>
    <s v="Y"/>
    <m/>
    <m/>
    <m/>
    <m/>
    <m/>
    <m/>
    <m/>
    <s v="Accident"/>
  </r>
  <r>
    <n v="3520"/>
    <x v="612"/>
    <x v="290"/>
    <d v="1899-12-30T00:00:00"/>
    <x v="16"/>
    <x v="0"/>
    <x v="0"/>
    <x v="112"/>
    <x v="3"/>
    <x v="0"/>
    <s v="PLANTSVILLE"/>
    <x v="2"/>
    <x v="2"/>
    <m/>
    <x v="0"/>
    <x v="0"/>
    <s v="Residence"/>
    <s v="PLANTSVILLE"/>
    <s v="HARTFORD"/>
    <s v="CT"/>
    <s v="Multi drug Effects"/>
    <s v="Acute Heroin and Diphenhydramine Intoxication"/>
    <s v="Y"/>
    <m/>
    <m/>
    <m/>
    <m/>
    <m/>
    <m/>
    <m/>
    <m/>
    <m/>
    <m/>
    <m/>
    <m/>
    <m/>
    <m/>
    <m/>
    <s v="Accident"/>
  </r>
  <r>
    <n v="3522"/>
    <x v="613"/>
    <x v="51"/>
    <d v="1899-12-30T00:00:00"/>
    <x v="11"/>
    <x v="1"/>
    <x v="0"/>
    <x v="61"/>
    <x v="5"/>
    <x v="0"/>
    <s v="WATERFORD"/>
    <x v="4"/>
    <x v="2"/>
    <m/>
    <x v="1"/>
    <x v="3"/>
    <s v="Residence"/>
    <s v="WATERFORD"/>
    <s v="NEW LONDON"/>
    <s v="CT"/>
    <s v="Multi drug Effects"/>
    <s v="Acute Intoxication Combined Effects of Loperamide, Clonazepam, Duloxetine, Sertraline, Amitriptyline, Diphenhydramine, Cyclobenzaprine, and Oxycodone"/>
    <m/>
    <m/>
    <m/>
    <m/>
    <s v="Y"/>
    <m/>
    <m/>
    <m/>
    <s v="Y"/>
    <m/>
    <m/>
    <m/>
    <m/>
    <m/>
    <m/>
    <m/>
    <s v="Accident"/>
  </r>
  <r>
    <n v="3524"/>
    <x v="614"/>
    <x v="25"/>
    <d v="1899-12-30T00:00:00"/>
    <x v="1"/>
    <x v="0"/>
    <x v="0"/>
    <x v="35"/>
    <x v="6"/>
    <x v="0"/>
    <s v="VERNON"/>
    <x v="7"/>
    <x v="2"/>
    <m/>
    <x v="1"/>
    <x v="10"/>
    <s v="Residence"/>
    <s v="VERNON"/>
    <s v="TOLLAND"/>
    <s v="CT"/>
    <s v="Multi drug Effects"/>
    <s v="ACUTE COMBINED BUPRENORPHINE, DIAZEPAM, ALPRAZOLAM AND HYDROXYZINE TOXICITIES"/>
    <m/>
    <m/>
    <m/>
    <m/>
    <m/>
    <m/>
    <m/>
    <m/>
    <s v="Y"/>
    <m/>
    <m/>
    <m/>
    <m/>
    <m/>
    <s v="Buprenor"/>
    <m/>
    <s v="Accident"/>
  </r>
  <r>
    <n v="3528"/>
    <x v="615"/>
    <x v="28"/>
    <d v="1899-12-30T00:00:00"/>
    <x v="20"/>
    <x v="0"/>
    <x v="3"/>
    <x v="71"/>
    <x v="3"/>
    <x v="0"/>
    <s v="NEWINGTON"/>
    <x v="2"/>
    <x v="2"/>
    <m/>
    <x v="0"/>
    <x v="0"/>
    <s v="Residence"/>
    <s v="NEWINGTON"/>
    <s v="HARTFORD"/>
    <s v="CT"/>
    <s v="Multi drug Effects"/>
    <s v="Acute Fentanyl Intoxication, RECENT COCAINE USE"/>
    <m/>
    <s v="Y"/>
    <s v="Y"/>
    <m/>
    <m/>
    <m/>
    <m/>
    <m/>
    <m/>
    <m/>
    <m/>
    <m/>
    <m/>
    <m/>
    <m/>
    <m/>
    <s v="Accident"/>
  </r>
  <r>
    <n v="3546"/>
    <x v="616"/>
    <x v="137"/>
    <d v="1899-12-30T00:00:00"/>
    <x v="5"/>
    <x v="0"/>
    <x v="0"/>
    <x v="74"/>
    <x v="3"/>
    <x v="0"/>
    <s v="MERIDEN"/>
    <x v="0"/>
    <x v="1"/>
    <s v="Sober House"/>
    <x v="0"/>
    <x v="0"/>
    <s v="Other"/>
    <s v="MERIDEN"/>
    <s v="NEW HAVEN"/>
    <s v="CT"/>
    <s v="Multi drug Effects"/>
    <s v="Acute Intoxication From the Combined Effects of Fentanyl and Morphine"/>
    <s v="Y"/>
    <m/>
    <s v="Y"/>
    <m/>
    <m/>
    <m/>
    <m/>
    <m/>
    <m/>
    <m/>
    <m/>
    <m/>
    <m/>
    <m/>
    <m/>
    <m/>
    <s v="Accident"/>
  </r>
  <r>
    <n v="3557"/>
    <x v="617"/>
    <x v="135"/>
    <d v="1899-12-30T00:00:00"/>
    <x v="10"/>
    <x v="0"/>
    <x v="0"/>
    <x v="9"/>
    <x v="4"/>
    <x v="0"/>
    <s v="STRATFORD"/>
    <x v="3"/>
    <x v="1"/>
    <s v="Hotel/Motel"/>
    <x v="0"/>
    <x v="0"/>
    <s v="Hotel or Motel"/>
    <s v="STRATFORD"/>
    <s v="FAIRFIELD"/>
    <s v="CT"/>
    <s v="Multi drug Effects"/>
    <s v="ACUTE COCAINE, HEROIN, METHAMPHETAMINE AND ALCOHOL TOXICITIES"/>
    <s v="Y"/>
    <s v="Y"/>
    <m/>
    <m/>
    <m/>
    <m/>
    <s v="Y"/>
    <m/>
    <m/>
    <m/>
    <s v="Y"/>
    <m/>
    <m/>
    <m/>
    <m/>
    <m/>
    <s v="Accident"/>
  </r>
  <r>
    <n v="3561"/>
    <x v="618"/>
    <x v="303"/>
    <d v="1899-12-30T00:00:00"/>
    <x v="10"/>
    <x v="0"/>
    <x v="3"/>
    <x v="11"/>
    <x v="0"/>
    <x v="0"/>
    <s v="NEW HAVEN"/>
    <x v="0"/>
    <x v="1"/>
    <s v="Mother's Residence"/>
    <x v="1"/>
    <x v="51"/>
    <s v="Other"/>
    <s v="WATERBURY"/>
    <s v="NEW HAVEN"/>
    <s v="CT"/>
    <s v="Multi drug Effects"/>
    <s v="Acute Intoxication From the Combined Effects of Methadone, Clonazepam, Zolpidem, Olanzapine, and Sertraline"/>
    <m/>
    <m/>
    <m/>
    <m/>
    <m/>
    <m/>
    <m/>
    <m/>
    <s v="Y"/>
    <s v="Y"/>
    <m/>
    <m/>
    <m/>
    <m/>
    <m/>
    <m/>
    <s v="Accident"/>
  </r>
  <r>
    <n v="3565"/>
    <x v="619"/>
    <x v="141"/>
    <d v="1899-12-30T00:00:00"/>
    <x v="35"/>
    <x v="0"/>
    <x v="0"/>
    <x v="65"/>
    <x v="0"/>
    <x v="0"/>
    <s v="BRANFORD"/>
    <x v="0"/>
    <x v="2"/>
    <m/>
    <x v="1"/>
    <x v="1"/>
    <s v="Residence"/>
    <s v="BRANFORD"/>
    <s v="NEW HAVEN"/>
    <s v="CT"/>
    <s v="Multi drug Effects"/>
    <s v="Acute Ethanol and Heroin Intoxication"/>
    <s v="Y"/>
    <m/>
    <m/>
    <m/>
    <m/>
    <m/>
    <s v="Y"/>
    <m/>
    <m/>
    <m/>
    <m/>
    <m/>
    <m/>
    <m/>
    <m/>
    <m/>
    <s v="Accident"/>
  </r>
  <r>
    <n v="3567"/>
    <x v="620"/>
    <x v="304"/>
    <d v="1899-12-30T00:00:00"/>
    <x v="22"/>
    <x v="0"/>
    <x v="0"/>
    <x v="19"/>
    <x v="0"/>
    <x v="0"/>
    <s v="NEW HAVEN"/>
    <x v="0"/>
    <x v="0"/>
    <m/>
    <x v="0"/>
    <x v="0"/>
    <s v="Residence"/>
    <s v="HAMDEN"/>
    <s v="NEW HAVEN"/>
    <s v="CT"/>
    <s v="Multi drug Effects"/>
    <s v="Acute Intoxication due to the Combined Effects of Fentanyl, Acetyl Fentanyl, Heroin, Alprazolam, Mitragynine and Ethanol"/>
    <s v="Y"/>
    <m/>
    <s v="Y"/>
    <s v="Y"/>
    <m/>
    <m/>
    <s v="Y"/>
    <m/>
    <s v="Y"/>
    <m/>
    <m/>
    <m/>
    <m/>
    <m/>
    <m/>
    <m/>
    <s v="Accident"/>
  </r>
  <r>
    <n v="3570"/>
    <x v="621"/>
    <x v="263"/>
    <d v="1899-12-30T00:00:00"/>
    <x v="33"/>
    <x v="0"/>
    <x v="0"/>
    <x v="24"/>
    <x v="5"/>
    <x v="0"/>
    <s v="NEW LONDON"/>
    <x v="4"/>
    <x v="2"/>
    <m/>
    <x v="0"/>
    <x v="52"/>
    <s v="Residence"/>
    <s v="NEW LONDON"/>
    <s v="NEW LONDON"/>
    <s v="CT"/>
    <s v="Multi drug Effects"/>
    <s v="Acute Intoxication due to the Combined Effects of Fentanyl, Heroin, and Ethanol"/>
    <s v="Y"/>
    <m/>
    <s v="Y"/>
    <m/>
    <m/>
    <m/>
    <s v="Y"/>
    <m/>
    <m/>
    <m/>
    <m/>
    <m/>
    <m/>
    <m/>
    <m/>
    <m/>
    <s v="Accident"/>
  </r>
  <r>
    <n v="3591"/>
    <x v="622"/>
    <x v="134"/>
    <d v="1899-12-30T00:00:00"/>
    <x v="32"/>
    <x v="1"/>
    <x v="0"/>
    <x v="71"/>
    <x v="3"/>
    <x v="0"/>
    <s v="NEWINGTON"/>
    <x v="2"/>
    <x v="2"/>
    <m/>
    <x v="0"/>
    <x v="0"/>
    <s v="Residence"/>
    <s v="NEWINGTON"/>
    <s v="HARTFORD"/>
    <s v="CT"/>
    <s v="Multi drug Effects"/>
    <s v="Acute Intoxication From the Combined Effects of Heroin, Cocaine, Cocaethylene, Alcohol, Diphenhydramine, and Dextro/Levo Methorphan"/>
    <s v="Y"/>
    <s v="Y"/>
    <m/>
    <m/>
    <m/>
    <m/>
    <s v="Y"/>
    <m/>
    <m/>
    <m/>
    <m/>
    <m/>
    <m/>
    <m/>
    <m/>
    <m/>
    <s v="Accident"/>
  </r>
  <r>
    <n v="3595"/>
    <x v="623"/>
    <x v="305"/>
    <d v="1899-12-30T00:00:00"/>
    <x v="40"/>
    <x v="1"/>
    <x v="3"/>
    <x v="6"/>
    <x v="3"/>
    <x v="0"/>
    <s v="HARTFORD"/>
    <x v="2"/>
    <x v="0"/>
    <m/>
    <x v="0"/>
    <x v="0"/>
    <s v="Residential Building"/>
    <s v="HARTFORD"/>
    <s v="HARTFORD"/>
    <s v="CT"/>
    <s v="Multi drug Effects"/>
    <s v="Acute and Chronic Cocaine Abuse, Pulmonary Emphysema, Diabetes Mellitus"/>
    <m/>
    <s v="Y"/>
    <m/>
    <m/>
    <m/>
    <m/>
    <m/>
    <m/>
    <m/>
    <m/>
    <m/>
    <m/>
    <m/>
    <m/>
    <m/>
    <m/>
    <s v="Accident"/>
  </r>
  <r>
    <n v="3602"/>
    <x v="624"/>
    <x v="34"/>
    <d v="1899-12-30T00:00:00"/>
    <x v="32"/>
    <x v="0"/>
    <x v="0"/>
    <x v="14"/>
    <x v="3"/>
    <x v="0"/>
    <s v="NEW BRITAIN"/>
    <x v="2"/>
    <x v="2"/>
    <m/>
    <x v="0"/>
    <x v="0"/>
    <s v="Residence"/>
    <s v="NEW BRITAIN"/>
    <s v="HARTFORD"/>
    <s v="CT"/>
    <s v="Multi drug Effects"/>
    <s v="Acute Orthro-Fluoro-Acrylfentanyl Intoxication"/>
    <m/>
    <m/>
    <s v="Y"/>
    <s v="Y"/>
    <m/>
    <m/>
    <m/>
    <m/>
    <m/>
    <m/>
    <m/>
    <m/>
    <m/>
    <m/>
    <m/>
    <m/>
    <s v="Accident"/>
  </r>
  <r>
    <n v="3604"/>
    <x v="625"/>
    <x v="144"/>
    <d v="1899-12-30T00:00:00"/>
    <x v="25"/>
    <x v="0"/>
    <x v="0"/>
    <x v="75"/>
    <x v="3"/>
    <x v="0"/>
    <s v="BERLIN"/>
    <x v="2"/>
    <x v="1"/>
    <s v="Friends house"/>
    <x v="0"/>
    <x v="0"/>
    <s v="Other"/>
    <s v="BERLIN"/>
    <s v="HARTFORD"/>
    <s v="CT"/>
    <s v="Multi drug Effects"/>
    <s v="Acute Intoxication From the Combined Effects of Heroin and Doxylamine with recent cocaine use"/>
    <s v="Y"/>
    <s v="Y"/>
    <m/>
    <m/>
    <m/>
    <m/>
    <m/>
    <m/>
    <m/>
    <m/>
    <m/>
    <m/>
    <m/>
    <m/>
    <m/>
    <m/>
    <s v="Accident"/>
  </r>
  <r>
    <n v="3607"/>
    <x v="626"/>
    <x v="258"/>
    <d v="1899-12-30T00:00:00"/>
    <x v="2"/>
    <x v="0"/>
    <x v="0"/>
    <x v="36"/>
    <x v="0"/>
    <x v="0"/>
    <s v="BRIDGEPORT"/>
    <x v="3"/>
    <x v="1"/>
    <s v="Sidewalk"/>
    <x v="0"/>
    <x v="0"/>
    <s v="Unknown"/>
    <s v="BRIDGEPORT"/>
    <s v="FAIRFIELD"/>
    <s v="CT"/>
    <s v="Multi drug Effects"/>
    <s v="Acute Intoxication due to the Combined Effects of Fentanyl, Heroin, Ethanol, and Alprazolam"/>
    <s v="Y"/>
    <m/>
    <s v="Y"/>
    <m/>
    <m/>
    <m/>
    <s v="Y"/>
    <m/>
    <s v="Y"/>
    <m/>
    <m/>
    <m/>
    <m/>
    <m/>
    <m/>
    <m/>
    <s v="Accident"/>
  </r>
  <r>
    <n v="3611"/>
    <x v="627"/>
    <x v="278"/>
    <d v="1899-12-30T00:00:00"/>
    <x v="18"/>
    <x v="0"/>
    <x v="0"/>
    <x v="61"/>
    <x v="5"/>
    <x v="0"/>
    <s v="WATERFORD"/>
    <x v="4"/>
    <x v="2"/>
    <m/>
    <x v="1"/>
    <x v="53"/>
    <s v="Residence"/>
    <s v="WATERFORD"/>
    <s v="NEW LONDON"/>
    <s v="CT"/>
    <s v="Multi drug Effects"/>
    <s v="Multidrug Toxicity Including Buprenorphine, Nordiazepam, Oxazepam, Zolpidem, and Cyclobenzaprine"/>
    <m/>
    <m/>
    <m/>
    <m/>
    <m/>
    <m/>
    <m/>
    <m/>
    <s v="Y"/>
    <m/>
    <m/>
    <m/>
    <m/>
    <m/>
    <s v="Bupreno"/>
    <m/>
    <s v="Accident"/>
  </r>
  <r>
    <n v="3613"/>
    <x v="628"/>
    <x v="5"/>
    <d v="1899-12-30T00:00:00"/>
    <x v="32"/>
    <x v="1"/>
    <x v="0"/>
    <x v="49"/>
    <x v="3"/>
    <x v="0"/>
    <s v="MANCHESTER"/>
    <x v="2"/>
    <x v="1"/>
    <s v="Manchester Inn"/>
    <x v="0"/>
    <x v="0"/>
    <s v="Hotel or Motel"/>
    <s v="MANCHESTER"/>
    <s v="HARTFORD"/>
    <s v="CT"/>
    <s v="Multi drug Effects"/>
    <s v="Acute Intoxication due to the Combined Effects of Cocaine, Alcohol, Phencyclidine, Diazepam and Fentanyl with Intracerebral Hemorrhag"/>
    <m/>
    <s v="Y"/>
    <s v="Y"/>
    <m/>
    <m/>
    <m/>
    <s v="Y"/>
    <m/>
    <s v="Y"/>
    <m/>
    <m/>
    <m/>
    <m/>
    <m/>
    <s v="PCP"/>
    <m/>
    <s v="Accident"/>
  </r>
  <r>
    <n v="3618"/>
    <x v="629"/>
    <x v="43"/>
    <d v="1899-12-30T00:00:00"/>
    <x v="33"/>
    <x v="1"/>
    <x v="0"/>
    <x v="11"/>
    <x v="0"/>
    <x v="0"/>
    <s v="WATERBURY"/>
    <x v="0"/>
    <x v="2"/>
    <m/>
    <x v="1"/>
    <x v="3"/>
    <s v="Residence"/>
    <s v="WATERBURY"/>
    <s v="NEW HAVEN"/>
    <s v="CT"/>
    <s v="Multi drug Effects"/>
    <s v="Combined Effects of Alprazolam, Methadone, Quetiapine, and Citalopram/Escitalopram"/>
    <m/>
    <m/>
    <m/>
    <m/>
    <m/>
    <m/>
    <m/>
    <m/>
    <s v="Y"/>
    <s v="Y"/>
    <m/>
    <m/>
    <m/>
    <m/>
    <m/>
    <m/>
    <s v="Accident"/>
  </r>
  <r>
    <n v="3621"/>
    <x v="630"/>
    <x v="115"/>
    <d v="1899-12-30T00:00:00"/>
    <x v="3"/>
    <x v="0"/>
    <x v="1"/>
    <x v="49"/>
    <x v="3"/>
    <x v="0"/>
    <s v="WETHERSFIELD"/>
    <x v="2"/>
    <x v="1"/>
    <s v="Almar Motel"/>
    <x v="1"/>
    <x v="1"/>
    <s v="Hotel or Motel"/>
    <s v="WETHERSFIELD"/>
    <s v="HARTFORD"/>
    <s v="CT"/>
    <s v="Multi drug Effects"/>
    <s v="Acute Intoxication Combined Effects of Ethanol, Cocaine, and Morphine"/>
    <s v="Y"/>
    <s v="Y"/>
    <m/>
    <m/>
    <m/>
    <m/>
    <s v="Y"/>
    <m/>
    <m/>
    <m/>
    <m/>
    <m/>
    <m/>
    <m/>
    <m/>
    <m/>
    <s v="Accident"/>
  </r>
  <r>
    <n v="3622"/>
    <x v="631"/>
    <x v="94"/>
    <d v="1899-12-30T00:00:00"/>
    <x v="37"/>
    <x v="0"/>
    <x v="0"/>
    <x v="22"/>
    <x v="0"/>
    <x v="0"/>
    <s v="WALLINGFORD"/>
    <x v="0"/>
    <x v="2"/>
    <m/>
    <x v="0"/>
    <x v="0"/>
    <s v="Residence"/>
    <s v="WALLINGFORD"/>
    <s v="NEW HAVEN"/>
    <s v="CT"/>
    <s v="Multi drug Effects"/>
    <s v="ACUTE METHADONE TOXICITY, RECENT COCAINE USE"/>
    <m/>
    <s v="Y"/>
    <m/>
    <m/>
    <m/>
    <m/>
    <m/>
    <m/>
    <m/>
    <s v="Y"/>
    <m/>
    <m/>
    <m/>
    <m/>
    <m/>
    <m/>
    <s v="Accident"/>
  </r>
  <r>
    <n v="3628"/>
    <x v="632"/>
    <x v="37"/>
    <d v="1899-12-30T00:00:00"/>
    <x v="27"/>
    <x v="0"/>
    <x v="0"/>
    <x v="51"/>
    <x v="3"/>
    <x v="0"/>
    <s v="WETHERSFIELD"/>
    <x v="2"/>
    <x v="2"/>
    <m/>
    <x v="0"/>
    <x v="0"/>
    <s v="Residence"/>
    <s v="WETHERSFIELD"/>
    <s v="HARTFORD"/>
    <s v="CT"/>
    <s v="Multi drug Effects"/>
    <s v="Acute Intoxication From the Combined Effects of Fentanyl, Heroin, U-47700 (Synthetic Opioid), and Butyryl Fentanyl"/>
    <s v="Y"/>
    <m/>
    <s v="Y"/>
    <s v="Y"/>
    <m/>
    <m/>
    <m/>
    <m/>
    <m/>
    <m/>
    <m/>
    <m/>
    <m/>
    <m/>
    <s v="U-47700"/>
    <m/>
    <s v="Accident"/>
  </r>
  <r>
    <n v="3635"/>
    <x v="633"/>
    <x v="185"/>
    <d v="1899-12-30T00:00:00"/>
    <x v="6"/>
    <x v="1"/>
    <x v="0"/>
    <x v="11"/>
    <x v="0"/>
    <x v="0"/>
    <s v="WATERBURY"/>
    <x v="0"/>
    <x v="0"/>
    <m/>
    <x v="1"/>
    <x v="3"/>
    <s v="Residence"/>
    <s v="WATERBURY"/>
    <s v="NEW HAVEN"/>
    <s v="CT"/>
    <s v="Multi drug Effects"/>
    <s v="Combined Effects of Lorazepam, Citalopram/Escitalopram, and Oxycodone"/>
    <m/>
    <m/>
    <m/>
    <m/>
    <s v="Y"/>
    <m/>
    <m/>
    <m/>
    <m/>
    <m/>
    <m/>
    <m/>
    <m/>
    <m/>
    <m/>
    <m/>
    <s v="Accident"/>
  </r>
  <r>
    <n v="3639"/>
    <x v="634"/>
    <x v="248"/>
    <d v="1899-12-30T00:00:00"/>
    <x v="45"/>
    <x v="0"/>
    <x v="1"/>
    <x v="24"/>
    <x v="5"/>
    <x v="0"/>
    <s v="NEW LONDON"/>
    <x v="4"/>
    <x v="0"/>
    <m/>
    <x v="1"/>
    <x v="1"/>
    <s v="Residence"/>
    <s v="NEW LONDON"/>
    <s v="NEW LONDON"/>
    <s v="CT"/>
    <s v="Multi drug Effects"/>
    <s v="Acute Intoxication Combined Effects of Carfentanil, Diazepam, Cocaine, Fentanyl, Heroin, and Oxycodone"/>
    <s v="Y"/>
    <s v="Y"/>
    <s v="Y"/>
    <s v="Y"/>
    <s v="Y"/>
    <m/>
    <m/>
    <m/>
    <s v="Y"/>
    <m/>
    <m/>
    <m/>
    <m/>
    <m/>
    <s v="carfentanil"/>
    <m/>
    <s v="Accident"/>
  </r>
  <r>
    <n v="3643"/>
    <x v="635"/>
    <x v="236"/>
    <d v="1899-12-30T00:00:00"/>
    <x v="34"/>
    <x v="0"/>
    <x v="0"/>
    <x v="19"/>
    <x v="0"/>
    <x v="0"/>
    <s v="HAMDEN"/>
    <x v="0"/>
    <x v="2"/>
    <m/>
    <x v="0"/>
    <x v="0"/>
    <s v="Residence"/>
    <s v="HAMDEN"/>
    <s v="NEW HAVEN"/>
    <s v="CT"/>
    <s v="Multi drug Effects"/>
    <s v="Acute Intoxication Alprazolam, Clonazepam, Oxycodone, Promethazine, and Zolpidem, recent cocaine use"/>
    <m/>
    <s v="Y"/>
    <m/>
    <m/>
    <s v="Y"/>
    <m/>
    <m/>
    <m/>
    <s v="Y"/>
    <m/>
    <m/>
    <m/>
    <m/>
    <m/>
    <m/>
    <m/>
    <s v="Accident"/>
  </r>
  <r>
    <n v="3647"/>
    <x v="636"/>
    <x v="265"/>
    <d v="1899-12-30T00:00:00"/>
    <x v="2"/>
    <x v="0"/>
    <x v="3"/>
    <x v="40"/>
    <x v="3"/>
    <x v="0"/>
    <s v="MERIDEN"/>
    <x v="0"/>
    <x v="0"/>
    <m/>
    <x v="0"/>
    <x v="0"/>
    <s v="Residence"/>
    <s v="MERIDEN"/>
    <s v="NEW HAVEN"/>
    <s v="CT"/>
    <s v="Multi drug Effects"/>
    <s v="Acute Heroin Intoxication"/>
    <s v="Y"/>
    <m/>
    <m/>
    <m/>
    <m/>
    <m/>
    <m/>
    <m/>
    <m/>
    <m/>
    <m/>
    <m/>
    <m/>
    <m/>
    <m/>
    <m/>
    <s v="Accident"/>
  </r>
  <r>
    <n v="3653"/>
    <x v="637"/>
    <x v="184"/>
    <d v="1899-12-30T00:00:00"/>
    <x v="23"/>
    <x v="0"/>
    <x v="0"/>
    <x v="27"/>
    <x v="3"/>
    <x v="0"/>
    <s v="WEST HARTFORD"/>
    <x v="2"/>
    <x v="2"/>
    <m/>
    <x v="0"/>
    <x v="0"/>
    <s v="Residence"/>
    <s v="WEST HARTFORD"/>
    <s v="HARTFORD"/>
    <s v="CT"/>
    <s v="Multi drug Effects"/>
    <s v="Acute Heroin Intoxication"/>
    <s v="Y"/>
    <m/>
    <m/>
    <m/>
    <m/>
    <m/>
    <m/>
    <m/>
    <m/>
    <m/>
    <m/>
    <m/>
    <m/>
    <m/>
    <m/>
    <m/>
    <s v="Accident"/>
  </r>
  <r>
    <n v="3672"/>
    <x v="638"/>
    <x v="234"/>
    <d v="1899-12-30T00:00:00"/>
    <x v="25"/>
    <x v="0"/>
    <x v="0"/>
    <x v="28"/>
    <x v="5"/>
    <x v="0"/>
    <s v="NORWICH"/>
    <x v="4"/>
    <x v="2"/>
    <m/>
    <x v="0"/>
    <x v="0"/>
    <s v="Residence"/>
    <s v="NORWICH"/>
    <s v="NEW LONDON"/>
    <s v="CT"/>
    <s v="Multi drug Effects"/>
    <s v="Acute Intoxication From the Combined Effects of Opioids and Hydroxyzine"/>
    <m/>
    <m/>
    <m/>
    <m/>
    <m/>
    <m/>
    <m/>
    <m/>
    <m/>
    <m/>
    <m/>
    <m/>
    <m/>
    <m/>
    <m/>
    <s v="Y"/>
    <s v="Accident"/>
  </r>
  <r>
    <n v="3679"/>
    <x v="639"/>
    <x v="105"/>
    <d v="1899-12-30T00:00:00"/>
    <x v="1"/>
    <x v="1"/>
    <x v="0"/>
    <x v="72"/>
    <x v="2"/>
    <x v="0"/>
    <s v="KILLINGLY"/>
    <x v="5"/>
    <x v="2"/>
    <m/>
    <x v="0"/>
    <x v="0"/>
    <s v="Residential Building"/>
    <s v="KILLINGLY"/>
    <s v="WINDHAM"/>
    <s v="CT"/>
    <s v="Multi drug Effects"/>
    <s v="Acute Intoxication due to the Combined Effects of Methadone, Diphenhydramine and Clonazepam"/>
    <m/>
    <m/>
    <m/>
    <m/>
    <m/>
    <m/>
    <m/>
    <m/>
    <s v="Y"/>
    <s v="Y"/>
    <m/>
    <m/>
    <m/>
    <m/>
    <m/>
    <m/>
    <s v="Accident"/>
  </r>
  <r>
    <n v="3685"/>
    <x v="640"/>
    <x v="242"/>
    <d v="1899-12-30T00:00:00"/>
    <x v="25"/>
    <x v="1"/>
    <x v="0"/>
    <x v="6"/>
    <x v="3"/>
    <x v="0"/>
    <s v="HARTFORD"/>
    <x v="2"/>
    <x v="2"/>
    <m/>
    <x v="0"/>
    <x v="0"/>
    <s v="Residence"/>
    <s v="HARTFORD"/>
    <s v="HARTFORD"/>
    <s v="CT"/>
    <s v="Multi drug Effects"/>
    <s v="Acute Intoxication due to the Combined Effects of Alprazolam and Heroin"/>
    <s v="Y"/>
    <m/>
    <m/>
    <m/>
    <m/>
    <m/>
    <m/>
    <m/>
    <s v="Y"/>
    <m/>
    <m/>
    <m/>
    <m/>
    <m/>
    <m/>
    <m/>
    <s v="Accident"/>
  </r>
  <r>
    <n v="3693"/>
    <x v="641"/>
    <x v="56"/>
    <d v="1899-12-30T00:00:00"/>
    <x v="8"/>
    <x v="0"/>
    <x v="0"/>
    <x v="106"/>
    <x v="4"/>
    <x v="0"/>
    <s v="MIDDLETOWN"/>
    <x v="6"/>
    <x v="0"/>
    <m/>
    <x v="1"/>
    <x v="1"/>
    <s v="Halfway House"/>
    <s v="MIDDLETOWN"/>
    <s v="MIDDLESEX"/>
    <s v="CT"/>
    <s v="Multi drug Effects"/>
    <s v="Acute Intoxication Combined Effects of Ethanol, Cocaine, and Buprenorphine"/>
    <m/>
    <s v="Y"/>
    <m/>
    <m/>
    <m/>
    <m/>
    <s v="Y"/>
    <m/>
    <m/>
    <m/>
    <m/>
    <m/>
    <m/>
    <m/>
    <s v="Buprenor"/>
    <m/>
    <s v="Accident"/>
  </r>
  <r>
    <n v="3698"/>
    <x v="642"/>
    <x v="111"/>
    <d v="1899-12-30T00:00:00"/>
    <x v="16"/>
    <x v="0"/>
    <x v="0"/>
    <x v="44"/>
    <x v="3"/>
    <x v="0"/>
    <s v="BURLINGTON"/>
    <x v="2"/>
    <x v="2"/>
    <m/>
    <x v="0"/>
    <x v="0"/>
    <s v="Residence"/>
    <s v="BURLINGTON"/>
    <s v="HARTFORD"/>
    <s v="CT"/>
    <s v="Multi drug Effects"/>
    <s v="Acute Intoxication From the Combined Effects of Fentanyl and Alprazolam"/>
    <m/>
    <m/>
    <s v="Y"/>
    <m/>
    <m/>
    <m/>
    <m/>
    <m/>
    <s v="Y"/>
    <m/>
    <m/>
    <m/>
    <m/>
    <m/>
    <m/>
    <m/>
    <s v="Accident"/>
  </r>
  <r>
    <n v="3706"/>
    <x v="643"/>
    <x v="147"/>
    <d v="1899-12-30T00:00:00"/>
    <x v="30"/>
    <x v="0"/>
    <x v="0"/>
    <x v="79"/>
    <x v="6"/>
    <x v="0"/>
    <s v="TOLLAND"/>
    <x v="7"/>
    <x v="2"/>
    <m/>
    <x v="0"/>
    <x v="0"/>
    <s v="Residence"/>
    <s v="TOLLAND"/>
    <s v="TOLLAND"/>
    <s v="CT"/>
    <s v="Multi drug Effects"/>
    <s v="Acute Intoxication due to the Combined Effects of Fentanyl, Heroin and Alprazolam"/>
    <s v="Y"/>
    <m/>
    <s v="Y"/>
    <m/>
    <m/>
    <m/>
    <m/>
    <m/>
    <s v="Y"/>
    <m/>
    <m/>
    <m/>
    <m/>
    <m/>
    <m/>
    <m/>
    <s v="Accident"/>
  </r>
  <r>
    <n v="3710"/>
    <x v="644"/>
    <x v="254"/>
    <d v="1899-12-30T00:00:00"/>
    <x v="22"/>
    <x v="0"/>
    <x v="0"/>
    <x v="1"/>
    <x v="0"/>
    <x v="0"/>
    <s v="NEW HAVEN"/>
    <x v="0"/>
    <x v="0"/>
    <m/>
    <x v="1"/>
    <x v="1"/>
    <s v="Halfway House"/>
    <s v="NEW HAVEN"/>
    <s v="NEW HAVEN"/>
    <s v="CT"/>
    <s v="Multi drug Effects"/>
    <s v="Acute Intoxication Combined Effects of Clonazepam, Alprazolam, Cocaine, Methadone, Duloxetine, Cyclobenzapeine, and Heroin"/>
    <s v="Y"/>
    <s v="Y"/>
    <m/>
    <m/>
    <m/>
    <m/>
    <m/>
    <m/>
    <s v="Y"/>
    <s v="Y"/>
    <m/>
    <m/>
    <m/>
    <m/>
    <m/>
    <m/>
    <s v="Accident"/>
  </r>
  <r>
    <n v="3712"/>
    <x v="645"/>
    <x v="116"/>
    <d v="1899-12-30T00:00:00"/>
    <x v="35"/>
    <x v="0"/>
    <x v="0"/>
    <x v="46"/>
    <x v="3"/>
    <x v="0"/>
    <s v="ENFIELD"/>
    <x v="2"/>
    <x v="2"/>
    <m/>
    <x v="0"/>
    <x v="0"/>
    <s v="Residence"/>
    <s v="ENFIELD"/>
    <s v="HARTFORD"/>
    <s v="CT"/>
    <s v="Multi drug Effects"/>
    <s v="Acute Intoxication due to the Combined Effects of Cocaine, Ethanol, and Heroin"/>
    <s v="Y"/>
    <s v="Y"/>
    <m/>
    <m/>
    <m/>
    <m/>
    <s v="Y"/>
    <m/>
    <m/>
    <m/>
    <m/>
    <m/>
    <m/>
    <m/>
    <m/>
    <m/>
    <s v="Accident"/>
  </r>
  <r>
    <n v="3714"/>
    <x v="646"/>
    <x v="306"/>
    <d v="1899-12-30T00:00:00"/>
    <x v="26"/>
    <x v="0"/>
    <x v="0"/>
    <x v="11"/>
    <x v="0"/>
    <x v="0"/>
    <s v="WATERBURY"/>
    <x v="0"/>
    <x v="2"/>
    <m/>
    <x v="1"/>
    <x v="1"/>
    <s v="Residence"/>
    <s v="WATERBURY"/>
    <s v="NEW HAVEN"/>
    <s v="CT"/>
    <s v="Multi drug Effects"/>
    <s v="Combined Effects of Ethanol, Alprazolam, and Fentanyl"/>
    <m/>
    <m/>
    <s v="Y"/>
    <m/>
    <m/>
    <m/>
    <s v="Y"/>
    <m/>
    <s v="Y"/>
    <m/>
    <m/>
    <m/>
    <m/>
    <m/>
    <m/>
    <m/>
    <s v="Accident"/>
  </r>
  <r>
    <n v="3715"/>
    <x v="647"/>
    <x v="60"/>
    <d v="1899-12-30T00:00:00"/>
    <x v="3"/>
    <x v="1"/>
    <x v="0"/>
    <x v="9"/>
    <x v="4"/>
    <x v="0"/>
    <s v="BRIDGEPORT"/>
    <x v="3"/>
    <x v="0"/>
    <m/>
    <x v="0"/>
    <x v="0"/>
    <s v="Residence"/>
    <s v="BRIDGEPORT"/>
    <s v="FAIRFIELD"/>
    <s v="CT"/>
    <s v="Multi drug Effects"/>
    <s v="ACUTE COMBINED FENTANYL, HEROIN, COCAINE AND ALCOHOL TOXICITIES"/>
    <s v="Y"/>
    <s v="Y"/>
    <s v="Y"/>
    <m/>
    <m/>
    <m/>
    <s v="Y"/>
    <m/>
    <m/>
    <m/>
    <m/>
    <m/>
    <m/>
    <m/>
    <m/>
    <m/>
    <s v="Accident"/>
  </r>
  <r>
    <n v="3718"/>
    <x v="648"/>
    <x v="118"/>
    <d v="1899-12-30T00:00:00"/>
    <x v="13"/>
    <x v="1"/>
    <x v="5"/>
    <x v="15"/>
    <x v="3"/>
    <x v="0"/>
    <s v="WINDSOR"/>
    <x v="2"/>
    <x v="1"/>
    <s v="Flamingo Inn"/>
    <x v="1"/>
    <x v="1"/>
    <s v="Hotel or Motel"/>
    <s v="WINDSOR"/>
    <s v="HARTFORD"/>
    <s v="CT"/>
    <s v="Multi drug Effects"/>
    <s v="Combined Effects of Ethanol, Cocaine, Quetiapine, Fluoxetine, Fentanyl, and Heroin"/>
    <s v="Y"/>
    <s v="Y"/>
    <s v="Y"/>
    <m/>
    <m/>
    <m/>
    <s v="Y"/>
    <m/>
    <m/>
    <m/>
    <m/>
    <m/>
    <m/>
    <m/>
    <m/>
    <m/>
    <s v="Accident"/>
  </r>
  <r>
    <n v="3729"/>
    <x v="649"/>
    <x v="152"/>
    <d v="1899-12-30T00:00:00"/>
    <x v="5"/>
    <x v="0"/>
    <x v="0"/>
    <x v="46"/>
    <x v="3"/>
    <x v="0"/>
    <s v="ENFIELD"/>
    <x v="2"/>
    <x v="2"/>
    <m/>
    <x v="0"/>
    <x v="0"/>
    <s v="Residence"/>
    <s v="ENFIELD"/>
    <s v="HARTFORD"/>
    <s v="CT"/>
    <s v="Multi drug Effects"/>
    <s v="Acute Fentanyl Intoxication"/>
    <m/>
    <m/>
    <s v="Y"/>
    <m/>
    <m/>
    <m/>
    <m/>
    <m/>
    <m/>
    <m/>
    <m/>
    <m/>
    <m/>
    <m/>
    <m/>
    <m/>
    <s v="Accident"/>
  </r>
  <r>
    <n v="3731"/>
    <x v="650"/>
    <x v="4"/>
    <d v="1899-12-30T00:00:00"/>
    <x v="25"/>
    <x v="0"/>
    <x v="1"/>
    <x v="1"/>
    <x v="0"/>
    <x v="0"/>
    <s v="NEW HAVEN"/>
    <x v="0"/>
    <x v="0"/>
    <m/>
    <x v="0"/>
    <x v="0"/>
    <s v="Residence"/>
    <s v="NEW HAVEN"/>
    <s v="NEW HAVEN"/>
    <s v="CT"/>
    <s v="Multi drug Effects"/>
    <s v="Acute Intoxication From the Combined Effects of Heroin, Fentanyl, para-Fluorobutyryl Fentanyl, Hydromorphone, and Methadone"/>
    <s v="Y"/>
    <m/>
    <s v="Y"/>
    <s v="Y"/>
    <m/>
    <m/>
    <m/>
    <m/>
    <m/>
    <s v="Y"/>
    <m/>
    <m/>
    <m/>
    <m/>
    <m/>
    <m/>
    <s v="Accident"/>
  </r>
  <r>
    <n v="3735"/>
    <x v="651"/>
    <x v="141"/>
    <d v="1899-12-30T00:00:00"/>
    <x v="30"/>
    <x v="1"/>
    <x v="0"/>
    <x v="17"/>
    <x v="4"/>
    <x v="0"/>
    <s v="DERBY"/>
    <x v="0"/>
    <x v="0"/>
    <m/>
    <x v="0"/>
    <x v="0"/>
    <s v="Residence"/>
    <s v="SHELTON"/>
    <s v="FAIRFIELD"/>
    <s v="CT"/>
    <s v="Multi drug Effects"/>
    <s v="Acute Intoxication due to the Combined Effects of Fentanyl and Heroin"/>
    <s v="Y"/>
    <m/>
    <s v="Y"/>
    <m/>
    <m/>
    <m/>
    <m/>
    <m/>
    <m/>
    <m/>
    <m/>
    <m/>
    <m/>
    <m/>
    <m/>
    <m/>
    <s v="Accident"/>
  </r>
  <r>
    <n v="3737"/>
    <x v="652"/>
    <x v="40"/>
    <d v="1899-12-30T00:00:00"/>
    <x v="45"/>
    <x v="1"/>
    <x v="0"/>
    <x v="1"/>
    <x v="0"/>
    <x v="0"/>
    <s v="NEW HAVEN"/>
    <x v="0"/>
    <x v="2"/>
    <m/>
    <x v="1"/>
    <x v="28"/>
    <s v="Residence"/>
    <s v="NEW HAVEN"/>
    <s v="NEW HAVEN"/>
    <s v="CT"/>
    <s v="Multi drug Effects"/>
    <s v="Acute Intoxication From the Combined Effects of Methadone, Diphenhydramine, Topiramate, Lamotrigine, and Olanzapine"/>
    <m/>
    <m/>
    <m/>
    <m/>
    <m/>
    <m/>
    <m/>
    <m/>
    <m/>
    <s v="Y"/>
    <m/>
    <m/>
    <m/>
    <m/>
    <m/>
    <m/>
    <s v="Accident"/>
  </r>
  <r>
    <n v="3739"/>
    <x v="653"/>
    <x v="106"/>
    <d v="1899-12-30T00:00:00"/>
    <x v="17"/>
    <x v="1"/>
    <x v="0"/>
    <x v="55"/>
    <x v="2"/>
    <x v="0"/>
    <s v="CANTERBURY"/>
    <x v="5"/>
    <x v="2"/>
    <m/>
    <x v="1"/>
    <x v="1"/>
    <s v="Residence"/>
    <s v="CANTERBURY"/>
    <s v="WINDHAM"/>
    <s v="CT"/>
    <s v="Multi drug Effects"/>
    <s v="Combined Effects of Clonazepam, Cocaine, Quetiapine, Trazodone, Clonidine, Hydroxyzine, Fentanyl, and Heroin"/>
    <s v="Y"/>
    <s v="Y"/>
    <s v="Y"/>
    <m/>
    <m/>
    <m/>
    <m/>
    <m/>
    <s v="Y"/>
    <m/>
    <m/>
    <m/>
    <m/>
    <m/>
    <m/>
    <m/>
    <s v="Accident"/>
  </r>
  <r>
    <n v="3749"/>
    <x v="654"/>
    <x v="136"/>
    <d v="1899-12-30T00:00:00"/>
    <x v="30"/>
    <x v="0"/>
    <x v="1"/>
    <x v="43"/>
    <x v="0"/>
    <x v="0"/>
    <s v="DERBY"/>
    <x v="0"/>
    <x v="0"/>
    <m/>
    <x v="0"/>
    <x v="0"/>
    <s v="Residence"/>
    <s v="ANSONIA"/>
    <s v="NEW HAVEN"/>
    <s v="CT"/>
    <s v="Multi drug Effects"/>
    <s v="Acute Intoxication due to the Combined Effects of Acetyl Fentanyl, Cocaine, Fentanyl, and Hydroxyzine"/>
    <m/>
    <s v="Y"/>
    <s v="Y"/>
    <s v="Y"/>
    <m/>
    <m/>
    <m/>
    <m/>
    <m/>
    <m/>
    <m/>
    <m/>
    <m/>
    <m/>
    <m/>
    <m/>
    <s v="Accident"/>
  </r>
  <r>
    <n v="3754"/>
    <x v="655"/>
    <x v="104"/>
    <d v="1899-12-30T00:00:00"/>
    <x v="0"/>
    <x v="1"/>
    <x v="0"/>
    <x v="32"/>
    <x v="4"/>
    <x v="0"/>
    <s v="BRIDGEPORT"/>
    <x v="3"/>
    <x v="0"/>
    <m/>
    <x v="1"/>
    <x v="2"/>
    <s v="Residence"/>
    <s v="STRATFORD"/>
    <s v="FAIRFIELD"/>
    <s v="CT"/>
    <s v="Multi drug Effects"/>
    <s v="Multidrug Toxicity Including Fentanyl, Heroin, para-Fluorobutyryl Fentanyl, and 4-ANPP"/>
    <s v="Y"/>
    <m/>
    <s v="Y"/>
    <s v="Y"/>
    <m/>
    <m/>
    <m/>
    <m/>
    <m/>
    <m/>
    <m/>
    <m/>
    <m/>
    <m/>
    <m/>
    <m/>
    <s v="Accident"/>
  </r>
  <r>
    <n v="3759"/>
    <x v="656"/>
    <x v="125"/>
    <d v="1899-12-30T00:00:00"/>
    <x v="44"/>
    <x v="1"/>
    <x v="0"/>
    <x v="28"/>
    <x v="5"/>
    <x v="0"/>
    <s v="NORWICH"/>
    <x v="4"/>
    <x v="2"/>
    <m/>
    <x v="0"/>
    <x v="0"/>
    <s v="Residence"/>
    <s v="NORWICH"/>
    <s v="NEW LONDON"/>
    <s v="CT"/>
    <s v="Multi drug Effects"/>
    <s v="Acute Intoxication due to the Combined Effects of Fentanyl and Heroin"/>
    <s v="Y"/>
    <m/>
    <s v="Y"/>
    <m/>
    <m/>
    <m/>
    <m/>
    <m/>
    <m/>
    <m/>
    <m/>
    <m/>
    <m/>
    <m/>
    <m/>
    <m/>
    <s v="Accident"/>
  </r>
  <r>
    <n v="3767"/>
    <x v="657"/>
    <x v="307"/>
    <d v="1899-12-30T00:00:00"/>
    <x v="36"/>
    <x v="0"/>
    <x v="1"/>
    <x v="0"/>
    <x v="0"/>
    <x v="0"/>
    <s v="MERIDEN"/>
    <x v="0"/>
    <x v="2"/>
    <m/>
    <x v="1"/>
    <x v="1"/>
    <s v="Residence"/>
    <s v="MERIDEN"/>
    <s v="NEW HAVEN"/>
    <s v="CT"/>
    <s v="Multi drug Effects"/>
    <s v="Acute Intoxication Combined Effects of Ethanol, Fentanyl, and Furanyl Fentanyl"/>
    <m/>
    <m/>
    <s v="Y"/>
    <s v="Y"/>
    <m/>
    <m/>
    <s v="Y"/>
    <m/>
    <m/>
    <m/>
    <m/>
    <m/>
    <m/>
    <m/>
    <m/>
    <m/>
    <s v="Accident"/>
  </r>
  <r>
    <n v="3771"/>
    <x v="658"/>
    <x v="87"/>
    <d v="1899-12-30T00:00:00"/>
    <x v="23"/>
    <x v="0"/>
    <x v="0"/>
    <x v="14"/>
    <x v="3"/>
    <x v="0"/>
    <s v="NEW BRITAIN"/>
    <x v="2"/>
    <x v="2"/>
    <m/>
    <x v="1"/>
    <x v="1"/>
    <s v="Residence"/>
    <s v="NEW BRITAIN"/>
    <s v="HARTFORD"/>
    <s v="CT"/>
    <s v="Multi drug Effects"/>
    <s v="Acute Fentanyl Intoxication"/>
    <m/>
    <m/>
    <s v="Y"/>
    <m/>
    <m/>
    <m/>
    <m/>
    <m/>
    <m/>
    <m/>
    <m/>
    <m/>
    <m/>
    <m/>
    <m/>
    <m/>
    <s v="Accident"/>
  </r>
  <r>
    <n v="3772"/>
    <x v="659"/>
    <x v="308"/>
    <d v="1899-12-30T00:00:00"/>
    <x v="39"/>
    <x v="0"/>
    <x v="0"/>
    <x v="1"/>
    <x v="0"/>
    <x v="0"/>
    <s v="NEW HAVEN"/>
    <x v="0"/>
    <x v="1"/>
    <s v="Regal Inn Hotel"/>
    <x v="0"/>
    <x v="0"/>
    <s v="Hotel or Motel"/>
    <s v="NEW HAVEN"/>
    <s v="NEW HAVEN"/>
    <s v="CT"/>
    <s v="Multi drug Effects"/>
    <s v="Acute Intoxication due to the Combined Effects of Ethanol and Fentanyl"/>
    <m/>
    <m/>
    <s v="Y"/>
    <m/>
    <m/>
    <m/>
    <s v="Y"/>
    <m/>
    <m/>
    <m/>
    <m/>
    <m/>
    <m/>
    <m/>
    <m/>
    <m/>
    <s v="Accident"/>
  </r>
  <r>
    <n v="3787"/>
    <x v="660"/>
    <x v="51"/>
    <d v="1899-12-30T00:00:00"/>
    <x v="10"/>
    <x v="0"/>
    <x v="0"/>
    <x v="39"/>
    <x v="7"/>
    <x v="0"/>
    <s v="EAST HAMPTON"/>
    <x v="6"/>
    <x v="2"/>
    <m/>
    <x v="1"/>
    <x v="1"/>
    <s v="Residence"/>
    <s v="EAST HAMPTON"/>
    <s v="MIDDLESEX"/>
    <s v="CT"/>
    <s v="Multi drug Effects"/>
    <s v="Acute Intoxication Combined Effects of Alprazolam, Quetiapine, and Fentanyl"/>
    <m/>
    <m/>
    <s v="Y"/>
    <m/>
    <m/>
    <m/>
    <m/>
    <m/>
    <s v="Y"/>
    <m/>
    <m/>
    <m/>
    <m/>
    <m/>
    <m/>
    <m/>
    <s v="Accident"/>
  </r>
  <r>
    <n v="3792"/>
    <x v="661"/>
    <x v="241"/>
    <d v="1899-12-30T00:00:00"/>
    <x v="19"/>
    <x v="0"/>
    <x v="1"/>
    <x v="6"/>
    <x v="3"/>
    <x v="0"/>
    <s v="HARTFORD"/>
    <x v="2"/>
    <x v="0"/>
    <m/>
    <x v="0"/>
    <x v="0"/>
    <s v="Parking Lot"/>
    <s v="HARTFORD"/>
    <s v="HARTFORD"/>
    <s v="CT"/>
    <s v="Multi drug Effects"/>
    <s v="ACUTE HEROIN TOXICITY COMBINED WITH METHADONE USE"/>
    <s v="Y"/>
    <m/>
    <m/>
    <m/>
    <m/>
    <m/>
    <m/>
    <m/>
    <m/>
    <s v="Y"/>
    <m/>
    <m/>
    <m/>
    <m/>
    <m/>
    <m/>
    <s v="Accident"/>
  </r>
  <r>
    <n v="3794"/>
    <x v="662"/>
    <x v="122"/>
    <d v="1899-12-30T00:00:00"/>
    <x v="23"/>
    <x v="0"/>
    <x v="0"/>
    <x v="6"/>
    <x v="3"/>
    <x v="0"/>
    <s v="HARTFORD"/>
    <x v="2"/>
    <x v="2"/>
    <m/>
    <x v="0"/>
    <x v="0"/>
    <s v="Residence"/>
    <s v="HARTFORD"/>
    <s v="HARTFORD"/>
    <s v="CT"/>
    <s v="Multi drug Effects"/>
    <s v="Acute Intoxication From the Combined Effects of Morphine, Methadone, and alcohol"/>
    <s v="Y"/>
    <m/>
    <m/>
    <m/>
    <m/>
    <m/>
    <s v="Y"/>
    <m/>
    <m/>
    <s v="Y"/>
    <m/>
    <m/>
    <m/>
    <m/>
    <m/>
    <m/>
    <s v="Accident"/>
  </r>
  <r>
    <n v="3795"/>
    <x v="663"/>
    <x v="22"/>
    <d v="1899-12-30T00:00:00"/>
    <x v="19"/>
    <x v="0"/>
    <x v="0"/>
    <x v="75"/>
    <x v="3"/>
    <x v="0"/>
    <s v="BERLIN"/>
    <x v="2"/>
    <x v="2"/>
    <m/>
    <x v="0"/>
    <x v="0"/>
    <s v="Residence"/>
    <s v="BERLIN"/>
    <s v="HARTFORD"/>
    <s v="CT"/>
    <s v="Multi drug Effects"/>
    <s v="Acute Intoxication due to the Combined Effects of Fentanyl, Morphine and Alprazolam"/>
    <s v="Y"/>
    <m/>
    <s v="Y"/>
    <m/>
    <m/>
    <m/>
    <m/>
    <m/>
    <s v="Y"/>
    <m/>
    <m/>
    <m/>
    <m/>
    <m/>
    <m/>
    <m/>
    <s v="Accident"/>
  </r>
  <r>
    <n v="3797"/>
    <x v="664"/>
    <x v="178"/>
    <d v="1899-12-30T00:00:00"/>
    <x v="26"/>
    <x v="0"/>
    <x v="0"/>
    <x v="135"/>
    <x v="2"/>
    <x v="0"/>
    <s v="ONECO"/>
    <x v="5"/>
    <x v="2"/>
    <m/>
    <x v="0"/>
    <x v="0"/>
    <s v="Residence"/>
    <s v="ONECO"/>
    <s v="WINDHAM"/>
    <s v="CT"/>
    <s v="Multi drug Effects"/>
    <s v="ACUTE HEROIN AND FENTANYL TOXICITIES, ALCOHOL, ALPRAZOLAM, CITALOPRAM USE"/>
    <s v="Y"/>
    <m/>
    <s v="Y"/>
    <m/>
    <m/>
    <m/>
    <s v="Y"/>
    <m/>
    <s v="Y"/>
    <m/>
    <m/>
    <m/>
    <m/>
    <m/>
    <m/>
    <m/>
    <s v="Accident"/>
  </r>
  <r>
    <n v="3798"/>
    <x v="665"/>
    <x v="181"/>
    <d v="1899-12-30T00:00:00"/>
    <x v="34"/>
    <x v="0"/>
    <x v="3"/>
    <x v="71"/>
    <x v="3"/>
    <x v="0"/>
    <s v="NEWINGTON"/>
    <x v="2"/>
    <x v="2"/>
    <m/>
    <x v="0"/>
    <x v="0"/>
    <s v="Residence"/>
    <s v="NEWINGTON"/>
    <s v="HARTFORD"/>
    <s v="CT"/>
    <s v="Multi drug Effects"/>
    <s v="Acute Cocaine Intoxication"/>
    <m/>
    <s v="Y"/>
    <m/>
    <m/>
    <m/>
    <m/>
    <m/>
    <m/>
    <m/>
    <m/>
    <m/>
    <m/>
    <m/>
    <m/>
    <m/>
    <m/>
    <s v="Accident"/>
  </r>
  <r>
    <n v="3799"/>
    <x v="666"/>
    <x v="68"/>
    <d v="1899-12-30T00:00:00"/>
    <x v="24"/>
    <x v="1"/>
    <x v="0"/>
    <x v="32"/>
    <x v="4"/>
    <x v="0"/>
    <s v="STRATFORD"/>
    <x v="3"/>
    <x v="2"/>
    <m/>
    <x v="0"/>
    <x v="0"/>
    <s v="Residence"/>
    <s v="STRATFORD"/>
    <s v="FAIRFIELD"/>
    <s v="CT"/>
    <s v="Multi drug Effects"/>
    <s v="Acute Intoxication due to the Combined Effects of Heroin, Fentanyl, Cocaine, Diazepam, Tramadol and Carisoprodol"/>
    <s v="Y"/>
    <s v="Y"/>
    <s v="Y"/>
    <m/>
    <m/>
    <m/>
    <m/>
    <m/>
    <s v="Y"/>
    <m/>
    <m/>
    <s v="Y"/>
    <m/>
    <m/>
    <m/>
    <m/>
    <s v="Accident"/>
  </r>
  <r>
    <n v="3810"/>
    <x v="667"/>
    <x v="193"/>
    <d v="1899-12-30T00:00:00"/>
    <x v="7"/>
    <x v="1"/>
    <x v="0"/>
    <x v="115"/>
    <x v="0"/>
    <x v="0"/>
    <s v="MILFORD"/>
    <x v="0"/>
    <x v="0"/>
    <m/>
    <x v="0"/>
    <x v="0"/>
    <s v="Residence"/>
    <s v="ORANGE"/>
    <s v="NEW HAVEN"/>
    <s v="CT"/>
    <s v="Multi drug Effects"/>
    <s v="Acute Intoxication due to the Combined Effects of Fentanyl and Hydromorphone"/>
    <m/>
    <m/>
    <s v="Y"/>
    <m/>
    <m/>
    <m/>
    <m/>
    <m/>
    <m/>
    <m/>
    <m/>
    <m/>
    <m/>
    <s v="Y"/>
    <m/>
    <m/>
    <s v="Accident"/>
  </r>
  <r>
    <n v="3811"/>
    <x v="668"/>
    <x v="169"/>
    <d v="1899-12-30T00:00:00"/>
    <x v="22"/>
    <x v="0"/>
    <x v="0"/>
    <x v="65"/>
    <x v="0"/>
    <x v="0"/>
    <s v="BRANFORD"/>
    <x v="0"/>
    <x v="2"/>
    <m/>
    <x v="0"/>
    <x v="0"/>
    <s v="Residence"/>
    <s v="BRANFORD"/>
    <s v="NEW HAVEN"/>
    <s v="CT"/>
    <s v="Multi drug Effects"/>
    <s v="Acute Intoxication due to the Combined Effects of Heroin, Cocaine, Phencyclidine and Buprenorphine"/>
    <s v="Y"/>
    <s v="Y"/>
    <m/>
    <m/>
    <m/>
    <m/>
    <m/>
    <m/>
    <m/>
    <m/>
    <m/>
    <m/>
    <m/>
    <m/>
    <s v="PCP, Buprenor"/>
    <m/>
    <s v="Accident"/>
  </r>
  <r>
    <n v="3814"/>
    <x v="669"/>
    <x v="123"/>
    <d v="1899-12-30T00:00:00"/>
    <x v="47"/>
    <x v="1"/>
    <x v="0"/>
    <x v="12"/>
    <x v="0"/>
    <x v="0"/>
    <s v="NEW HAVEN"/>
    <x v="0"/>
    <x v="0"/>
    <m/>
    <x v="2"/>
    <x v="54"/>
    <s v="Residence"/>
    <s v="WEST HAVEN"/>
    <s v="NEW HAVEN"/>
    <s v="CT"/>
    <s v="Multi drug Effects"/>
    <s v="Complications of Acute Intoxication due to the Combined Effects of Diphenhydramine and Ethanol"/>
    <m/>
    <m/>
    <m/>
    <m/>
    <m/>
    <m/>
    <s v="Y"/>
    <m/>
    <m/>
    <m/>
    <m/>
    <m/>
    <m/>
    <m/>
    <m/>
    <m/>
    <s v="Accident"/>
  </r>
  <r>
    <n v="3831"/>
    <x v="670"/>
    <x v="13"/>
    <d v="1899-12-30T00:00:00"/>
    <x v="6"/>
    <x v="0"/>
    <x v="3"/>
    <x v="6"/>
    <x v="3"/>
    <x v="0"/>
    <s v="HARTFORD"/>
    <x v="2"/>
    <x v="2"/>
    <m/>
    <x v="0"/>
    <x v="0"/>
    <s v="Residence"/>
    <s v="HARTFORD"/>
    <s v="HARTFORD"/>
    <s v="CT"/>
    <s v="Multi drug Effects"/>
    <s v="Acute Intoxication due to the Combined Effects of Cocaine, Fentanyl, and Heroin"/>
    <s v="Y"/>
    <s v="Y"/>
    <s v="Y"/>
    <m/>
    <m/>
    <m/>
    <m/>
    <m/>
    <m/>
    <m/>
    <m/>
    <m/>
    <m/>
    <m/>
    <m/>
    <m/>
    <s v="Accident"/>
  </r>
  <r>
    <n v="3833"/>
    <x v="671"/>
    <x v="187"/>
    <d v="1899-12-30T00:00:00"/>
    <x v="25"/>
    <x v="0"/>
    <x v="0"/>
    <x v="50"/>
    <x v="4"/>
    <x v="0"/>
    <s v="DANBURY"/>
    <x v="3"/>
    <x v="2"/>
    <m/>
    <x v="0"/>
    <x v="0"/>
    <s v="Residence"/>
    <s v="DANBURY"/>
    <s v="FAIRFIELD"/>
    <s v="CT"/>
    <s v="Multi drug Effects"/>
    <s v="Acute Intoxication From the Combined Effects of Fentanyl, Acetyl Fentanyl, and heroin"/>
    <s v="Y"/>
    <m/>
    <s v="Y"/>
    <s v="Y"/>
    <m/>
    <m/>
    <m/>
    <m/>
    <m/>
    <m/>
    <m/>
    <m/>
    <m/>
    <m/>
    <m/>
    <m/>
    <s v="Accident"/>
  </r>
  <r>
    <n v="3841"/>
    <x v="672"/>
    <x v="72"/>
    <d v="1899-12-30T00:00:00"/>
    <x v="24"/>
    <x v="0"/>
    <x v="0"/>
    <x v="68"/>
    <x v="1"/>
    <x v="0"/>
    <s v="NEW MILFORD"/>
    <x v="1"/>
    <x v="2"/>
    <m/>
    <x v="1"/>
    <x v="2"/>
    <s v="Residence"/>
    <s v="NEW MILFORD"/>
    <s v="LITCHFIELD"/>
    <s v="CT"/>
    <s v="Multi drug Effects"/>
    <s v="Multidrug Toxicity Including Cocaine, Cocaethylene, Fentanyl, Heroin, and Amphetamine"/>
    <s v="Y"/>
    <s v="Y"/>
    <s v="Y"/>
    <m/>
    <m/>
    <m/>
    <m/>
    <m/>
    <m/>
    <m/>
    <s v="Y"/>
    <m/>
    <m/>
    <m/>
    <m/>
    <m/>
    <s v="Accident"/>
  </r>
  <r>
    <n v="3844"/>
    <x v="673"/>
    <x v="62"/>
    <d v="1899-12-30T00:00:00"/>
    <x v="4"/>
    <x v="1"/>
    <x v="0"/>
    <x v="86"/>
    <x v="2"/>
    <x v="0"/>
    <s v="DAYVILLE"/>
    <x v="5"/>
    <x v="2"/>
    <m/>
    <x v="0"/>
    <x v="0"/>
    <s v="Residence"/>
    <s v="DAYVILLE"/>
    <s v="WINDHAM"/>
    <s v="CT"/>
    <s v="Multi drug Effects"/>
    <s v="Acute Fentanyl Intoxication"/>
    <m/>
    <m/>
    <s v="Y"/>
    <m/>
    <m/>
    <m/>
    <m/>
    <m/>
    <m/>
    <m/>
    <m/>
    <m/>
    <m/>
    <m/>
    <m/>
    <m/>
    <s v="Accident"/>
  </r>
  <r>
    <n v="3849"/>
    <x v="674"/>
    <x v="309"/>
    <d v="1899-12-30T00:00:00"/>
    <x v="5"/>
    <x v="0"/>
    <x v="0"/>
    <x v="116"/>
    <x v="3"/>
    <x v="0"/>
    <s v="SOUTH WINDSOR"/>
    <x v="2"/>
    <x v="2"/>
    <m/>
    <x v="1"/>
    <x v="2"/>
    <s v="Residence"/>
    <s v="SOUTH WINDSOR"/>
    <s v="HARTFORD"/>
    <s v="CT"/>
    <s v="Multi drug Effects"/>
    <s v="Fentanyl Toxicity,Recent Cocaine Use"/>
    <m/>
    <s v="Y"/>
    <s v="Y"/>
    <m/>
    <m/>
    <m/>
    <m/>
    <m/>
    <m/>
    <m/>
    <m/>
    <m/>
    <m/>
    <m/>
    <m/>
    <m/>
    <s v="Accident"/>
  </r>
  <r>
    <n v="3851"/>
    <x v="675"/>
    <x v="58"/>
    <d v="1899-12-30T00:00:00"/>
    <x v="6"/>
    <x v="1"/>
    <x v="6"/>
    <x v="14"/>
    <x v="3"/>
    <x v="0"/>
    <s v="NEW BRITAIN"/>
    <x v="2"/>
    <x v="2"/>
    <m/>
    <x v="0"/>
    <x v="0"/>
    <s v="Residence"/>
    <s v="NEW BRITAIN"/>
    <s v="HARTFORD"/>
    <s v="CT"/>
    <s v="Multi drug Effects"/>
    <s v="Acute Fentanyl Intoxication"/>
    <m/>
    <m/>
    <s v="Y"/>
    <m/>
    <m/>
    <m/>
    <m/>
    <m/>
    <m/>
    <m/>
    <m/>
    <m/>
    <m/>
    <m/>
    <m/>
    <m/>
    <s v="Accident"/>
  </r>
  <r>
    <n v="3853"/>
    <x v="676"/>
    <x v="308"/>
    <d v="1899-12-30T00:00:00"/>
    <x v="26"/>
    <x v="1"/>
    <x v="0"/>
    <x v="12"/>
    <x v="0"/>
    <x v="0"/>
    <s v="WEST HAVEN"/>
    <x v="0"/>
    <x v="2"/>
    <m/>
    <x v="2"/>
    <x v="55"/>
    <s v="Residence"/>
    <s v="WEST HAVEN"/>
    <s v="NEW HAVEN"/>
    <s v="CT"/>
    <s v="Multi drug Effects"/>
    <s v="ACUTE COMBINED OXYCODONE AND ALCOHOL TOXICITIES"/>
    <m/>
    <m/>
    <m/>
    <m/>
    <s v="Y"/>
    <m/>
    <s v="Y"/>
    <m/>
    <m/>
    <m/>
    <m/>
    <m/>
    <m/>
    <m/>
    <m/>
    <m/>
    <s v="Accident"/>
  </r>
  <r>
    <n v="3855"/>
    <x v="677"/>
    <x v="277"/>
    <d v="1899-12-30T00:00:00"/>
    <x v="7"/>
    <x v="0"/>
    <x v="3"/>
    <x v="6"/>
    <x v="3"/>
    <x v="0"/>
    <s v="HARTFORD"/>
    <x v="2"/>
    <x v="0"/>
    <m/>
    <x v="0"/>
    <x v="0"/>
    <s v="Residence"/>
    <s v="HARTFORD"/>
    <s v="HARTFORD"/>
    <s v="CT"/>
    <s v="Multi drug Effects"/>
    <s v="ACUTE HEROIN, FENTANYL AND COCAINE TOXICITIES, CYCLOBENZAPRINE USE"/>
    <s v="Y"/>
    <s v="Y"/>
    <s v="Y"/>
    <m/>
    <m/>
    <m/>
    <m/>
    <m/>
    <m/>
    <m/>
    <m/>
    <m/>
    <m/>
    <m/>
    <m/>
    <m/>
    <s v="Accident"/>
  </r>
  <r>
    <n v="3863"/>
    <x v="678"/>
    <x v="39"/>
    <d v="1899-12-30T00:00:00"/>
    <x v="52"/>
    <x v="0"/>
    <x v="0"/>
    <x v="136"/>
    <x v="1"/>
    <x v="0"/>
    <s v="NEW PRESTON"/>
    <x v="1"/>
    <x v="1"/>
    <s v="Lake Warmaug"/>
    <x v="1"/>
    <x v="1"/>
    <s v="Boat/Marina"/>
    <s v="NEW PRESTON"/>
    <s v="LITCHFIELD"/>
    <s v="CT"/>
    <s v="Multi drug Effects"/>
    <s v="Combined Effects of Ethanol, Alprazolam, Venlafaxine, Mirtazapine, and Heroin"/>
    <s v="Y"/>
    <m/>
    <m/>
    <m/>
    <m/>
    <m/>
    <s v="Y"/>
    <m/>
    <s v="Y"/>
    <m/>
    <m/>
    <m/>
    <m/>
    <m/>
    <m/>
    <m/>
    <s v="Accident"/>
  </r>
  <r>
    <n v="3874"/>
    <x v="679"/>
    <x v="310"/>
    <d v="1899-12-30T00:00:00"/>
    <x v="42"/>
    <x v="0"/>
    <x v="3"/>
    <x v="14"/>
    <x v="3"/>
    <x v="0"/>
    <s v="NEW BRITAIN"/>
    <x v="2"/>
    <x v="0"/>
    <m/>
    <x v="0"/>
    <x v="0"/>
    <s v="Residence"/>
    <s v="NEW BRITAIN"/>
    <s v="HARTFORD"/>
    <s v="CT"/>
    <s v="Multi drug Effects"/>
    <s v="Acute Intoxication From the Combined Effects of Fentanyl and Morphine"/>
    <s v="Y"/>
    <m/>
    <s v="Y"/>
    <m/>
    <m/>
    <m/>
    <m/>
    <m/>
    <m/>
    <m/>
    <m/>
    <m/>
    <m/>
    <m/>
    <m/>
    <m/>
    <s v="Accident"/>
  </r>
  <r>
    <n v="3902"/>
    <x v="680"/>
    <x v="25"/>
    <d v="1899-12-30T00:00:00"/>
    <x v="29"/>
    <x v="0"/>
    <x v="0"/>
    <x v="0"/>
    <x v="0"/>
    <x v="0"/>
    <s v="MERIDEN"/>
    <x v="0"/>
    <x v="2"/>
    <m/>
    <x v="0"/>
    <x v="0"/>
    <s v="Residence"/>
    <s v="MERIDEN"/>
    <s v="NEW HAVEN"/>
    <s v="CT"/>
    <s v="Multi drug Effects"/>
    <s v="Acute Fentanyl and Heroin Intoxication with Recent Cocaine Use"/>
    <s v="Y"/>
    <s v="Y"/>
    <s v="Y"/>
    <m/>
    <m/>
    <m/>
    <m/>
    <m/>
    <m/>
    <m/>
    <m/>
    <m/>
    <m/>
    <m/>
    <m/>
    <m/>
    <s v="Accident"/>
  </r>
  <r>
    <n v="3904"/>
    <x v="681"/>
    <x v="311"/>
    <d v="1899-12-30T00:00:00"/>
    <x v="43"/>
    <x v="0"/>
    <x v="3"/>
    <x v="9"/>
    <x v="4"/>
    <x v="0"/>
    <s v="BRIDGEPORT"/>
    <x v="3"/>
    <x v="2"/>
    <m/>
    <x v="0"/>
    <x v="0"/>
    <s v="Residence"/>
    <s v="BRIDGEPORT"/>
    <s v="FAIRFIELD"/>
    <s v="CT"/>
    <s v="Multi drug Effects"/>
    <s v="Acute Intoxication From the Combined Effects of Fentanyl, Acetyl Fentanyl, Diazepam, and Alcohol"/>
    <m/>
    <m/>
    <s v="Y"/>
    <s v="Y"/>
    <m/>
    <m/>
    <s v="Y"/>
    <m/>
    <s v="Y"/>
    <m/>
    <m/>
    <m/>
    <m/>
    <m/>
    <m/>
    <m/>
    <s v="Accident"/>
  </r>
  <r>
    <n v="3927"/>
    <x v="682"/>
    <x v="274"/>
    <d v="1899-12-30T00:00:00"/>
    <x v="48"/>
    <x v="0"/>
    <x v="3"/>
    <x v="6"/>
    <x v="3"/>
    <x v="0"/>
    <s v="HARTFORD"/>
    <x v="2"/>
    <x v="2"/>
    <m/>
    <x v="0"/>
    <x v="0"/>
    <s v="Residence"/>
    <s v="HARTFORD"/>
    <s v="HARTFORD"/>
    <s v="CT"/>
    <s v="Multi drug Effects"/>
    <s v="Acute Intoxication From the Combined Effects of Fentanyl, Heroin, and Methadone"/>
    <s v="Y"/>
    <m/>
    <s v="Y"/>
    <m/>
    <m/>
    <m/>
    <m/>
    <m/>
    <m/>
    <s v="Y"/>
    <m/>
    <m/>
    <m/>
    <m/>
    <m/>
    <m/>
    <s v="Accident"/>
  </r>
  <r>
    <n v="3933"/>
    <x v="683"/>
    <x v="64"/>
    <d v="1899-12-30T00:00:00"/>
    <x v="32"/>
    <x v="0"/>
    <x v="0"/>
    <x v="100"/>
    <x v="3"/>
    <x v="0"/>
    <s v="GLASTONBURY"/>
    <x v="2"/>
    <x v="2"/>
    <m/>
    <x v="0"/>
    <x v="0"/>
    <s v="Residence"/>
    <s v="GLASTONBURY"/>
    <s v="HARTFORD"/>
    <s v="CT"/>
    <s v="Multi drug Effects"/>
    <s v="Acute Fentanyl Intoxication"/>
    <m/>
    <m/>
    <s v="Y"/>
    <m/>
    <m/>
    <m/>
    <m/>
    <m/>
    <m/>
    <m/>
    <m/>
    <m/>
    <m/>
    <m/>
    <m/>
    <m/>
    <s v="Accident"/>
  </r>
  <r>
    <n v="3941"/>
    <x v="684"/>
    <x v="1"/>
    <d v="1899-12-30T00:00:00"/>
    <x v="42"/>
    <x v="0"/>
    <x v="4"/>
    <x v="122"/>
    <x v="3"/>
    <x v="0"/>
    <s v="BLOOMFIELD"/>
    <x v="2"/>
    <x v="2"/>
    <m/>
    <x v="1"/>
    <x v="1"/>
    <s v="Residence"/>
    <s v="BLOOMFIELD"/>
    <s v="HARTFORD"/>
    <s v="CT"/>
    <s v="HT"/>
    <s v="Hypertensive Cardiovascular Disease  and Acute N-Ethyl Pentylone Intoxication"/>
    <m/>
    <m/>
    <m/>
    <m/>
    <m/>
    <m/>
    <m/>
    <m/>
    <m/>
    <m/>
    <m/>
    <m/>
    <m/>
    <m/>
    <m/>
    <m/>
    <s v="Accident"/>
  </r>
  <r>
    <n v="3942"/>
    <x v="685"/>
    <x v="270"/>
    <d v="1899-12-30T00:00:00"/>
    <x v="23"/>
    <x v="0"/>
    <x v="0"/>
    <x v="22"/>
    <x v="0"/>
    <x v="0"/>
    <s v="WALLINGFORD"/>
    <x v="0"/>
    <x v="2"/>
    <m/>
    <x v="1"/>
    <x v="56"/>
    <s v="Residence"/>
    <s v="WALLINGFORD"/>
    <s v="NEW HAVEN"/>
    <s v="CT"/>
    <s v="Multi drug Effects"/>
    <s v="Acute Intoxication due to the Combined Effects of Quetiapine, Clonazepam and Trazodone"/>
    <m/>
    <m/>
    <m/>
    <m/>
    <m/>
    <m/>
    <m/>
    <m/>
    <s v="Y"/>
    <m/>
    <m/>
    <m/>
    <m/>
    <m/>
    <m/>
    <m/>
    <s v="Accident"/>
  </r>
  <r>
    <n v="3947"/>
    <x v="686"/>
    <x v="73"/>
    <d v="1899-12-30T00:00:00"/>
    <x v="11"/>
    <x v="0"/>
    <x v="0"/>
    <x v="6"/>
    <x v="3"/>
    <x v="0"/>
    <s v="HARTFORD"/>
    <x v="2"/>
    <x v="0"/>
    <m/>
    <x v="1"/>
    <x v="1"/>
    <s v="Residence"/>
    <s v="HARTFORD"/>
    <s v="HARTFORD"/>
    <s v="CT"/>
    <s v="Multi drug Effects"/>
    <s v="Combined Effects of Sertraline, Hydroxyzine, Fentanyl, and Hydromorphone"/>
    <m/>
    <m/>
    <s v="Y"/>
    <m/>
    <m/>
    <m/>
    <m/>
    <m/>
    <m/>
    <m/>
    <m/>
    <m/>
    <m/>
    <s v="Y"/>
    <m/>
    <m/>
    <s v="Accident"/>
  </r>
  <r>
    <n v="3954"/>
    <x v="687"/>
    <x v="176"/>
    <d v="1899-12-30T00:00:00"/>
    <x v="14"/>
    <x v="0"/>
    <x v="3"/>
    <x v="15"/>
    <x v="3"/>
    <x v="0"/>
    <s v="EAST HARTFORD"/>
    <x v="2"/>
    <x v="2"/>
    <m/>
    <x v="0"/>
    <x v="0"/>
    <s v="Residence"/>
    <s v="EAST HARTFORD"/>
    <s v="HARTFORD"/>
    <s v="CT"/>
    <s v="Multi drug Effects"/>
    <s v="Ethanol, Furanyl Fentanyl, and Heroin"/>
    <s v="Y"/>
    <m/>
    <s v="Y"/>
    <s v="Y"/>
    <m/>
    <m/>
    <s v="Y"/>
    <m/>
    <m/>
    <m/>
    <m/>
    <m/>
    <m/>
    <m/>
    <m/>
    <m/>
    <s v="Accident"/>
  </r>
  <r>
    <n v="3955"/>
    <x v="688"/>
    <x v="90"/>
    <d v="1899-12-30T00:00:00"/>
    <x v="30"/>
    <x v="0"/>
    <x v="0"/>
    <x v="41"/>
    <x v="7"/>
    <x v="0"/>
    <s v="HARTFORD"/>
    <x v="2"/>
    <x v="0"/>
    <m/>
    <x v="0"/>
    <x v="0"/>
    <s v="Other, Health Care Facility"/>
    <s v="NEWINGTON"/>
    <s v="HARTFORD"/>
    <s v="CT"/>
    <s v="Multi drug Effects"/>
    <s v="Complications of Acute Intoxication From the Combined Effects of Fentanyl, Heroin, Clonazepam, and Trazodone"/>
    <s v="Y"/>
    <m/>
    <s v="Y"/>
    <m/>
    <m/>
    <m/>
    <m/>
    <m/>
    <s v="Y"/>
    <m/>
    <m/>
    <m/>
    <m/>
    <m/>
    <m/>
    <m/>
    <s v="Accident"/>
  </r>
  <r>
    <n v="3959"/>
    <x v="689"/>
    <x v="312"/>
    <d v="1899-12-30T00:00:00"/>
    <x v="27"/>
    <x v="0"/>
    <x v="0"/>
    <x v="82"/>
    <x v="7"/>
    <x v="0"/>
    <s v="CLINTON"/>
    <x v="6"/>
    <x v="2"/>
    <m/>
    <x v="0"/>
    <x v="0"/>
    <s v="Residence"/>
    <s v="CLINTON"/>
    <s v="MIDDLESEX"/>
    <s v="CT"/>
    <s v="Multi drug Effects"/>
    <s v="Acute Intoxication due to the Combined Effects of Alcohol and Diazepam"/>
    <m/>
    <m/>
    <m/>
    <m/>
    <m/>
    <m/>
    <s v="Y"/>
    <m/>
    <s v="Y"/>
    <m/>
    <m/>
    <m/>
    <m/>
    <m/>
    <m/>
    <m/>
    <s v="Accident"/>
  </r>
  <r>
    <n v="3961"/>
    <x v="690"/>
    <x v="61"/>
    <d v="1899-12-30T00:00:00"/>
    <x v="22"/>
    <x v="0"/>
    <x v="0"/>
    <x v="92"/>
    <x v="4"/>
    <x v="0"/>
    <s v="NORWALK"/>
    <x v="3"/>
    <x v="2"/>
    <m/>
    <x v="0"/>
    <x v="0"/>
    <s v="Residence"/>
    <s v="NORWALK"/>
    <s v="FAIRFIELD"/>
    <s v="CT"/>
    <s v="Multi drug Effects"/>
    <s v="Acute Intoxication due to the Combined Effects of Carfentanil, Fentanyl, Acetyl Fentanyl, Butyryl Fentanyl, Heroin, Etizolam, U-47700, Methadone and Alprazolam"/>
    <s v="Y"/>
    <m/>
    <s v="Y"/>
    <s v="Y"/>
    <m/>
    <m/>
    <m/>
    <m/>
    <s v="Y"/>
    <s v="Y"/>
    <m/>
    <m/>
    <m/>
    <m/>
    <s v="U-47700, carfentanil"/>
    <m/>
    <s v="Accident"/>
  </r>
  <r>
    <n v="3973"/>
    <x v="691"/>
    <x v="7"/>
    <d v="1899-12-30T00:00:00"/>
    <x v="22"/>
    <x v="0"/>
    <x v="0"/>
    <x v="68"/>
    <x v="1"/>
    <x v="0"/>
    <s v="NEW MILFORD"/>
    <x v="1"/>
    <x v="2"/>
    <m/>
    <x v="1"/>
    <x v="1"/>
    <s v="Residence"/>
    <s v="NEW MILFORD"/>
    <s v="LITCHFIELD"/>
    <s v="CT"/>
    <s v="Multi drug Effects"/>
    <s v="Combined Effects of Ethanol, Clonazepam, Lamotrigine, Venlafaxine, Doxepin, Fentanyl, and Heroin"/>
    <s v="Y"/>
    <m/>
    <s v="Y"/>
    <m/>
    <m/>
    <m/>
    <s v="Y"/>
    <m/>
    <s v="Y"/>
    <m/>
    <m/>
    <m/>
    <m/>
    <m/>
    <m/>
    <m/>
    <s v="Accident"/>
  </r>
  <r>
    <n v="3980"/>
    <x v="692"/>
    <x v="213"/>
    <d v="1899-12-30T00:00:00"/>
    <x v="48"/>
    <x v="1"/>
    <x v="0"/>
    <x v="17"/>
    <x v="4"/>
    <x v="0"/>
    <s v="SHELTON"/>
    <x v="3"/>
    <x v="2"/>
    <m/>
    <x v="1"/>
    <x v="57"/>
    <s v="Residence"/>
    <s v="SHELTON"/>
    <s v="FAIRFIELD"/>
    <s v="CT"/>
    <s v="Multi drug Effects"/>
    <s v="Acute Oxycodone and Diphenhydramine Intoxication"/>
    <m/>
    <m/>
    <m/>
    <m/>
    <s v="Y"/>
    <m/>
    <m/>
    <m/>
    <m/>
    <m/>
    <m/>
    <m/>
    <m/>
    <m/>
    <m/>
    <m/>
    <s v="Accident"/>
  </r>
  <r>
    <n v="3987"/>
    <x v="693"/>
    <x v="11"/>
    <d v="1899-12-30T00:00:00"/>
    <x v="0"/>
    <x v="1"/>
    <x v="0"/>
    <x v="14"/>
    <x v="3"/>
    <x v="0"/>
    <s v="NEW BRITAIN"/>
    <x v="2"/>
    <x v="1"/>
    <s v="Friend's Residence"/>
    <x v="0"/>
    <x v="0"/>
    <s v="Residence"/>
    <s v="NEW BRITAIN"/>
    <s v="HARTFORD"/>
    <s v="CT"/>
    <s v="Multi drug Effects"/>
    <s v="Acute Intoxication Due To The Combined Effects Of Fentanyl, Acetyl Fentanyl, Methadone, Nordiazepam, And Alprazolam"/>
    <m/>
    <m/>
    <s v="Y"/>
    <s v="Y"/>
    <m/>
    <m/>
    <m/>
    <m/>
    <s v="Y"/>
    <s v="Y"/>
    <m/>
    <m/>
    <m/>
    <m/>
    <m/>
    <m/>
    <s v="Accident"/>
  </r>
  <r>
    <n v="3991"/>
    <x v="694"/>
    <x v="213"/>
    <d v="1899-12-30T00:00:00"/>
    <x v="22"/>
    <x v="0"/>
    <x v="0"/>
    <x v="28"/>
    <x v="5"/>
    <x v="0"/>
    <s v="LISBON"/>
    <x v="4"/>
    <x v="1"/>
    <s v="Parking Lot"/>
    <x v="0"/>
    <x v="0"/>
    <s v="Parking Lot"/>
    <s v="LISBON"/>
    <s v="NEW LONDON"/>
    <s v="CT"/>
    <s v="Multi drug Effects"/>
    <s v="Acute Intoxication From the Combined Effects of Fentanyl and Alcohol"/>
    <m/>
    <m/>
    <s v="Y"/>
    <m/>
    <m/>
    <m/>
    <s v="Y"/>
    <m/>
    <m/>
    <m/>
    <m/>
    <m/>
    <m/>
    <m/>
    <m/>
    <m/>
    <s v="Accident"/>
  </r>
  <r>
    <n v="3996"/>
    <x v="695"/>
    <x v="49"/>
    <d v="1899-12-30T00:00:00"/>
    <x v="37"/>
    <x v="0"/>
    <x v="0"/>
    <x v="27"/>
    <x v="3"/>
    <x v="0"/>
    <s v="FARMINGTON"/>
    <x v="2"/>
    <x v="0"/>
    <m/>
    <x v="0"/>
    <x v="0"/>
    <s v="Residence"/>
    <s v="WEST HARTFORD"/>
    <s v="HARTFORD"/>
    <s v="CT"/>
    <s v="Multi drug Effects"/>
    <s v="Acute Fentanyl Intoxication"/>
    <m/>
    <m/>
    <s v="Y"/>
    <m/>
    <m/>
    <m/>
    <m/>
    <m/>
    <m/>
    <m/>
    <m/>
    <m/>
    <m/>
    <m/>
    <m/>
    <m/>
    <s v="Accident"/>
  </r>
  <r>
    <n v="4001"/>
    <x v="696"/>
    <x v="12"/>
    <d v="1899-12-30T00:00:00"/>
    <x v="23"/>
    <x v="1"/>
    <x v="0"/>
    <x v="50"/>
    <x v="4"/>
    <x v="0"/>
    <s v="DANBURY"/>
    <x v="3"/>
    <x v="0"/>
    <m/>
    <x v="1"/>
    <x v="1"/>
    <s v="Residence"/>
    <s v="DANBURY"/>
    <s v="FAIRFIELD"/>
    <s v="CT"/>
    <s v="Multi drug Effects"/>
    <s v="Combined Effects of Nordiazepam, Fentanyl, and Heroin"/>
    <s v="Y"/>
    <m/>
    <s v="Y"/>
    <m/>
    <m/>
    <m/>
    <m/>
    <m/>
    <s v="Y"/>
    <m/>
    <m/>
    <m/>
    <m/>
    <m/>
    <m/>
    <m/>
    <s v="Accident"/>
  </r>
  <r>
    <n v="4002"/>
    <x v="697"/>
    <x v="192"/>
    <d v="1899-12-30T00:00:00"/>
    <x v="5"/>
    <x v="1"/>
    <x v="0"/>
    <x v="5"/>
    <x v="2"/>
    <x v="0"/>
    <s v="ASHFORD"/>
    <x v="5"/>
    <x v="1"/>
    <s v="Friend's home"/>
    <x v="0"/>
    <x v="0"/>
    <s v="Other"/>
    <s v="ASHFORD"/>
    <s v="WINDHAM"/>
    <s v="CT"/>
    <s v="Multi drug Effects"/>
    <s v="Acute Intoxication From the Combined Effects of Cocaine, Cocaethylene, Morphine, Alcohol, and Diazepam"/>
    <s v="Y"/>
    <s v="Y"/>
    <m/>
    <m/>
    <m/>
    <m/>
    <s v="Y"/>
    <m/>
    <s v="Y"/>
    <m/>
    <m/>
    <m/>
    <m/>
    <m/>
    <m/>
    <m/>
    <s v="Accident"/>
  </r>
  <r>
    <n v="4003"/>
    <x v="698"/>
    <x v="94"/>
    <d v="1899-12-30T00:00:00"/>
    <x v="3"/>
    <x v="0"/>
    <x v="0"/>
    <x v="6"/>
    <x v="3"/>
    <x v="0"/>
    <s v="HARTFORD"/>
    <x v="2"/>
    <x v="2"/>
    <m/>
    <x v="0"/>
    <x v="0"/>
    <s v="Residence"/>
    <s v="HARTFORD"/>
    <s v="HARTFORD"/>
    <s v="CT"/>
    <s v="Multi drug Effects"/>
    <s v="Acute Fentanyl Intoxication"/>
    <m/>
    <m/>
    <s v="Y"/>
    <m/>
    <m/>
    <m/>
    <m/>
    <m/>
    <m/>
    <m/>
    <m/>
    <m/>
    <m/>
    <m/>
    <m/>
    <m/>
    <s v="Accident"/>
  </r>
  <r>
    <n v="4008"/>
    <x v="699"/>
    <x v="194"/>
    <d v="1899-12-30T00:00:00"/>
    <x v="45"/>
    <x v="0"/>
    <x v="0"/>
    <x v="34"/>
    <x v="0"/>
    <x v="0"/>
    <s v="MILFORD"/>
    <x v="0"/>
    <x v="2"/>
    <s v="Milford Inn"/>
    <x v="0"/>
    <x v="0"/>
    <s v="Hotel or Motel"/>
    <s v="MILFORD"/>
    <s v="NEW HAVEN"/>
    <s v="CT"/>
    <s v="Multi drug Effects"/>
    <s v="ACUTE HEROIN AND FENTANYL TOXICITIES, AMPHETAMINE, MIRTAZAPINE, ALPRAZOLAM USE"/>
    <s v="Y"/>
    <m/>
    <s v="Y"/>
    <m/>
    <m/>
    <m/>
    <m/>
    <m/>
    <s v="Y"/>
    <m/>
    <s v="Y"/>
    <m/>
    <m/>
    <m/>
    <m/>
    <m/>
    <s v="Accident"/>
  </r>
  <r>
    <n v="4009"/>
    <x v="700"/>
    <x v="238"/>
    <d v="1899-12-30T00:00:00"/>
    <x v="21"/>
    <x v="1"/>
    <x v="0"/>
    <x v="24"/>
    <x v="5"/>
    <x v="0"/>
    <s v="CHAPLIN"/>
    <x v="5"/>
    <x v="1"/>
    <s v="Boyfriend's Residence"/>
    <x v="0"/>
    <x v="0"/>
    <s v="Residence"/>
    <s v="CHAPLIN"/>
    <s v="WINDHAM"/>
    <s v="CT"/>
    <s v="Multi drug Effects"/>
    <s v="Acute Intoxication due to the Combined Effects of Cyclobenzaprine and Dextromethorphan, recent cocaine use"/>
    <m/>
    <s v="Y"/>
    <m/>
    <m/>
    <m/>
    <m/>
    <m/>
    <m/>
    <m/>
    <m/>
    <m/>
    <m/>
    <m/>
    <m/>
    <m/>
    <m/>
    <s v="Accident"/>
  </r>
  <r>
    <n v="4011"/>
    <x v="701"/>
    <x v="161"/>
    <d v="1899-12-30T00:00:00"/>
    <x v="7"/>
    <x v="0"/>
    <x v="0"/>
    <x v="9"/>
    <x v="4"/>
    <x v="0"/>
    <s v="BRIDGEPORT"/>
    <x v="3"/>
    <x v="2"/>
    <m/>
    <x v="0"/>
    <x v="0"/>
    <s v="Residence"/>
    <s v="BRIDGEPORT"/>
    <s v="FAIRFIELD"/>
    <s v="CT"/>
    <s v="Multi drug Effects"/>
    <s v="ACUTE OXYCODONE AND COCAINE TOXICITIES, ALPRAZOLAM, AMPHETAMINE USE"/>
    <m/>
    <s v="Y"/>
    <m/>
    <m/>
    <s v="Y"/>
    <m/>
    <m/>
    <m/>
    <s v="Y"/>
    <m/>
    <s v="Y"/>
    <m/>
    <m/>
    <m/>
    <m/>
    <m/>
    <s v="Accident"/>
  </r>
  <r>
    <n v="4012"/>
    <x v="702"/>
    <x v="313"/>
    <d v="1899-12-30T00:00:00"/>
    <x v="41"/>
    <x v="0"/>
    <x v="0"/>
    <x v="88"/>
    <x v="3"/>
    <x v="0"/>
    <s v="NEW BRITAIN"/>
    <x v="2"/>
    <x v="0"/>
    <m/>
    <x v="0"/>
    <x v="0"/>
    <s v="Other"/>
    <s v="NEW BRITAIN"/>
    <s v="HARTFORD"/>
    <s v="CT"/>
    <s v="Multi drug Effects"/>
    <s v="Complications of Acute Opioid Intoxication"/>
    <m/>
    <m/>
    <m/>
    <m/>
    <m/>
    <m/>
    <m/>
    <m/>
    <m/>
    <m/>
    <m/>
    <m/>
    <m/>
    <m/>
    <m/>
    <s v="Y"/>
    <s v="Accident"/>
  </r>
  <r>
    <n v="4019"/>
    <x v="703"/>
    <x v="271"/>
    <d v="1899-12-30T00:00:00"/>
    <x v="7"/>
    <x v="0"/>
    <x v="0"/>
    <x v="11"/>
    <x v="0"/>
    <x v="0"/>
    <s v="WATERBURY"/>
    <x v="0"/>
    <x v="1"/>
    <s v="Rear Yard"/>
    <x v="0"/>
    <x v="0"/>
    <s v="Yard"/>
    <s v="WATERBURY"/>
    <s v="NEW HAVEN"/>
    <s v="CT"/>
    <s v="Multi drug Effects"/>
    <s v="Acute Intoxication due to the Combined Effects of Fentanyl and Clonazepam"/>
    <m/>
    <m/>
    <s v="Y"/>
    <m/>
    <m/>
    <m/>
    <m/>
    <m/>
    <s v="Y"/>
    <m/>
    <m/>
    <m/>
    <m/>
    <m/>
    <m/>
    <m/>
    <s v="Accident"/>
  </r>
  <r>
    <n v="4026"/>
    <x v="704"/>
    <x v="179"/>
    <d v="1899-12-30T00:00:00"/>
    <x v="12"/>
    <x v="0"/>
    <x v="0"/>
    <x v="137"/>
    <x v="7"/>
    <x v="0"/>
    <s v="MOODUS"/>
    <x v="6"/>
    <x v="2"/>
    <m/>
    <x v="0"/>
    <x v="0"/>
    <s v="Residence"/>
    <s v="MOODUS"/>
    <s v="MIDDLESEX"/>
    <s v="CT"/>
    <s v="Multi drug Effects"/>
    <s v="Acute Intoxication due to the Combined Effects of Alcohol, Fluvoxamine, Cyclobenzaprine, Diazepam, Morphine and Oxycodone"/>
    <m/>
    <m/>
    <m/>
    <m/>
    <s v="Y"/>
    <m/>
    <s v="Y"/>
    <m/>
    <s v="Y"/>
    <m/>
    <m/>
    <m/>
    <s v="Y"/>
    <m/>
    <m/>
    <m/>
    <s v="Accident"/>
  </r>
  <r>
    <n v="4030"/>
    <x v="705"/>
    <x v="22"/>
    <d v="1899-12-30T00:00:00"/>
    <x v="5"/>
    <x v="0"/>
    <x v="0"/>
    <x v="11"/>
    <x v="0"/>
    <x v="0"/>
    <s v="WATERBURY"/>
    <x v="0"/>
    <x v="0"/>
    <m/>
    <x v="1"/>
    <x v="2"/>
    <s v="Residence"/>
    <s v="WATERBURY"/>
    <s v="NEW HAVEN"/>
    <s v="CT"/>
    <s v="Multi drug Effects"/>
    <s v="Multidrug Toxicity Including Heroin, Ethanol, and Fentanyl"/>
    <s v="Y"/>
    <m/>
    <s v="Y"/>
    <m/>
    <m/>
    <m/>
    <s v="Y"/>
    <m/>
    <m/>
    <m/>
    <m/>
    <m/>
    <m/>
    <m/>
    <m/>
    <m/>
    <s v="Accident"/>
  </r>
  <r>
    <n v="4034"/>
    <x v="706"/>
    <x v="260"/>
    <d v="1899-12-30T00:00:00"/>
    <x v="6"/>
    <x v="0"/>
    <x v="0"/>
    <x v="94"/>
    <x v="0"/>
    <x v="0"/>
    <s v="GUILFORD"/>
    <x v="0"/>
    <x v="2"/>
    <m/>
    <x v="0"/>
    <x v="0"/>
    <s v="Residence"/>
    <s v="GUILFORD"/>
    <s v="NEW HAVEN"/>
    <s v="CT"/>
    <s v="Multi drug Effects"/>
    <s v="Acute Intoxication From the Combined Effects of Heroin, Clonazepam, and pseudoephedrine"/>
    <s v="Y"/>
    <m/>
    <m/>
    <m/>
    <m/>
    <m/>
    <m/>
    <m/>
    <s v="Y"/>
    <m/>
    <m/>
    <m/>
    <m/>
    <m/>
    <m/>
    <m/>
    <s v="Accident"/>
  </r>
  <r>
    <n v="4043"/>
    <x v="707"/>
    <x v="118"/>
    <d v="1899-12-30T00:00:00"/>
    <x v="32"/>
    <x v="0"/>
    <x v="0"/>
    <x v="15"/>
    <x v="3"/>
    <x v="0"/>
    <s v="NEW LONDON"/>
    <x v="4"/>
    <x v="0"/>
    <m/>
    <x v="0"/>
    <x v="0"/>
    <s v="Other"/>
    <s v="NIANTIC"/>
    <s v="NEW LONDON"/>
    <s v="CT"/>
    <s v="Multi drug Effects"/>
    <s v="Acute Intoxication From the Combined Effects of Fentanyl, Heroin, and diphenhydramine"/>
    <s v="Y"/>
    <m/>
    <s v="Y"/>
    <m/>
    <m/>
    <m/>
    <m/>
    <m/>
    <m/>
    <m/>
    <m/>
    <m/>
    <m/>
    <m/>
    <m/>
    <m/>
    <s v="Accident"/>
  </r>
  <r>
    <n v="4065"/>
    <x v="708"/>
    <x v="23"/>
    <d v="1899-12-30T00:00:00"/>
    <x v="34"/>
    <x v="1"/>
    <x v="0"/>
    <x v="14"/>
    <x v="3"/>
    <x v="0"/>
    <s v="NEW BRITAIN"/>
    <x v="2"/>
    <x v="0"/>
    <m/>
    <x v="2"/>
    <x v="58"/>
    <s v="House"/>
    <s v="NEW BRITAIN"/>
    <s v="HARTFORD"/>
    <s v="CT"/>
    <s v="Multi drug Effects"/>
    <s v="COMPLICATIONS OF ACUTE AND CHRONIC ALCOHOL AND OPIATE ABUSE"/>
    <m/>
    <m/>
    <m/>
    <m/>
    <m/>
    <m/>
    <s v="Y"/>
    <m/>
    <m/>
    <m/>
    <m/>
    <m/>
    <m/>
    <m/>
    <m/>
    <s v="Y"/>
    <s v="Accident"/>
  </r>
  <r>
    <n v="4077"/>
    <x v="709"/>
    <x v="26"/>
    <d v="1899-12-30T00:00:00"/>
    <x v="44"/>
    <x v="1"/>
    <x v="1"/>
    <x v="38"/>
    <x v="4"/>
    <x v="0"/>
    <s v="BRIDGEPORT"/>
    <x v="3"/>
    <x v="1"/>
    <m/>
    <x v="0"/>
    <x v="0"/>
    <s v="Residential Building"/>
    <s v="BRIDGEPORT"/>
    <s v="FAIRFIELD"/>
    <s v="CT"/>
    <s v="Multi drug Effects"/>
    <s v="Acute Intoxication due to the Combined Effects of Fentanyl, Heroin, Cocaine and Phencyclidine"/>
    <s v="Y"/>
    <s v="Y"/>
    <s v="Y"/>
    <m/>
    <m/>
    <m/>
    <m/>
    <m/>
    <m/>
    <m/>
    <m/>
    <m/>
    <m/>
    <m/>
    <s v="PCP"/>
    <m/>
    <s v="Accident"/>
  </r>
  <r>
    <n v="4078"/>
    <x v="710"/>
    <x v="314"/>
    <d v="1899-12-30T00:00:00"/>
    <x v="12"/>
    <x v="0"/>
    <x v="0"/>
    <x v="2"/>
    <x v="1"/>
    <x v="0"/>
    <s v="TORRINGTON"/>
    <x v="1"/>
    <x v="2"/>
    <m/>
    <x v="0"/>
    <x v="0"/>
    <s v="Residence"/>
    <s v="TORRINGTON"/>
    <s v="LITCHFIELD"/>
    <s v="CT"/>
    <s v="Multi drug Effects"/>
    <s v="Acute Intoxication From the Combined Effects of Fentanyl, Heroin, Alcohol, Hydroxyzine, and Quetiapine"/>
    <s v="Y"/>
    <m/>
    <s v="Y"/>
    <m/>
    <m/>
    <m/>
    <s v="Y"/>
    <m/>
    <m/>
    <m/>
    <m/>
    <m/>
    <m/>
    <m/>
    <m/>
    <m/>
    <s v="Accident"/>
  </r>
  <r>
    <n v="4084"/>
    <x v="711"/>
    <x v="0"/>
    <d v="1899-12-30T00:00:00"/>
    <x v="4"/>
    <x v="0"/>
    <x v="0"/>
    <x v="11"/>
    <x v="0"/>
    <x v="0"/>
    <s v="WATERBURY"/>
    <x v="0"/>
    <x v="2"/>
    <m/>
    <x v="0"/>
    <x v="0"/>
    <s v="Residence"/>
    <s v="WATERBURY"/>
    <s v="NEW HAVEN"/>
    <s v="CT"/>
    <s v="Multi drug Effects"/>
    <s v="Acute Intoxication due to the Combined Effects of Fentanyl, Heroin, and Hydromorphone."/>
    <s v="Y"/>
    <m/>
    <s v="Y"/>
    <m/>
    <m/>
    <m/>
    <m/>
    <m/>
    <m/>
    <m/>
    <m/>
    <m/>
    <m/>
    <m/>
    <m/>
    <m/>
    <s v="Accident"/>
  </r>
  <r>
    <n v="4088"/>
    <x v="712"/>
    <x v="38"/>
    <d v="1899-12-30T00:00:00"/>
    <x v="27"/>
    <x v="0"/>
    <x v="0"/>
    <x v="28"/>
    <x v="5"/>
    <x v="0"/>
    <s v="NORWICH"/>
    <x v="4"/>
    <x v="2"/>
    <m/>
    <x v="0"/>
    <x v="0"/>
    <s v="Residence"/>
    <s v="NORWICH"/>
    <s v="NEW LONDON"/>
    <s v="CT"/>
    <s v="Multi drug Effects"/>
    <s v="Acute Cocaine Intoxication"/>
    <m/>
    <s v="Y"/>
    <m/>
    <m/>
    <m/>
    <m/>
    <m/>
    <m/>
    <m/>
    <m/>
    <m/>
    <m/>
    <m/>
    <m/>
    <m/>
    <m/>
    <s v="Accident"/>
  </r>
  <r>
    <n v="4102"/>
    <x v="713"/>
    <x v="8"/>
    <d v="1899-12-30T00:00:00"/>
    <x v="43"/>
    <x v="0"/>
    <x v="0"/>
    <x v="9"/>
    <x v="4"/>
    <x v="0"/>
    <s v="BRIDGEPORT"/>
    <x v="3"/>
    <x v="0"/>
    <m/>
    <x v="1"/>
    <x v="1"/>
    <s v="Residence"/>
    <s v="BRIDGEPORT"/>
    <s v="FAIRFIELD"/>
    <s v="CT"/>
    <s v="Multi drug Effects"/>
    <s v="Acute Intoxication Combined Effects of Ethanol, Nordiazepam, Chlordiazepoxide, Methadone, Fentanyl, and Heroin"/>
    <s v="Y"/>
    <m/>
    <s v="Y"/>
    <m/>
    <m/>
    <m/>
    <s v="Y"/>
    <m/>
    <s v="Y"/>
    <s v="Y"/>
    <m/>
    <m/>
    <m/>
    <m/>
    <m/>
    <m/>
    <s v="Accident"/>
  </r>
  <r>
    <n v="4109"/>
    <x v="714"/>
    <x v="241"/>
    <d v="1899-12-30T00:00:00"/>
    <x v="18"/>
    <x v="0"/>
    <x v="0"/>
    <x v="127"/>
    <x v="4"/>
    <x v="0"/>
    <s v="GREENWICH"/>
    <x v="3"/>
    <x v="2"/>
    <m/>
    <x v="1"/>
    <x v="2"/>
    <s v="Residence"/>
    <s v="GREENWICH"/>
    <s v="FAIRFIELD"/>
    <s v="CT"/>
    <s v="Heroin"/>
    <s v="Heroin Toxicity"/>
    <s v="Y"/>
    <m/>
    <m/>
    <m/>
    <m/>
    <m/>
    <m/>
    <m/>
    <m/>
    <m/>
    <m/>
    <m/>
    <m/>
    <m/>
    <m/>
    <m/>
    <s v="Accident"/>
  </r>
  <r>
    <n v="4111"/>
    <x v="715"/>
    <x v="32"/>
    <d v="1899-12-30T00:00:00"/>
    <x v="8"/>
    <x v="0"/>
    <x v="1"/>
    <x v="11"/>
    <x v="0"/>
    <x v="0"/>
    <s v="WATERBURY"/>
    <x v="0"/>
    <x v="0"/>
    <m/>
    <x v="1"/>
    <x v="2"/>
    <s v="Halfway House"/>
    <s v="WATERBURY"/>
    <s v="NEW HAVEN"/>
    <s v="CT"/>
    <s v="Multi drug Effects"/>
    <s v="Fentanyl and Hydroxyzine Toxicity"/>
    <m/>
    <m/>
    <s v="Y"/>
    <m/>
    <m/>
    <m/>
    <m/>
    <m/>
    <m/>
    <m/>
    <m/>
    <m/>
    <m/>
    <m/>
    <m/>
    <m/>
    <s v="Accident"/>
  </r>
  <r>
    <n v="4112"/>
    <x v="716"/>
    <x v="315"/>
    <d v="1899-12-30T00:00:00"/>
    <x v="29"/>
    <x v="0"/>
    <x v="0"/>
    <x v="14"/>
    <x v="3"/>
    <x v="0"/>
    <s v="NEW BRITAIN"/>
    <x v="2"/>
    <x v="2"/>
    <m/>
    <x v="0"/>
    <x v="0"/>
    <s v="Residence"/>
    <s v="NEW BRITAIN"/>
    <s v="HARTFORD"/>
    <s v="CT"/>
    <s v="Multi drug Effects"/>
    <s v="Acute And Chronic Substance Abuse (Fentanyl And Cocaine)"/>
    <m/>
    <s v="Y"/>
    <s v="Y"/>
    <m/>
    <m/>
    <m/>
    <m/>
    <m/>
    <m/>
    <m/>
    <m/>
    <m/>
    <m/>
    <m/>
    <m/>
    <m/>
    <s v="Accident"/>
  </r>
  <r>
    <n v="4121"/>
    <x v="717"/>
    <x v="316"/>
    <d v="1899-12-30T00:00:00"/>
    <x v="28"/>
    <x v="1"/>
    <x v="0"/>
    <x v="50"/>
    <x v="4"/>
    <x v="0"/>
    <s v="DANBURY"/>
    <x v="3"/>
    <x v="2"/>
    <m/>
    <x v="0"/>
    <x v="0"/>
    <s v="Residence"/>
    <s v="DANBURY"/>
    <s v="FAIRFIELD"/>
    <s v="CT"/>
    <s v="Multi drug Effects"/>
    <s v="Acute Intoxication Clonazepam and Methadone"/>
    <m/>
    <m/>
    <m/>
    <m/>
    <m/>
    <m/>
    <m/>
    <m/>
    <s v="Y"/>
    <s v="Y"/>
    <m/>
    <m/>
    <m/>
    <m/>
    <m/>
    <m/>
    <s v="Accident"/>
  </r>
  <r>
    <n v="4122"/>
    <x v="718"/>
    <x v="4"/>
    <d v="1899-12-30T00:00:00"/>
    <x v="22"/>
    <x v="0"/>
    <x v="0"/>
    <x v="52"/>
    <x v="3"/>
    <x v="0"/>
    <s v="CANTON"/>
    <x v="2"/>
    <x v="2"/>
    <m/>
    <x v="0"/>
    <x v="0"/>
    <s v="Residence"/>
    <s v="CANTON"/>
    <s v="HARTFORD"/>
    <s v="CT"/>
    <s v="Multi drug Effects"/>
    <s v="Acute intoxication due to the combined effects of Cocaine, Buprenorphine, Alprazolam and Clonazepam"/>
    <m/>
    <s v="Y"/>
    <m/>
    <m/>
    <m/>
    <m/>
    <m/>
    <m/>
    <s v="Y"/>
    <m/>
    <m/>
    <m/>
    <m/>
    <m/>
    <s v="Buprenor"/>
    <m/>
    <s v="Accident"/>
  </r>
  <r>
    <n v="4124"/>
    <x v="719"/>
    <x v="31"/>
    <d v="1899-12-30T00:00:00"/>
    <x v="0"/>
    <x v="0"/>
    <x v="0"/>
    <x v="138"/>
    <x v="6"/>
    <x v="0"/>
    <s v="MANCHESTER"/>
    <x v="2"/>
    <x v="1"/>
    <s v="Parking Lot"/>
    <x v="1"/>
    <x v="1"/>
    <s v="Parking Lot"/>
    <s v="MANCHESTER"/>
    <s v="HARTFORD"/>
    <s v="CT"/>
    <s v="Multi drug Effects"/>
    <s v="Acute Intoxication Combined Effects of Alprazolam, 10-Hydroxycarbazepine, Zolpidem, and Fentanyl"/>
    <m/>
    <m/>
    <s v="Y"/>
    <m/>
    <m/>
    <m/>
    <m/>
    <m/>
    <s v="Y"/>
    <m/>
    <m/>
    <m/>
    <m/>
    <m/>
    <m/>
    <m/>
    <s v="Accident"/>
  </r>
  <r>
    <n v="4135"/>
    <x v="720"/>
    <x v="288"/>
    <d v="1899-12-30T00:00:00"/>
    <x v="5"/>
    <x v="0"/>
    <x v="0"/>
    <x v="0"/>
    <x v="0"/>
    <x v="0"/>
    <s v="MERIDEN"/>
    <x v="0"/>
    <x v="2"/>
    <m/>
    <x v="0"/>
    <x v="0"/>
    <s v="Residence"/>
    <s v="MERIDEN"/>
    <s v="NEW HAVEN"/>
    <s v="CT"/>
    <s v="Multi drug Effects"/>
    <s v="Acute 3,4-Methylenedioxymethamphetamine (MDMA) Intoxication"/>
    <m/>
    <m/>
    <m/>
    <m/>
    <m/>
    <m/>
    <m/>
    <m/>
    <m/>
    <m/>
    <s v="Y"/>
    <m/>
    <m/>
    <m/>
    <s v="MDMA"/>
    <m/>
    <s v="Accident"/>
  </r>
  <r>
    <n v="4143"/>
    <x v="721"/>
    <x v="8"/>
    <d v="1899-12-30T00:00:00"/>
    <x v="4"/>
    <x v="0"/>
    <x v="0"/>
    <x v="38"/>
    <x v="4"/>
    <x v="0"/>
    <s v="STAMFORD"/>
    <x v="3"/>
    <x v="2"/>
    <m/>
    <x v="2"/>
    <x v="41"/>
    <s v="Residence"/>
    <s v="STAMFORD"/>
    <s v="FAIRFIELD"/>
    <s v="CT"/>
    <s v="Multi drug Effects"/>
    <s v="Fentanyl and Ethanol Toxicity"/>
    <m/>
    <m/>
    <s v="Y"/>
    <m/>
    <m/>
    <m/>
    <s v="Y"/>
    <m/>
    <m/>
    <m/>
    <m/>
    <m/>
    <m/>
    <m/>
    <m/>
    <m/>
    <s v="Accident"/>
  </r>
  <r>
    <n v="4150"/>
    <x v="722"/>
    <x v="6"/>
    <d v="1899-12-30T00:00:00"/>
    <x v="6"/>
    <x v="0"/>
    <x v="1"/>
    <x v="9"/>
    <x v="4"/>
    <x v="0"/>
    <s v="BRIDGEPORT"/>
    <x v="3"/>
    <x v="0"/>
    <m/>
    <x v="0"/>
    <x v="0"/>
    <s v="Residence"/>
    <s v="BRIDGEPORT"/>
    <s v="FAIRFIELD"/>
    <s v="CT"/>
    <s v="Multi drug Effects"/>
    <s v="ACUTE FENTANYL AND COCAINE TOXICITIES"/>
    <m/>
    <s v="Y"/>
    <s v="Y"/>
    <m/>
    <m/>
    <m/>
    <m/>
    <m/>
    <m/>
    <m/>
    <m/>
    <m/>
    <m/>
    <m/>
    <m/>
    <m/>
    <s v="Accident"/>
  </r>
  <r>
    <n v="4154"/>
    <x v="723"/>
    <x v="317"/>
    <d v="1899-12-30T00:00:00"/>
    <x v="4"/>
    <x v="0"/>
    <x v="1"/>
    <x v="92"/>
    <x v="4"/>
    <x v="0"/>
    <s v="NORWALK"/>
    <x v="3"/>
    <x v="1"/>
    <s v="Dunkin' Donuts/J&amp;T Shell Gas Station"/>
    <x v="0"/>
    <x v="0"/>
    <s v="Gas Station"/>
    <s v="NORWALK"/>
    <s v="FAIRFIELD"/>
    <s v="CT"/>
    <s v="Multi drug Effects"/>
    <s v="Acute Intoxication due to the Combined Effects of Cocaine and Fentanyl"/>
    <m/>
    <s v="Y"/>
    <s v="Y"/>
    <m/>
    <m/>
    <m/>
    <m/>
    <m/>
    <m/>
    <m/>
    <m/>
    <m/>
    <m/>
    <m/>
    <m/>
    <m/>
    <s v="Accident"/>
  </r>
  <r>
    <n v="4160"/>
    <x v="724"/>
    <x v="203"/>
    <d v="1899-12-30T00:00:00"/>
    <x v="39"/>
    <x v="0"/>
    <x v="3"/>
    <x v="12"/>
    <x v="0"/>
    <x v="0"/>
    <s v="WEST HAVEN"/>
    <x v="0"/>
    <x v="2"/>
    <m/>
    <x v="0"/>
    <x v="0"/>
    <s v="Residence"/>
    <s v="WEST HAVEN"/>
    <s v="NEW HAVEN"/>
    <s v="CT"/>
    <s v="Multi drug Effects"/>
    <s v="Acute Intoxication From the Combined Effects of Methadone and Alcohol"/>
    <m/>
    <m/>
    <m/>
    <m/>
    <m/>
    <m/>
    <s v="Y"/>
    <m/>
    <m/>
    <s v="Y"/>
    <m/>
    <m/>
    <m/>
    <m/>
    <m/>
    <m/>
    <s v="Accident"/>
  </r>
  <r>
    <n v="4161"/>
    <x v="725"/>
    <x v="195"/>
    <d v="1899-12-30T00:00:00"/>
    <x v="13"/>
    <x v="0"/>
    <x v="3"/>
    <x v="9"/>
    <x v="4"/>
    <x v="0"/>
    <s v="BRIDGEPORT"/>
    <x v="3"/>
    <x v="0"/>
    <m/>
    <x v="1"/>
    <x v="3"/>
    <s v="Residence"/>
    <s v="BRIDGEPORT"/>
    <s v="FAIRFIELD"/>
    <s v="CT"/>
    <s v="Multi drug Effects"/>
    <s v="Acute Intoxication Combined Effects of Alprazolam, Methadone, Quetiapine, and Amitriptyline"/>
    <m/>
    <m/>
    <m/>
    <m/>
    <m/>
    <m/>
    <m/>
    <m/>
    <s v="Y"/>
    <s v="Y"/>
    <m/>
    <m/>
    <m/>
    <m/>
    <m/>
    <m/>
    <s v="Accident"/>
  </r>
  <r>
    <n v="4162"/>
    <x v="726"/>
    <x v="130"/>
    <d v="1899-12-30T00:00:00"/>
    <x v="10"/>
    <x v="1"/>
    <x v="0"/>
    <x v="34"/>
    <x v="0"/>
    <x v="0"/>
    <s v="MILFORD"/>
    <x v="0"/>
    <x v="0"/>
    <m/>
    <x v="0"/>
    <x v="0"/>
    <s v="Hotel or Motel"/>
    <s v="MILFORD"/>
    <s v="NEW HAVEN"/>
    <s v="CT"/>
    <s v="Multi drug Effects"/>
    <s v="ACUTE HEROIN TOXICITY IN COMBINATION WITH ALCOHOL, BENZODIAZEPINE(S), HYDROXYZINE, CITALOPRAM USE"/>
    <s v="Y"/>
    <m/>
    <m/>
    <m/>
    <m/>
    <m/>
    <s v="Y"/>
    <m/>
    <s v="Y"/>
    <m/>
    <m/>
    <m/>
    <m/>
    <m/>
    <m/>
    <m/>
    <s v="Accident"/>
  </r>
  <r>
    <n v="4171"/>
    <x v="727"/>
    <x v="34"/>
    <d v="1899-12-30T00:00:00"/>
    <x v="4"/>
    <x v="0"/>
    <x v="0"/>
    <x v="11"/>
    <x v="0"/>
    <x v="0"/>
    <s v="WATERBURY"/>
    <x v="0"/>
    <x v="2"/>
    <m/>
    <x v="1"/>
    <x v="2"/>
    <s v="Residence"/>
    <s v="WATERBURY"/>
    <s v="NEW HAVEN"/>
    <s v="CT"/>
    <s v="Cocaine"/>
    <s v="Cocaine Toxicity"/>
    <m/>
    <s v="Y"/>
    <m/>
    <m/>
    <m/>
    <m/>
    <m/>
    <m/>
    <m/>
    <m/>
    <m/>
    <m/>
    <m/>
    <m/>
    <m/>
    <m/>
    <s v="Accident"/>
  </r>
  <r>
    <n v="4173"/>
    <x v="728"/>
    <x v="45"/>
    <d v="1899-12-30T00:00:00"/>
    <x v="4"/>
    <x v="1"/>
    <x v="0"/>
    <x v="110"/>
    <x v="2"/>
    <x v="0"/>
    <s v="WILLIMANTIC"/>
    <x v="5"/>
    <x v="0"/>
    <m/>
    <x v="0"/>
    <x v="0"/>
    <s v="Residence"/>
    <s v="WINDHAM"/>
    <s v="WINDHAM"/>
    <s v="CT"/>
    <s v="Multi drug Effects"/>
    <s v="Acute Intoxication due to the Combined Effects of Fentanyl, Acetyl fentanyl, and Oxycodone"/>
    <m/>
    <m/>
    <s v="Y"/>
    <s v="Y"/>
    <s v="Y"/>
    <m/>
    <m/>
    <m/>
    <m/>
    <m/>
    <m/>
    <m/>
    <m/>
    <m/>
    <m/>
    <m/>
    <s v="Accident"/>
  </r>
  <r>
    <n v="4184"/>
    <x v="729"/>
    <x v="142"/>
    <d v="1899-12-30T00:00:00"/>
    <x v="41"/>
    <x v="0"/>
    <x v="0"/>
    <x v="92"/>
    <x v="4"/>
    <x v="0"/>
    <s v="NORWALK"/>
    <x v="3"/>
    <x v="2"/>
    <m/>
    <x v="0"/>
    <x v="0"/>
    <s v="Residence"/>
    <s v="NORWALK"/>
    <s v="FAIRFIELD"/>
    <s v="CT"/>
    <s v="Multi drug Effects"/>
    <s v="ACUTE FENTANYL TOXICITY"/>
    <m/>
    <m/>
    <s v="Y"/>
    <m/>
    <m/>
    <m/>
    <m/>
    <m/>
    <m/>
    <m/>
    <m/>
    <m/>
    <m/>
    <m/>
    <m/>
    <m/>
    <s v="Accident"/>
  </r>
  <r>
    <n v="4201"/>
    <x v="730"/>
    <x v="230"/>
    <d v="1899-12-30T00:00:00"/>
    <x v="47"/>
    <x v="0"/>
    <x v="0"/>
    <x v="139"/>
    <x v="0"/>
    <x v="0"/>
    <s v="NEW HAVEN"/>
    <x v="0"/>
    <x v="0"/>
    <m/>
    <x v="0"/>
    <x v="0"/>
    <s v="Residence"/>
    <s v="NORTHFORD"/>
    <s v="NEW HAVEN"/>
    <s v="CT"/>
    <s v="Multi drug Effects"/>
    <s v="Acute Intoxication Cocaine, Heroin, and para-Fluorobutyryl Fentanyl"/>
    <s v="Y"/>
    <s v="Y"/>
    <s v="Y"/>
    <s v="Y"/>
    <m/>
    <m/>
    <m/>
    <m/>
    <m/>
    <m/>
    <m/>
    <m/>
    <m/>
    <m/>
    <m/>
    <m/>
    <s v="Accident"/>
  </r>
  <r>
    <n v="4205"/>
    <x v="731"/>
    <x v="318"/>
    <d v="1899-12-30T00:00:00"/>
    <x v="53"/>
    <x v="0"/>
    <x v="1"/>
    <x v="6"/>
    <x v="3"/>
    <x v="0"/>
    <s v="HARTFORD"/>
    <x v="2"/>
    <x v="2"/>
    <m/>
    <x v="1"/>
    <x v="2"/>
    <s v="Residence"/>
    <s v="HARTFORD"/>
    <s v="HARTFORD"/>
    <s v="CT"/>
    <s v="Cocaine"/>
    <s v="Cocaine Toxicity"/>
    <m/>
    <s v="Y"/>
    <m/>
    <m/>
    <m/>
    <m/>
    <m/>
    <m/>
    <m/>
    <m/>
    <m/>
    <m/>
    <m/>
    <m/>
    <m/>
    <m/>
    <s v="Accident"/>
  </r>
  <r>
    <n v="4212"/>
    <x v="732"/>
    <x v="44"/>
    <d v="1899-12-30T00:00:00"/>
    <x v="35"/>
    <x v="1"/>
    <x v="0"/>
    <x v="0"/>
    <x v="0"/>
    <x v="0"/>
    <s v="MERIDEN"/>
    <x v="0"/>
    <x v="2"/>
    <m/>
    <x v="1"/>
    <x v="2"/>
    <s v="Residence"/>
    <s v="MERIDEN"/>
    <s v="NEW HAVEN"/>
    <s v="CT"/>
    <s v="Multi drug Effects"/>
    <s v="Fentanyl Toxicity"/>
    <m/>
    <m/>
    <s v="Y"/>
    <m/>
    <m/>
    <m/>
    <m/>
    <m/>
    <m/>
    <m/>
    <m/>
    <m/>
    <m/>
    <m/>
    <m/>
    <m/>
    <s v="Accident"/>
  </r>
  <r>
    <n v="4218"/>
    <x v="733"/>
    <x v="175"/>
    <d v="1899-12-30T00:00:00"/>
    <x v="53"/>
    <x v="1"/>
    <x v="0"/>
    <x v="40"/>
    <x v="3"/>
    <x v="0"/>
    <s v="BRISTOL"/>
    <x v="2"/>
    <x v="1"/>
    <s v="Sister's Residence"/>
    <x v="0"/>
    <x v="0"/>
    <s v="Residence"/>
    <s v="BRISTOL"/>
    <s v="HARTFORD"/>
    <s v="CT"/>
    <s v="Multi drug Effects"/>
    <s v="Acute Intoxication From the Combined Effects of Fentanyl, Heroin, and Tramadol"/>
    <s v="Y"/>
    <m/>
    <s v="Y"/>
    <m/>
    <m/>
    <m/>
    <m/>
    <m/>
    <m/>
    <m/>
    <m/>
    <s v="Y"/>
    <m/>
    <m/>
    <m/>
    <m/>
    <s v="Accident"/>
  </r>
  <r>
    <n v="4229"/>
    <x v="734"/>
    <x v="287"/>
    <d v="1899-12-30T00:00:00"/>
    <x v="4"/>
    <x v="0"/>
    <x v="0"/>
    <x v="27"/>
    <x v="3"/>
    <x v="0"/>
    <s v="HARTFORD"/>
    <x v="2"/>
    <x v="0"/>
    <m/>
    <x v="0"/>
    <x v="0"/>
    <s v="Residence"/>
    <s v="WEST HARTFORD"/>
    <s v="HARTFORD"/>
    <s v="CT"/>
    <s v="Multi drug Effects"/>
    <s v="Fentanyl and Heroin and Chronic Substance Abuse"/>
    <s v="Y"/>
    <m/>
    <s v="Y"/>
    <m/>
    <m/>
    <m/>
    <m/>
    <m/>
    <m/>
    <m/>
    <m/>
    <m/>
    <m/>
    <m/>
    <m/>
    <m/>
    <s v="Accident"/>
  </r>
  <r>
    <n v="4237"/>
    <x v="735"/>
    <x v="82"/>
    <d v="1899-12-30T00:00:00"/>
    <x v="3"/>
    <x v="0"/>
    <x v="0"/>
    <x v="14"/>
    <x v="3"/>
    <x v="0"/>
    <s v="NEW BRITAIN"/>
    <x v="2"/>
    <x v="2"/>
    <m/>
    <x v="2"/>
    <x v="23"/>
    <s v="Residence"/>
    <s v="NEW BRITAIN"/>
    <s v="HARTFORD"/>
    <s v="CT"/>
    <s v="Multi drug Effects"/>
    <s v="Acute Intoxication due to the Combined Effects of Tramadol, Oxycodone and Ethanol"/>
    <m/>
    <m/>
    <m/>
    <m/>
    <s v="Y"/>
    <m/>
    <s v="Y"/>
    <m/>
    <m/>
    <m/>
    <m/>
    <s v="Y"/>
    <m/>
    <m/>
    <m/>
    <m/>
    <s v="Accident"/>
  </r>
  <r>
    <n v="4238"/>
    <x v="736"/>
    <x v="319"/>
    <d v="1899-12-30T00:00:00"/>
    <x v="39"/>
    <x v="0"/>
    <x v="0"/>
    <x v="111"/>
    <x v="5"/>
    <x v="0"/>
    <s v="LEDYARD"/>
    <x v="4"/>
    <x v="2"/>
    <m/>
    <x v="1"/>
    <x v="1"/>
    <s v="Residence"/>
    <s v="LEDYARD"/>
    <s v="NEW LONDON"/>
    <s v="CT"/>
    <s v="Multi drug Effects"/>
    <s v="Combined Effects of Diazepam, Clonazepam, Cyclobenzaprine, and Fentanyl"/>
    <m/>
    <m/>
    <s v="Y"/>
    <m/>
    <m/>
    <m/>
    <m/>
    <m/>
    <s v="Y"/>
    <m/>
    <m/>
    <m/>
    <m/>
    <m/>
    <m/>
    <m/>
    <s v="Accident"/>
  </r>
  <r>
    <n v="4241"/>
    <x v="737"/>
    <x v="109"/>
    <d v="1899-12-30T00:00:00"/>
    <x v="17"/>
    <x v="0"/>
    <x v="3"/>
    <x v="6"/>
    <x v="3"/>
    <x v="0"/>
    <s v="HARTFORD"/>
    <x v="2"/>
    <x v="2"/>
    <m/>
    <x v="0"/>
    <x v="0"/>
    <s v="Residence"/>
    <s v="HARTFORD"/>
    <s v="HARTFORD"/>
    <s v="CT"/>
    <s v="Multi drug Effects"/>
    <s v="ACUTE HEROIN TOXICITY, HYDROXYZINE, CITALOPRAM USE, recent cocaine"/>
    <s v="Y"/>
    <s v="Y"/>
    <m/>
    <m/>
    <m/>
    <m/>
    <m/>
    <m/>
    <m/>
    <m/>
    <m/>
    <m/>
    <m/>
    <m/>
    <m/>
    <m/>
    <s v="Accident"/>
  </r>
  <r>
    <n v="4243"/>
    <x v="738"/>
    <x v="25"/>
    <d v="1899-12-30T00:00:00"/>
    <x v="11"/>
    <x v="0"/>
    <x v="0"/>
    <x v="20"/>
    <x v="3"/>
    <x v="0"/>
    <s v="SOUTHINGTON"/>
    <x v="2"/>
    <x v="2"/>
    <m/>
    <x v="0"/>
    <x v="0"/>
    <s v="Residence"/>
    <s v="SOUTHINGTON"/>
    <s v="HARTFORD"/>
    <s v="CT"/>
    <s v="Multi drug Effects"/>
    <s v="Acute Intoxication due to the Combined Effects of Fentanyl, Acetyl Fentanyl, and Ethanol"/>
    <m/>
    <m/>
    <s v="Y"/>
    <s v="Y"/>
    <m/>
    <m/>
    <s v="Y"/>
    <m/>
    <m/>
    <m/>
    <m/>
    <m/>
    <m/>
    <m/>
    <m/>
    <m/>
    <s v="Accident"/>
  </r>
  <r>
    <n v="4250"/>
    <x v="739"/>
    <x v="83"/>
    <d v="1899-12-30T00:00:00"/>
    <x v="35"/>
    <x v="0"/>
    <x v="0"/>
    <x v="43"/>
    <x v="0"/>
    <x v="0"/>
    <s v="ANSONIA"/>
    <x v="0"/>
    <x v="2"/>
    <m/>
    <x v="1"/>
    <x v="13"/>
    <s v="Residence"/>
    <s v="ANSONIA"/>
    <s v="NEW HAVEN"/>
    <s v="CT"/>
    <s v="Multi drug Effects"/>
    <s v="Acute intoxication due to the combined effects of Alprazolam and Bruprenorphine"/>
    <m/>
    <m/>
    <m/>
    <m/>
    <m/>
    <m/>
    <m/>
    <m/>
    <s v="Y"/>
    <m/>
    <m/>
    <m/>
    <m/>
    <m/>
    <m/>
    <m/>
    <s v="Accident"/>
  </r>
  <r>
    <n v="4252"/>
    <x v="740"/>
    <x v="89"/>
    <d v="1899-12-30T00:00:00"/>
    <x v="34"/>
    <x v="1"/>
    <x v="1"/>
    <x v="0"/>
    <x v="0"/>
    <x v="0"/>
    <s v="MERIDEN"/>
    <x v="0"/>
    <x v="2"/>
    <m/>
    <x v="1"/>
    <x v="1"/>
    <s v="Residence"/>
    <s v="MERIDEN"/>
    <s v="NEW HAVEN"/>
    <s v="CT"/>
    <s v="Multi drug Effects"/>
    <s v="Acute Intoxication Combined Effects of Clonazepam, Cocaine, Hydrocodone, and Oxycodone"/>
    <m/>
    <s v="Y"/>
    <m/>
    <m/>
    <s v="Y"/>
    <m/>
    <m/>
    <s v="Y"/>
    <s v="Y"/>
    <m/>
    <m/>
    <m/>
    <m/>
    <m/>
    <m/>
    <m/>
    <s v="Accident"/>
  </r>
  <r>
    <n v="4254"/>
    <x v="741"/>
    <x v="219"/>
    <d v="1899-12-30T00:00:00"/>
    <x v="35"/>
    <x v="0"/>
    <x v="0"/>
    <x v="32"/>
    <x v="4"/>
    <x v="0"/>
    <s v="BRIDGEPORT"/>
    <x v="3"/>
    <x v="0"/>
    <m/>
    <x v="2"/>
    <x v="59"/>
    <s v="Residence"/>
    <s v="STRATFORD"/>
    <s v="FAIRFIELD"/>
    <s v="CT"/>
    <s v="Multi drug Effects"/>
    <s v="Multidrug Toxicity Including Ethanol, Fentanyl, Acetyl Fentanyl, Hydrocodone, and Oxycodone"/>
    <m/>
    <m/>
    <s v="Y"/>
    <s v="Y"/>
    <s v="Y"/>
    <m/>
    <s v="Y"/>
    <s v="Y"/>
    <m/>
    <m/>
    <m/>
    <m/>
    <m/>
    <m/>
    <m/>
    <m/>
    <s v="Accident"/>
  </r>
  <r>
    <n v="4257"/>
    <x v="742"/>
    <x v="281"/>
    <d v="1899-12-30T00:00:00"/>
    <x v="49"/>
    <x v="0"/>
    <x v="3"/>
    <x v="40"/>
    <x v="3"/>
    <x v="0"/>
    <s v="BRISTOL"/>
    <x v="2"/>
    <x v="2"/>
    <m/>
    <x v="0"/>
    <x v="0"/>
    <s v="Residence"/>
    <s v="BRISTOL"/>
    <s v="HARTFORD"/>
    <s v="CT"/>
    <s v="Multi drug Effects"/>
    <s v="ACUTE PARA-FLUOROBUTYRYL/ISOFLUOROBUTYRYL FENTANYL TOXICITY,ALPRAZOLAM USE"/>
    <m/>
    <m/>
    <s v="Y"/>
    <s v="Y"/>
    <m/>
    <m/>
    <m/>
    <m/>
    <s v="Y"/>
    <m/>
    <m/>
    <m/>
    <m/>
    <m/>
    <m/>
    <m/>
    <s v="Accident"/>
  </r>
  <r>
    <n v="4264"/>
    <x v="743"/>
    <x v="77"/>
    <d v="1899-12-30T00:00:00"/>
    <x v="7"/>
    <x v="0"/>
    <x v="3"/>
    <x v="6"/>
    <x v="3"/>
    <x v="0"/>
    <s v="HARTFORD"/>
    <x v="2"/>
    <x v="2"/>
    <m/>
    <x v="0"/>
    <x v="60"/>
    <s v="Residence"/>
    <s v="HARTFORD"/>
    <s v="HARTFORD"/>
    <s v="CT"/>
    <s v="Multi drug Effects"/>
    <s v="ACUTE FENTANYL TOXICITY"/>
    <m/>
    <m/>
    <s v="Y"/>
    <m/>
    <m/>
    <m/>
    <m/>
    <m/>
    <m/>
    <m/>
    <m/>
    <m/>
    <m/>
    <m/>
    <m/>
    <m/>
    <s v="Accident"/>
  </r>
  <r>
    <n v="4266"/>
    <x v="744"/>
    <x v="85"/>
    <d v="1899-12-30T00:00:00"/>
    <x v="23"/>
    <x v="0"/>
    <x v="0"/>
    <x v="77"/>
    <x v="2"/>
    <x v="0"/>
    <s v="MOOSUP"/>
    <x v="5"/>
    <x v="2"/>
    <m/>
    <x v="0"/>
    <x v="0"/>
    <s v="Residence"/>
    <s v="MOOSUP"/>
    <s v="WINDHAM"/>
    <s v="CT"/>
    <s v="Multi drug Effects"/>
    <s v="Acute Intoxication Alprazolam, Fentanyl, Heroin and Oxycodone"/>
    <s v="Y"/>
    <m/>
    <s v="Y"/>
    <m/>
    <s v="Y"/>
    <m/>
    <m/>
    <m/>
    <s v="Y"/>
    <m/>
    <m/>
    <m/>
    <m/>
    <m/>
    <m/>
    <m/>
    <s v="Accident"/>
  </r>
  <r>
    <n v="4269"/>
    <x v="745"/>
    <x v="48"/>
    <d v="1899-12-30T00:00:00"/>
    <x v="3"/>
    <x v="1"/>
    <x v="0"/>
    <x v="20"/>
    <x v="3"/>
    <x v="0"/>
    <s v="SOUTHINGTON"/>
    <x v="2"/>
    <x v="2"/>
    <m/>
    <x v="0"/>
    <x v="0"/>
    <s v="Residence"/>
    <s v="SOUTHINGTON"/>
    <s v="HARTFORD"/>
    <s v="CT"/>
    <s v="Multi drug Effects"/>
    <s v="Acute Intoxication From the Combined Effects of Fentanyl, Heroin, Methadone, Diphenhydramine, Venlafaxine, Mirtazapine, and Escitalopram"/>
    <s v="Y"/>
    <m/>
    <s v="Y"/>
    <m/>
    <m/>
    <m/>
    <m/>
    <m/>
    <m/>
    <s v="Y"/>
    <m/>
    <m/>
    <m/>
    <m/>
    <m/>
    <m/>
    <s v="Accident"/>
  </r>
  <r>
    <n v="4276"/>
    <x v="746"/>
    <x v="320"/>
    <d v="1899-12-30T00:00:00"/>
    <x v="51"/>
    <x v="0"/>
    <x v="3"/>
    <x v="14"/>
    <x v="3"/>
    <x v="0"/>
    <s v="NEW BRITAIN"/>
    <x v="2"/>
    <x v="2"/>
    <m/>
    <x v="1"/>
    <x v="1"/>
    <s v="Residence"/>
    <s v="NEW BRITAIN"/>
    <s v="HARTFORD"/>
    <s v="CT"/>
    <s v="Multi drug Effects"/>
    <s v="Acute Intoxication Combined Effects of Ethanol, Clonazepam, Quetiapine, Fluoxetine, Trazodone, Morphine, and Oxycodone"/>
    <m/>
    <m/>
    <m/>
    <m/>
    <s v="Y"/>
    <m/>
    <s v="Y"/>
    <m/>
    <m/>
    <m/>
    <m/>
    <m/>
    <m/>
    <m/>
    <m/>
    <s v="Y"/>
    <s v="Accident"/>
  </r>
  <r>
    <n v="4278"/>
    <x v="747"/>
    <x v="127"/>
    <d v="1899-12-30T00:00:00"/>
    <x v="40"/>
    <x v="0"/>
    <x v="0"/>
    <x v="16"/>
    <x v="0"/>
    <x v="0"/>
    <s v="NORTH HAVEN"/>
    <x v="0"/>
    <x v="2"/>
    <m/>
    <x v="1"/>
    <x v="61"/>
    <s v="Residence"/>
    <s v="NORTH HAVEN"/>
    <s v="NEW HAVEN"/>
    <s v="CT"/>
    <s v="Oxycodone"/>
    <s v="Oxycodone Toxicity"/>
    <m/>
    <m/>
    <m/>
    <m/>
    <s v="Y"/>
    <m/>
    <m/>
    <m/>
    <m/>
    <m/>
    <m/>
    <m/>
    <m/>
    <m/>
    <m/>
    <m/>
    <s v="Accident"/>
  </r>
  <r>
    <n v="4284"/>
    <x v="748"/>
    <x v="293"/>
    <d v="1899-12-30T00:00:00"/>
    <x v="42"/>
    <x v="1"/>
    <x v="0"/>
    <x v="62"/>
    <x v="3"/>
    <x v="0"/>
    <s v="EAST WINDSOR"/>
    <x v="2"/>
    <x v="2"/>
    <m/>
    <x v="0"/>
    <x v="0"/>
    <s v="Residence"/>
    <s v="EAST WINDSOR"/>
    <s v="HARTFORD"/>
    <s v="CT"/>
    <s v="Multi drug Effects"/>
    <s v="Acute Intoxication From the Combined Effects of Cocaine, Fentanyl, Nordiazepam, Chlordiazepoxide, Lorazepam, and 7-Amino Clonazepam"/>
    <m/>
    <s v="Y"/>
    <s v="Y"/>
    <m/>
    <m/>
    <m/>
    <m/>
    <m/>
    <s v="Y"/>
    <m/>
    <m/>
    <m/>
    <m/>
    <m/>
    <m/>
    <m/>
    <s v="Accident"/>
  </r>
  <r>
    <n v="4286"/>
    <x v="749"/>
    <x v="181"/>
    <d v="1899-12-30T00:00:00"/>
    <x v="16"/>
    <x v="1"/>
    <x v="0"/>
    <x v="43"/>
    <x v="0"/>
    <x v="0"/>
    <s v="ANSONIA"/>
    <x v="0"/>
    <x v="2"/>
    <m/>
    <x v="0"/>
    <x v="0"/>
    <s v="Residence"/>
    <s v="ANSONIA"/>
    <s v="NEW HAVEN"/>
    <s v="CT"/>
    <s v="Multi drug Effects"/>
    <s v="Acute Furanyl Fentanyl Intoxication"/>
    <m/>
    <m/>
    <s v="Y"/>
    <m/>
    <m/>
    <m/>
    <m/>
    <m/>
    <m/>
    <m/>
    <m/>
    <m/>
    <m/>
    <m/>
    <m/>
    <m/>
    <s v="Accident"/>
  </r>
  <r>
    <n v="4288"/>
    <x v="750"/>
    <x v="63"/>
    <d v="1899-12-30T00:00:00"/>
    <x v="18"/>
    <x v="0"/>
    <x v="0"/>
    <x v="94"/>
    <x v="0"/>
    <x v="0"/>
    <s v="NEW HAVEN"/>
    <x v="0"/>
    <x v="0"/>
    <m/>
    <x v="0"/>
    <x v="0"/>
    <s v="Other"/>
    <s v="GUILFORD"/>
    <s v="NEW HAVEN"/>
    <s v="CT"/>
    <s v="Multi drug Effects"/>
    <s v="Complications of Acute Intoxication From the Combined Effects of Morphine, Lorazepam, Alprazolam, Bupropion, and Methylphenidate"/>
    <s v="Y"/>
    <m/>
    <m/>
    <m/>
    <m/>
    <m/>
    <m/>
    <m/>
    <s v="Y"/>
    <m/>
    <m/>
    <m/>
    <m/>
    <m/>
    <m/>
    <m/>
    <s v="Accident"/>
  </r>
  <r>
    <n v="4292"/>
    <x v="751"/>
    <x v="319"/>
    <d v="1899-12-30T00:00:00"/>
    <x v="20"/>
    <x v="0"/>
    <x v="0"/>
    <x v="64"/>
    <x v="4"/>
    <x v="0"/>
    <s v="TRUMBULL"/>
    <x v="3"/>
    <x v="2"/>
    <m/>
    <x v="1"/>
    <x v="1"/>
    <s v="Residence"/>
    <s v="TRUMBULL"/>
    <s v="FAIRFIELD"/>
    <s v="CT"/>
    <s v="Multi drug Effects"/>
    <s v="Combined Effects of Methadone and Fentanyl"/>
    <m/>
    <m/>
    <s v="Y"/>
    <m/>
    <m/>
    <m/>
    <m/>
    <m/>
    <m/>
    <s v="Y"/>
    <m/>
    <m/>
    <m/>
    <m/>
    <m/>
    <m/>
    <s v="Accident"/>
  </r>
  <r>
    <n v="4293"/>
    <x v="752"/>
    <x v="321"/>
    <d v="1899-12-30T00:00:00"/>
    <x v="12"/>
    <x v="1"/>
    <x v="0"/>
    <x v="12"/>
    <x v="0"/>
    <x v="0"/>
    <s v="NEW HAVEN"/>
    <x v="0"/>
    <x v="0"/>
    <m/>
    <x v="1"/>
    <x v="28"/>
    <s v="Residence"/>
    <s v="WEST HAVEN"/>
    <s v="NEW HAVEN"/>
    <s v="CT"/>
    <s v="Multi drug Effects"/>
    <s v="ACUTE INTOXICATION DUE TO THE COMBINED EFFECTS OF TRAMADOL, AMPHETAMINE, DOXYLAMINE, AND PHENYLPROPANOLAMINE"/>
    <m/>
    <m/>
    <m/>
    <m/>
    <m/>
    <m/>
    <m/>
    <m/>
    <m/>
    <m/>
    <s v="Y"/>
    <s v="Y"/>
    <m/>
    <m/>
    <m/>
    <m/>
    <s v="Accident"/>
  </r>
  <r>
    <n v="4297"/>
    <x v="753"/>
    <x v="5"/>
    <d v="1899-12-30T00:00:00"/>
    <x v="2"/>
    <x v="0"/>
    <x v="0"/>
    <x v="49"/>
    <x v="3"/>
    <x v="0"/>
    <s v="MANCHESTER"/>
    <x v="2"/>
    <x v="2"/>
    <m/>
    <x v="0"/>
    <x v="0"/>
    <s v="Halfway House"/>
    <s v="MANCHESTER"/>
    <s v="HARTFORD"/>
    <s v="CT"/>
    <s v="Multi drug Effects"/>
    <s v="Acute Fentanyl Intoxication"/>
    <m/>
    <m/>
    <s v="Y"/>
    <m/>
    <m/>
    <m/>
    <m/>
    <m/>
    <m/>
    <m/>
    <m/>
    <m/>
    <m/>
    <m/>
    <m/>
    <m/>
    <s v="Accident"/>
  </r>
  <r>
    <n v="4301"/>
    <x v="754"/>
    <x v="71"/>
    <d v="1899-12-30T00:00:00"/>
    <x v="22"/>
    <x v="0"/>
    <x v="0"/>
    <x v="66"/>
    <x v="3"/>
    <x v="0"/>
    <s v="WINDSOR LOCKS"/>
    <x v="2"/>
    <x v="1"/>
    <s v="Friend's Residence"/>
    <x v="0"/>
    <x v="0"/>
    <s v="Residential Building"/>
    <s v="WINDSOR LOCKS"/>
    <s v="HARTFORD"/>
    <s v="CT"/>
    <s v="Multi drug Effects"/>
    <s v="Acute Fentanyl Intoxication"/>
    <m/>
    <m/>
    <s v="Y"/>
    <m/>
    <m/>
    <m/>
    <m/>
    <m/>
    <m/>
    <m/>
    <m/>
    <m/>
    <m/>
    <m/>
    <m/>
    <m/>
    <s v="Accident"/>
  </r>
  <r>
    <n v="4313"/>
    <x v="755"/>
    <x v="134"/>
    <d v="1899-12-30T00:00:00"/>
    <x v="9"/>
    <x v="0"/>
    <x v="0"/>
    <x v="15"/>
    <x v="3"/>
    <x v="0"/>
    <s v="HARTFORD"/>
    <x v="2"/>
    <x v="1"/>
    <s v="Brother's Residence"/>
    <x v="0"/>
    <x v="0"/>
    <s v="Residence"/>
    <s v="HARTFORD"/>
    <s v="HARTFORD"/>
    <s v="CT"/>
    <s v="Multi drug Effects"/>
    <s v="Ethanol, Fentanyl, and Heroin"/>
    <s v="Y"/>
    <m/>
    <s v="Y"/>
    <m/>
    <m/>
    <m/>
    <s v="Y"/>
    <m/>
    <m/>
    <m/>
    <m/>
    <m/>
    <m/>
    <m/>
    <m/>
    <m/>
    <s v="Accident"/>
  </r>
  <r>
    <n v="4327"/>
    <x v="756"/>
    <x v="119"/>
    <d v="1899-12-30T00:00:00"/>
    <x v="10"/>
    <x v="1"/>
    <x v="0"/>
    <x v="50"/>
    <x v="4"/>
    <x v="0"/>
    <s v="BRIDGEPORT"/>
    <x v="3"/>
    <x v="1"/>
    <s v="Friend's Home"/>
    <x v="0"/>
    <x v="0"/>
    <s v="Residential Building"/>
    <s v="BRIDGEPORT"/>
    <s v="FAIRFIELD"/>
    <s v="CT"/>
    <s v="Multi drug Effects"/>
    <s v="Acute and Chronic Substance Abuse (Cocaine and Alprazolam)"/>
    <m/>
    <s v="Y"/>
    <m/>
    <m/>
    <m/>
    <m/>
    <m/>
    <m/>
    <s v="Y"/>
    <m/>
    <m/>
    <m/>
    <m/>
    <m/>
    <m/>
    <m/>
    <s v="Accident"/>
  </r>
  <r>
    <n v="4331"/>
    <x v="757"/>
    <x v="13"/>
    <d v="1899-12-30T00:00:00"/>
    <x v="9"/>
    <x v="0"/>
    <x v="0"/>
    <x v="36"/>
    <x v="0"/>
    <x v="0"/>
    <s v="BRIDGEPORT"/>
    <x v="3"/>
    <x v="1"/>
    <s v="Public Restroom"/>
    <x v="0"/>
    <x v="0"/>
    <s v="Other, Public Buildings"/>
    <s v="BRIDGEPORT"/>
    <s v="FAIRFIELD"/>
    <s v="CT"/>
    <s v="Multi drug Effects"/>
    <s v="Acute Intoxication due to the Combined Effects of Fentanyl and Heroin"/>
    <s v="Y"/>
    <m/>
    <s v="Y"/>
    <m/>
    <m/>
    <m/>
    <m/>
    <m/>
    <m/>
    <m/>
    <m/>
    <m/>
    <m/>
    <m/>
    <m/>
    <m/>
    <s v="Accident"/>
  </r>
  <r>
    <n v="4336"/>
    <x v="758"/>
    <x v="297"/>
    <d v="1899-12-30T00:00:00"/>
    <x v="39"/>
    <x v="0"/>
    <x v="0"/>
    <x v="138"/>
    <x v="6"/>
    <x v="0"/>
    <s v="ELLINGTON"/>
    <x v="7"/>
    <x v="2"/>
    <m/>
    <x v="1"/>
    <x v="1"/>
    <s v="Residence"/>
    <s v="ELLINGTON"/>
    <s v="TOLLAND"/>
    <s v="CT"/>
    <s v="Multi drug Effects"/>
    <s v="Combined Effects of Fentanyl and Heroin"/>
    <s v="Y"/>
    <m/>
    <s v="Y"/>
    <m/>
    <m/>
    <m/>
    <m/>
    <m/>
    <m/>
    <m/>
    <m/>
    <m/>
    <m/>
    <m/>
    <m/>
    <m/>
    <s v="Accident"/>
  </r>
  <r>
    <n v="4353"/>
    <x v="759"/>
    <x v="322"/>
    <d v="1899-12-30T00:00:00"/>
    <x v="11"/>
    <x v="0"/>
    <x v="0"/>
    <x v="140"/>
    <x v="1"/>
    <x v="0"/>
    <s v="KENT"/>
    <x v="1"/>
    <x v="2"/>
    <m/>
    <x v="1"/>
    <x v="7"/>
    <s v="Residence"/>
    <s v="KENT"/>
    <s v="LITCHFIELD"/>
    <s v="CT"/>
    <s v="Multi drug Effects"/>
    <s v="Acute Oxycodone Intoxication"/>
    <m/>
    <m/>
    <m/>
    <m/>
    <s v="Y"/>
    <m/>
    <m/>
    <m/>
    <m/>
    <m/>
    <m/>
    <m/>
    <m/>
    <m/>
    <m/>
    <m/>
    <s v="Accident"/>
  </r>
  <r>
    <n v="4356"/>
    <x v="760"/>
    <x v="100"/>
    <d v="1899-12-30T00:00:00"/>
    <x v="7"/>
    <x v="0"/>
    <x v="0"/>
    <x v="109"/>
    <x v="2"/>
    <x v="0"/>
    <s v="PLAINFIELD"/>
    <x v="5"/>
    <x v="2"/>
    <m/>
    <x v="0"/>
    <x v="0"/>
    <s v="Residence"/>
    <s v="PLAINFIELD"/>
    <s v="WINDHAM"/>
    <s v="CT"/>
    <s v="Multi drug Effects"/>
    <s v="Acute Intoxication From the Combined Effects of Methadone and Alcohol"/>
    <m/>
    <m/>
    <m/>
    <m/>
    <m/>
    <m/>
    <s v="Y"/>
    <m/>
    <m/>
    <s v="Y"/>
    <m/>
    <m/>
    <m/>
    <m/>
    <m/>
    <m/>
    <s v="Accident"/>
  </r>
  <r>
    <n v="4359"/>
    <x v="761"/>
    <x v="263"/>
    <d v="1899-12-30T00:00:00"/>
    <x v="17"/>
    <x v="0"/>
    <x v="0"/>
    <x v="110"/>
    <x v="2"/>
    <x v="0"/>
    <s v="WINDHAM"/>
    <x v="5"/>
    <x v="2"/>
    <m/>
    <x v="0"/>
    <x v="0"/>
    <s v="Residence"/>
    <s v="WINDHAM"/>
    <s v="WINDHAM"/>
    <s v="CT"/>
    <s v="Multi drug Effects"/>
    <s v="Acute heroin and cocaine intoxication"/>
    <s v="Y"/>
    <s v="Y"/>
    <m/>
    <m/>
    <m/>
    <m/>
    <m/>
    <m/>
    <m/>
    <m/>
    <m/>
    <m/>
    <m/>
    <m/>
    <m/>
    <m/>
    <s v="Accident"/>
  </r>
  <r>
    <n v="4361"/>
    <x v="762"/>
    <x v="194"/>
    <d v="1899-12-30T00:00:00"/>
    <x v="21"/>
    <x v="0"/>
    <x v="0"/>
    <x v="54"/>
    <x v="0"/>
    <x v="0"/>
    <s v="WATERBURY"/>
    <x v="0"/>
    <x v="0"/>
    <m/>
    <x v="0"/>
    <x v="0"/>
    <s v="Residence"/>
    <s v="CHESHIRE"/>
    <s v="NEW HAVEN"/>
    <s v="CT"/>
    <s v="Multi drug Effects"/>
    <s v="Acute Intoxication Due To The Combined Effects Of Fentanyl, Acetyl Fentanyl, Oxycodone, Meprobamate, And Carisoprodol"/>
    <m/>
    <m/>
    <s v="Y"/>
    <s v="Y"/>
    <s v="Y"/>
    <m/>
    <m/>
    <m/>
    <m/>
    <m/>
    <m/>
    <m/>
    <m/>
    <m/>
    <m/>
    <m/>
    <s v="Accident"/>
  </r>
  <r>
    <n v="4367"/>
    <x v="763"/>
    <x v="108"/>
    <d v="1899-12-30T00:00:00"/>
    <x v="22"/>
    <x v="0"/>
    <x v="0"/>
    <x v="116"/>
    <x v="3"/>
    <x v="0"/>
    <s v="EAST HARTFORD"/>
    <x v="2"/>
    <x v="1"/>
    <s v="Madison Motor Inn"/>
    <x v="0"/>
    <x v="0"/>
    <s v="Hotel or Motel"/>
    <s v="SOUTH WINDSOR"/>
    <s v="HARTFORD"/>
    <s v="CT"/>
    <s v="Multi drug Effects"/>
    <s v="ACUTE FENTANYL AND COCAINE TOXICITIES"/>
    <m/>
    <s v="Y"/>
    <s v="Y"/>
    <m/>
    <m/>
    <m/>
    <m/>
    <m/>
    <m/>
    <m/>
    <m/>
    <m/>
    <m/>
    <m/>
    <m/>
    <m/>
    <s v="Accident"/>
  </r>
  <r>
    <n v="4371"/>
    <x v="764"/>
    <x v="102"/>
    <d v="1899-12-30T00:00:00"/>
    <x v="7"/>
    <x v="1"/>
    <x v="1"/>
    <x v="50"/>
    <x v="4"/>
    <x v="0"/>
    <s v="DANBURY"/>
    <x v="3"/>
    <x v="0"/>
    <m/>
    <x v="1"/>
    <x v="2"/>
    <s v="Residence"/>
    <s v="DANBURY"/>
    <s v="FAIRFIELD"/>
    <s v="CT"/>
    <s v="Multi drug Effects"/>
    <s v="Multidrug Toxicity Including Fentanyl, Acetyl Fentanyl, and Morphine"/>
    <s v="Y"/>
    <m/>
    <s v="Y"/>
    <s v="Y"/>
    <m/>
    <m/>
    <m/>
    <m/>
    <m/>
    <m/>
    <m/>
    <m/>
    <m/>
    <m/>
    <m/>
    <m/>
    <s v="Accident"/>
  </r>
  <r>
    <n v="4378"/>
    <x v="765"/>
    <x v="222"/>
    <d v="1899-12-30T00:00:00"/>
    <x v="22"/>
    <x v="0"/>
    <x v="0"/>
    <x v="141"/>
    <x v="3"/>
    <x v="0"/>
    <s v="MIDDLETOWN"/>
    <x v="6"/>
    <x v="0"/>
    <m/>
    <x v="0"/>
    <x v="0"/>
    <s v="Residence"/>
    <s v="SOUTH GLASTONBURY"/>
    <s v="HARTFORD"/>
    <s v="CT"/>
    <s v="Multi drug Effects"/>
    <s v="ACUTE FENTANYL TOXICITY, CLONAZEPAM, ESZOPICLONE/ZOPICLONE USE"/>
    <m/>
    <m/>
    <s v="Y"/>
    <m/>
    <m/>
    <m/>
    <m/>
    <m/>
    <s v="Y"/>
    <m/>
    <m/>
    <m/>
    <m/>
    <m/>
    <m/>
    <m/>
    <s v="Accident"/>
  </r>
  <r>
    <n v="4381"/>
    <x v="766"/>
    <x v="79"/>
    <d v="1899-12-30T00:00:00"/>
    <x v="35"/>
    <x v="0"/>
    <x v="0"/>
    <x v="99"/>
    <x v="1"/>
    <x v="0"/>
    <s v="TERRYVILLE"/>
    <x v="1"/>
    <x v="2"/>
    <m/>
    <x v="0"/>
    <x v="0"/>
    <s v="Residence"/>
    <s v="TERRYVILLE"/>
    <s v="LITCHFIELD"/>
    <s v="CT"/>
    <s v="Multi drug Effects"/>
    <s v="ACUTE COCAINE AND FENTANYL TOXICITIES, CYCLOBENZAPRINE USE"/>
    <m/>
    <s v="Y"/>
    <s v="Y"/>
    <m/>
    <m/>
    <m/>
    <m/>
    <m/>
    <m/>
    <m/>
    <m/>
    <m/>
    <m/>
    <m/>
    <m/>
    <m/>
    <s v="Accident"/>
  </r>
  <r>
    <n v="4387"/>
    <x v="767"/>
    <x v="53"/>
    <d v="1899-12-30T00:00:00"/>
    <x v="23"/>
    <x v="0"/>
    <x v="0"/>
    <x v="14"/>
    <x v="3"/>
    <x v="0"/>
    <s v="NEW BRITAIN"/>
    <x v="2"/>
    <x v="2"/>
    <m/>
    <x v="0"/>
    <x v="0"/>
    <s v="Residence"/>
    <s v="NEW BRITAIN"/>
    <s v="HARTFORD"/>
    <s v="CT"/>
    <s v="Multi drug Effects"/>
    <s v="Acute Intoxication due to the Combined Effects of Methadone, Alprazolam, Meprobamate and Clonazepam"/>
    <m/>
    <m/>
    <m/>
    <m/>
    <m/>
    <m/>
    <m/>
    <m/>
    <s v="Y"/>
    <s v="Y"/>
    <m/>
    <m/>
    <m/>
    <m/>
    <m/>
    <m/>
    <s v="Accident"/>
  </r>
  <r>
    <n v="4391"/>
    <x v="768"/>
    <x v="177"/>
    <d v="1899-12-30T00:00:00"/>
    <x v="4"/>
    <x v="0"/>
    <x v="3"/>
    <x v="15"/>
    <x v="3"/>
    <x v="0"/>
    <s v="HARTFORD"/>
    <x v="2"/>
    <x v="1"/>
    <s v="In Vehicle"/>
    <x v="0"/>
    <x v="0"/>
    <s v="Automobile"/>
    <s v="HARTFORD"/>
    <s v="HARTFORD"/>
    <s v="CT"/>
    <s v="Multi drug Effects"/>
    <s v="Acute Intoxication Due To The Combined Effects Of Fentanyl, Furanyl Fentanyl, Heroin, U-47700 (Opioid Analogue), And Ethanol"/>
    <s v="Y"/>
    <m/>
    <s v="Y"/>
    <s v="Y"/>
    <m/>
    <m/>
    <s v="Y"/>
    <m/>
    <m/>
    <m/>
    <m/>
    <m/>
    <m/>
    <m/>
    <s v="U-47700"/>
    <m/>
    <s v="Accident"/>
  </r>
  <r>
    <n v="4395"/>
    <x v="769"/>
    <x v="54"/>
    <d v="1899-12-30T00:00:00"/>
    <x v="11"/>
    <x v="0"/>
    <x v="0"/>
    <x v="14"/>
    <x v="3"/>
    <x v="0"/>
    <s v="NEW BRITAIN"/>
    <x v="2"/>
    <x v="2"/>
    <m/>
    <x v="0"/>
    <x v="0"/>
    <s v="Halfway House"/>
    <s v="NEW BRITAIN"/>
    <s v="HARTFORD"/>
    <s v="CT"/>
    <s v="Multi drug Effects"/>
    <s v="Acute Intoxication due to the Combined Effects of Fentanyl, Alcohol and Diazepam"/>
    <m/>
    <m/>
    <s v="Y"/>
    <m/>
    <m/>
    <m/>
    <s v="Y"/>
    <m/>
    <s v="Y"/>
    <m/>
    <m/>
    <m/>
    <m/>
    <m/>
    <m/>
    <m/>
    <s v="Accident"/>
  </r>
  <r>
    <n v="4405"/>
    <x v="770"/>
    <x v="124"/>
    <d v="1899-12-30T00:00:00"/>
    <x v="5"/>
    <x v="0"/>
    <x v="0"/>
    <x v="142"/>
    <x v="4"/>
    <x v="0"/>
    <s v="BETHEL"/>
    <x v="3"/>
    <x v="2"/>
    <m/>
    <x v="0"/>
    <x v="0"/>
    <s v="Residence"/>
    <s v="BETHEL"/>
    <s v="FAIRFIELD"/>
    <s v="CT"/>
    <s v="Multi drug Effects"/>
    <s v="Acute Intoxication From the Combined Effects of Fentanyl and Alprazolam"/>
    <m/>
    <m/>
    <s v="Y"/>
    <m/>
    <m/>
    <m/>
    <m/>
    <m/>
    <s v="Y"/>
    <m/>
    <m/>
    <m/>
    <m/>
    <m/>
    <m/>
    <m/>
    <s v="Accident"/>
  </r>
  <r>
    <n v="4407"/>
    <x v="771"/>
    <x v="89"/>
    <d v="1899-12-30T00:00:00"/>
    <x v="9"/>
    <x v="0"/>
    <x v="0"/>
    <x v="9"/>
    <x v="4"/>
    <x v="0"/>
    <s v="FAIRFIELD"/>
    <x v="3"/>
    <x v="1"/>
    <s v="Friend's Residence"/>
    <x v="1"/>
    <x v="1"/>
    <s v="Residence"/>
    <s v="FAIRFIELD"/>
    <s v="FAIRFIELD"/>
    <s v="CT"/>
    <s v="Multi drug Effects"/>
    <s v="Acute Intoxication Combined Effects of Para-Fluorobutryl Fentanyl, Diazepam, Trazodone, Fentanyl, and Heroin"/>
    <s v="Y"/>
    <m/>
    <s v="Y"/>
    <s v="Y"/>
    <m/>
    <m/>
    <m/>
    <m/>
    <s v="Y"/>
    <m/>
    <m/>
    <m/>
    <m/>
    <m/>
    <m/>
    <m/>
    <s v="Accident"/>
  </r>
  <r>
    <n v="4414"/>
    <x v="772"/>
    <x v="32"/>
    <d v="1899-12-30T00:00:00"/>
    <x v="32"/>
    <x v="1"/>
    <x v="0"/>
    <x v="113"/>
    <x v="4"/>
    <x v="0"/>
    <s v="NEW HAVEN"/>
    <x v="0"/>
    <x v="0"/>
    <m/>
    <x v="1"/>
    <x v="1"/>
    <s v="Residence"/>
    <s v="WESTPORT"/>
    <s v="FAIRFIELD"/>
    <s v="CT"/>
    <s v="Others"/>
    <s v="Intracerebral Hemorrhage Acute Cocaine Intoxication"/>
    <m/>
    <s v="Y"/>
    <m/>
    <m/>
    <m/>
    <m/>
    <m/>
    <m/>
    <m/>
    <m/>
    <m/>
    <m/>
    <m/>
    <m/>
    <m/>
    <m/>
    <s v="Accident"/>
  </r>
  <r>
    <n v="4424"/>
    <x v="773"/>
    <x v="114"/>
    <d v="1899-12-30T00:00:00"/>
    <x v="8"/>
    <x v="1"/>
    <x v="3"/>
    <x v="137"/>
    <x v="7"/>
    <x v="0"/>
    <s v="MOODUS"/>
    <x v="6"/>
    <x v="2"/>
    <m/>
    <x v="0"/>
    <x v="0"/>
    <s v="Residence"/>
    <s v="MOODUS"/>
    <s v="MIDDLESEX"/>
    <s v="CT"/>
    <s v="Multi drug Effects"/>
    <s v="Acute Intoxication due to the Combined Effects of Fentanyl and Heroin"/>
    <s v="Y"/>
    <m/>
    <s v="Y"/>
    <m/>
    <m/>
    <m/>
    <m/>
    <m/>
    <m/>
    <m/>
    <m/>
    <m/>
    <m/>
    <m/>
    <m/>
    <m/>
    <s v="Accident"/>
  </r>
  <r>
    <n v="4437"/>
    <x v="774"/>
    <x v="253"/>
    <d v="1899-12-30T00:00:00"/>
    <x v="18"/>
    <x v="0"/>
    <x v="0"/>
    <x v="42"/>
    <x v="0"/>
    <x v="0"/>
    <s v="NEW HAVEN"/>
    <x v="0"/>
    <x v="1"/>
    <s v="Temporary Residence"/>
    <x v="1"/>
    <x v="1"/>
    <s v="Residence"/>
    <s v="MADISON"/>
    <s v="NEW HAVEN"/>
    <s v="CT"/>
    <s v="Multi drug Effects"/>
    <s v="Acute Fentanyl Intoxication"/>
    <m/>
    <m/>
    <s v="Y"/>
    <m/>
    <m/>
    <m/>
    <m/>
    <m/>
    <m/>
    <m/>
    <m/>
    <m/>
    <m/>
    <m/>
    <m/>
    <m/>
    <s v="Accident"/>
  </r>
  <r>
    <n v="4440"/>
    <x v="775"/>
    <x v="141"/>
    <d v="1899-12-30T00:00:00"/>
    <x v="40"/>
    <x v="0"/>
    <x v="0"/>
    <x v="12"/>
    <x v="0"/>
    <x v="0"/>
    <s v="WEST HAVEN"/>
    <x v="0"/>
    <x v="2"/>
    <m/>
    <x v="1"/>
    <x v="2"/>
    <s v="Residence"/>
    <s v="WEST HAVEN"/>
    <s v="NEW HAVEN"/>
    <s v="CT"/>
    <s v="Multi drug Effects"/>
    <s v="Multidrug Toxicity Including Cocaine, Methadone, Fentanyl, and Heroin"/>
    <s v="Y"/>
    <s v="Y"/>
    <s v="Y"/>
    <m/>
    <m/>
    <m/>
    <m/>
    <m/>
    <m/>
    <s v="Y"/>
    <m/>
    <m/>
    <m/>
    <m/>
    <m/>
    <m/>
    <s v="Accident"/>
  </r>
  <r>
    <n v="4442"/>
    <x v="776"/>
    <x v="256"/>
    <d v="1899-12-30T00:00:00"/>
    <x v="37"/>
    <x v="1"/>
    <x v="0"/>
    <x v="0"/>
    <x v="0"/>
    <x v="0"/>
    <s v="MERIDEN"/>
    <x v="0"/>
    <x v="2"/>
    <m/>
    <x v="0"/>
    <x v="0"/>
    <s v="Other"/>
    <s v="MERIDEN"/>
    <s v="NEW HAVEN"/>
    <s v="CT"/>
    <s v="Multi drug Effects"/>
    <s v="Acute Heroin Intoxication"/>
    <s v="Y"/>
    <m/>
    <m/>
    <m/>
    <m/>
    <m/>
    <m/>
    <m/>
    <m/>
    <m/>
    <m/>
    <m/>
    <m/>
    <m/>
    <m/>
    <m/>
    <s v="Accident"/>
  </r>
  <r>
    <n v="4452"/>
    <x v="777"/>
    <x v="202"/>
    <d v="1899-12-30T00:00:00"/>
    <x v="48"/>
    <x v="0"/>
    <x v="3"/>
    <x v="122"/>
    <x v="3"/>
    <x v="0"/>
    <s v="NEW BRITAIN"/>
    <x v="2"/>
    <x v="0"/>
    <m/>
    <x v="0"/>
    <x v="0"/>
    <s v="Residence"/>
    <s v="BLOOMFIELD"/>
    <s v="HARTFORD"/>
    <s v="CT"/>
    <s v="Multi drug Effects"/>
    <s v="Acute Heroin and Ethanol Intoxication"/>
    <s v="Y"/>
    <m/>
    <m/>
    <m/>
    <m/>
    <m/>
    <s v="Y"/>
    <m/>
    <m/>
    <m/>
    <m/>
    <m/>
    <m/>
    <m/>
    <m/>
    <m/>
    <s v="Accident"/>
  </r>
  <r>
    <n v="4458"/>
    <x v="778"/>
    <x v="89"/>
    <d v="1899-12-30T00:00:00"/>
    <x v="37"/>
    <x v="1"/>
    <x v="0"/>
    <x v="36"/>
    <x v="0"/>
    <x v="0"/>
    <s v="DERBY"/>
    <x v="0"/>
    <x v="0"/>
    <m/>
    <x v="0"/>
    <x v="0"/>
    <s v="Residence"/>
    <s v="SEYMOUR"/>
    <s v="NEW HAVEN"/>
    <s v="CT"/>
    <s v="Multi drug Effects"/>
    <s v="Acute intoxication due to the combined effects of Fentanyl, Methadone, and Alprazolam"/>
    <m/>
    <m/>
    <s v="Y"/>
    <m/>
    <m/>
    <m/>
    <m/>
    <m/>
    <s v="Y"/>
    <s v="Y"/>
    <m/>
    <m/>
    <m/>
    <m/>
    <m/>
    <m/>
    <s v="Accident"/>
  </r>
  <r>
    <n v="4462"/>
    <x v="779"/>
    <x v="191"/>
    <d v="1899-12-30T00:00:00"/>
    <x v="29"/>
    <x v="0"/>
    <x v="0"/>
    <x v="0"/>
    <x v="0"/>
    <x v="0"/>
    <s v="MERIDEN"/>
    <x v="0"/>
    <x v="2"/>
    <m/>
    <x v="1"/>
    <x v="1"/>
    <s v="Residence"/>
    <s v="MERIDEN"/>
    <s v="NEW HAVEN"/>
    <s v="CT"/>
    <s v="Multi drug Effects"/>
    <s v="Acute Intoxication Combined Effects of Alprazolam, Cocaine, Fentanyl, Acetyl Fentanyl, and Oxycodone"/>
    <m/>
    <s v="Y"/>
    <s v="Y"/>
    <s v="Y"/>
    <s v="Y"/>
    <m/>
    <m/>
    <m/>
    <s v="Y"/>
    <m/>
    <m/>
    <m/>
    <m/>
    <m/>
    <m/>
    <m/>
    <s v="Accident"/>
  </r>
  <r>
    <n v="4476"/>
    <x v="780"/>
    <x v="67"/>
    <d v="1899-12-30T00:00:00"/>
    <x v="4"/>
    <x v="0"/>
    <x v="0"/>
    <x v="74"/>
    <x v="3"/>
    <x v="0"/>
    <s v="HARTFORD"/>
    <x v="2"/>
    <x v="0"/>
    <m/>
    <x v="1"/>
    <x v="1"/>
    <s v="Residence"/>
    <s v="WINDSOR LOCKS"/>
    <s v="HARTFORD"/>
    <s v="CT"/>
    <s v="Multi drug Effects"/>
    <s v="Acute Intoxication Combined Effects of Diphenhydramine and Fentanyl"/>
    <m/>
    <m/>
    <s v="Y"/>
    <m/>
    <m/>
    <m/>
    <m/>
    <m/>
    <m/>
    <m/>
    <m/>
    <m/>
    <m/>
    <m/>
    <m/>
    <m/>
    <s v="Accident"/>
  </r>
  <r>
    <n v="4495"/>
    <x v="781"/>
    <x v="139"/>
    <d v="1899-12-30T00:00:00"/>
    <x v="26"/>
    <x v="0"/>
    <x v="0"/>
    <x v="71"/>
    <x v="3"/>
    <x v="0"/>
    <s v="HARTFORD"/>
    <x v="2"/>
    <x v="0"/>
    <m/>
    <x v="0"/>
    <x v="0"/>
    <s v="Other"/>
    <s v="EAST HARTFORD"/>
    <s v="HARTFORD"/>
    <s v="CT"/>
    <s v="Multi drug Effects"/>
    <s v="Acute Fentanyl Intoxication"/>
    <m/>
    <m/>
    <s v="Y"/>
    <m/>
    <m/>
    <m/>
    <m/>
    <m/>
    <m/>
    <m/>
    <m/>
    <m/>
    <m/>
    <m/>
    <m/>
    <m/>
    <s v="Accident"/>
  </r>
  <r>
    <n v="4498"/>
    <x v="782"/>
    <x v="21"/>
    <d v="1899-12-30T00:00:00"/>
    <x v="1"/>
    <x v="0"/>
    <x v="3"/>
    <x v="11"/>
    <x v="0"/>
    <x v="0"/>
    <s v="WATERBURY"/>
    <x v="0"/>
    <x v="0"/>
    <m/>
    <x v="0"/>
    <x v="0"/>
    <s v="Halfway House"/>
    <s v="WATERBURY"/>
    <s v="NEW HAVEN"/>
    <s v="CT"/>
    <s v="Multi drug Effects"/>
    <s v="Acute Fentanyl Intoxication"/>
    <m/>
    <m/>
    <s v="Y"/>
    <m/>
    <m/>
    <m/>
    <m/>
    <m/>
    <m/>
    <m/>
    <m/>
    <m/>
    <m/>
    <m/>
    <m/>
    <m/>
    <s v="Accident"/>
  </r>
  <r>
    <n v="4511"/>
    <x v="783"/>
    <x v="229"/>
    <d v="1899-12-30T00:00:00"/>
    <x v="34"/>
    <x v="0"/>
    <x v="0"/>
    <x v="75"/>
    <x v="3"/>
    <x v="0"/>
    <s v="BERLIN"/>
    <x v="2"/>
    <x v="2"/>
    <m/>
    <x v="1"/>
    <x v="3"/>
    <s v="Residence"/>
    <s v="BERLIN"/>
    <s v="HARTFORD"/>
    <s v="CT"/>
    <s v="Multi drug Effects"/>
    <s v="Acute Alprazolam and Oxycodone Intoxication"/>
    <m/>
    <m/>
    <m/>
    <m/>
    <s v="Y"/>
    <m/>
    <m/>
    <m/>
    <s v="Y"/>
    <m/>
    <m/>
    <m/>
    <m/>
    <m/>
    <m/>
    <m/>
    <s v="Accident"/>
  </r>
  <r>
    <n v="4512"/>
    <x v="784"/>
    <x v="173"/>
    <d v="1899-12-30T00:00:00"/>
    <x v="3"/>
    <x v="0"/>
    <x v="0"/>
    <x v="0"/>
    <x v="0"/>
    <x v="0"/>
    <s v="MERIDEN"/>
    <x v="0"/>
    <x v="2"/>
    <m/>
    <x v="0"/>
    <x v="0"/>
    <s v="Residence"/>
    <s v="MERIDEN"/>
    <s v="NEW HAVEN"/>
    <s v="CT"/>
    <s v="Multi drug Effects"/>
    <s v="Acute Intoxication From the Combined Effects of Cocaine and Heroin"/>
    <s v="Y"/>
    <s v="Y"/>
    <m/>
    <m/>
    <m/>
    <m/>
    <m/>
    <m/>
    <m/>
    <m/>
    <m/>
    <m/>
    <m/>
    <m/>
    <m/>
    <m/>
    <s v="Accident"/>
  </r>
  <r>
    <n v="4517"/>
    <x v="785"/>
    <x v="85"/>
    <d v="1899-12-30T00:00:00"/>
    <x v="42"/>
    <x v="0"/>
    <x v="2"/>
    <x v="14"/>
    <x v="3"/>
    <x v="0"/>
    <s v="NEW BRITAIN"/>
    <x v="2"/>
    <x v="2"/>
    <m/>
    <x v="0"/>
    <x v="0"/>
    <s v="Residence"/>
    <s v="NEW BRITAIN"/>
    <s v="HARTFORD"/>
    <s v="CT"/>
    <s v="Multi drug Effects"/>
    <s v="Acute Fentanyl Intoxication"/>
    <m/>
    <m/>
    <s v="Y"/>
    <m/>
    <m/>
    <m/>
    <m/>
    <m/>
    <m/>
    <m/>
    <m/>
    <m/>
    <m/>
    <m/>
    <m/>
    <m/>
    <s v="Accident"/>
  </r>
  <r>
    <n v="4521"/>
    <x v="786"/>
    <x v="128"/>
    <d v="1899-12-30T00:00:00"/>
    <x v="33"/>
    <x v="0"/>
    <x v="3"/>
    <x v="6"/>
    <x v="3"/>
    <x v="0"/>
    <s v="HARTFORD"/>
    <x v="2"/>
    <x v="2"/>
    <m/>
    <x v="0"/>
    <x v="0"/>
    <s v="Halfway House"/>
    <s v="HARTFORD"/>
    <s v="HARTFORD"/>
    <s v="CT"/>
    <s v="Multi drug Effects"/>
    <s v="Acute Intoxication From the Combined Effects of Fentanyl, Heroin, Cyclobenzaprine, Hydroxyzine, Doxepin, Buspirone, and Sertraline"/>
    <s v="Y"/>
    <m/>
    <s v="Y"/>
    <m/>
    <m/>
    <m/>
    <m/>
    <m/>
    <m/>
    <m/>
    <m/>
    <m/>
    <m/>
    <m/>
    <m/>
    <m/>
    <s v="Accident"/>
  </r>
  <r>
    <n v="4522"/>
    <x v="787"/>
    <x v="186"/>
    <d v="1899-12-30T00:00:00"/>
    <x v="10"/>
    <x v="0"/>
    <x v="0"/>
    <x v="143"/>
    <x v="3"/>
    <x v="0"/>
    <s v="WEST SUFFIELD"/>
    <x v="2"/>
    <x v="2"/>
    <m/>
    <x v="1"/>
    <x v="1"/>
    <s v="Residence"/>
    <s v="WEST SUFFIELD"/>
    <s v="HARTFORD"/>
    <s v="CT"/>
    <s v="Multi drug Effects"/>
    <s v="Acute Intoxication Combined Effects of Ethanol, Diphenhydramine, and Fentanyl"/>
    <m/>
    <m/>
    <s v="Y"/>
    <m/>
    <m/>
    <m/>
    <s v="Y"/>
    <m/>
    <m/>
    <m/>
    <m/>
    <m/>
    <m/>
    <m/>
    <m/>
    <m/>
    <s v="Accident"/>
  </r>
  <r>
    <n v="4532"/>
    <x v="788"/>
    <x v="285"/>
    <d v="1899-12-30T00:00:00"/>
    <x v="27"/>
    <x v="0"/>
    <x v="0"/>
    <x v="9"/>
    <x v="4"/>
    <x v="0"/>
    <s v="BRIDGEPORT"/>
    <x v="3"/>
    <x v="2"/>
    <m/>
    <x v="0"/>
    <x v="0"/>
    <s v="Residence"/>
    <s v="BRIDGEPORT"/>
    <s v="FAIRFIELD"/>
    <s v="CT"/>
    <s v="Multi drug Effects"/>
    <s v="Acute Fentanyl and Heroin Intoxication"/>
    <s v="Y"/>
    <m/>
    <s v="Y"/>
    <m/>
    <m/>
    <m/>
    <m/>
    <m/>
    <m/>
    <m/>
    <m/>
    <m/>
    <m/>
    <m/>
    <m/>
    <m/>
    <s v="Accident"/>
  </r>
  <r>
    <n v="4540"/>
    <x v="789"/>
    <x v="140"/>
    <d v="1899-12-30T00:00:00"/>
    <x v="7"/>
    <x v="0"/>
    <x v="0"/>
    <x v="71"/>
    <x v="3"/>
    <x v="0"/>
    <s v="HARTFORD"/>
    <x v="2"/>
    <x v="0"/>
    <m/>
    <x v="0"/>
    <x v="0"/>
    <s v="Other, Other Outdoor Area"/>
    <s v="HARTFORD"/>
    <s v="HARTFORD"/>
    <s v="CT"/>
    <s v="Multi drug Effects"/>
    <s v="Acute Intoxication From the Combined Effects of Cocaine, Fentanyl, and Heroin"/>
    <s v="Y"/>
    <s v="Y"/>
    <s v="Y"/>
    <m/>
    <m/>
    <m/>
    <m/>
    <m/>
    <m/>
    <m/>
    <m/>
    <m/>
    <m/>
    <m/>
    <m/>
    <m/>
    <s v="Accident"/>
  </r>
  <r>
    <n v="4545"/>
    <x v="790"/>
    <x v="323"/>
    <d v="1899-12-30T00:00:00"/>
    <x v="54"/>
    <x v="1"/>
    <x v="3"/>
    <x v="6"/>
    <x v="3"/>
    <x v="0"/>
    <s v="HARTFORD"/>
    <x v="2"/>
    <x v="0"/>
    <m/>
    <x v="0"/>
    <x v="0"/>
    <s v="Residence"/>
    <s v="HARTFORD"/>
    <s v="HARTFORD"/>
    <s v="CT"/>
    <s v="Multi drug Effects"/>
    <s v="Acute Intoxication due to the Combined Effects of Fentanyl, Acetyl Fentanyl, and Heroin"/>
    <s v="Y"/>
    <m/>
    <s v="Y"/>
    <s v="Y"/>
    <m/>
    <m/>
    <m/>
    <m/>
    <m/>
    <m/>
    <m/>
    <m/>
    <m/>
    <m/>
    <m/>
    <m/>
    <s v="Accident"/>
  </r>
  <r>
    <n v="4547"/>
    <x v="791"/>
    <x v="324"/>
    <d v="1899-12-30T00:00:00"/>
    <x v="1"/>
    <x v="0"/>
    <x v="0"/>
    <x v="45"/>
    <x v="2"/>
    <x v="0"/>
    <s v="PUTNAM"/>
    <x v="5"/>
    <x v="0"/>
    <m/>
    <x v="0"/>
    <x v="0"/>
    <s v="Residence"/>
    <s v="DANIELSON"/>
    <s v="WINDHAM"/>
    <s v="CT"/>
    <s v="Multi drug Effects"/>
    <s v="Acute Intoxication From the Combined Effects of Fentanyl, Acetyl Fentanyl, Para-Fluorobutyryl Fentanyl, 4-ANPP, Lorazepam, and 7-Amino Clonazepam"/>
    <m/>
    <m/>
    <s v="Y"/>
    <s v="Y"/>
    <m/>
    <m/>
    <m/>
    <m/>
    <s v="Y"/>
    <m/>
    <m/>
    <m/>
    <m/>
    <m/>
    <m/>
    <m/>
    <s v="Accident"/>
  </r>
  <r>
    <n v="4551"/>
    <x v="792"/>
    <x v="28"/>
    <d v="1899-12-30T00:00:00"/>
    <x v="1"/>
    <x v="0"/>
    <x v="0"/>
    <x v="41"/>
    <x v="7"/>
    <x v="0"/>
    <s v="MIDDLETOWN"/>
    <x v="6"/>
    <x v="2"/>
    <m/>
    <x v="1"/>
    <x v="2"/>
    <s v="Residence"/>
    <s v="MIDDLETOWN"/>
    <s v="MIDDLESEX"/>
    <s v="CT"/>
    <s v="Multi drug Effects"/>
    <s v="Multidrug Toxicity Including Fentanyl, Alprazolam, Cocaine, Cyclobenzaprine, Quetiapine, and Trazodone"/>
    <m/>
    <s v="Y"/>
    <s v="Y"/>
    <m/>
    <m/>
    <m/>
    <m/>
    <m/>
    <s v="Y"/>
    <m/>
    <m/>
    <m/>
    <m/>
    <m/>
    <m/>
    <m/>
    <s v="Accident"/>
  </r>
  <r>
    <n v="4553"/>
    <x v="793"/>
    <x v="108"/>
    <d v="1899-12-30T00:00:00"/>
    <x v="36"/>
    <x v="0"/>
    <x v="0"/>
    <x v="14"/>
    <x v="3"/>
    <x v="0"/>
    <s v="NEW BRITAIN"/>
    <x v="2"/>
    <x v="2"/>
    <m/>
    <x v="0"/>
    <x v="0"/>
    <s v="Residence"/>
    <s v="NEW BRITAIN"/>
    <s v="HARTFORD"/>
    <s v="CT"/>
    <s v="Multi drug Effects"/>
    <s v="Acute Intoxication From the Combined Effects of Heroin, Tramadol, and alcohol"/>
    <s v="Y"/>
    <m/>
    <m/>
    <m/>
    <m/>
    <m/>
    <s v="Y"/>
    <m/>
    <m/>
    <m/>
    <m/>
    <s v="Y"/>
    <m/>
    <m/>
    <m/>
    <m/>
    <s v="Accident"/>
  </r>
  <r>
    <n v="4556"/>
    <x v="794"/>
    <x v="46"/>
    <d v="1899-12-30T00:00:00"/>
    <x v="33"/>
    <x v="1"/>
    <x v="0"/>
    <x v="9"/>
    <x v="4"/>
    <x v="0"/>
    <s v="BRIDGEPORT"/>
    <x v="3"/>
    <x v="0"/>
    <m/>
    <x v="0"/>
    <x v="0"/>
    <s v="Residential Building"/>
    <s v="BRIDGEPORT"/>
    <s v="FAIRFIELD"/>
    <s v="CT"/>
    <s v="Multi drug Effects"/>
    <s v="Complications of Acute Cocaine Intoxication"/>
    <m/>
    <s v="Y"/>
    <m/>
    <m/>
    <m/>
    <m/>
    <m/>
    <m/>
    <m/>
    <m/>
    <m/>
    <m/>
    <m/>
    <m/>
    <m/>
    <m/>
    <s v="Accident"/>
  </r>
  <r>
    <n v="4557"/>
    <x v="795"/>
    <x v="131"/>
    <d v="1899-12-30T00:00:00"/>
    <x v="39"/>
    <x v="0"/>
    <x v="0"/>
    <x v="20"/>
    <x v="3"/>
    <x v="0"/>
    <s v="SOUTHINGTON"/>
    <x v="2"/>
    <x v="2"/>
    <m/>
    <x v="0"/>
    <x v="0"/>
    <s v="Hotel or Motel"/>
    <s v="SOUTHINGTON"/>
    <s v="HARTFORD"/>
    <s v="CT"/>
    <s v="Multi drug Effects"/>
    <s v="Acute Fentanyl Intoxication"/>
    <m/>
    <m/>
    <s v="Y"/>
    <m/>
    <m/>
    <m/>
    <m/>
    <m/>
    <m/>
    <m/>
    <m/>
    <m/>
    <m/>
    <m/>
    <m/>
    <m/>
    <s v="Accident"/>
  </r>
  <r>
    <n v="4559"/>
    <x v="796"/>
    <x v="84"/>
    <d v="1899-12-30T00:00:00"/>
    <x v="42"/>
    <x v="0"/>
    <x v="0"/>
    <x v="32"/>
    <x v="4"/>
    <x v="0"/>
    <s v="STRATFORD"/>
    <x v="3"/>
    <x v="2"/>
    <m/>
    <x v="0"/>
    <x v="0"/>
    <s v="Residence"/>
    <s v="STRATFORD"/>
    <s v="FAIRFIELD"/>
    <s v="CT"/>
    <s v="Multi drug Effects"/>
    <s v="Acute Intoxication From the Combined Effects of Cocaine, Fentanyl, Heroin, Hydroxyzine, and Escitalopram"/>
    <s v="Y"/>
    <s v="Y"/>
    <s v="Y"/>
    <m/>
    <m/>
    <m/>
    <m/>
    <m/>
    <m/>
    <m/>
    <m/>
    <m/>
    <m/>
    <m/>
    <m/>
    <m/>
    <s v="Accident"/>
  </r>
  <r>
    <n v="4560"/>
    <x v="797"/>
    <x v="130"/>
    <d v="1899-12-30T00:00:00"/>
    <x v="26"/>
    <x v="0"/>
    <x v="0"/>
    <x v="40"/>
    <x v="3"/>
    <x v="0"/>
    <s v="BRISTOL"/>
    <x v="2"/>
    <x v="2"/>
    <m/>
    <x v="1"/>
    <x v="2"/>
    <s v="Residence"/>
    <s v="BRISTOL"/>
    <s v="HARTFORD"/>
    <s v="CT"/>
    <s v="Multi drug Effects"/>
    <s v="Multidrug Toxcity Including Heroin, Fentanyl, and Alprazolam"/>
    <s v="Y"/>
    <m/>
    <s v="Y"/>
    <m/>
    <m/>
    <m/>
    <m/>
    <m/>
    <s v="Y"/>
    <m/>
    <m/>
    <m/>
    <m/>
    <m/>
    <m/>
    <m/>
    <s v="Accident"/>
  </r>
  <r>
    <n v="4568"/>
    <x v="798"/>
    <x v="312"/>
    <d v="1899-12-30T00:00:00"/>
    <x v="1"/>
    <x v="0"/>
    <x v="0"/>
    <x v="49"/>
    <x v="3"/>
    <x v="0"/>
    <s v="MANCHESTER"/>
    <x v="2"/>
    <x v="2"/>
    <m/>
    <x v="0"/>
    <x v="0"/>
    <s v="Residence"/>
    <s v="MANCHESTER"/>
    <s v="HARTFORD"/>
    <s v="CT"/>
    <s v="Multi drug Effects"/>
    <s v="Combined Effects Of Fentanyl,Clonazepam, And Ethanol"/>
    <m/>
    <m/>
    <s v="Y"/>
    <m/>
    <m/>
    <m/>
    <s v="Y"/>
    <m/>
    <s v="Y"/>
    <m/>
    <m/>
    <m/>
    <m/>
    <m/>
    <m/>
    <m/>
    <s v="Accident"/>
  </r>
  <r>
    <n v="4582"/>
    <x v="799"/>
    <x v="325"/>
    <d v="1899-12-30T00:00:00"/>
    <x v="12"/>
    <x v="1"/>
    <x v="0"/>
    <x v="110"/>
    <x v="2"/>
    <x v="0"/>
    <s v="WINDHAM"/>
    <x v="5"/>
    <x v="2"/>
    <m/>
    <x v="0"/>
    <x v="0"/>
    <s v="Residence"/>
    <s v="WINDHAM"/>
    <s v="WINDHAM"/>
    <s v="CT"/>
    <s v="Multi drug Effects"/>
    <s v="Fentanyl and Heroin"/>
    <s v="Y"/>
    <m/>
    <s v="Y"/>
    <m/>
    <m/>
    <m/>
    <m/>
    <m/>
    <m/>
    <m/>
    <m/>
    <m/>
    <m/>
    <m/>
    <m/>
    <m/>
    <s v="Accident"/>
  </r>
  <r>
    <n v="4587"/>
    <x v="800"/>
    <x v="207"/>
    <d v="1899-12-30T00:00:00"/>
    <x v="1"/>
    <x v="0"/>
    <x v="1"/>
    <x v="1"/>
    <x v="0"/>
    <x v="0"/>
    <s v="NEW HAVEN"/>
    <x v="0"/>
    <x v="2"/>
    <m/>
    <x v="0"/>
    <x v="0"/>
    <s v="Residence"/>
    <s v="NEW HAVEN"/>
    <s v="NEW HAVEN"/>
    <s v="CT"/>
    <s v="Multi drug Effects"/>
    <s v="Acute Intoxication due to the Combined Effects of Fentanyl, Heroin, Cocaine and Methamphetamine"/>
    <s v="Y"/>
    <s v="Y"/>
    <s v="Y"/>
    <m/>
    <m/>
    <m/>
    <m/>
    <m/>
    <m/>
    <m/>
    <s v="Y"/>
    <m/>
    <m/>
    <m/>
    <m/>
    <m/>
    <s v="Accident"/>
  </r>
  <r>
    <n v="4597"/>
    <x v="801"/>
    <x v="322"/>
    <d v="1899-12-30T00:00:00"/>
    <x v="27"/>
    <x v="0"/>
    <x v="3"/>
    <x v="38"/>
    <x v="4"/>
    <x v="0"/>
    <s v="STAMFORD"/>
    <x v="3"/>
    <x v="2"/>
    <m/>
    <x v="0"/>
    <x v="0"/>
    <s v="Residence"/>
    <s v="STAMFORD"/>
    <s v="FAIRFIELD"/>
    <s v="CT"/>
    <s v="Multi drug Effects"/>
    <s v="Acute Intoxication Cocaine and Ethanol"/>
    <m/>
    <s v="Y"/>
    <m/>
    <m/>
    <m/>
    <m/>
    <s v="Y"/>
    <m/>
    <m/>
    <m/>
    <m/>
    <m/>
    <m/>
    <m/>
    <m/>
    <m/>
    <s v="Accident"/>
  </r>
  <r>
    <n v="4603"/>
    <x v="802"/>
    <x v="254"/>
    <d v="1899-12-30T00:00:00"/>
    <x v="42"/>
    <x v="1"/>
    <x v="0"/>
    <x v="49"/>
    <x v="3"/>
    <x v="0"/>
    <s v="MANCHESTER"/>
    <x v="2"/>
    <x v="2"/>
    <m/>
    <x v="0"/>
    <x v="0"/>
    <s v="Residence"/>
    <s v="MANCHESTER"/>
    <s v="HARTFORD"/>
    <s v="CT"/>
    <s v="Multi drug Effects"/>
    <s v="Acute Intoxication due to the Combined Effects of Carfentanil, Diazepam, Oxycodone, and Trazodone"/>
    <m/>
    <m/>
    <m/>
    <s v="Y"/>
    <s v="Y"/>
    <m/>
    <m/>
    <m/>
    <s v="Y"/>
    <m/>
    <m/>
    <m/>
    <m/>
    <m/>
    <s v="carfentanil"/>
    <m/>
    <s v="Accident"/>
  </r>
  <r>
    <n v="4607"/>
    <x v="803"/>
    <x v="106"/>
    <d v="1899-12-30T00:00:00"/>
    <x v="17"/>
    <x v="0"/>
    <x v="1"/>
    <x v="1"/>
    <x v="0"/>
    <x v="0"/>
    <s v="NEW HAVEN"/>
    <x v="0"/>
    <x v="0"/>
    <m/>
    <x v="0"/>
    <x v="0"/>
    <s v="Residence"/>
    <s v="NEW HAVEN"/>
    <s v="NEW HAVEN"/>
    <s v="CT"/>
    <s v="Others"/>
    <s v="RUPTURED CEREBRAL ANEURYSM ASSOCIATED WITH HYPERTENSION AND COCAINE USE"/>
    <m/>
    <s v="Y"/>
    <m/>
    <m/>
    <m/>
    <m/>
    <m/>
    <m/>
    <m/>
    <m/>
    <m/>
    <m/>
    <m/>
    <m/>
    <m/>
    <m/>
    <s v="Accident"/>
  </r>
  <r>
    <n v="4611"/>
    <x v="804"/>
    <x v="118"/>
    <d v="1899-12-30T00:00:00"/>
    <x v="6"/>
    <x v="0"/>
    <x v="3"/>
    <x v="6"/>
    <x v="3"/>
    <x v="0"/>
    <s v="HARTFORD"/>
    <x v="2"/>
    <x v="2"/>
    <m/>
    <x v="0"/>
    <x v="0"/>
    <s v="Residence"/>
    <s v="HARTFORD"/>
    <s v="HARTFORD"/>
    <s v="CT"/>
    <s v="Multi drug Effects"/>
    <s v="Ethanol, Fentanyl, and Heroin"/>
    <s v="Y"/>
    <m/>
    <s v="Y"/>
    <m/>
    <m/>
    <m/>
    <s v="Y"/>
    <m/>
    <m/>
    <m/>
    <m/>
    <m/>
    <m/>
    <m/>
    <m/>
    <m/>
    <s v="Accident"/>
  </r>
  <r>
    <n v="4613"/>
    <x v="805"/>
    <x v="98"/>
    <d v="1899-12-30T00:00:00"/>
    <x v="41"/>
    <x v="1"/>
    <x v="0"/>
    <x v="50"/>
    <x v="4"/>
    <x v="0"/>
    <s v="DANBURY"/>
    <x v="3"/>
    <x v="2"/>
    <m/>
    <x v="0"/>
    <x v="0"/>
    <s v="Residence"/>
    <s v="DANBURY"/>
    <s v="FAIRFIELD"/>
    <s v="CT"/>
    <s v="Multi drug Effects"/>
    <s v="ACUTE HEROIN TOXICITY, TEMAZEPAM, CYCLOBENZAPPRINE AND OXYCODONE USE"/>
    <s v="Y"/>
    <m/>
    <m/>
    <m/>
    <s v="Y"/>
    <m/>
    <m/>
    <m/>
    <s v="Y"/>
    <m/>
    <m/>
    <m/>
    <m/>
    <m/>
    <m/>
    <m/>
    <s v="Accident"/>
  </r>
  <r>
    <n v="4617"/>
    <x v="806"/>
    <x v="93"/>
    <d v="1899-12-30T00:00:00"/>
    <x v="41"/>
    <x v="1"/>
    <x v="0"/>
    <x v="11"/>
    <x v="0"/>
    <x v="0"/>
    <s v="WATERBURY"/>
    <x v="0"/>
    <x v="2"/>
    <m/>
    <x v="1"/>
    <x v="28"/>
    <s v="Residence"/>
    <s v="WATERBURY"/>
    <s v="NEW HAVEN"/>
    <s v="CT"/>
    <s v="Multi drug Effects"/>
    <s v="ACUTE INTOXICATION DUE TO THE COMBINED EFFECTS OF METHADONE, CLONAZEPAM, QUETIAPINE, PAROXETINE, AND TOPIRAMATE"/>
    <m/>
    <m/>
    <m/>
    <m/>
    <m/>
    <m/>
    <m/>
    <m/>
    <s v="Y"/>
    <s v="Y"/>
    <m/>
    <m/>
    <m/>
    <m/>
    <m/>
    <m/>
    <s v="Accident"/>
  </r>
  <r>
    <n v="4618"/>
    <x v="807"/>
    <x v="159"/>
    <d v="1899-12-30T00:00:00"/>
    <x v="33"/>
    <x v="0"/>
    <x v="0"/>
    <x v="74"/>
    <x v="3"/>
    <x v="0"/>
    <s v="WINDSOR LOCKS"/>
    <x v="2"/>
    <x v="2"/>
    <m/>
    <x v="1"/>
    <x v="62"/>
    <s v="Residence"/>
    <s v="WINDSOR LOCKS"/>
    <s v="HARTFORD"/>
    <s v="CT"/>
    <s v="Multi drug Effects"/>
    <s v="Acute Buprenorphine Intoxication"/>
    <m/>
    <m/>
    <m/>
    <m/>
    <m/>
    <m/>
    <m/>
    <m/>
    <m/>
    <m/>
    <m/>
    <m/>
    <m/>
    <m/>
    <s v="Buprno"/>
    <m/>
    <s v="Accident"/>
  </r>
  <r>
    <n v="4619"/>
    <x v="808"/>
    <x v="104"/>
    <d v="1899-12-30T00:00:00"/>
    <x v="42"/>
    <x v="0"/>
    <x v="3"/>
    <x v="9"/>
    <x v="4"/>
    <x v="0"/>
    <s v="BRIDGEPORT"/>
    <x v="3"/>
    <x v="1"/>
    <s v="Sister's Apartment"/>
    <x v="0"/>
    <x v="0"/>
    <s v="Apartment"/>
    <s v="BRIDGEPORT"/>
    <s v="FAIRFIELD"/>
    <s v="CT"/>
    <s v="Multi drug Effects"/>
    <s v="ACUTE FENTANYL TOXICITY, ALPRAZOLAM USE"/>
    <m/>
    <m/>
    <s v="Y"/>
    <m/>
    <m/>
    <m/>
    <m/>
    <m/>
    <s v="Y"/>
    <m/>
    <m/>
    <m/>
    <m/>
    <m/>
    <m/>
    <m/>
    <s v="Accident"/>
  </r>
  <r>
    <n v="4620"/>
    <x v="809"/>
    <x v="222"/>
    <d v="1899-12-30T00:00:00"/>
    <x v="13"/>
    <x v="0"/>
    <x v="0"/>
    <x v="4"/>
    <x v="1"/>
    <x v="0"/>
    <s v="WINCHESTER"/>
    <x v="1"/>
    <x v="2"/>
    <m/>
    <x v="0"/>
    <x v="0"/>
    <s v="Residence"/>
    <s v="WINCHESTER"/>
    <s v="LITCHFIELD"/>
    <s v="CT"/>
    <s v="Multi drug Effects"/>
    <s v="ACUTE HEROIN, FENTANYL AND COCAINE TOXICITIES, OXYCODONE, MIRTAZAPINE, CLONAZEPAM USE"/>
    <s v="Y"/>
    <s v="Y"/>
    <s v="Y"/>
    <m/>
    <s v="Y"/>
    <m/>
    <m/>
    <m/>
    <s v="Y"/>
    <m/>
    <m/>
    <m/>
    <m/>
    <m/>
    <m/>
    <m/>
    <s v="Accident"/>
  </r>
  <r>
    <n v="4633"/>
    <x v="810"/>
    <x v="95"/>
    <d v="1899-12-30T00:00:00"/>
    <x v="18"/>
    <x v="0"/>
    <x v="0"/>
    <x v="58"/>
    <x v="3"/>
    <x v="0"/>
    <s v="FARMINGTON"/>
    <x v="2"/>
    <x v="0"/>
    <m/>
    <x v="0"/>
    <x v="0"/>
    <s v="Residence"/>
    <s v="SIMSBURY"/>
    <s v="HARTFORD"/>
    <s v="CT"/>
    <s v="Multi drug Effects"/>
    <s v="Acute Intoxication due to the Combined Effects of Fentanyl, Acetyl Fentanyl and Mitragynine"/>
    <m/>
    <m/>
    <s v="Y"/>
    <s v="Y"/>
    <m/>
    <m/>
    <m/>
    <m/>
    <m/>
    <m/>
    <m/>
    <m/>
    <m/>
    <m/>
    <m/>
    <m/>
    <s v="Accident"/>
  </r>
  <r>
    <n v="4641"/>
    <x v="811"/>
    <x v="79"/>
    <d v="1899-12-30T00:00:00"/>
    <x v="18"/>
    <x v="1"/>
    <x v="0"/>
    <x v="6"/>
    <x v="3"/>
    <x v="0"/>
    <s v="HARTFORD"/>
    <x v="2"/>
    <x v="2"/>
    <m/>
    <x v="0"/>
    <x v="0"/>
    <s v="Residence"/>
    <s v="HARTFORD"/>
    <s v="HARTFORD"/>
    <s v="CT"/>
    <s v="Multi drug Effects"/>
    <s v="Acute Intoxication due to the Combined Effects of Diazepam and Oxycodone"/>
    <m/>
    <m/>
    <m/>
    <m/>
    <s v="Y"/>
    <m/>
    <m/>
    <m/>
    <s v="Y"/>
    <m/>
    <m/>
    <m/>
    <m/>
    <m/>
    <m/>
    <m/>
    <s v="Accident"/>
  </r>
  <r>
    <n v="4649"/>
    <x v="812"/>
    <x v="151"/>
    <d v="1899-12-30T00:00:00"/>
    <x v="6"/>
    <x v="0"/>
    <x v="0"/>
    <x v="23"/>
    <x v="0"/>
    <x v="0"/>
    <s v="EAST HAVEN"/>
    <x v="0"/>
    <x v="2"/>
    <m/>
    <x v="1"/>
    <x v="2"/>
    <s v="Residence"/>
    <s v="EAST HAVEN"/>
    <s v="NEW HAVEN"/>
    <s v="CT"/>
    <s v="Multi drug Effects"/>
    <s v="Multidrug Toxicity Including Fentanyl, Heroin, and Ethanol"/>
    <s v="Y"/>
    <m/>
    <s v="Y"/>
    <m/>
    <m/>
    <m/>
    <s v="Y"/>
    <m/>
    <m/>
    <m/>
    <m/>
    <m/>
    <m/>
    <m/>
    <m/>
    <m/>
    <s v="Accident"/>
  </r>
  <r>
    <n v="4661"/>
    <x v="813"/>
    <x v="77"/>
    <d v="1899-12-30T00:00:00"/>
    <x v="40"/>
    <x v="0"/>
    <x v="0"/>
    <x v="49"/>
    <x v="3"/>
    <x v="0"/>
    <s v="MANCHESTER"/>
    <x v="2"/>
    <x v="0"/>
    <m/>
    <x v="1"/>
    <x v="1"/>
    <s v="Residence"/>
    <s v="MANCHESTER"/>
    <s v="HARTFORD"/>
    <s v="CT"/>
    <s v="Multi drug Effects"/>
    <s v="Acute Fentanyl Intoxication"/>
    <m/>
    <m/>
    <s v="Y"/>
    <m/>
    <m/>
    <m/>
    <m/>
    <m/>
    <m/>
    <m/>
    <m/>
    <m/>
    <m/>
    <m/>
    <m/>
    <m/>
    <s v="Accident"/>
  </r>
  <r>
    <n v="4665"/>
    <x v="814"/>
    <x v="86"/>
    <d v="1899-12-30T00:00:00"/>
    <x v="53"/>
    <x v="1"/>
    <x v="0"/>
    <x v="6"/>
    <x v="3"/>
    <x v="0"/>
    <s v="HARTFORD"/>
    <x v="2"/>
    <x v="0"/>
    <m/>
    <x v="1"/>
    <x v="5"/>
    <s v="Residence"/>
    <s v="HARTFORD"/>
    <s v="HARTFORD"/>
    <s v="CT"/>
    <s v="Multi drug Effects"/>
    <s v="Acute Methadone and Alprazolam Intoxication"/>
    <m/>
    <m/>
    <m/>
    <m/>
    <m/>
    <m/>
    <m/>
    <m/>
    <s v="Y"/>
    <s v="Y"/>
    <m/>
    <m/>
    <m/>
    <m/>
    <m/>
    <m/>
    <s v="Accident"/>
  </r>
  <r>
    <n v="4667"/>
    <x v="815"/>
    <x v="326"/>
    <d v="1899-12-30T00:00:00"/>
    <x v="44"/>
    <x v="0"/>
    <x v="0"/>
    <x v="144"/>
    <x v="7"/>
    <x v="0"/>
    <s v="EAST HADDAM"/>
    <x v="6"/>
    <x v="2"/>
    <m/>
    <x v="1"/>
    <x v="1"/>
    <s v="Residence"/>
    <s v="EAST HADDAM"/>
    <s v="MIDDLESEX"/>
    <s v="CT"/>
    <s v="Multi drug Effects"/>
    <s v="Combined Effects of Cocaine, Fentanyl, and Heroin"/>
    <s v="Y"/>
    <s v="Y"/>
    <s v="Y"/>
    <m/>
    <m/>
    <m/>
    <m/>
    <m/>
    <m/>
    <m/>
    <m/>
    <m/>
    <m/>
    <m/>
    <m/>
    <m/>
    <s v="Accident"/>
  </r>
  <r>
    <n v="4668"/>
    <x v="816"/>
    <x v="327"/>
    <d v="1899-12-30T00:00:00"/>
    <x v="51"/>
    <x v="1"/>
    <x v="0"/>
    <x v="1"/>
    <x v="0"/>
    <x v="0"/>
    <s v="NEW HAVEN"/>
    <x v="0"/>
    <x v="2"/>
    <m/>
    <x v="0"/>
    <x v="0"/>
    <s v="Residence"/>
    <s v="NEW HAVEN"/>
    <s v="NEW HAVEN"/>
    <s v="CT"/>
    <s v="Multi drug Effects"/>
    <s v="ACUTE HEROIN TOXICITY, HYDROMORPHONE, SERTRALINE, BUTALBITAL USE"/>
    <s v="Y"/>
    <m/>
    <m/>
    <m/>
    <m/>
    <m/>
    <m/>
    <m/>
    <m/>
    <m/>
    <m/>
    <m/>
    <m/>
    <s v="Y"/>
    <m/>
    <m/>
    <s v="Accident"/>
  </r>
  <r>
    <n v="4676"/>
    <x v="817"/>
    <x v="119"/>
    <d v="1899-12-30T00:00:00"/>
    <x v="43"/>
    <x v="1"/>
    <x v="3"/>
    <x v="28"/>
    <x v="5"/>
    <x v="0"/>
    <s v="NORWICH"/>
    <x v="4"/>
    <x v="0"/>
    <m/>
    <x v="0"/>
    <x v="0"/>
    <s v="Residence"/>
    <s v="NORWICH"/>
    <s v="NEW LONDON"/>
    <s v="CT"/>
    <s v="Multi drug Effects"/>
    <s v="Acute Intoxication due to the Combined Effects of Fentanyl, Cocaine and Heroin"/>
    <s v="Y"/>
    <s v="Y"/>
    <s v="Y"/>
    <m/>
    <m/>
    <m/>
    <m/>
    <m/>
    <m/>
    <m/>
    <m/>
    <m/>
    <m/>
    <m/>
    <m/>
    <m/>
    <s v="Accident"/>
  </r>
  <r>
    <n v="4677"/>
    <x v="818"/>
    <x v="125"/>
    <d v="1899-12-30T00:00:00"/>
    <x v="35"/>
    <x v="1"/>
    <x v="0"/>
    <x v="14"/>
    <x v="3"/>
    <x v="0"/>
    <s v="NEW BRITAIN"/>
    <x v="2"/>
    <x v="2"/>
    <m/>
    <x v="1"/>
    <x v="1"/>
    <s v="Residence"/>
    <s v="NEW BRITAIN"/>
    <s v="HARTFORD"/>
    <s v="CT"/>
    <s v="Multi drug Effects"/>
    <s v="Acute Intoxication Combined Effects of Clonazepam, Olanzapine, Cyclobenzaprine, and Fentanyl"/>
    <m/>
    <m/>
    <s v="Y"/>
    <m/>
    <m/>
    <m/>
    <m/>
    <m/>
    <s v="Y"/>
    <m/>
    <m/>
    <m/>
    <m/>
    <m/>
    <m/>
    <m/>
    <s v="Accident"/>
  </r>
  <r>
    <n v="4678"/>
    <x v="819"/>
    <x v="0"/>
    <d v="1899-12-30T00:00:00"/>
    <x v="43"/>
    <x v="0"/>
    <x v="0"/>
    <x v="0"/>
    <x v="0"/>
    <x v="0"/>
    <s v="MERIDEN"/>
    <x v="0"/>
    <x v="2"/>
    <m/>
    <x v="0"/>
    <x v="0"/>
    <s v="Residential Building"/>
    <s v="MERIDEN"/>
    <s v="NEW HAVEN"/>
    <s v="CT"/>
    <s v="Multi drug Effects"/>
    <s v="ACUTE FENTANYL TOXICITY, BUPRENORPHINE USE"/>
    <m/>
    <m/>
    <s v="Y"/>
    <m/>
    <m/>
    <m/>
    <m/>
    <m/>
    <m/>
    <m/>
    <m/>
    <m/>
    <m/>
    <m/>
    <s v="Bupreno"/>
    <m/>
    <s v="Accident"/>
  </r>
  <r>
    <n v="4683"/>
    <x v="820"/>
    <x v="4"/>
    <d v="1899-12-30T00:00:00"/>
    <x v="23"/>
    <x v="1"/>
    <x v="0"/>
    <x v="12"/>
    <x v="0"/>
    <x v="0"/>
    <s v="NEW HAVEN"/>
    <x v="0"/>
    <x v="0"/>
    <m/>
    <x v="1"/>
    <x v="24"/>
    <s v="Residence"/>
    <s v="WEST HAVEN"/>
    <s v="NEW HAVEN"/>
    <s v="CT"/>
    <s v="Multi drug Effects"/>
    <s v="ACUTE OXYCODONE AND AMPHETAMINE TOXICITIES, WITH CLONAZEPAM AND ARIPIPRAZOLE USE"/>
    <m/>
    <m/>
    <m/>
    <m/>
    <s v="Y"/>
    <m/>
    <m/>
    <m/>
    <s v="Y"/>
    <m/>
    <s v="Y"/>
    <m/>
    <m/>
    <m/>
    <m/>
    <m/>
    <s v="Accident"/>
  </r>
  <r>
    <n v="4690"/>
    <x v="821"/>
    <x v="189"/>
    <d v="1899-12-30T00:00:00"/>
    <x v="6"/>
    <x v="0"/>
    <x v="0"/>
    <x v="3"/>
    <x v="0"/>
    <x v="0"/>
    <s v="WATERBURY"/>
    <x v="0"/>
    <x v="0"/>
    <m/>
    <x v="0"/>
    <x v="0"/>
    <s v="Residence"/>
    <s v="NAUGATUCK"/>
    <s v="NEW HAVEN"/>
    <s v="CT"/>
    <s v="Multi drug Effects"/>
    <s v="Acute Intoxication due to the Combined Effects of Fentanyl, Heroin, and Ethanol"/>
    <s v="Y"/>
    <m/>
    <s v="Y"/>
    <m/>
    <m/>
    <m/>
    <s v="Y"/>
    <m/>
    <m/>
    <m/>
    <m/>
    <m/>
    <m/>
    <m/>
    <m/>
    <m/>
    <s v="Accident"/>
  </r>
  <r>
    <n v="4691"/>
    <x v="822"/>
    <x v="328"/>
    <d v="1899-12-30T00:00:00"/>
    <x v="37"/>
    <x v="0"/>
    <x v="0"/>
    <x v="15"/>
    <x v="3"/>
    <x v="0"/>
    <s v="HARTFORD"/>
    <x v="2"/>
    <x v="0"/>
    <m/>
    <x v="1"/>
    <x v="2"/>
    <s v="Residence"/>
    <s v="EAST HARTFORD"/>
    <s v="HARTFORD"/>
    <s v="CT"/>
    <s v="Multi drug Effects"/>
    <s v="Fentanyl Toxicity"/>
    <m/>
    <m/>
    <s v="Y"/>
    <m/>
    <m/>
    <m/>
    <m/>
    <m/>
    <m/>
    <m/>
    <m/>
    <m/>
    <m/>
    <m/>
    <m/>
    <m/>
    <s v="Accident"/>
  </r>
  <r>
    <n v="4693"/>
    <x v="823"/>
    <x v="80"/>
    <d v="1899-12-30T00:00:00"/>
    <x v="36"/>
    <x v="0"/>
    <x v="1"/>
    <x v="9"/>
    <x v="4"/>
    <x v="0"/>
    <s v="BRIDGEPORT"/>
    <x v="3"/>
    <x v="2"/>
    <m/>
    <x v="0"/>
    <x v="0"/>
    <s v="Residence"/>
    <s v="BRIDGEPORT"/>
    <s v="FAIRFIELD"/>
    <s v="CT"/>
    <s v="Multi drug Effects"/>
    <s v="Acute Intoxication From the Combined Effects of Fentanyl and Morphine"/>
    <s v="Y"/>
    <m/>
    <s v="Y"/>
    <m/>
    <m/>
    <m/>
    <m/>
    <m/>
    <m/>
    <m/>
    <m/>
    <m/>
    <m/>
    <m/>
    <m/>
    <m/>
    <s v="Accident"/>
  </r>
  <r>
    <n v="4695"/>
    <x v="824"/>
    <x v="169"/>
    <d v="1899-12-30T00:00:00"/>
    <x v="3"/>
    <x v="0"/>
    <x v="0"/>
    <x v="56"/>
    <x v="7"/>
    <x v="0"/>
    <s v="PORTLAND"/>
    <x v="6"/>
    <x v="2"/>
    <m/>
    <x v="0"/>
    <x v="0"/>
    <s v="Residence"/>
    <s v="PORTLAND"/>
    <s v="MIDDLESEX"/>
    <s v="CT"/>
    <s v="Multi drug Effects"/>
    <s v="Acute Intoxication due to the Combined Effects of Oxycodone, Diazepam and Alprazolam"/>
    <m/>
    <m/>
    <m/>
    <m/>
    <s v="Y"/>
    <m/>
    <m/>
    <m/>
    <s v="Y"/>
    <m/>
    <m/>
    <m/>
    <m/>
    <m/>
    <m/>
    <m/>
    <s v="Accident"/>
  </r>
  <r>
    <n v="4719"/>
    <x v="825"/>
    <x v="297"/>
    <d v="1899-12-30T00:00:00"/>
    <x v="11"/>
    <x v="1"/>
    <x v="0"/>
    <x v="11"/>
    <x v="0"/>
    <x v="0"/>
    <s v="WATERBURY"/>
    <x v="0"/>
    <x v="0"/>
    <m/>
    <x v="0"/>
    <x v="0"/>
    <s v="Residence"/>
    <s v="WATERBURY"/>
    <s v="NEW HAVEN"/>
    <s v="CT"/>
    <s v="Multi drug Effects"/>
    <s v="Acute Intoxication Citalopram, Lorazepam, and Methadone"/>
    <m/>
    <m/>
    <m/>
    <m/>
    <m/>
    <m/>
    <m/>
    <m/>
    <s v="Y"/>
    <s v="Y"/>
    <m/>
    <m/>
    <m/>
    <m/>
    <m/>
    <m/>
    <s v="Accident"/>
  </r>
  <r>
    <n v="4721"/>
    <x v="826"/>
    <x v="112"/>
    <d v="1899-12-30T00:00:00"/>
    <x v="32"/>
    <x v="0"/>
    <x v="0"/>
    <x v="17"/>
    <x v="4"/>
    <x v="0"/>
    <s v="BRIDGEPORT"/>
    <x v="3"/>
    <x v="0"/>
    <m/>
    <x v="1"/>
    <x v="12"/>
    <s v="Residence"/>
    <s v="SHELTON"/>
    <s v="FAIRFIELD"/>
    <s v="CT"/>
    <s v="Multi drug Effects"/>
    <s v="Acute and Chronic Substance Abuse (Opiates)"/>
    <s v="Y"/>
    <m/>
    <m/>
    <m/>
    <m/>
    <m/>
    <m/>
    <m/>
    <m/>
    <m/>
    <m/>
    <m/>
    <m/>
    <m/>
    <m/>
    <m/>
    <s v="Accident"/>
  </r>
  <r>
    <n v="4722"/>
    <x v="827"/>
    <x v="113"/>
    <d v="1899-12-30T00:00:00"/>
    <x v="20"/>
    <x v="0"/>
    <x v="0"/>
    <x v="145"/>
    <x v="6"/>
    <x v="0"/>
    <s v="STAFFORD"/>
    <x v="7"/>
    <x v="2"/>
    <m/>
    <x v="0"/>
    <x v="0"/>
    <s v="Residence"/>
    <s v="STAFFORD"/>
    <s v="TOLLAND"/>
    <s v="CT"/>
    <s v="Multi drug Effects"/>
    <s v="Acute Intoxication due to the combined effects of Fentanyl and Heroin"/>
    <s v="Y"/>
    <m/>
    <s v="Y"/>
    <m/>
    <m/>
    <m/>
    <m/>
    <m/>
    <m/>
    <m/>
    <m/>
    <m/>
    <m/>
    <m/>
    <m/>
    <m/>
    <s v="Accident"/>
  </r>
  <r>
    <n v="4729"/>
    <x v="828"/>
    <x v="303"/>
    <d v="1899-12-30T00:00:00"/>
    <x v="20"/>
    <x v="0"/>
    <x v="0"/>
    <x v="99"/>
    <x v="1"/>
    <x v="0"/>
    <s v="TERRYVILLE"/>
    <x v="1"/>
    <x v="2"/>
    <m/>
    <x v="2"/>
    <x v="63"/>
    <s v="Residence"/>
    <s v="TERRYVILLE"/>
    <s v="LITCHFIELD"/>
    <s v="CT"/>
    <s v="Multi drug Effects"/>
    <s v="Acute Intoxication due to the Combined Effects of Alprazolam, Clonazepam, and Ethanol"/>
    <m/>
    <m/>
    <m/>
    <m/>
    <m/>
    <m/>
    <s v="Y"/>
    <m/>
    <s v="Y"/>
    <m/>
    <m/>
    <m/>
    <m/>
    <m/>
    <m/>
    <m/>
    <s v="Accident"/>
  </r>
  <r>
    <n v="4730"/>
    <x v="829"/>
    <x v="329"/>
    <d v="1899-12-30T00:00:00"/>
    <x v="37"/>
    <x v="0"/>
    <x v="0"/>
    <x v="106"/>
    <x v="4"/>
    <x v="0"/>
    <s v="FAIRFIELD"/>
    <x v="3"/>
    <x v="2"/>
    <m/>
    <x v="1"/>
    <x v="2"/>
    <s v="Residence"/>
    <s v="FAIRFIELD"/>
    <s v="FAIRFIELD"/>
    <s v="CT"/>
    <s v="Multi drug Effects"/>
    <s v="Multidrug Toxicity Including Fentanyl and Alprazolam"/>
    <m/>
    <m/>
    <s v="Y"/>
    <m/>
    <m/>
    <m/>
    <m/>
    <m/>
    <s v="Y"/>
    <m/>
    <m/>
    <m/>
    <m/>
    <m/>
    <m/>
    <m/>
    <s v="Accident"/>
  </r>
  <r>
    <n v="4736"/>
    <x v="830"/>
    <x v="199"/>
    <d v="1899-12-30T00:00:00"/>
    <x v="14"/>
    <x v="1"/>
    <x v="1"/>
    <x v="92"/>
    <x v="4"/>
    <x v="0"/>
    <s v="NORWALK"/>
    <x v="3"/>
    <x v="1"/>
    <s v="Friend"/>
    <x v="0"/>
    <x v="0"/>
    <s v="Residential Building"/>
    <s v="NORWALK"/>
    <s v="FAIRFIELD"/>
    <s v="CT"/>
    <s v="Multi drug Effects"/>
    <s v="Acute Intoxication due to the Combined Effects of Fentanyl and Para-Fluorobutyryl Fentanyl"/>
    <m/>
    <m/>
    <s v="Y"/>
    <s v="Y"/>
    <m/>
    <m/>
    <m/>
    <m/>
    <m/>
    <m/>
    <m/>
    <m/>
    <m/>
    <m/>
    <m/>
    <m/>
    <s v="Accident"/>
  </r>
  <r>
    <n v="4739"/>
    <x v="831"/>
    <x v="202"/>
    <d v="1899-12-30T00:00:00"/>
    <x v="17"/>
    <x v="0"/>
    <x v="3"/>
    <x v="9"/>
    <x v="4"/>
    <x v="0"/>
    <s v="BRIDGEPORT"/>
    <x v="3"/>
    <x v="2"/>
    <m/>
    <x v="0"/>
    <x v="0"/>
    <s v="Residence"/>
    <s v="BRIDGEPORT"/>
    <s v="FAIRFIELD"/>
    <s v="CT"/>
    <s v="Multi drug Effects"/>
    <s v="ACUTE INTOXICATION DUE TO THE COMBINED EFFECTS OF FENTANYL, HEROIN, METHADONE, AND ETHANOL"/>
    <s v="Y"/>
    <m/>
    <s v="Y"/>
    <m/>
    <m/>
    <m/>
    <s v="Y"/>
    <m/>
    <m/>
    <s v="Y"/>
    <m/>
    <m/>
    <m/>
    <m/>
    <m/>
    <m/>
    <s v="Accident"/>
  </r>
  <r>
    <n v="4749"/>
    <x v="832"/>
    <x v="39"/>
    <d v="1899-12-30T00:00:00"/>
    <x v="8"/>
    <x v="0"/>
    <x v="0"/>
    <x v="2"/>
    <x v="1"/>
    <x v="0"/>
    <s v="TORRINGTON"/>
    <x v="1"/>
    <x v="2"/>
    <m/>
    <x v="0"/>
    <x v="0"/>
    <s v="Halfway House"/>
    <s v="TORRINGTON"/>
    <s v="LITCHFIELD"/>
    <s v="CT"/>
    <s v="Multi drug Effects"/>
    <s v="Acute Heroin Intoxication, recent cocaine"/>
    <s v="Y"/>
    <s v="Y"/>
    <m/>
    <m/>
    <m/>
    <m/>
    <m/>
    <m/>
    <m/>
    <m/>
    <m/>
    <m/>
    <m/>
    <m/>
    <m/>
    <m/>
    <s v="Accident"/>
  </r>
  <r>
    <n v="4750"/>
    <x v="833"/>
    <x v="263"/>
    <d v="1899-12-30T00:00:00"/>
    <x v="20"/>
    <x v="1"/>
    <x v="3"/>
    <x v="71"/>
    <x v="3"/>
    <x v="0"/>
    <s v="HARTFORD"/>
    <x v="2"/>
    <x v="0"/>
    <m/>
    <x v="0"/>
    <x v="0"/>
    <s v="Apartment House"/>
    <s v="HARTFORD"/>
    <s v="HARTFORD"/>
    <s v="CT"/>
    <s v="Multi drug Effects"/>
    <s v="Complications of Anoxic Encephalopathy due to Acute Intoxication From the Combined Effects of Fentanyl and Acetyl Fentanyl"/>
    <m/>
    <m/>
    <s v="Y"/>
    <s v="Y"/>
    <m/>
    <m/>
    <m/>
    <m/>
    <m/>
    <m/>
    <m/>
    <m/>
    <m/>
    <m/>
    <m/>
    <m/>
    <s v="Accident"/>
  </r>
  <r>
    <n v="4752"/>
    <x v="834"/>
    <x v="155"/>
    <d v="1899-12-30T00:00:00"/>
    <x v="10"/>
    <x v="0"/>
    <x v="0"/>
    <x v="92"/>
    <x v="4"/>
    <x v="0"/>
    <s v="NORWALK"/>
    <x v="3"/>
    <x v="2"/>
    <m/>
    <x v="0"/>
    <x v="0"/>
    <s v="Residence"/>
    <s v="NORWALK"/>
    <s v="FAIRFIELD"/>
    <s v="CT"/>
    <s v="Multi drug Effects"/>
    <s v="Acute Intoxication From the Combined Effects of Fentanyl, Acetyl Fentanyl, Heroin, Methadone, and Cocaine"/>
    <s v="Y"/>
    <s v="Y"/>
    <s v="Y"/>
    <s v="Y"/>
    <m/>
    <m/>
    <m/>
    <m/>
    <m/>
    <s v="Y"/>
    <m/>
    <m/>
    <m/>
    <m/>
    <m/>
    <m/>
    <s v="Accident"/>
  </r>
  <r>
    <n v="4758"/>
    <x v="835"/>
    <x v="296"/>
    <d v="1899-12-30T00:00:00"/>
    <x v="22"/>
    <x v="0"/>
    <x v="0"/>
    <x v="40"/>
    <x v="3"/>
    <x v="0"/>
    <s v="BRISTOL"/>
    <x v="2"/>
    <x v="2"/>
    <m/>
    <x v="1"/>
    <x v="1"/>
    <s v="Residence"/>
    <s v="BRISTOL"/>
    <s v="HARTFORD"/>
    <s v="CT"/>
    <s v="Multi drug Effects"/>
    <s v="Acute Intoxication Combined Effects of Ethanol, Lorazepam, Mirtazapine, and Morphine"/>
    <m/>
    <m/>
    <m/>
    <m/>
    <m/>
    <m/>
    <s v="Y"/>
    <m/>
    <s v="Y"/>
    <m/>
    <m/>
    <m/>
    <s v="Y"/>
    <m/>
    <m/>
    <m/>
    <s v="Accident"/>
  </r>
  <r>
    <n v="4777"/>
    <x v="836"/>
    <x v="105"/>
    <d v="1899-12-30T00:00:00"/>
    <x v="18"/>
    <x v="0"/>
    <x v="0"/>
    <x v="49"/>
    <x v="3"/>
    <x v="0"/>
    <s v="IVORYTON"/>
    <x v="6"/>
    <x v="1"/>
    <s v="Friend's House"/>
    <x v="1"/>
    <x v="1"/>
    <s v="Residence"/>
    <s v="IVORYTON"/>
    <s v="MIDDLESEX"/>
    <s v="CT"/>
    <s v="Multi drug Effects"/>
    <s v="Combined Effects of Cocaine, Fluoxetine, Fentanyl, and Heroin"/>
    <s v="Y"/>
    <s v="Y"/>
    <s v="Y"/>
    <m/>
    <m/>
    <m/>
    <m/>
    <m/>
    <m/>
    <m/>
    <m/>
    <m/>
    <m/>
    <m/>
    <m/>
    <m/>
    <s v="Accident"/>
  </r>
  <r>
    <n v="4786"/>
    <x v="837"/>
    <x v="178"/>
    <d v="1899-12-30T00:00:00"/>
    <x v="19"/>
    <x v="0"/>
    <x v="3"/>
    <x v="14"/>
    <x v="3"/>
    <x v="0"/>
    <s v="BRISTOL"/>
    <x v="2"/>
    <x v="1"/>
    <s v="Brother's house"/>
    <x v="0"/>
    <x v="0"/>
    <s v="Other"/>
    <s v="BRISTOL"/>
    <s v="HARTFORD"/>
    <s v="CT"/>
    <s v="Multi drug Effects"/>
    <s v="ACUTE FENTANYL AND COCAINE TOXICITIES, TRAMADOL USE"/>
    <m/>
    <s v="Y"/>
    <s v="Y"/>
    <m/>
    <m/>
    <m/>
    <m/>
    <m/>
    <m/>
    <m/>
    <m/>
    <s v="Y"/>
    <m/>
    <m/>
    <m/>
    <m/>
    <s v="Accident"/>
  </r>
  <r>
    <n v="4791"/>
    <x v="838"/>
    <x v="307"/>
    <d v="1899-12-30T00:00:00"/>
    <x v="19"/>
    <x v="1"/>
    <x v="0"/>
    <x v="30"/>
    <x v="2"/>
    <x v="0"/>
    <s v="WILLIMANTIC"/>
    <x v="5"/>
    <x v="2"/>
    <m/>
    <x v="0"/>
    <x v="0"/>
    <s v="Residence"/>
    <s v="WILLIMANTIC"/>
    <s v="WINDHAM"/>
    <s v="CT"/>
    <s v="Multi drug Effects"/>
    <s v="Acute Intox with Furanyl Fentanyl, Heroin, and U47700 (Synthetic Opioid)"/>
    <s v="Y"/>
    <m/>
    <s v="Y"/>
    <s v="Y"/>
    <m/>
    <m/>
    <m/>
    <m/>
    <m/>
    <m/>
    <m/>
    <m/>
    <m/>
    <m/>
    <s v="U-47700"/>
    <m/>
    <s v="Accident"/>
  </r>
  <r>
    <n v="4797"/>
    <x v="839"/>
    <x v="110"/>
    <d v="1899-12-30T00:00:00"/>
    <x v="21"/>
    <x v="0"/>
    <x v="1"/>
    <x v="1"/>
    <x v="0"/>
    <x v="0"/>
    <s v="NEW HAVEN"/>
    <x v="0"/>
    <x v="2"/>
    <m/>
    <x v="0"/>
    <x v="0"/>
    <s v="Other"/>
    <s v="NEW HAVEN"/>
    <s v="NEW HAVEN"/>
    <s v="CT"/>
    <s v="HT"/>
    <s v="Hypertensive Cardiovascular Disease  and Acute Phencyclidine Intoxication"/>
    <m/>
    <m/>
    <m/>
    <m/>
    <m/>
    <m/>
    <m/>
    <m/>
    <m/>
    <m/>
    <m/>
    <m/>
    <m/>
    <m/>
    <s v="PCP"/>
    <m/>
    <s v="Accident"/>
  </r>
  <r>
    <n v="4806"/>
    <x v="840"/>
    <x v="158"/>
    <d v="1899-12-30T00:00:00"/>
    <x v="37"/>
    <x v="0"/>
    <x v="0"/>
    <x v="0"/>
    <x v="0"/>
    <x v="0"/>
    <s v="MERIDEN"/>
    <x v="0"/>
    <x v="1"/>
    <s v="Friend's House"/>
    <x v="0"/>
    <x v="64"/>
    <s v="Residence"/>
    <s v="MERIDEN"/>
    <s v="NEW HAVEN"/>
    <s v="CT"/>
    <s v="Multi drug Effects"/>
    <s v="Fentanyl Toxicity"/>
    <m/>
    <m/>
    <s v="Y"/>
    <m/>
    <m/>
    <m/>
    <m/>
    <m/>
    <m/>
    <m/>
    <m/>
    <m/>
    <m/>
    <m/>
    <m/>
    <m/>
    <s v="Accident"/>
  </r>
  <r>
    <n v="4819"/>
    <x v="841"/>
    <x v="290"/>
    <d v="1899-12-30T00:00:00"/>
    <x v="47"/>
    <x v="0"/>
    <x v="0"/>
    <x v="35"/>
    <x v="6"/>
    <x v="0"/>
    <s v="VERNON"/>
    <x v="7"/>
    <x v="0"/>
    <m/>
    <x v="1"/>
    <x v="1"/>
    <s v="Residence"/>
    <s v="VERNON"/>
    <s v="TOLLAND"/>
    <s v="CT"/>
    <s v="Multi drug Effects"/>
    <s v="Acute Fentanyl and Hydroxyzine Intoxication"/>
    <m/>
    <m/>
    <s v="Y"/>
    <m/>
    <m/>
    <m/>
    <m/>
    <m/>
    <m/>
    <m/>
    <m/>
    <m/>
    <m/>
    <m/>
    <m/>
    <m/>
    <s v="Accident"/>
  </r>
  <r>
    <n v="4822"/>
    <x v="842"/>
    <x v="140"/>
    <d v="1899-12-30T00:00:00"/>
    <x v="37"/>
    <x v="0"/>
    <x v="0"/>
    <x v="1"/>
    <x v="0"/>
    <x v="0"/>
    <s v="NEW HAVEN"/>
    <x v="0"/>
    <x v="2"/>
    <m/>
    <x v="0"/>
    <x v="0"/>
    <s v="Residence"/>
    <s v="NEW HAVEN"/>
    <s v="NEW HAVEN"/>
    <s v="CT"/>
    <s v="Multi drug Effects"/>
    <s v="Acute Intoxication From the Combined Effects of Fentanyl, Heroin, and Alprazolam"/>
    <s v="Y"/>
    <m/>
    <s v="Y"/>
    <m/>
    <m/>
    <m/>
    <m/>
    <m/>
    <s v="Y"/>
    <m/>
    <m/>
    <m/>
    <m/>
    <m/>
    <m/>
    <m/>
    <s v="Accident"/>
  </r>
  <r>
    <n v="4823"/>
    <x v="843"/>
    <x v="122"/>
    <d v="1899-12-30T00:00:00"/>
    <x v="25"/>
    <x v="1"/>
    <x v="0"/>
    <x v="146"/>
    <x v="7"/>
    <x v="0"/>
    <s v="HADDAM"/>
    <x v="6"/>
    <x v="2"/>
    <m/>
    <x v="0"/>
    <x v="0"/>
    <s v="Residence"/>
    <s v="HADDAM"/>
    <s v="MIDDLESEX"/>
    <s v="CT"/>
    <s v="Multi drug Effects"/>
    <s v="Acute Intoxication From the Combined Effects of Fentanyl and Alcohol"/>
    <m/>
    <m/>
    <s v="Y"/>
    <m/>
    <m/>
    <m/>
    <s v="Y"/>
    <m/>
    <m/>
    <m/>
    <m/>
    <m/>
    <m/>
    <m/>
    <m/>
    <m/>
    <s v="Accident"/>
  </r>
  <r>
    <n v="4827"/>
    <x v="844"/>
    <x v="178"/>
    <d v="1899-12-30T00:00:00"/>
    <x v="10"/>
    <x v="0"/>
    <x v="3"/>
    <x v="6"/>
    <x v="3"/>
    <x v="0"/>
    <s v="HARTFORD"/>
    <x v="2"/>
    <x v="2"/>
    <m/>
    <x v="1"/>
    <x v="1"/>
    <s v="Residence"/>
    <s v="HARTFORD"/>
    <s v="HARTFORD"/>
    <s v="CT"/>
    <s v="Multi drug Effects"/>
    <s v="Combined Effects of Cocaine and Fentanyl"/>
    <m/>
    <s v="Y"/>
    <s v="Y"/>
    <m/>
    <m/>
    <m/>
    <m/>
    <m/>
    <m/>
    <m/>
    <m/>
    <m/>
    <m/>
    <m/>
    <m/>
    <m/>
    <s v="Accident"/>
  </r>
  <r>
    <n v="4837"/>
    <x v="845"/>
    <x v="168"/>
    <d v="1899-12-30T00:00:00"/>
    <x v="2"/>
    <x v="0"/>
    <x v="0"/>
    <x v="147"/>
    <x v="4"/>
    <x v="0"/>
    <s v="NEW CANAAN"/>
    <x v="3"/>
    <x v="2"/>
    <m/>
    <x v="1"/>
    <x v="2"/>
    <s v="Residence"/>
    <s v="NEW CANAAN"/>
    <s v="FAIRFIELD"/>
    <s v="CT"/>
    <s v="Heroin"/>
    <s v="Heroin and Fentanyl Toxicity"/>
    <s v="Y"/>
    <m/>
    <s v="Y"/>
    <m/>
    <m/>
    <m/>
    <m/>
    <m/>
    <m/>
    <m/>
    <m/>
    <m/>
    <m/>
    <m/>
    <m/>
    <m/>
    <s v="Accident"/>
  </r>
  <r>
    <n v="4849"/>
    <x v="846"/>
    <x v="249"/>
    <d v="1899-12-30T00:00:00"/>
    <x v="19"/>
    <x v="0"/>
    <x v="0"/>
    <x v="77"/>
    <x v="2"/>
    <x v="0"/>
    <s v="MOOSUP"/>
    <x v="5"/>
    <x v="2"/>
    <m/>
    <x v="0"/>
    <x v="0"/>
    <s v="Residence"/>
    <s v="MOOSUP"/>
    <s v="WINDHAM"/>
    <s v="CT"/>
    <s v="Multi drug Effects"/>
    <s v="Acute intoxication due to the Combined Effects of Fentanyl, Acetyl Fentanyl, Alprazolam, and Cocaine"/>
    <m/>
    <s v="Y"/>
    <s v="Y"/>
    <s v="Y"/>
    <m/>
    <m/>
    <m/>
    <m/>
    <s v="Y"/>
    <m/>
    <m/>
    <m/>
    <m/>
    <m/>
    <m/>
    <m/>
    <s v="Accident"/>
  </r>
  <r>
    <n v="4852"/>
    <x v="847"/>
    <x v="187"/>
    <d v="1899-12-30T00:00:00"/>
    <x v="23"/>
    <x v="0"/>
    <x v="0"/>
    <x v="46"/>
    <x v="3"/>
    <x v="0"/>
    <s v="ENFIELD"/>
    <x v="2"/>
    <x v="2"/>
    <m/>
    <x v="0"/>
    <x v="0"/>
    <s v="Residence"/>
    <s v="ENFIELD"/>
    <s v="HARTFORD"/>
    <s v="CT"/>
    <s v="Multi drug Effects"/>
    <s v="Acute Methadone and Ethanol Intoxication"/>
    <m/>
    <m/>
    <m/>
    <m/>
    <m/>
    <m/>
    <s v="Y"/>
    <m/>
    <m/>
    <s v="Y"/>
    <m/>
    <m/>
    <m/>
    <m/>
    <m/>
    <m/>
    <s v="Accident"/>
  </r>
  <r>
    <n v="4854"/>
    <x v="848"/>
    <x v="208"/>
    <d v="1899-12-30T00:00:00"/>
    <x v="9"/>
    <x v="0"/>
    <x v="0"/>
    <x v="14"/>
    <x v="3"/>
    <x v="0"/>
    <s v="NEW BRITAIN"/>
    <x v="2"/>
    <x v="2"/>
    <m/>
    <x v="0"/>
    <x v="0"/>
    <s v="Halfway House"/>
    <s v="NEW BRITAIN"/>
    <s v="HARTFORD"/>
    <s v="CT"/>
    <s v="Multi drug Effects"/>
    <s v="Acute Fentanyl and Heroin intoxication"/>
    <s v="Y"/>
    <m/>
    <s v="Y"/>
    <m/>
    <m/>
    <m/>
    <m/>
    <m/>
    <m/>
    <m/>
    <m/>
    <m/>
    <m/>
    <m/>
    <m/>
    <m/>
    <s v="Accident"/>
  </r>
  <r>
    <n v="4856"/>
    <x v="849"/>
    <x v="1"/>
    <d v="1899-12-30T00:00:00"/>
    <x v="18"/>
    <x v="0"/>
    <x v="1"/>
    <x v="72"/>
    <x v="2"/>
    <x v="0"/>
    <s v="KILLINGLY"/>
    <x v="5"/>
    <x v="2"/>
    <m/>
    <x v="1"/>
    <x v="1"/>
    <s v="Residence"/>
    <s v="KILLINGLY"/>
    <s v="WINDHAM"/>
    <s v="CT"/>
    <s v="Multi drug Effects"/>
    <s v="Acute Intoxication Combined Effects of Cocaine and Fentanyl"/>
    <m/>
    <s v="Y"/>
    <s v="Y"/>
    <m/>
    <m/>
    <m/>
    <m/>
    <m/>
    <m/>
    <m/>
    <m/>
    <m/>
    <m/>
    <m/>
    <m/>
    <m/>
    <s v="Accident"/>
  </r>
  <r>
    <n v="4858"/>
    <x v="850"/>
    <x v="105"/>
    <d v="1899-12-30T00:00:00"/>
    <x v="18"/>
    <x v="0"/>
    <x v="0"/>
    <x v="14"/>
    <x v="3"/>
    <x v="0"/>
    <s v="NEW BRITAIN"/>
    <x v="2"/>
    <x v="2"/>
    <m/>
    <x v="0"/>
    <x v="0"/>
    <s v="Residence"/>
    <s v="NEW BRITAIN"/>
    <s v="HARTFORD"/>
    <s v="CT"/>
    <s v="Multi drug Effects"/>
    <s v="ACUTE FENTANYL TOXICITY, ALCOHOL, MARIJUANA USE"/>
    <m/>
    <m/>
    <s v="Y"/>
    <m/>
    <m/>
    <m/>
    <s v="Y"/>
    <m/>
    <m/>
    <m/>
    <m/>
    <m/>
    <m/>
    <m/>
    <m/>
    <m/>
    <s v="Accident"/>
  </r>
  <r>
    <n v="4867"/>
    <x v="851"/>
    <x v="302"/>
    <d v="1899-12-30T00:00:00"/>
    <x v="27"/>
    <x v="1"/>
    <x v="0"/>
    <x v="15"/>
    <x v="3"/>
    <x v="0"/>
    <s v="EAST HARTFORD"/>
    <x v="2"/>
    <x v="2"/>
    <m/>
    <x v="1"/>
    <x v="1"/>
    <s v="Residence"/>
    <s v="EAST HARTFORD"/>
    <s v="HARTFORD"/>
    <s v="CT"/>
    <s v="Multi drug Effects"/>
    <s v="Combined Effects of Cocaine, Topiramate, Venlafaxine, and Fentanyl"/>
    <m/>
    <s v="Y"/>
    <s v="Y"/>
    <m/>
    <m/>
    <m/>
    <m/>
    <m/>
    <m/>
    <m/>
    <m/>
    <m/>
    <m/>
    <m/>
    <m/>
    <m/>
    <s v="Accident"/>
  </r>
  <r>
    <n v="4878"/>
    <x v="852"/>
    <x v="147"/>
    <d v="1899-12-30T00:00:00"/>
    <x v="6"/>
    <x v="0"/>
    <x v="1"/>
    <x v="6"/>
    <x v="3"/>
    <x v="0"/>
    <s v="HARTFORD"/>
    <x v="2"/>
    <x v="0"/>
    <m/>
    <x v="0"/>
    <x v="0"/>
    <s v="Residence"/>
    <s v="HARTFORD"/>
    <s v="HARTFORD"/>
    <s v="CT"/>
    <s v="Multi drug Effects"/>
    <s v="Acute Intoxication due to the Combined Effects of Fentanyl, Acetyl Fentanyl, Cocaine and Alcohol"/>
    <m/>
    <s v="Y"/>
    <s v="Y"/>
    <s v="Y"/>
    <m/>
    <m/>
    <s v="Y"/>
    <m/>
    <m/>
    <m/>
    <m/>
    <m/>
    <m/>
    <m/>
    <m/>
    <m/>
    <s v="Accident"/>
  </r>
  <r>
    <n v="4884"/>
    <x v="853"/>
    <x v="111"/>
    <d v="1899-12-30T00:00:00"/>
    <x v="0"/>
    <x v="0"/>
    <x v="0"/>
    <x v="106"/>
    <x v="4"/>
    <x v="0"/>
    <s v="BRIDGEPORT"/>
    <x v="3"/>
    <x v="0"/>
    <m/>
    <x v="0"/>
    <x v="65"/>
    <s v="Residence"/>
    <s v="FAIRFIELD"/>
    <s v="FAIRFIELD"/>
    <s v="CT"/>
    <s v="Multi drug Effects"/>
    <s v="ACUTE COMBINED ALPRAZOLAM, CLOMIPRAMINE, HYDROXYZINE, MITRAGYNINE AND TIANEPTINE TOXICITIES"/>
    <m/>
    <m/>
    <m/>
    <m/>
    <m/>
    <m/>
    <m/>
    <m/>
    <s v="Y"/>
    <m/>
    <m/>
    <m/>
    <m/>
    <m/>
    <m/>
    <m/>
    <s v="Accident"/>
  </r>
  <r>
    <n v="4894"/>
    <x v="854"/>
    <x v="137"/>
    <d v="1899-12-30T00:00:00"/>
    <x v="28"/>
    <x v="0"/>
    <x v="0"/>
    <x v="28"/>
    <x v="5"/>
    <x v="0"/>
    <s v="NORWICH"/>
    <x v="4"/>
    <x v="2"/>
    <m/>
    <x v="0"/>
    <x v="0"/>
    <s v="Residence"/>
    <s v="NORWICH"/>
    <s v="NEW LONDON"/>
    <s v="CT"/>
    <s v="Multi drug Effects"/>
    <s v="Acute Intoxication From the Combined Effects of Fentanyl, Heroin, and Alcohol"/>
    <s v="Y"/>
    <m/>
    <s v="Y"/>
    <m/>
    <m/>
    <m/>
    <s v="Y"/>
    <m/>
    <m/>
    <m/>
    <m/>
    <m/>
    <m/>
    <m/>
    <m/>
    <m/>
    <s v="Accident"/>
  </r>
  <r>
    <n v="4899"/>
    <x v="855"/>
    <x v="152"/>
    <d v="1899-12-30T00:00:00"/>
    <x v="20"/>
    <x v="0"/>
    <x v="0"/>
    <x v="71"/>
    <x v="3"/>
    <x v="0"/>
    <s v="HARTFORD"/>
    <x v="2"/>
    <x v="1"/>
    <s v="Friend's Home"/>
    <x v="0"/>
    <x v="0"/>
    <s v="Apartment"/>
    <s v="NEWINGTON"/>
    <s v="HARTFORD"/>
    <s v="CT"/>
    <s v="Multi drug Effects"/>
    <s v="ACUTE COMBINED FENTANYL, ALCOHOL AND COCAINE TOXICITIES"/>
    <m/>
    <s v="Y"/>
    <s v="Y"/>
    <m/>
    <m/>
    <m/>
    <s v="Y"/>
    <m/>
    <m/>
    <m/>
    <m/>
    <m/>
    <m/>
    <m/>
    <m/>
    <m/>
    <s v="Accident"/>
  </r>
  <r>
    <n v="4901"/>
    <x v="856"/>
    <x v="30"/>
    <d v="1899-12-30T00:00:00"/>
    <x v="45"/>
    <x v="0"/>
    <x v="1"/>
    <x v="6"/>
    <x v="3"/>
    <x v="0"/>
    <s v="HARTFORD"/>
    <x v="2"/>
    <x v="2"/>
    <m/>
    <x v="0"/>
    <x v="0"/>
    <s v="Residence"/>
    <s v="HARTFORD"/>
    <s v="HARTFORD"/>
    <s v="CT"/>
    <s v="Multi drug Effects"/>
    <s v="Acute Intoxication From the Combined Effects of Cocaine, Fentanyl, Heroin, and alcohol"/>
    <s v="Y"/>
    <s v="Y"/>
    <s v="Y"/>
    <m/>
    <m/>
    <m/>
    <s v="Y"/>
    <m/>
    <m/>
    <m/>
    <m/>
    <m/>
    <m/>
    <m/>
    <m/>
    <m/>
    <s v="Accident"/>
  </r>
  <r>
    <n v="4906"/>
    <x v="857"/>
    <x v="302"/>
    <d v="1899-12-30T00:00:00"/>
    <x v="4"/>
    <x v="1"/>
    <x v="0"/>
    <x v="15"/>
    <x v="3"/>
    <x v="0"/>
    <s v="HARTFORD"/>
    <x v="2"/>
    <x v="1"/>
    <m/>
    <x v="0"/>
    <x v="0"/>
    <s v="Other"/>
    <s v="HARTFORD"/>
    <s v="HARTFORD"/>
    <s v="CT"/>
    <s v="Multi drug Effects"/>
    <s v="Acute Intoxication From the Combined Effects of Fentanyl, Heroin, Cocaine, Phencyclidine, Diphenhydramine, and Paroxetine"/>
    <s v="Y"/>
    <s v="Y"/>
    <s v="Y"/>
    <m/>
    <m/>
    <m/>
    <m/>
    <m/>
    <m/>
    <m/>
    <m/>
    <m/>
    <m/>
    <m/>
    <s v="PCP"/>
    <m/>
    <s v="Accident"/>
  </r>
  <r>
    <n v="4912"/>
    <x v="858"/>
    <x v="215"/>
    <d v="1899-12-30T00:00:00"/>
    <x v="20"/>
    <x v="0"/>
    <x v="3"/>
    <x v="14"/>
    <x v="3"/>
    <x v="0"/>
    <s v="NEW BRITAIN"/>
    <x v="2"/>
    <x v="0"/>
    <m/>
    <x v="0"/>
    <x v="0"/>
    <s v="Residence"/>
    <s v="NEW BRITAIN"/>
    <s v="HARTFORD"/>
    <s v="CT"/>
    <s v="Multi drug Effects"/>
    <s v="Acute Fentanyl and Heroin Intoxication"/>
    <s v="Y"/>
    <m/>
    <s v="Y"/>
    <m/>
    <m/>
    <m/>
    <m/>
    <m/>
    <m/>
    <m/>
    <m/>
    <m/>
    <m/>
    <m/>
    <m/>
    <m/>
    <s v="Accident"/>
  </r>
  <r>
    <n v="4913"/>
    <x v="859"/>
    <x v="187"/>
    <d v="1899-12-30T00:00:00"/>
    <x v="38"/>
    <x v="0"/>
    <x v="0"/>
    <x v="9"/>
    <x v="4"/>
    <x v="0"/>
    <s v="BRIDGEPORT"/>
    <x v="3"/>
    <x v="2"/>
    <m/>
    <x v="0"/>
    <x v="0"/>
    <s v="Residence"/>
    <s v="BRIDGEPORT"/>
    <s v="FAIRFIELD"/>
    <s v="CT"/>
    <s v="Multi drug Effects"/>
    <s v="ACUTE HEROIN, TRAMADOL AND HYDROCODONE TOXICITIES, PAROXETINE,CHORPHENIRAMINE, DIPHENHYDRAMINE, DEXTROMETHORPHAN USE"/>
    <s v="Y"/>
    <m/>
    <m/>
    <m/>
    <m/>
    <m/>
    <m/>
    <s v="Y"/>
    <m/>
    <m/>
    <m/>
    <s v="Y"/>
    <m/>
    <m/>
    <m/>
    <m/>
    <s v="Accident"/>
  </r>
  <r>
    <n v="4921"/>
    <x v="860"/>
    <x v="295"/>
    <d v="1899-12-30T00:00:00"/>
    <x v="47"/>
    <x v="1"/>
    <x v="2"/>
    <x v="27"/>
    <x v="3"/>
    <x v="0"/>
    <s v="WEST HARTFORD"/>
    <x v="2"/>
    <x v="1"/>
    <s v="Friend's House"/>
    <x v="1"/>
    <x v="2"/>
    <s v="Residence"/>
    <s v="WEST HARTFORD"/>
    <s v="HARTFORD"/>
    <s v="CT"/>
    <s v="Multi drug Effects"/>
    <s v="Multidrug Toxicity Including Furanyl Fentanyl, 4-ANPP, Fentanyl, Heroin, and Tramadol"/>
    <s v="Y"/>
    <m/>
    <s v="Y"/>
    <s v="Y"/>
    <m/>
    <m/>
    <m/>
    <m/>
    <m/>
    <m/>
    <m/>
    <s v="Y"/>
    <m/>
    <m/>
    <m/>
    <m/>
    <s v="Accident"/>
  </r>
  <r>
    <n v="4924"/>
    <x v="861"/>
    <x v="175"/>
    <d v="1899-12-30T00:00:00"/>
    <x v="5"/>
    <x v="0"/>
    <x v="0"/>
    <x v="11"/>
    <x v="0"/>
    <x v="0"/>
    <s v="WATERBURY"/>
    <x v="0"/>
    <x v="2"/>
    <m/>
    <x v="0"/>
    <x v="0"/>
    <s v="Residence"/>
    <s v="WATERBURY"/>
    <s v="NEW HAVEN"/>
    <s v="CT"/>
    <s v="Multi drug Effects"/>
    <s v="Acute Intoxication due to the Combined Effects of Fentanyl and Acetyl Fentanyl"/>
    <m/>
    <m/>
    <s v="Y"/>
    <s v="Y"/>
    <m/>
    <m/>
    <m/>
    <m/>
    <m/>
    <m/>
    <m/>
    <m/>
    <m/>
    <m/>
    <m/>
    <m/>
    <s v="Accident"/>
  </r>
  <r>
    <n v="4937"/>
    <x v="862"/>
    <x v="99"/>
    <d v="1899-12-30T00:00:00"/>
    <x v="16"/>
    <x v="1"/>
    <x v="0"/>
    <x v="3"/>
    <x v="0"/>
    <x v="0"/>
    <s v="NAUGATUCK"/>
    <x v="0"/>
    <x v="2"/>
    <m/>
    <x v="1"/>
    <x v="13"/>
    <s v="Residence"/>
    <s v="NAUGATUCK"/>
    <s v="NEW HAVEN"/>
    <s v="CT"/>
    <s v="Multi drug Effects"/>
    <s v="Acute Intoxication due to the Combined Effects of Methadone and Alprazolam"/>
    <m/>
    <m/>
    <m/>
    <m/>
    <m/>
    <m/>
    <m/>
    <m/>
    <s v="Y"/>
    <s v="Y"/>
    <m/>
    <m/>
    <m/>
    <m/>
    <m/>
    <m/>
    <s v="Accident"/>
  </r>
  <r>
    <n v="4941"/>
    <x v="863"/>
    <x v="146"/>
    <d v="1899-12-30T00:00:00"/>
    <x v="25"/>
    <x v="1"/>
    <x v="0"/>
    <x v="148"/>
    <x v="1"/>
    <x v="0"/>
    <s v="SHARON"/>
    <x v="1"/>
    <x v="2"/>
    <m/>
    <x v="1"/>
    <x v="13"/>
    <s v="Residence"/>
    <s v="SHARON"/>
    <s v="LITCHFIELD"/>
    <s v="CT"/>
    <s v="Others"/>
    <s v="Pulmonary Emphysema and Chronic Bronchitis/Acute Doxylamine, Morphine, Oxycodone and Alprazolam Intoxication"/>
    <m/>
    <m/>
    <m/>
    <m/>
    <s v="Y"/>
    <m/>
    <m/>
    <m/>
    <s v="Y"/>
    <m/>
    <m/>
    <m/>
    <s v="Y"/>
    <m/>
    <s v="morphine"/>
    <m/>
    <s v="Accident"/>
  </r>
  <r>
    <n v="4942"/>
    <x v="864"/>
    <x v="44"/>
    <d v="1899-12-30T00:00:00"/>
    <x v="45"/>
    <x v="0"/>
    <x v="0"/>
    <x v="6"/>
    <x v="3"/>
    <x v="0"/>
    <s v="HARTFORD"/>
    <x v="2"/>
    <x v="2"/>
    <m/>
    <x v="0"/>
    <x v="0"/>
    <s v="Residence"/>
    <s v="HARTFORD"/>
    <s v="HARTFORD"/>
    <s v="CT"/>
    <s v="Multi drug Effects"/>
    <s v="ACUTE FENTANYL AND HEROIN TOXICITIES"/>
    <s v="Y"/>
    <m/>
    <s v="Y"/>
    <m/>
    <m/>
    <m/>
    <m/>
    <m/>
    <m/>
    <m/>
    <m/>
    <m/>
    <m/>
    <m/>
    <m/>
    <m/>
    <s v="Accident"/>
  </r>
  <r>
    <n v="4947"/>
    <x v="865"/>
    <x v="157"/>
    <d v="1899-12-30T00:00:00"/>
    <x v="1"/>
    <x v="0"/>
    <x v="0"/>
    <x v="50"/>
    <x v="4"/>
    <x v="0"/>
    <s v="DANBURY"/>
    <x v="3"/>
    <x v="2"/>
    <m/>
    <x v="0"/>
    <x v="0"/>
    <s v="Residence"/>
    <s v="DANBURY"/>
    <s v="FAIRFIELD"/>
    <s v="CT"/>
    <s v="Multi drug Effects"/>
    <s v="Acute Intoxication From the Combined Effects of Fentanyl and Heroin"/>
    <s v="Y"/>
    <m/>
    <s v="Y"/>
    <m/>
    <m/>
    <m/>
    <m/>
    <m/>
    <m/>
    <m/>
    <m/>
    <m/>
    <m/>
    <m/>
    <m/>
    <m/>
    <s v="Accident"/>
  </r>
  <r>
    <n v="4959"/>
    <x v="866"/>
    <x v="55"/>
    <d v="1899-12-30T00:00:00"/>
    <x v="26"/>
    <x v="0"/>
    <x v="0"/>
    <x v="122"/>
    <x v="3"/>
    <x v="0"/>
    <s v="BLOOMFIELD"/>
    <x v="2"/>
    <x v="2"/>
    <m/>
    <x v="0"/>
    <x v="0"/>
    <s v="Residence"/>
    <s v="BLOOMFIELD"/>
    <s v="HARTFORD"/>
    <s v="CT"/>
    <s v="Multi drug Effects"/>
    <s v="ACUTE COCAINE TOXICITY, ALCOHOL USE"/>
    <m/>
    <s v="Y"/>
    <m/>
    <m/>
    <m/>
    <m/>
    <s v="Y"/>
    <m/>
    <m/>
    <m/>
    <m/>
    <m/>
    <m/>
    <m/>
    <m/>
    <m/>
    <s v="Accident"/>
  </r>
  <r>
    <n v="4960"/>
    <x v="867"/>
    <x v="138"/>
    <d v="1899-12-30T00:00:00"/>
    <x v="1"/>
    <x v="1"/>
    <x v="0"/>
    <x v="149"/>
    <x v="3"/>
    <x v="0"/>
    <s v="ROCKY HILL"/>
    <x v="2"/>
    <x v="2"/>
    <m/>
    <x v="0"/>
    <x v="0"/>
    <s v="Residence"/>
    <s v="ROCKY HILL"/>
    <s v="HARTFORD"/>
    <s v="CT"/>
    <s v="HT"/>
    <s v="Hypertensive Cardiovascular Disease  and Acute Mitragynine Intoxication"/>
    <m/>
    <m/>
    <m/>
    <m/>
    <m/>
    <m/>
    <m/>
    <m/>
    <m/>
    <m/>
    <m/>
    <m/>
    <m/>
    <m/>
    <m/>
    <m/>
    <s v="Accident"/>
  </r>
  <r>
    <n v="4963"/>
    <x v="868"/>
    <x v="16"/>
    <d v="1899-12-30T00:00:00"/>
    <x v="37"/>
    <x v="0"/>
    <x v="0"/>
    <x v="10"/>
    <x v="5"/>
    <x v="0"/>
    <s v="NORWICH"/>
    <x v="4"/>
    <x v="0"/>
    <m/>
    <x v="1"/>
    <x v="2"/>
    <s v="Residence"/>
    <s v="JEWETT CITY"/>
    <s v="NEW LONDON"/>
    <s v="CT"/>
    <s v="Multi drug Effects"/>
    <s v="Fentanyl Toxicity"/>
    <m/>
    <m/>
    <s v="Y"/>
    <m/>
    <m/>
    <m/>
    <m/>
    <m/>
    <m/>
    <m/>
    <m/>
    <m/>
    <m/>
    <m/>
    <m/>
    <m/>
    <s v="Accident"/>
  </r>
  <r>
    <n v="4964"/>
    <x v="869"/>
    <x v="43"/>
    <d v="1899-12-30T00:00:00"/>
    <x v="26"/>
    <x v="0"/>
    <x v="0"/>
    <x v="150"/>
    <x v="4"/>
    <x v="0"/>
    <s v="NEW FAIRFIELD"/>
    <x v="3"/>
    <x v="2"/>
    <m/>
    <x v="0"/>
    <x v="0"/>
    <s v="Residence"/>
    <s v="NEW FAIRFIELD"/>
    <s v="FAIRFIELD"/>
    <s v="CT"/>
    <s v="Multi drug Effects"/>
    <s v="Fentanyl, Heroin, Hydromorphone, And Diazepam"/>
    <s v="Y"/>
    <m/>
    <s v="Y"/>
    <m/>
    <m/>
    <m/>
    <m/>
    <m/>
    <s v="Y"/>
    <m/>
    <m/>
    <m/>
    <m/>
    <s v="Y"/>
    <m/>
    <m/>
    <s v="Accident"/>
  </r>
  <r>
    <n v="4974"/>
    <x v="870"/>
    <x v="330"/>
    <d v="1899-12-30T00:00:00"/>
    <x v="33"/>
    <x v="0"/>
    <x v="0"/>
    <x v="74"/>
    <x v="3"/>
    <x v="0"/>
    <s v="EAST WINDSOR"/>
    <x v="2"/>
    <x v="1"/>
    <s v="Friend's Residence"/>
    <x v="0"/>
    <x v="0"/>
    <s v="Residence"/>
    <s v="EAST WINDSOR"/>
    <s v="HARTFORD"/>
    <s v="CT"/>
    <s v="Multi drug Effects"/>
    <s v="Acute Heroin Intoxication"/>
    <s v="Y"/>
    <m/>
    <m/>
    <m/>
    <m/>
    <m/>
    <m/>
    <m/>
    <m/>
    <m/>
    <m/>
    <m/>
    <m/>
    <m/>
    <m/>
    <m/>
    <s v="Accident"/>
  </r>
  <r>
    <n v="4985"/>
    <x v="871"/>
    <x v="164"/>
    <d v="1899-12-30T00:00:00"/>
    <x v="18"/>
    <x v="0"/>
    <x v="0"/>
    <x v="23"/>
    <x v="0"/>
    <x v="0"/>
    <s v="EAST HAVEN"/>
    <x v="0"/>
    <x v="2"/>
    <m/>
    <x v="0"/>
    <x v="0"/>
    <s v="Residence"/>
    <s v="EAST HAVEN"/>
    <s v="NEW HAVEN"/>
    <s v="CT"/>
    <s v="Multi drug Effects"/>
    <s v="Acute Intoxication due to the Combined Effects of Fentanyl, Cocaine, Methadone and Alprazolam"/>
    <m/>
    <s v="Y"/>
    <s v="Y"/>
    <m/>
    <m/>
    <m/>
    <m/>
    <m/>
    <s v="Y"/>
    <s v="Y"/>
    <m/>
    <m/>
    <m/>
    <m/>
    <m/>
    <m/>
    <s v="Accident"/>
  </r>
  <r>
    <n v="4987"/>
    <x v="872"/>
    <x v="252"/>
    <d v="1899-12-30T00:00:00"/>
    <x v="2"/>
    <x v="1"/>
    <x v="0"/>
    <x v="40"/>
    <x v="3"/>
    <x v="0"/>
    <s v="BRISTOL"/>
    <x v="2"/>
    <x v="2"/>
    <m/>
    <x v="0"/>
    <x v="0"/>
    <s v="Residence"/>
    <s v="BRISTOL"/>
    <s v="HARTFORD"/>
    <s v="CT"/>
    <s v="Multi drug Effects"/>
    <s v="Acute Fentanyl Intoxication"/>
    <m/>
    <m/>
    <s v="Y"/>
    <m/>
    <m/>
    <m/>
    <m/>
    <m/>
    <m/>
    <m/>
    <m/>
    <m/>
    <m/>
    <m/>
    <m/>
    <m/>
    <s v="Accident"/>
  </r>
  <r>
    <n v="4994"/>
    <x v="873"/>
    <x v="166"/>
    <d v="1899-12-30T00:00:00"/>
    <x v="32"/>
    <x v="0"/>
    <x v="0"/>
    <x v="28"/>
    <x v="5"/>
    <x v="0"/>
    <s v="HARTFORD"/>
    <x v="2"/>
    <x v="1"/>
    <s v="Rear Porch"/>
    <x v="0"/>
    <x v="0"/>
    <s v="Porch"/>
    <s v="HARTFORD"/>
    <s v="HARTFORD"/>
    <s v="CT"/>
    <s v="Multi drug Effects"/>
    <s v="Acryl Fentanyl, Fentanyl, and Heroin"/>
    <s v="Y"/>
    <m/>
    <s v="Y"/>
    <s v="Y"/>
    <m/>
    <m/>
    <m/>
    <m/>
    <m/>
    <m/>
    <m/>
    <m/>
    <m/>
    <m/>
    <m/>
    <m/>
    <s v="Accident"/>
  </r>
  <r>
    <n v="5000"/>
    <x v="874"/>
    <x v="33"/>
    <d v="1899-12-30T00:00:00"/>
    <x v="46"/>
    <x v="1"/>
    <x v="0"/>
    <x v="14"/>
    <x v="3"/>
    <x v="0"/>
    <s v="NEW BRITAIN"/>
    <x v="2"/>
    <x v="0"/>
    <m/>
    <x v="1"/>
    <x v="56"/>
    <s v="Residence"/>
    <s v="NEW BRITAIN"/>
    <s v="HARTFORD"/>
    <s v="CT"/>
    <s v="Multi drug Effects"/>
    <s v="Acute Intoxication due to the Combined Effects of Oxycodone and Clonazepam"/>
    <m/>
    <m/>
    <m/>
    <m/>
    <s v="Y"/>
    <m/>
    <m/>
    <m/>
    <s v="Y"/>
    <m/>
    <m/>
    <m/>
    <m/>
    <m/>
    <m/>
    <m/>
    <s v="Accident"/>
  </r>
  <r>
    <n v="5009"/>
    <x v="875"/>
    <x v="272"/>
    <d v="1899-12-30T00:00:00"/>
    <x v="18"/>
    <x v="0"/>
    <x v="0"/>
    <x v="151"/>
    <x v="3"/>
    <x v="0"/>
    <s v="UNIONVILLE"/>
    <x v="2"/>
    <x v="2"/>
    <m/>
    <x v="0"/>
    <x v="0"/>
    <s v="Residence"/>
    <s v="UNIONVILLE"/>
    <s v="HARTFORD"/>
    <s v="CT"/>
    <s v="Multi drug Effects"/>
    <s v="Acute Intoxication due to the Combined Effects of Fentanyl, Heroin, Oxycodone, Diazepam and Clonazepam"/>
    <s v="Y"/>
    <m/>
    <s v="Y"/>
    <m/>
    <s v="Y"/>
    <m/>
    <m/>
    <m/>
    <s v="Y"/>
    <m/>
    <m/>
    <m/>
    <m/>
    <m/>
    <m/>
    <m/>
    <s v="Accident"/>
  </r>
  <r>
    <n v="5036"/>
    <x v="876"/>
    <x v="75"/>
    <d v="1899-12-30T00:00:00"/>
    <x v="4"/>
    <x v="0"/>
    <x v="0"/>
    <x v="64"/>
    <x v="4"/>
    <x v="0"/>
    <s v="BRIDGEPORT"/>
    <x v="3"/>
    <x v="0"/>
    <m/>
    <x v="1"/>
    <x v="1"/>
    <s v="Residence"/>
    <s v="TRUMBULL"/>
    <s v="FAIRFIELD"/>
    <s v="CT"/>
    <s v="Multi drug Effects"/>
    <s v="Acute Intoxication (Opioids)"/>
    <m/>
    <m/>
    <m/>
    <m/>
    <m/>
    <m/>
    <m/>
    <m/>
    <m/>
    <m/>
    <m/>
    <m/>
    <m/>
    <m/>
    <m/>
    <s v="Y"/>
    <s v="Accident"/>
  </r>
  <r>
    <n v="5039"/>
    <x v="877"/>
    <x v="192"/>
    <d v="1899-12-30T00:00:00"/>
    <x v="18"/>
    <x v="0"/>
    <x v="0"/>
    <x v="0"/>
    <x v="0"/>
    <x v="0"/>
    <s v="MERIDEN"/>
    <x v="0"/>
    <x v="0"/>
    <m/>
    <x v="1"/>
    <x v="1"/>
    <s v="Residence"/>
    <s v="MERIDEN"/>
    <s v="NEW HAVEN"/>
    <s v="CT"/>
    <s v="Multi drug Effects"/>
    <s v="Combined Effects of Alprazolam, Fentanyl, and Heroin"/>
    <s v="Y"/>
    <m/>
    <s v="Y"/>
    <m/>
    <m/>
    <m/>
    <m/>
    <m/>
    <s v="Y"/>
    <m/>
    <m/>
    <m/>
    <m/>
    <m/>
    <m/>
    <m/>
    <s v="Accident"/>
  </r>
  <r>
    <n v="5050"/>
    <x v="878"/>
    <x v="3"/>
    <d v="1899-12-30T00:00:00"/>
    <x v="3"/>
    <x v="0"/>
    <x v="3"/>
    <x v="6"/>
    <x v="3"/>
    <x v="0"/>
    <s v="HARTFORD"/>
    <x v="2"/>
    <x v="1"/>
    <s v="Rear Parking Lot"/>
    <x v="0"/>
    <x v="0"/>
    <s v="Parking Lot"/>
    <s v="HARTFORD"/>
    <s v="HARTFORD"/>
    <s v="CT"/>
    <s v="Multi drug Effects"/>
    <s v="Acute Intoxication due to the Combined Effects of Fentanyl and Heroin"/>
    <s v="Y"/>
    <m/>
    <s v="Y"/>
    <m/>
    <m/>
    <m/>
    <m/>
    <m/>
    <m/>
    <m/>
    <m/>
    <m/>
    <m/>
    <m/>
    <m/>
    <m/>
    <s v="Accident"/>
  </r>
  <r>
    <n v="5051"/>
    <x v="879"/>
    <x v="331"/>
    <d v="1899-12-30T00:00:00"/>
    <x v="17"/>
    <x v="0"/>
    <x v="0"/>
    <x v="40"/>
    <x v="3"/>
    <x v="0"/>
    <s v="BRISTOL"/>
    <x v="2"/>
    <x v="2"/>
    <m/>
    <x v="0"/>
    <x v="0"/>
    <s v="Residence"/>
    <s v="BRISTOL"/>
    <s v="HARTFORD"/>
    <s v="CT"/>
    <s v="Multi drug Effects"/>
    <s v="ACUTE FENTANYL TOXICITY"/>
    <m/>
    <m/>
    <s v="Y"/>
    <m/>
    <m/>
    <m/>
    <m/>
    <m/>
    <m/>
    <m/>
    <m/>
    <m/>
    <m/>
    <m/>
    <m/>
    <m/>
    <s v="Accident"/>
  </r>
  <r>
    <n v="5053"/>
    <x v="880"/>
    <x v="31"/>
    <d v="1899-12-30T00:00:00"/>
    <x v="33"/>
    <x v="0"/>
    <x v="0"/>
    <x v="40"/>
    <x v="3"/>
    <x v="0"/>
    <s v="BRISTOL"/>
    <x v="2"/>
    <x v="2"/>
    <m/>
    <x v="1"/>
    <x v="13"/>
    <s v="Residence"/>
    <s v="BRISTOL"/>
    <s v="HARTFORD"/>
    <s v="CT"/>
    <s v="Multi drug Effects"/>
    <s v="Acute Intoxication due to the Combined Effects of Hydrocodone, Quetiapine, Hydroxyzine, Mirtazepine, and Bupropion"/>
    <m/>
    <m/>
    <m/>
    <m/>
    <m/>
    <m/>
    <m/>
    <s v="Y"/>
    <m/>
    <m/>
    <m/>
    <m/>
    <m/>
    <m/>
    <m/>
    <m/>
    <s v="Accident"/>
  </r>
  <r>
    <n v="5069"/>
    <x v="881"/>
    <x v="150"/>
    <d v="1899-12-30T00:00:00"/>
    <x v="6"/>
    <x v="0"/>
    <x v="3"/>
    <x v="6"/>
    <x v="3"/>
    <x v="0"/>
    <s v="HARTFORD"/>
    <x v="2"/>
    <x v="2"/>
    <m/>
    <x v="0"/>
    <x v="0"/>
    <s v="Residence"/>
    <s v="HARTFORD"/>
    <s v="HARTFORD"/>
    <s v="CT"/>
    <s v="Multi drug Effects"/>
    <s v="Acute Fentanyl Intoxication"/>
    <m/>
    <m/>
    <s v="Y"/>
    <m/>
    <m/>
    <m/>
    <m/>
    <m/>
    <m/>
    <m/>
    <m/>
    <m/>
    <m/>
    <m/>
    <m/>
    <m/>
    <s v="Accident"/>
  </r>
  <r>
    <n v="5070"/>
    <x v="882"/>
    <x v="141"/>
    <d v="1899-12-30T00:00:00"/>
    <x v="16"/>
    <x v="0"/>
    <x v="3"/>
    <x v="44"/>
    <x v="3"/>
    <x v="0"/>
    <s v="BRISTOL"/>
    <x v="2"/>
    <x v="0"/>
    <m/>
    <x v="0"/>
    <x v="0"/>
    <s v="residence"/>
    <s v="BURLINGTON"/>
    <s v="HARTFORD"/>
    <s v="CT"/>
    <s v="Multi drug Effects"/>
    <s v="COMPLICATIONS OF FENTANYL TOXICITY, ALPRAZOLAM USE"/>
    <m/>
    <m/>
    <s v="Y"/>
    <m/>
    <m/>
    <m/>
    <m/>
    <m/>
    <s v="Y"/>
    <m/>
    <m/>
    <m/>
    <m/>
    <m/>
    <m/>
    <m/>
    <s v="Accident"/>
  </r>
  <r>
    <n v="5078"/>
    <x v="883"/>
    <x v="197"/>
    <d v="1899-12-30T00:00:00"/>
    <x v="39"/>
    <x v="1"/>
    <x v="0"/>
    <x v="61"/>
    <x v="5"/>
    <x v="0"/>
    <s v="WATERFORD"/>
    <x v="4"/>
    <x v="2"/>
    <m/>
    <x v="0"/>
    <x v="66"/>
    <s v="Residence"/>
    <s v="WATERFORD"/>
    <s v="NEW LONDON"/>
    <s v="CT"/>
    <s v="Multi drug Effects"/>
    <s v="ACUTE FENTANYL TOXICITY, ALCOHOL USE"/>
    <m/>
    <m/>
    <s v="Y"/>
    <m/>
    <m/>
    <m/>
    <s v="Y"/>
    <m/>
    <m/>
    <m/>
    <m/>
    <m/>
    <m/>
    <m/>
    <m/>
    <m/>
    <s v="Accident"/>
  </r>
  <r>
    <n v="5083"/>
    <x v="884"/>
    <x v="154"/>
    <d v="1899-12-30T00:00:00"/>
    <x v="45"/>
    <x v="1"/>
    <x v="0"/>
    <x v="9"/>
    <x v="4"/>
    <x v="0"/>
    <s v="BRIDGEPORT"/>
    <x v="3"/>
    <x v="0"/>
    <m/>
    <x v="0"/>
    <x v="0"/>
    <s v="Residence"/>
    <s v="BRIDGEPORT"/>
    <s v="FAIRFIELD"/>
    <s v="CT"/>
    <s v="Multi drug Effects"/>
    <s v="Acute Intoxication due to the Combined Effects of Fentanyl, Methadone, Diazepam, Morphine and Pseudoephedrine"/>
    <s v="Y"/>
    <m/>
    <s v="Y"/>
    <m/>
    <m/>
    <m/>
    <m/>
    <m/>
    <s v="Y"/>
    <s v="Y"/>
    <m/>
    <m/>
    <m/>
    <m/>
    <m/>
    <m/>
    <s v="Accident"/>
  </r>
  <r>
    <n v="5090"/>
    <x v="885"/>
    <x v="301"/>
    <d v="1899-12-30T00:00:00"/>
    <x v="18"/>
    <x v="1"/>
    <x v="1"/>
    <x v="1"/>
    <x v="0"/>
    <x v="0"/>
    <s v="NEW HAVEN"/>
    <x v="0"/>
    <x v="2"/>
    <m/>
    <x v="1"/>
    <x v="1"/>
    <s v="Residence"/>
    <s v="NEW HAVEN"/>
    <s v="NEW HAVEN"/>
    <s v="CT"/>
    <s v="Multi drug Effects"/>
    <s v="Combined Effects of Diazepam, Cocaine, Fentanyl, Acetyl Fentanyl, Heroin, and Oxycodone"/>
    <s v="Y"/>
    <s v="Y"/>
    <s v="Y"/>
    <s v="Y"/>
    <s v="Y"/>
    <m/>
    <m/>
    <m/>
    <s v="Y"/>
    <m/>
    <m/>
    <m/>
    <m/>
    <m/>
    <m/>
    <m/>
    <s v="Accident"/>
  </r>
  <r>
    <n v="5097"/>
    <x v="886"/>
    <x v="332"/>
    <d v="1899-12-30T00:00:00"/>
    <x v="30"/>
    <x v="1"/>
    <x v="0"/>
    <x v="41"/>
    <x v="7"/>
    <x v="0"/>
    <s v="MIDDLETOWN"/>
    <x v="6"/>
    <x v="2"/>
    <m/>
    <x v="0"/>
    <x v="0"/>
    <s v="Residence"/>
    <s v="MIDDLETOWN"/>
    <s v="MIDDLESEX"/>
    <s v="CT"/>
    <s v="Multi drug Effects"/>
    <s v="ACUTE COMBINED FENTANYL, METHADONE, ALCOHOL AND COCAINE TOXICITIES"/>
    <m/>
    <s v="Y"/>
    <s v="Y"/>
    <m/>
    <m/>
    <m/>
    <s v="Y"/>
    <m/>
    <m/>
    <s v="Y"/>
    <m/>
    <m/>
    <m/>
    <m/>
    <m/>
    <m/>
    <s v="Accident"/>
  </r>
  <r>
    <m/>
    <x v="887"/>
    <x v="333"/>
    <m/>
    <x v="55"/>
    <x v="2"/>
    <x v="8"/>
    <x v="152"/>
    <x v="8"/>
    <x v="1"/>
    <m/>
    <x v="8"/>
    <x v="3"/>
    <m/>
    <x v="3"/>
    <x v="67"/>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87">
  <r>
    <n v="25"/>
    <s v="17-0817"/>
    <x v="0"/>
    <d v="1899-12-30T00:00:00"/>
    <n v="25"/>
    <s v="Male"/>
    <s v="White"/>
    <s v="MERIDEN"/>
    <s v="NEW HAVEN"/>
    <s v="CT"/>
    <s v="MERIDEN"/>
    <s v="NEW HAVEN"/>
    <s v="Hospital"/>
    <m/>
    <x v="0"/>
    <s v="Substance abuse"/>
    <s v="Residence"/>
    <s v="MERIDEN"/>
    <s v="NEW HAVEN"/>
    <s v="CT"/>
    <s v="Multi drug Effects"/>
    <s v="ACUTE COMBINED HEROIN, FENTANYL, ACETYL FENTANYL AND COCAINE TOXICITIES"/>
    <s v="Y"/>
    <s v="Y"/>
    <s v="Y"/>
    <s v="Y"/>
    <m/>
    <m/>
    <m/>
    <m/>
    <m/>
    <m/>
    <m/>
    <m/>
    <m/>
    <m/>
    <m/>
    <m/>
    <s v="Accident"/>
  </r>
  <r>
    <n v="34"/>
    <s v="17-0907"/>
    <x v="1"/>
    <d v="1899-12-30T00:00:00"/>
    <n v="40"/>
    <s v="Male"/>
    <s v="Black"/>
    <s v="NEW HAVEN"/>
    <s v="NEW HAVEN"/>
    <s v="CT"/>
    <s v="NEW HAVEN"/>
    <s v="NEW HAVEN"/>
    <s v="Hospital"/>
    <m/>
    <x v="0"/>
    <s v="Substance abuse"/>
    <s v="Residence"/>
    <s v="NEW HAVEN"/>
    <s v="NEW HAVEN"/>
    <s v="CT"/>
    <s v="Multi drug Effects"/>
    <s v="Acute Intoxication From the Combined Effects of Cocaine, Fentanyl, Heroin, and Alcohol"/>
    <s v="Y"/>
    <s v="Y"/>
    <s v="Y"/>
    <m/>
    <m/>
    <m/>
    <s v="Y"/>
    <m/>
    <m/>
    <m/>
    <m/>
    <m/>
    <m/>
    <m/>
    <m/>
    <m/>
    <s v="Accident"/>
  </r>
  <r>
    <n v="39"/>
    <s v="17-0888"/>
    <x v="2"/>
    <d v="1899-12-30T00:00:00"/>
    <n v="39"/>
    <s v="Male"/>
    <s v="White"/>
    <s v="MERIDEN"/>
    <s v="NEW HAVEN"/>
    <s v="CT"/>
    <s v="MERIDEN"/>
    <s v="NEW HAVEN"/>
    <s v="Other"/>
    <s v="Hotel/Motel"/>
    <x v="0"/>
    <s v="Substance abuse"/>
    <s v="Hotel or Motel"/>
    <s v="MERIDEN"/>
    <s v="NEW HAVEN"/>
    <s v="CT"/>
    <s v="Multi drug Effects"/>
    <s v="Acute Intoxication due to the Combined Effects of Fluorobutyryl Fentanyl, Heroin, and Ethanol"/>
    <s v="Y"/>
    <m/>
    <s v="Y"/>
    <s v="Y"/>
    <m/>
    <m/>
    <s v="Y"/>
    <m/>
    <m/>
    <m/>
    <m/>
    <m/>
    <m/>
    <m/>
    <m/>
    <m/>
    <s v="Accident"/>
  </r>
  <r>
    <n v="61"/>
    <s v="17-0003"/>
    <x v="3"/>
    <d v="1899-12-30T00:00:00"/>
    <n v="53"/>
    <s v="Male"/>
    <s v="White"/>
    <s v="TORRINGTON"/>
    <s v="LITCHFIELD"/>
    <s v="CT"/>
    <s v="TORRINGTON"/>
    <s v="LITCHFIELD"/>
    <s v="Residence"/>
    <m/>
    <x v="0"/>
    <s v="Substance abuse"/>
    <s v="Residence"/>
    <s v="TORRINGTON"/>
    <s v="LITCHFIELD"/>
    <s v="CT"/>
    <s v="Multi drug Effects"/>
    <s v="Acute Intoxication due to the Combined Effects of Fentanyl and Heroin"/>
    <s v="Y"/>
    <m/>
    <s v="Y"/>
    <m/>
    <m/>
    <m/>
    <m/>
    <m/>
    <m/>
    <m/>
    <m/>
    <m/>
    <m/>
    <m/>
    <m/>
    <m/>
    <s v="Accident"/>
  </r>
  <r>
    <n v="66"/>
    <s v="17-0950"/>
    <x v="4"/>
    <d v="1899-12-30T00:00:00"/>
    <n v="31"/>
    <s v="Male"/>
    <s v="Asian Indian"/>
    <s v="NAUGATUCK"/>
    <s v="NEW HAVEN"/>
    <s v="CT"/>
    <s v="NAUGATUCK"/>
    <s v="NEW HAVEN"/>
    <s v="Residence"/>
    <m/>
    <x v="0"/>
    <s v="Substance abuse"/>
    <s v="Residence"/>
    <s v="NAUGATUCK"/>
    <s v="NEW HAVEN"/>
    <s v="CT"/>
    <s v="Multi drug Effects"/>
    <s v="Acute Intoxication due to Synthetic Fentanyls including para-Fluorobutyryl Fentanyl and Butyryl Fentanyl"/>
    <m/>
    <m/>
    <s v="Y"/>
    <s v="Y"/>
    <m/>
    <m/>
    <m/>
    <m/>
    <m/>
    <m/>
    <m/>
    <m/>
    <m/>
    <m/>
    <m/>
    <m/>
    <s v="Accident"/>
  </r>
  <r>
    <n v="82"/>
    <s v="17-0611"/>
    <x v="5"/>
    <d v="1899-12-30T00:00:00"/>
    <n v="36"/>
    <s v="Female"/>
    <s v="White"/>
    <s v="WINCHESTER"/>
    <s v="LITCHFIELD"/>
    <s v="CT"/>
    <s v="WINCHESTER"/>
    <s v="LITCHFIELD"/>
    <s v="Residence"/>
    <m/>
    <x v="1"/>
    <s v="Drug Use"/>
    <s v="Residence"/>
    <s v="WINCHESTER"/>
    <s v="LITCHFIELD"/>
    <s v="CT"/>
    <s v="Multi drug Effects"/>
    <s v="Acute Intoxication Combined Effects of Clonazepam, Fentanyl, and Heroin"/>
    <s v="Y"/>
    <m/>
    <s v="Y"/>
    <m/>
    <m/>
    <m/>
    <m/>
    <m/>
    <s v="Y"/>
    <m/>
    <m/>
    <m/>
    <m/>
    <m/>
    <m/>
    <m/>
    <s v="Accident"/>
  </r>
  <r>
    <n v="83"/>
    <s v="17-1004"/>
    <x v="6"/>
    <d v="1899-12-30T00:00:00"/>
    <n v="50"/>
    <s v="Male"/>
    <s v="White"/>
    <s v="CHAPLIN"/>
    <s v="WINDHAM"/>
    <s v="CT"/>
    <s v="HARTFORD"/>
    <s v="HARTFORD"/>
    <s v="Hospital"/>
    <m/>
    <x v="1"/>
    <s v="Drug Use"/>
    <s v="Residence"/>
    <s v="CHAPLIN"/>
    <s v="HARTFORD"/>
    <s v="CT"/>
    <s v="Multi drug Effects"/>
    <s v="Acute Intoxication Combined Effects of Fentanyl, Cocaine, Sertraline, and Heroin"/>
    <s v="Y"/>
    <s v="Y"/>
    <s v="Y"/>
    <m/>
    <m/>
    <m/>
    <m/>
    <m/>
    <m/>
    <m/>
    <m/>
    <m/>
    <m/>
    <m/>
    <m/>
    <m/>
    <s v="Accident"/>
  </r>
  <r>
    <n v="85"/>
    <s v="17-0344"/>
    <x v="7"/>
    <d v="1899-12-30T00:00:00"/>
    <n v="41"/>
    <s v="Male"/>
    <s v="Hispanic, White"/>
    <s v="HARTFORD"/>
    <s v="HARTFORD"/>
    <s v="CT"/>
    <s v="HARTFORD"/>
    <s v="HARTFORD"/>
    <s v="Other"/>
    <s v="Halfway house"/>
    <x v="1"/>
    <s v="Drug Use"/>
    <s v="Halfway House"/>
    <s v="HARTFORD"/>
    <s v="HARTFORD"/>
    <s v="CT"/>
    <s v="Multi drug Effects"/>
    <s v="Acute Fentanyl Intoxication"/>
    <m/>
    <m/>
    <s v="Y"/>
    <m/>
    <m/>
    <m/>
    <m/>
    <m/>
    <m/>
    <m/>
    <m/>
    <m/>
    <m/>
    <m/>
    <m/>
    <m/>
    <s v="Accident"/>
  </r>
  <r>
    <n v="88"/>
    <s v="17-0874"/>
    <x v="8"/>
    <d v="1899-12-30T00:00:00"/>
    <n v="26"/>
    <s v="Male"/>
    <s v="White"/>
    <s v="MERIDEN"/>
    <s v="NEW HAVEN"/>
    <s v="CT"/>
    <s v="MANCHESTER"/>
    <s v="HARTFORD"/>
    <s v="Other"/>
    <s v="Friend's House"/>
    <x v="0"/>
    <s v="Substance abuse"/>
    <s v="House"/>
    <s v="MANCHESTER"/>
    <s v="HARTFORD"/>
    <s v="CT"/>
    <s v="Multi drug Effects"/>
    <s v="ACUTE COMBINED FENTANYL, ACETYL FENTANYL, COCAINE AND CITALOPRAM TOXICITY"/>
    <m/>
    <s v="Y"/>
    <s v="Y"/>
    <s v="Y"/>
    <m/>
    <m/>
    <m/>
    <m/>
    <m/>
    <m/>
    <m/>
    <m/>
    <m/>
    <m/>
    <m/>
    <m/>
    <s v="Accident"/>
  </r>
  <r>
    <n v="92"/>
    <s v="17-0745"/>
    <x v="9"/>
    <d v="1899-12-30T00:00:00"/>
    <n v="30"/>
    <s v="Female"/>
    <s v="White"/>
    <s v="NEWTOWN"/>
    <s v="FAIRFIELD"/>
    <s v="CT"/>
    <s v="DANBURY"/>
    <s v="FAIRFIELD"/>
    <s v="Hospital"/>
    <m/>
    <x v="1"/>
    <s v="Drug Abuse"/>
    <s v="Residence"/>
    <s v="NEWTOWN"/>
    <s v="FAIRFIELD"/>
    <s v="CT"/>
    <s v="Multi drug Effects"/>
    <s v="Multidrug Toxicity Including Fentanyl, para-Fluorobutyryl Fentanyl, 4-ANPP, Morphine, and Methadone, RECENT COCAINE USE"/>
    <s v="Y"/>
    <s v="Y"/>
    <s v="Y"/>
    <s v="Y"/>
    <m/>
    <m/>
    <m/>
    <m/>
    <m/>
    <s v="Y"/>
    <m/>
    <m/>
    <m/>
    <m/>
    <m/>
    <m/>
    <s v="Accident"/>
  </r>
  <r>
    <n v="99"/>
    <s v="17-0967"/>
    <x v="10"/>
    <d v="1899-12-30T00:00:00"/>
    <n v="38"/>
    <s v="Female"/>
    <s v="White"/>
    <s v="WARREN"/>
    <s v="LITCHFIELD"/>
    <s v="CT"/>
    <s v="NEW MILFORD"/>
    <s v="LITCHFIELD"/>
    <s v="Hospital"/>
    <m/>
    <x v="0"/>
    <s v="Substance abuse"/>
    <s v="Residence"/>
    <s v="WARREN"/>
    <s v="LITCHFIELD"/>
    <s v="CT"/>
    <s v="Multi drug Effects"/>
    <s v="Acute Intoxication due to the Combined Effects of Amitriptyline, Carisoprodol, Diphenhydramine, Hydrocodone, and Temazepam"/>
    <m/>
    <m/>
    <m/>
    <m/>
    <m/>
    <m/>
    <m/>
    <s v="Y"/>
    <s v="Y"/>
    <m/>
    <m/>
    <m/>
    <m/>
    <m/>
    <m/>
    <m/>
    <s v="Accident"/>
  </r>
  <r>
    <n v="102"/>
    <s v="17-0115"/>
    <x v="11"/>
    <d v="1899-12-30T00:00:00"/>
    <n v="40"/>
    <s v="Male"/>
    <s v="Black"/>
    <s v="BRIDGEPORT"/>
    <s v="FAIRFIELD"/>
    <s v="CT"/>
    <s v="NEW HAVEN"/>
    <s v="NEW HAVEN"/>
    <s v="Other"/>
    <s v="Vacant Apartment"/>
    <x v="1"/>
    <s v="Drug Use"/>
    <s v="Apartment"/>
    <s v="NEW HAVEN"/>
    <s v="NEW HAVEN"/>
    <s v="CT"/>
    <s v="Multi drug Effects"/>
    <s v="Combined Effects of Clonazepam and Fentanyl"/>
    <m/>
    <m/>
    <s v="Y"/>
    <m/>
    <m/>
    <m/>
    <m/>
    <m/>
    <s v="Y"/>
    <m/>
    <m/>
    <m/>
    <m/>
    <m/>
    <m/>
    <m/>
    <s v="Accident"/>
  </r>
  <r>
    <n v="111"/>
    <s v="17-0425"/>
    <x v="12"/>
    <d v="1899-12-30T00:00:00"/>
    <n v="52"/>
    <s v="Male"/>
    <s v="White"/>
    <s v="JEWETT CITY"/>
    <s v="NEW LONDON"/>
    <s v="CT"/>
    <s v="JEWETT CITY"/>
    <s v="NEW LONDON"/>
    <s v="Residence"/>
    <m/>
    <x v="0"/>
    <s v="Substance abuse"/>
    <s v="Residence"/>
    <s v="JEWETT CITY"/>
    <s v="NEW LONDON"/>
    <s v="CT"/>
    <s v="Multi drug Effects"/>
    <s v="ACUTE FENTANYL AND HEROIN INTOXICATION"/>
    <s v="Y"/>
    <m/>
    <s v="Y"/>
    <m/>
    <m/>
    <m/>
    <m/>
    <m/>
    <m/>
    <m/>
    <m/>
    <m/>
    <m/>
    <m/>
    <m/>
    <m/>
    <s v="Accident"/>
  </r>
  <r>
    <n v="112"/>
    <s v="17-0646"/>
    <x v="13"/>
    <d v="1899-12-30T00:00:00"/>
    <n v="51"/>
    <s v="Male"/>
    <s v="Hispanic, White"/>
    <s v="WATERBURY"/>
    <s v="NEW HAVEN"/>
    <s v="CT"/>
    <s v="WATERBURY"/>
    <s v="NEW HAVEN"/>
    <s v="Hospital"/>
    <m/>
    <x v="0"/>
    <s v="Substance abuse"/>
    <s v="Residence"/>
    <s v="WATERBURY"/>
    <s v="NEW HAVEN"/>
    <s v="CT"/>
    <s v="Multi drug Effects"/>
    <s v="Acute Intoxication due to the Combined Effects of Cocaine and Heroin"/>
    <s v="Y"/>
    <s v="Y"/>
    <m/>
    <m/>
    <m/>
    <m/>
    <m/>
    <m/>
    <m/>
    <m/>
    <m/>
    <m/>
    <m/>
    <m/>
    <m/>
    <m/>
    <s v="Accident"/>
  </r>
  <r>
    <n v="115"/>
    <s v="17-0925"/>
    <x v="14"/>
    <d v="1899-12-30T00:00:00"/>
    <n v="47"/>
    <s v="Male"/>
    <s v="White"/>
    <s v="WEST HAVEN"/>
    <s v="NEW HAVEN"/>
    <s v="CT"/>
    <s v="NEW HAVEN"/>
    <s v="NEW HAVEN"/>
    <s v="Hospital"/>
    <m/>
    <x v="0"/>
    <s v="Substance abuse"/>
    <s v="Residence"/>
    <s v="WEST HAVEN"/>
    <s v="NEW HAVEN"/>
    <s v="CT"/>
    <s v="Multi drug Effects"/>
    <s v="Acute Intoxication due to the Combined Effects of Difluoroethane, Diphenhydramine, and Methadone"/>
    <m/>
    <m/>
    <m/>
    <m/>
    <m/>
    <m/>
    <m/>
    <m/>
    <m/>
    <s v="Y"/>
    <m/>
    <m/>
    <m/>
    <m/>
    <m/>
    <m/>
    <s v="Accident"/>
  </r>
  <r>
    <n v="120"/>
    <s v="17-0428"/>
    <x v="15"/>
    <d v="1899-12-30T00:00:00"/>
    <n v="42"/>
    <s v="Male"/>
    <s v="White"/>
    <s v="MERIDEN"/>
    <s v="NEW HAVEN"/>
    <s v="CT"/>
    <s v="MERIDEN"/>
    <s v="NEW HAVEN"/>
    <s v="Residence"/>
    <m/>
    <x v="0"/>
    <s v="Substance abuse"/>
    <s v="Residence"/>
    <s v="MERIDEN"/>
    <s v="NEW HAVEN"/>
    <s v="CT"/>
    <s v="Multi drug Effects"/>
    <s v="Ethanol, Fentanyl, and Heroin"/>
    <s v="Y"/>
    <m/>
    <s v="Y"/>
    <m/>
    <m/>
    <m/>
    <s v="Y"/>
    <m/>
    <m/>
    <m/>
    <m/>
    <m/>
    <m/>
    <m/>
    <m/>
    <m/>
    <s v="Accident"/>
  </r>
  <r>
    <n v="124"/>
    <s v="17-0531"/>
    <x v="16"/>
    <d v="1899-12-30T00:00:00"/>
    <n v="67"/>
    <s v="Male"/>
    <s v="White"/>
    <s v="DERBY"/>
    <s v="NEW HAVEN"/>
    <s v="CT"/>
    <s v="DERBY"/>
    <s v="NEW HAVEN"/>
    <s v="Residence"/>
    <m/>
    <x v="0"/>
    <s v="Substance abuse"/>
    <s v="Residence"/>
    <s v="DERBY"/>
    <s v="NEW HAVEN"/>
    <s v="CT"/>
    <s v="Multi drug Effects"/>
    <s v="Acute Heroin and Alprazolam Intoxication"/>
    <s v="Y"/>
    <m/>
    <m/>
    <m/>
    <m/>
    <m/>
    <m/>
    <m/>
    <s v="Y"/>
    <m/>
    <m/>
    <m/>
    <m/>
    <m/>
    <m/>
    <m/>
    <s v="Accident"/>
  </r>
  <r>
    <n v="127"/>
    <s v="17-0809"/>
    <x v="17"/>
    <d v="1899-12-30T00:00:00"/>
    <n v="23"/>
    <s v="Male"/>
    <s v="White"/>
    <s v="WATERBURY"/>
    <s v="NEW HAVEN"/>
    <s v="CT"/>
    <s v="WATERBURY"/>
    <s v="NEW HAVEN"/>
    <s v="Residence"/>
    <m/>
    <x v="1"/>
    <s v="Drug Use"/>
    <s v="Residence"/>
    <s v="WATERBURY"/>
    <s v="NEW HAVEN"/>
    <s v="CT"/>
    <s v="Multi drug Effects"/>
    <s v="Acute Intoxication Combined Effects of Cocaine, Fentanyl, and Acetyl Fentanyl"/>
    <m/>
    <s v="Y"/>
    <s v="Y"/>
    <s v="Y"/>
    <m/>
    <m/>
    <m/>
    <m/>
    <m/>
    <m/>
    <m/>
    <m/>
    <m/>
    <m/>
    <m/>
    <m/>
    <s v="Accident"/>
  </r>
  <r>
    <n v="128"/>
    <s v="17-0776"/>
    <x v="18"/>
    <d v="1899-12-30T00:00:00"/>
    <n v="31"/>
    <s v="Male"/>
    <s v="White"/>
    <s v="WEST HAVEN"/>
    <s v="NEW HAVEN"/>
    <s v="CT"/>
    <s v="NEW HAVEN"/>
    <s v="NEW HAVEN"/>
    <s v="Hospital"/>
    <m/>
    <x v="0"/>
    <s v="Substance abuse"/>
    <s v="Residence"/>
    <s v="WEST HAVEN"/>
    <s v="NEW HAVEN"/>
    <s v="CT"/>
    <s v="Multi drug Effects"/>
    <s v="Acute Intoxication From the Combined Effects of Fentanyl and Levetiracetam"/>
    <m/>
    <m/>
    <s v="Y"/>
    <m/>
    <m/>
    <m/>
    <m/>
    <m/>
    <m/>
    <m/>
    <m/>
    <m/>
    <m/>
    <m/>
    <m/>
    <m/>
    <s v="Accident"/>
  </r>
  <r>
    <n v="136"/>
    <s v="17-0914"/>
    <x v="19"/>
    <d v="1899-12-30T00:00:00"/>
    <n v="49"/>
    <s v="Male"/>
    <s v="Hispanic, White"/>
    <s v="NEW BRITAIN"/>
    <s v="HARTFORD"/>
    <s v="CT"/>
    <s v="NEW BRITAIN"/>
    <s v="HARTFORD"/>
    <s v="Residence"/>
    <m/>
    <x v="1"/>
    <s v="Drug Abuse"/>
    <s v="Residence"/>
    <s v="NEW BRITAIN"/>
    <s v="HARTFORD"/>
    <s v="CT"/>
    <s v="Multi drug Effects"/>
    <s v="Multidrug Toxicity Including Fentanyl, Acetyl Fentanyl, Ethanol, and Morphine"/>
    <s v="Y"/>
    <m/>
    <s v="Y"/>
    <s v="Y"/>
    <m/>
    <m/>
    <s v="Y"/>
    <m/>
    <m/>
    <m/>
    <m/>
    <m/>
    <m/>
    <m/>
    <m/>
    <m/>
    <s v="Accident"/>
  </r>
  <r>
    <n v="142"/>
    <s v="17-0397"/>
    <x v="20"/>
    <d v="1899-12-30T00:00:00"/>
    <n v="50"/>
    <s v="Male"/>
    <s v="White"/>
    <s v="EAST HARTFORD"/>
    <s v="HARTFORD"/>
    <s v="CT"/>
    <s v="WATERBURY"/>
    <s v="NEW HAVEN"/>
    <s v="Hospital"/>
    <m/>
    <x v="1"/>
    <s v="Drug Use"/>
    <s v="Shed"/>
    <s v="WATERBURY"/>
    <s v="NEW HAVEN"/>
    <s v="CT"/>
    <s v="Multi drug Effects"/>
    <s v="Combined Effects of Cocaine, Fentanyl, and Heroin"/>
    <s v="Y"/>
    <s v="Y"/>
    <s v="Y"/>
    <m/>
    <m/>
    <m/>
    <m/>
    <m/>
    <m/>
    <m/>
    <m/>
    <m/>
    <m/>
    <m/>
    <m/>
    <m/>
    <s v="Accident"/>
  </r>
  <r>
    <n v="143"/>
    <s v="17-0960"/>
    <x v="21"/>
    <d v="1899-12-30T00:00:00"/>
    <n v="33"/>
    <s v="Male"/>
    <s v="White"/>
    <s v="NORTH HAVEN"/>
    <s v="NEW HAVEN"/>
    <s v="CT"/>
    <s v="NEW HAVEN"/>
    <s v="NEW HAVEN"/>
    <s v="Hospital"/>
    <m/>
    <x v="0"/>
    <s v="Substance abuse"/>
    <s v="Residence"/>
    <s v="NORTH HAVEN"/>
    <s v="NEW HAVEN"/>
    <s v="CT"/>
    <s v="Multi drug Effects"/>
    <s v="ACUTE COMBINED FENTANYL, PARA-FLUOROBUTYRYL FENTANYL/FIBF, ACETYL FENTANYL AND HEROIN"/>
    <s v="Y"/>
    <m/>
    <s v="Y"/>
    <s v="Y"/>
    <m/>
    <m/>
    <m/>
    <m/>
    <m/>
    <m/>
    <m/>
    <m/>
    <m/>
    <m/>
    <m/>
    <m/>
    <s v="Accident"/>
  </r>
  <r>
    <n v="148"/>
    <s v="17-0871"/>
    <x v="8"/>
    <d v="1899-12-30T00:00:00"/>
    <n v="52"/>
    <s v="Male"/>
    <s v="White"/>
    <s v="SHELTON"/>
    <s v="FAIRFIELD"/>
    <s v="CT"/>
    <s v="SHELTON"/>
    <s v="FAIRFIELD"/>
    <s v="Residence"/>
    <m/>
    <x v="0"/>
    <s v="Substance abuse"/>
    <s v="Residence"/>
    <s v="SHELTON"/>
    <s v="FAIRFIELD"/>
    <s v="CT"/>
    <s v="Multi drug Effects"/>
    <s v="Acute Intoxication From the Combined Effects of Fentanyl, Heroin, and Quetiapine"/>
    <s v="Y"/>
    <m/>
    <s v="Y"/>
    <m/>
    <m/>
    <m/>
    <m/>
    <m/>
    <m/>
    <m/>
    <m/>
    <m/>
    <m/>
    <m/>
    <m/>
    <m/>
    <s v="Accident"/>
  </r>
  <r>
    <n v="153"/>
    <s v="17-0516"/>
    <x v="22"/>
    <d v="1899-12-30T00:00:00"/>
    <n v="48"/>
    <s v="Female"/>
    <s v="White"/>
    <s v="WATERTOWN"/>
    <s v="LITCHFIELD"/>
    <s v="CT"/>
    <s v="WATERTOWN"/>
    <s v="LITCHFIELD"/>
    <s v="Residence"/>
    <m/>
    <x v="0"/>
    <s v="Substance abuse"/>
    <s v="Residence"/>
    <s v="WATERTOWN"/>
    <s v="LITCHFIELD"/>
    <s v="CT"/>
    <s v="Others"/>
    <s v="Intraparenchymal Pontine Hemorrhage/Acute Cocaine"/>
    <m/>
    <s v="Y"/>
    <m/>
    <m/>
    <m/>
    <m/>
    <m/>
    <m/>
    <m/>
    <m/>
    <m/>
    <m/>
    <m/>
    <m/>
    <m/>
    <m/>
    <s v="Accident"/>
  </r>
  <r>
    <n v="168"/>
    <s v="17-0120"/>
    <x v="23"/>
    <d v="1899-12-30T00:00:00"/>
    <n v="45"/>
    <s v="Male"/>
    <s v="White"/>
    <s v="TORRINGTON"/>
    <s v="LITCHFIELD"/>
    <s v="CT"/>
    <s v="TORRINGTON"/>
    <s v="LITCHFIELD"/>
    <s v="Residence"/>
    <m/>
    <x v="0"/>
    <s v="Substance abuse"/>
    <s v="Residence"/>
    <s v="TORRINGTON"/>
    <s v="LITCHFIELD"/>
    <s v="CT"/>
    <s v="Multi drug Effects"/>
    <s v="Acute Intoxication From the Combined Effects of Fentanyl and Acetyl Fentanyl"/>
    <m/>
    <m/>
    <s v="Y"/>
    <s v="Y"/>
    <m/>
    <m/>
    <m/>
    <m/>
    <m/>
    <m/>
    <m/>
    <m/>
    <m/>
    <m/>
    <m/>
    <m/>
    <s v="Accident"/>
  </r>
  <r>
    <n v="176"/>
    <s v="17-0629"/>
    <x v="24"/>
    <d v="1899-12-30T00:00:00"/>
    <n v="44"/>
    <s v="Female"/>
    <s v="Hispanic, Black"/>
    <s v="HARTFORD"/>
    <s v="HARTFORD"/>
    <s v="CT"/>
    <s v="HARTFORD"/>
    <s v="HARTFORD"/>
    <s v="Hospital"/>
    <m/>
    <x v="1"/>
    <s v="Ingestion"/>
    <s v="Residence"/>
    <s v="HARTFORD"/>
    <s v="HARTFORD"/>
    <s v="CT"/>
    <s v="Multi drug Effects"/>
    <s v="Acute Intoxication Combined Effects of Ethanol, Quetiapine, and Venlafaxine"/>
    <m/>
    <m/>
    <m/>
    <m/>
    <m/>
    <m/>
    <s v="Y"/>
    <m/>
    <m/>
    <m/>
    <m/>
    <m/>
    <m/>
    <m/>
    <m/>
    <m/>
    <s v="Accident"/>
  </r>
  <r>
    <n v="179"/>
    <s v="17-0987"/>
    <x v="25"/>
    <d v="1899-12-30T00:00:00"/>
    <n v="32"/>
    <s v="Male"/>
    <s v="White"/>
    <s v="NEW BRITAIN"/>
    <s v="HARTFORD"/>
    <s v="CT"/>
    <s v="NEW BRITAIN"/>
    <s v="HARTFORD"/>
    <s v="Residence"/>
    <m/>
    <x v="0"/>
    <s v="Used multiple medications and cocaine"/>
    <s v="Residence"/>
    <s v="NEW BRITAIN"/>
    <s v="HARTFORD"/>
    <s v="CT"/>
    <s v="Multi drug Effects"/>
    <s v="ACUTE COMBINED OXYCODONE, HYDROMORPHONE, ZOLPIDEM, CYCLOBENZAPRINE, DIAZEPAM AND CITALOPRAM TOXICITIES, RECENT COCAINE USE"/>
    <m/>
    <s v="Y"/>
    <m/>
    <m/>
    <s v="Y"/>
    <m/>
    <m/>
    <m/>
    <s v="Y"/>
    <m/>
    <m/>
    <m/>
    <m/>
    <s v="Y"/>
    <m/>
    <m/>
    <s v="Accident"/>
  </r>
  <r>
    <n v="180"/>
    <s v="17-0481"/>
    <x v="26"/>
    <d v="1899-12-30T00:00:00"/>
    <n v="54"/>
    <s v="Male"/>
    <s v="White"/>
    <s v="BRIDGEPORT"/>
    <s v="FAIRFIELD"/>
    <s v="CT"/>
    <s v="BRIDGEPORT"/>
    <s v="FAIRFIELD"/>
    <s v="Residence"/>
    <m/>
    <x v="0"/>
    <s v="Substance abuse"/>
    <s v="Residence"/>
    <s v="BRIDGEPORT"/>
    <s v="FAIRFIELD"/>
    <s v="CT"/>
    <s v="Multi drug Effects"/>
    <s v="Acute Intoxication due to the Combined Effects of Alcohol, Methadone and Chlordiazepoxide"/>
    <m/>
    <m/>
    <m/>
    <m/>
    <m/>
    <m/>
    <s v="Y"/>
    <m/>
    <s v="Y"/>
    <s v="Y"/>
    <m/>
    <m/>
    <m/>
    <m/>
    <m/>
    <m/>
    <s v="Accident"/>
  </r>
  <r>
    <n v="183"/>
    <s v="17-0133"/>
    <x v="27"/>
    <d v="1899-12-30T00:00:00"/>
    <n v="31"/>
    <s v="Male"/>
    <s v="White"/>
    <s v="HAMDEN"/>
    <s v="NEW HAVEN"/>
    <s v="CT"/>
    <s v="NORTH BRANFORD"/>
    <s v="NEW HAVEN"/>
    <s v="Other"/>
    <s v="Mother's House"/>
    <x v="0"/>
    <s v="Substance abuse"/>
    <s v="Residential Building"/>
    <s v="NORTH BRANFORD"/>
    <s v="NEW HAVEN"/>
    <s v="CT"/>
    <s v="Multi drug Effects"/>
    <s v="Acetyl Fentanyl, Fentanyl, and Heroin"/>
    <s v="Y"/>
    <m/>
    <s v="Y"/>
    <s v="Y"/>
    <m/>
    <m/>
    <m/>
    <m/>
    <m/>
    <m/>
    <m/>
    <m/>
    <m/>
    <m/>
    <m/>
    <m/>
    <s v="Accident"/>
  </r>
  <r>
    <n v="187"/>
    <s v="17-0630"/>
    <x v="24"/>
    <d v="1899-12-30T00:00:00"/>
    <n v="31"/>
    <s v="Female"/>
    <s v="White"/>
    <s v="SOUTHINGTON"/>
    <s v="HARTFORD"/>
    <s v="CT"/>
    <s v="SOUTHINGTON"/>
    <s v="HARTFORD"/>
    <s v="Residence"/>
    <m/>
    <x v="0"/>
    <s v="Substance abuse"/>
    <s v="Residence"/>
    <s v="SOUTHINGTON"/>
    <s v="HARTFORD"/>
    <s v="CT"/>
    <s v="Multi drug Effects"/>
    <s v="ACUTE FENTANYL AND ACETYL FENTANYL TOXICITIES, METHADONE, ALPRAZOLAM AND ALCOHOL USE, RECENT COCAINE USE"/>
    <m/>
    <s v="Y"/>
    <s v="Y"/>
    <s v="Y"/>
    <m/>
    <m/>
    <s v="Y"/>
    <m/>
    <s v="Y"/>
    <s v="Y"/>
    <m/>
    <m/>
    <m/>
    <m/>
    <m/>
    <m/>
    <s v="Accident"/>
  </r>
  <r>
    <n v="189"/>
    <s v="17-0935"/>
    <x v="28"/>
    <d v="1899-12-30T00:00:00"/>
    <n v="63"/>
    <s v="Male"/>
    <s v="White"/>
    <s v="MARLBOROUGH"/>
    <s v="HARTFORD"/>
    <s v="CT"/>
    <s v="MARLBOROUGH"/>
    <s v="HARTFORD"/>
    <s v="Residence"/>
    <m/>
    <x v="0"/>
    <s v="Substance abuse"/>
    <s v="Residence"/>
    <s v="MARLBOROUGH"/>
    <s v="HARTFORD"/>
    <s v="CT"/>
    <s v="Multi drug Effects"/>
    <s v="Acute Intoxication From the Combined Effects of Fentanyl, Heroin, and Methadone"/>
    <s v="Y"/>
    <m/>
    <s v="Y"/>
    <m/>
    <m/>
    <m/>
    <m/>
    <m/>
    <m/>
    <s v="Y"/>
    <m/>
    <m/>
    <m/>
    <m/>
    <m/>
    <m/>
    <s v="Accident"/>
  </r>
  <r>
    <n v="192"/>
    <s v="17-0980"/>
    <x v="29"/>
    <d v="1899-12-30T00:00:00"/>
    <n v="38"/>
    <s v="Male"/>
    <s v="White"/>
    <s v="WALLINGFORD"/>
    <s v="NEW HAVEN"/>
    <s v="CT"/>
    <s v="WALLINGFORD"/>
    <s v="NEW HAVEN"/>
    <s v="Residence"/>
    <m/>
    <x v="0"/>
    <s v="Substance abuse"/>
    <s v="Residence"/>
    <s v="WALLINGFORD"/>
    <s v="NEW HAVEN"/>
    <s v="CT"/>
    <s v="Multi drug Effects"/>
    <s v="Acute Intoxication due to the Combined Effects of Heroin, Fentanyl, Oxycodone, Alprazolam, Amphetamine, and Ethanol."/>
    <s v="Y"/>
    <m/>
    <s v="Y"/>
    <m/>
    <s v="Y"/>
    <m/>
    <s v="Y"/>
    <m/>
    <s v="Y"/>
    <m/>
    <s v="Y"/>
    <m/>
    <m/>
    <m/>
    <m/>
    <m/>
    <s v="Accident"/>
  </r>
  <r>
    <n v="199"/>
    <s v="17-0022"/>
    <x v="30"/>
    <d v="1899-12-30T00:00:00"/>
    <n v="39"/>
    <s v="Male"/>
    <s v="Hispanic, White"/>
    <s v="WATERBURY"/>
    <s v="NEW HAVEN"/>
    <s v="CT"/>
    <s v="DERBY"/>
    <s v="NEW HAVEN"/>
    <s v="Hospital"/>
    <m/>
    <x v="0"/>
    <s v="Substance abuse"/>
    <s v="Residence"/>
    <s v="WATERBURY"/>
    <s v="NEW HAVEN"/>
    <s v="CT"/>
    <s v="Multi drug Effects"/>
    <s v="Acute Intoxication Benzodiazepines, Cocaine, Heroin, and Oxycodone"/>
    <s v="Y"/>
    <s v="Y"/>
    <m/>
    <m/>
    <s v="Y"/>
    <m/>
    <m/>
    <m/>
    <s v="Y"/>
    <m/>
    <m/>
    <m/>
    <m/>
    <m/>
    <m/>
    <m/>
    <s v="Accident"/>
  </r>
  <r>
    <n v="209"/>
    <s v="17-0262"/>
    <x v="31"/>
    <d v="1899-12-30T00:00:00"/>
    <n v="59"/>
    <s v="Female"/>
    <s v="White"/>
    <s v="WEST HAVEN"/>
    <s v="NEW HAVEN"/>
    <s v="CT"/>
    <s v="WEST HAVEN"/>
    <s v="NEW HAVEN"/>
    <s v="Residence"/>
    <m/>
    <x v="0"/>
    <s v="Substance abuse"/>
    <s v="Residence"/>
    <s v="WEST HAVEN"/>
    <s v="NEW HAVEN"/>
    <s v="CT"/>
    <s v="Multi drug Effects"/>
    <s v="Fentanyl, Heroin, and Oxycodone"/>
    <s v="Y"/>
    <m/>
    <s v="Y"/>
    <m/>
    <s v="Y"/>
    <m/>
    <m/>
    <m/>
    <m/>
    <m/>
    <m/>
    <m/>
    <m/>
    <m/>
    <m/>
    <m/>
    <s v="Accident"/>
  </r>
  <r>
    <n v="215"/>
    <s v="17-1018"/>
    <x v="32"/>
    <d v="1899-12-30T00:00:00"/>
    <n v="39"/>
    <s v="Female"/>
    <s v="White"/>
    <s v="EAST HAVEN"/>
    <s v="NEW HAVEN"/>
    <s v="CT"/>
    <s v="EAST HAVEN"/>
    <s v="NEW HAVEN"/>
    <s v="Residence"/>
    <m/>
    <x v="1"/>
    <s v="Drug Abuse"/>
    <s v="Residence"/>
    <s v="EAST HAVEN"/>
    <s v="NEW HAVEN"/>
    <s v="CT"/>
    <s v="Multi drug Effects"/>
    <s v="Multidrug Toxicity Including Fentanyl, Acetyl Fentanyl, and Morphine"/>
    <s v="Y"/>
    <m/>
    <s v="Y"/>
    <s v="Y"/>
    <m/>
    <m/>
    <m/>
    <m/>
    <m/>
    <m/>
    <m/>
    <m/>
    <m/>
    <m/>
    <m/>
    <m/>
    <s v="Accident"/>
  </r>
  <r>
    <n v="222"/>
    <s v="17-0804"/>
    <x v="33"/>
    <d v="1899-12-30T00:00:00"/>
    <n v="52"/>
    <s v="Male"/>
    <s v="White"/>
    <s v="NEW LONDON"/>
    <s v="NEW LONDON"/>
    <s v="CT"/>
    <s v="NEW LONDON"/>
    <s v="NEW LONDON"/>
    <s v="Residence"/>
    <m/>
    <x v="1"/>
    <s v="Drug Abuse"/>
    <s v="Residence"/>
    <s v="NEW LONDON"/>
    <s v="NEW LONDON"/>
    <s v="CT"/>
    <s v="Multi drug Effects"/>
    <s v="Fentanyl and Morphine Toxicity"/>
    <s v="Y"/>
    <m/>
    <s v="Y"/>
    <m/>
    <m/>
    <m/>
    <m/>
    <m/>
    <m/>
    <m/>
    <m/>
    <m/>
    <m/>
    <m/>
    <m/>
    <m/>
    <s v="Accident"/>
  </r>
  <r>
    <n v="225"/>
    <s v="17-0848"/>
    <x v="34"/>
    <d v="1899-12-30T00:00:00"/>
    <n v="33"/>
    <s v="Male"/>
    <s v="White"/>
    <s v="THOMASTON"/>
    <s v="LITCHFIELD"/>
    <s v="CT"/>
    <s v="WATERBURY"/>
    <s v="NEW HAVEN"/>
    <s v="Hospital"/>
    <m/>
    <x v="0"/>
    <s v="Substance abuse"/>
    <s v="Building"/>
    <s v="THOMASTON"/>
    <s v="LITCHFIELD"/>
    <s v="CT"/>
    <s v="Multi drug Effects"/>
    <s v="ACUTE FENTANYL AND HEROIN TOXICITIES, SERTRALINE, CLONAZEPAM USE, RECENT COCAINE USE"/>
    <s v="Y"/>
    <s v="Y"/>
    <s v="Y"/>
    <m/>
    <m/>
    <m/>
    <m/>
    <m/>
    <s v="Y"/>
    <m/>
    <m/>
    <m/>
    <m/>
    <m/>
    <m/>
    <m/>
    <s v="Accident"/>
  </r>
  <r>
    <n v="227"/>
    <s v="17-0708"/>
    <x v="35"/>
    <d v="1899-12-30T00:00:00"/>
    <n v="36"/>
    <s v="Male"/>
    <s v="White"/>
    <s v="AVON"/>
    <s v="HARTFORD"/>
    <s v="CT"/>
    <s v="AVON"/>
    <s v="HARTFORD"/>
    <s v="Residence"/>
    <m/>
    <x v="0"/>
    <s v="Substance abuse"/>
    <s v="Residence"/>
    <s v="AVON"/>
    <s v="HARTFORD"/>
    <s v="CT"/>
    <s v="Multi drug Effects"/>
    <s v="Acute Intoxication due to the Combined Effects of Cocaine and Fentanyl"/>
    <m/>
    <s v="Y"/>
    <s v="Y"/>
    <m/>
    <m/>
    <m/>
    <m/>
    <m/>
    <m/>
    <m/>
    <m/>
    <m/>
    <m/>
    <m/>
    <m/>
    <m/>
    <s v="Accident"/>
  </r>
  <r>
    <n v="230"/>
    <s v="17-0760"/>
    <x v="36"/>
    <d v="1899-12-30T00:00:00"/>
    <n v="41"/>
    <s v="Male"/>
    <s v="White"/>
    <s v="SHELTON"/>
    <s v="FAIRFIELD"/>
    <s v="CT"/>
    <s v="SHELTON"/>
    <s v="FAIRFIELD"/>
    <s v="Residence"/>
    <m/>
    <x v="1"/>
    <s v="Drug Use"/>
    <s v="Residence"/>
    <s v="SHELTON"/>
    <s v="FAIRFIELD"/>
    <s v="CT"/>
    <s v="Multi drug Effects"/>
    <s v="Acute Intoxication Combined Effects of Diazepam, Clonazepam, Fentanyl, Acetyl Fentanyl, and Heroin"/>
    <s v="Y"/>
    <m/>
    <s v="Y"/>
    <s v="Y"/>
    <m/>
    <m/>
    <m/>
    <m/>
    <s v="Y"/>
    <m/>
    <m/>
    <m/>
    <m/>
    <m/>
    <m/>
    <m/>
    <s v="Accident"/>
  </r>
  <r>
    <n v="232"/>
    <s v="17-0177"/>
    <x v="37"/>
    <d v="1899-12-30T00:00:00"/>
    <n v="54"/>
    <s v="Male"/>
    <s v="Black"/>
    <s v="HARTFORD"/>
    <s v="HARTFORD"/>
    <s v="CT"/>
    <s v="BLOOMFIELD"/>
    <s v="HARTFORD"/>
    <s v="Other"/>
    <m/>
    <x v="0"/>
    <s v="Substance abuse"/>
    <s v="Residential Building"/>
    <s v="BLOOMFIELD"/>
    <s v="HARTFORD"/>
    <s v="CT"/>
    <s v="Multi drug Effects"/>
    <s v="Ethanol, Furanyl Fentanyl, and Para-Fluorobutyryl Fentanyl"/>
    <m/>
    <m/>
    <s v="Y"/>
    <s v="Y"/>
    <m/>
    <m/>
    <s v="Y"/>
    <m/>
    <m/>
    <m/>
    <m/>
    <m/>
    <m/>
    <m/>
    <m/>
    <m/>
    <s v="Accident"/>
  </r>
  <r>
    <n v="238"/>
    <s v="17-0496"/>
    <x v="38"/>
    <d v="1899-12-30T00:00:00"/>
    <n v="30"/>
    <s v="Male"/>
    <s v="White"/>
    <s v="NEW LONDON"/>
    <s v="NEW LONDON"/>
    <s v="CT"/>
    <s v="NEW LONDON"/>
    <s v="NEW LONDON"/>
    <s v="Other"/>
    <s v="McDonald Park"/>
    <x v="0"/>
    <s v="Substance abuse"/>
    <s v="Public Park"/>
    <s v="NEW LONDON"/>
    <s v="NEW LONDON"/>
    <s v="CT"/>
    <s v="Multi drug Effects"/>
    <s v="Acute Intoxication From the Combined Effects of Cocaine, Fentanyl, cocaethylene and alcohol"/>
    <m/>
    <s v="Y"/>
    <s v="Y"/>
    <m/>
    <m/>
    <m/>
    <s v="Y"/>
    <m/>
    <m/>
    <m/>
    <m/>
    <m/>
    <m/>
    <m/>
    <m/>
    <m/>
    <s v="Accident"/>
  </r>
  <r>
    <n v="245"/>
    <s v="17-0457"/>
    <x v="39"/>
    <d v="1899-12-30T00:00:00"/>
    <n v="26"/>
    <s v="Male"/>
    <s v="White"/>
    <s v="WEST HARTFORD"/>
    <s v="HARTFORD"/>
    <s v="CT"/>
    <s v="WEST HARTFORD"/>
    <s v="HARTFORD"/>
    <s v="Residence"/>
    <m/>
    <x v="0"/>
    <s v="Substance abuse"/>
    <s v="Residence"/>
    <s v="WEST HARTFORD"/>
    <s v="HARTFORD"/>
    <s v="CT"/>
    <s v="Multi drug Effects"/>
    <s v="ACUTE FENTANYL TOXICITY, recent cocaine"/>
    <m/>
    <s v="Y"/>
    <s v="Y"/>
    <m/>
    <m/>
    <m/>
    <m/>
    <m/>
    <m/>
    <m/>
    <m/>
    <m/>
    <m/>
    <m/>
    <m/>
    <m/>
    <s v="Accident"/>
  </r>
  <r>
    <n v="247"/>
    <s v="17-0286"/>
    <x v="40"/>
    <d v="1899-12-30T00:00:00"/>
    <n v="47"/>
    <s v="Male"/>
    <s v="White"/>
    <s v="NORWICH"/>
    <s v="NEW LONDON"/>
    <s v="CT"/>
    <s v="NORWICH"/>
    <s v="NEW LONDON"/>
    <s v="Residence"/>
    <m/>
    <x v="1"/>
    <s v="Took another person's methadone"/>
    <s v="Residence"/>
    <s v="NORWICH"/>
    <s v="NEW LONDON"/>
    <s v="CT"/>
    <s v="Multi drug Effects"/>
    <s v="Acute Methadone Intoxication"/>
    <m/>
    <m/>
    <m/>
    <m/>
    <m/>
    <m/>
    <m/>
    <m/>
    <m/>
    <s v="Y"/>
    <m/>
    <m/>
    <m/>
    <m/>
    <m/>
    <m/>
    <s v="Accident"/>
  </r>
  <r>
    <n v="248"/>
    <s v="17-0323"/>
    <x v="41"/>
    <d v="1899-12-30T00:00:00"/>
    <n v="37"/>
    <s v="Male"/>
    <s v="White"/>
    <s v="GROTON"/>
    <s v="NEW LONDON"/>
    <s v="CT"/>
    <s v="GROTON"/>
    <s v="NEW LONDON"/>
    <s v="Residence"/>
    <m/>
    <x v="0"/>
    <s v="Substance abuse"/>
    <s v="Residence"/>
    <s v="GROTON"/>
    <s v="NEW LONDON"/>
    <s v="CT"/>
    <s v="Multi drug Effects"/>
    <s v="Acute Heroin Intoxication"/>
    <s v="Y"/>
    <m/>
    <m/>
    <m/>
    <m/>
    <m/>
    <m/>
    <m/>
    <m/>
    <m/>
    <m/>
    <m/>
    <m/>
    <m/>
    <m/>
    <m/>
    <s v="Accident"/>
  </r>
  <r>
    <n v="253"/>
    <s v="17-0100"/>
    <x v="42"/>
    <d v="1899-12-30T00:00:00"/>
    <n v="55"/>
    <s v="Male"/>
    <s v="White"/>
    <s v="SHELTON"/>
    <s v="FAIRFIELD"/>
    <s v="CT"/>
    <s v="SHELTON"/>
    <s v="FAIRFIELD"/>
    <s v="Residence"/>
    <m/>
    <x v="0"/>
    <s v="Substance abuse"/>
    <s v="Residence"/>
    <s v="SHELTON"/>
    <s v="FAIRFIELD"/>
    <s v="CT"/>
    <s v="Multi drug Effects"/>
    <s v="Ethanol and Heroin"/>
    <s v="Y"/>
    <m/>
    <m/>
    <m/>
    <m/>
    <m/>
    <s v="Y"/>
    <m/>
    <m/>
    <m/>
    <m/>
    <m/>
    <m/>
    <m/>
    <m/>
    <m/>
    <s v="Accident"/>
  </r>
  <r>
    <n v="258"/>
    <s v="17-0408"/>
    <x v="43"/>
    <d v="1899-12-30T00:00:00"/>
    <n v="51"/>
    <s v="Male"/>
    <s v="Black"/>
    <s v="BRIDGEPORT"/>
    <s v="FAIRFIELD"/>
    <s v="CT"/>
    <s v="BRIDGEPORT"/>
    <s v="FAIRFIELD"/>
    <s v="Hospital"/>
    <m/>
    <x v="0"/>
    <s v="Substance abuse"/>
    <s v="Other"/>
    <s v="BRIDGEPORT"/>
    <s v="FAIRFIELD"/>
    <s v="CT"/>
    <s v="Multi drug Effects"/>
    <s v="Acute Intoxication From the Combined Effects of Carfentanil and Alcohol"/>
    <m/>
    <m/>
    <s v="Y"/>
    <s v="Y"/>
    <m/>
    <m/>
    <s v="Y"/>
    <m/>
    <m/>
    <m/>
    <m/>
    <m/>
    <m/>
    <m/>
    <s v="carfentanil"/>
    <m/>
    <s v="Accident"/>
  </r>
  <r>
    <n v="265"/>
    <s v="17-0904"/>
    <x v="44"/>
    <d v="1899-12-30T00:00:00"/>
    <n v="51"/>
    <s v="Male"/>
    <s v="White"/>
    <s v="HARTFORD"/>
    <s v="HARTFORD"/>
    <s v="CT"/>
    <s v="HARTFORD"/>
    <s v="HARTFORD"/>
    <s v="Other"/>
    <s v="Friends House"/>
    <x v="0"/>
    <s v="Substance abuse"/>
    <s v="Residential Building"/>
    <s v="HARTFORD"/>
    <s v="HARTFORD"/>
    <s v="CT"/>
    <s v="Multi drug Effects"/>
    <s v="Acute Intoxication due to the Combined Effects of Fentanyl, Heroin, Cocaine, Alcohol, Bupropion and Zolpidem"/>
    <s v="Y"/>
    <s v="Y"/>
    <s v="Y"/>
    <m/>
    <m/>
    <m/>
    <s v="Y"/>
    <m/>
    <m/>
    <m/>
    <m/>
    <m/>
    <m/>
    <m/>
    <m/>
    <m/>
    <s v="Accident"/>
  </r>
  <r>
    <n v="268"/>
    <s v="17-0856"/>
    <x v="45"/>
    <d v="1899-12-30T00:00:00"/>
    <n v="22"/>
    <s v="Female"/>
    <s v="White"/>
    <s v="WEST HARTFORD"/>
    <s v="HARTFORD"/>
    <s v="CT"/>
    <s v="HARTFORD"/>
    <s v="HARTFORD"/>
    <s v="Hospital"/>
    <m/>
    <x v="0"/>
    <s v="Substance abuse"/>
    <s v="Residence"/>
    <s v="WEST HARTFORD"/>
    <s v="HARTFORD"/>
    <s v="CT"/>
    <s v="Multi drug Effects"/>
    <s v="Acute Intoxication due to the Combined Effects of Cocaine, Ethanol, and Heroin"/>
    <s v="Y"/>
    <s v="Y"/>
    <m/>
    <m/>
    <m/>
    <m/>
    <s v="Y"/>
    <m/>
    <m/>
    <m/>
    <m/>
    <m/>
    <m/>
    <m/>
    <m/>
    <m/>
    <s v="Accident"/>
  </r>
  <r>
    <n v="269"/>
    <s v="17-0048"/>
    <x v="46"/>
    <d v="1899-12-30T00:00:00"/>
    <n v="43"/>
    <s v="Female"/>
    <s v="Hispanic, White"/>
    <s v="NEW BRITAIN"/>
    <s v="HARTFORD"/>
    <s v="CT"/>
    <s v="NEW BRITAIN"/>
    <s v="HARTFORD"/>
    <s v="Hospital"/>
    <m/>
    <x v="0"/>
    <s v="Substance abuse"/>
    <s v="Residence"/>
    <s v="NEW BRITAIN"/>
    <s v="HARTFORD"/>
    <s v="CT"/>
    <s v="Multi drug Effects"/>
    <s v="Complications of Acute Intoxication due to the Combined Effects of Cocaine, Furanyl Fentanyl, and Heroin"/>
    <s v="Y"/>
    <s v="Y"/>
    <s v="Y"/>
    <s v="Y"/>
    <m/>
    <m/>
    <m/>
    <m/>
    <m/>
    <m/>
    <m/>
    <m/>
    <m/>
    <m/>
    <m/>
    <m/>
    <s v="Accident"/>
  </r>
  <r>
    <n v="276"/>
    <s v="17-0854"/>
    <x v="45"/>
    <d v="1899-12-30T00:00:00"/>
    <n v="28"/>
    <s v="Male"/>
    <s v="White"/>
    <s v="NORTH HAVEN"/>
    <s v="NEW HAVEN"/>
    <s v="CT"/>
    <s v="NEW HAVEN"/>
    <s v="NEW HAVEN"/>
    <s v="Hospital"/>
    <m/>
    <x v="0"/>
    <s v="Substance abuse"/>
    <s v="Residence"/>
    <s v="NORTH HAVEN"/>
    <s v="NEW HAVEN"/>
    <s v="CT"/>
    <s v="Multi drug Effects"/>
    <s v="Complications of acute opiate/opioid intoxication"/>
    <m/>
    <m/>
    <m/>
    <m/>
    <m/>
    <m/>
    <m/>
    <m/>
    <m/>
    <m/>
    <m/>
    <m/>
    <m/>
    <m/>
    <m/>
    <s v="Y"/>
    <s v="Accident"/>
  </r>
  <r>
    <n v="280"/>
    <s v="17-0058"/>
    <x v="47"/>
    <d v="1899-12-30T00:00:00"/>
    <n v="50"/>
    <s v="Male"/>
    <s v="Black"/>
    <s v="NEW HAVEN"/>
    <s v="NEW HAVEN"/>
    <s v="CT"/>
    <s v="NEW HAVEN"/>
    <s v="NEW HAVEN"/>
    <s v="Other"/>
    <s v="Back Stairwell"/>
    <x v="0"/>
    <s v="Substance abuse"/>
    <s v="Other"/>
    <s v="NEW HAVEN"/>
    <s v="NEW HAVEN"/>
    <s v="CT"/>
    <s v="Multi drug Effects"/>
    <s v="Acute Heroin and Ethanol Intoxication"/>
    <s v="Y"/>
    <m/>
    <m/>
    <m/>
    <m/>
    <m/>
    <s v="Y"/>
    <m/>
    <m/>
    <m/>
    <m/>
    <m/>
    <m/>
    <m/>
    <m/>
    <m/>
    <s v="Accident"/>
  </r>
  <r>
    <n v="301"/>
    <s v="17-0446"/>
    <x v="48"/>
    <d v="1899-12-30T00:00:00"/>
    <n v="71"/>
    <s v="Male"/>
    <s v="Black"/>
    <s v="WILLIMANTIC"/>
    <s v="WINDHAM"/>
    <s v="CT"/>
    <s v="WILLIMANTIC"/>
    <s v="WINDHAM"/>
    <s v="Residence"/>
    <m/>
    <x v="1"/>
    <s v="Ingested medication"/>
    <s v="Residence"/>
    <s v="WILLIMANTIC"/>
    <s v="WINDHAM"/>
    <s v="CT"/>
    <s v="Multi drug Effects"/>
    <s v="Acute Oxycodone Intoxication Following Mediastinoscopy For Metastatic Adenocarcinoma Of Lung"/>
    <m/>
    <m/>
    <m/>
    <m/>
    <s v="Y"/>
    <m/>
    <m/>
    <m/>
    <m/>
    <m/>
    <m/>
    <m/>
    <m/>
    <m/>
    <m/>
    <m/>
    <s v="Accident"/>
  </r>
  <r>
    <n v="308"/>
    <s v="17-0347"/>
    <x v="49"/>
    <d v="1899-12-30T00:00:00"/>
    <n v="34"/>
    <s v="Male"/>
    <s v="Hispanic, White"/>
    <s v="HARTFORD"/>
    <s v="HARTFORD"/>
    <s v="CT"/>
    <s v="HARTFORD"/>
    <s v="HARTFORD"/>
    <s v="Residence"/>
    <m/>
    <x v="0"/>
    <s v="Substance abuse"/>
    <s v="Residence"/>
    <s v="HARTFORD"/>
    <s v="HARTFORD"/>
    <s v="CT"/>
    <s v="Multi drug Effects"/>
    <s v="Acute Intoxication due to the Combined Effects of Fentanyl, Heroin and Cocaine"/>
    <s v="Y"/>
    <s v="Y"/>
    <s v="Y"/>
    <m/>
    <m/>
    <m/>
    <m/>
    <m/>
    <m/>
    <m/>
    <m/>
    <m/>
    <m/>
    <m/>
    <m/>
    <m/>
    <s v="Accident"/>
  </r>
  <r>
    <n v="327"/>
    <s v="17-0328"/>
    <x v="50"/>
    <d v="1899-12-30T00:00:00"/>
    <n v="36"/>
    <s v="Male"/>
    <s v="White"/>
    <s v="WATERBURY"/>
    <s v="NEW HAVEN"/>
    <s v="CT"/>
    <s v="WATERBURY"/>
    <s v="NEW HAVEN"/>
    <s v="Hospital"/>
    <m/>
    <x v="0"/>
    <s v="Substance abuse"/>
    <s v="Residence"/>
    <s v="WATERBURY"/>
    <s v="NEW HAVEN"/>
    <s v="CT"/>
    <s v="Multi drug Effects"/>
    <s v="Acute Intoxication From the Combined Effects of Cocaine and Heroin"/>
    <s v="Y"/>
    <s v="Y"/>
    <m/>
    <m/>
    <m/>
    <m/>
    <m/>
    <m/>
    <m/>
    <m/>
    <m/>
    <m/>
    <m/>
    <m/>
    <m/>
    <m/>
    <s v="Accident"/>
  </r>
  <r>
    <n v="333"/>
    <s v="17-0794"/>
    <x v="51"/>
    <d v="1899-12-30T00:00:00"/>
    <n v="33"/>
    <s v="Male"/>
    <s v="Hispanic, White"/>
    <s v="BRIDGEPORT"/>
    <s v="FAIRFIELD"/>
    <s v="CT"/>
    <s v="BRIDGEPORT"/>
    <s v="FAIRFIELD"/>
    <s v="Hospital"/>
    <m/>
    <x v="0"/>
    <s v="Substance abuse"/>
    <s v="Unknown"/>
    <s v="BRIDGEPORT"/>
    <s v="FAIRFIELD"/>
    <s v="CT"/>
    <s v="Multi drug Effects"/>
    <s v="Acute Fentanyl and Cocaine Intoxication"/>
    <m/>
    <s v="Y"/>
    <s v="Y"/>
    <m/>
    <m/>
    <m/>
    <m/>
    <m/>
    <m/>
    <m/>
    <m/>
    <m/>
    <m/>
    <m/>
    <m/>
    <m/>
    <s v="Accident"/>
  </r>
  <r>
    <n v="344"/>
    <s v="17-0164"/>
    <x v="52"/>
    <d v="1899-12-30T00:00:00"/>
    <n v="57"/>
    <s v="Female"/>
    <s v="Black"/>
    <s v="MERIDEN"/>
    <s v="NEW HAVEN"/>
    <s v="CT"/>
    <s v="MERIDEN"/>
    <s v="NEW HAVEN"/>
    <s v="Residence"/>
    <m/>
    <x v="1"/>
    <s v="Ingestion"/>
    <s v="Residence"/>
    <s v="MERIDEN"/>
    <s v="NEW HAVEN"/>
    <s v="CT"/>
    <s v="Multi drug Effects"/>
    <s v="Combined Effects of Lorazepam, Clonazepam, Tramadol, Verapamil, Cyclobenzaprine, and Amphetamine"/>
    <m/>
    <m/>
    <m/>
    <m/>
    <m/>
    <m/>
    <m/>
    <m/>
    <s v="Y"/>
    <m/>
    <s v="Y"/>
    <s v="Y"/>
    <m/>
    <m/>
    <m/>
    <m/>
    <s v="Accident"/>
  </r>
  <r>
    <n v="345"/>
    <s v="17-0477"/>
    <x v="53"/>
    <d v="1899-12-30T00:00:00"/>
    <n v="59"/>
    <s v="Male"/>
    <s v="White"/>
    <s v="BEACON FALLS"/>
    <s v="NEW HAVEN"/>
    <s v="CT"/>
    <s v="BEACON FALLS"/>
    <s v="NEW HAVEN"/>
    <s v="Residence"/>
    <m/>
    <x v="1"/>
    <s v="Drug Abuse"/>
    <s v="Residence"/>
    <s v="BEACON FALLS"/>
    <s v="NEW HAVEN"/>
    <s v="CT"/>
    <s v="Heroin"/>
    <s v="Heroin Toxicity"/>
    <s v="Y"/>
    <m/>
    <m/>
    <m/>
    <m/>
    <m/>
    <m/>
    <m/>
    <m/>
    <m/>
    <m/>
    <m/>
    <m/>
    <m/>
    <m/>
    <m/>
    <s v="Accident"/>
  </r>
  <r>
    <n v="349"/>
    <s v="17-0741"/>
    <x v="54"/>
    <d v="1899-12-30T00:00:00"/>
    <n v="37"/>
    <s v="Male"/>
    <s v="Black"/>
    <s v="BRIDGEPORT"/>
    <s v="FAIRFIELD"/>
    <s v="CT"/>
    <s v="BRIDGEPORT"/>
    <s v="FAIRFIELD"/>
    <s v="Other"/>
    <s v="Girlfriend's House"/>
    <x v="1"/>
    <s v="Drug Abuse"/>
    <s v="Residence"/>
    <s v="BRIDGEPORT"/>
    <s v="FAIRFIELD"/>
    <s v="CT"/>
    <s v="Multi drug Effects"/>
    <s v="Multidrug Toxicity Including Cocaine, Fentanyl, Amphetamine, and Morphine"/>
    <s v="Y"/>
    <s v="Y"/>
    <s v="Y"/>
    <m/>
    <m/>
    <m/>
    <m/>
    <m/>
    <m/>
    <m/>
    <s v="Y"/>
    <m/>
    <m/>
    <m/>
    <m/>
    <m/>
    <s v="Accident"/>
  </r>
  <r>
    <n v="353"/>
    <s v="17-0385"/>
    <x v="55"/>
    <d v="1899-12-30T00:00:00"/>
    <n v="56"/>
    <s v="Male"/>
    <s v="White"/>
    <s v="STRATFORD"/>
    <s v="FAIRFIELD"/>
    <s v="CT"/>
    <s v="BRIDGEPORT"/>
    <s v="FAIRFIELD"/>
    <s v="Hospital"/>
    <m/>
    <x v="0"/>
    <s v="Substance abuse"/>
    <s v="Other, Public Buildings"/>
    <s v="STRATFORD"/>
    <s v="FAIRFIELD"/>
    <s v="CT"/>
    <s v="Multi drug Effects"/>
    <s v="Acute Intoxication due to the Combined Effects of Diazepam, Furanyl Fentanyl, and Oxycodone"/>
    <m/>
    <m/>
    <s v="Y"/>
    <m/>
    <s v="Y"/>
    <m/>
    <m/>
    <m/>
    <s v="Y"/>
    <m/>
    <m/>
    <m/>
    <m/>
    <m/>
    <m/>
    <m/>
    <s v="Accident"/>
  </r>
  <r>
    <n v="356"/>
    <s v="17-1034"/>
    <x v="56"/>
    <d v="1899-12-30T00:00:00"/>
    <n v="26"/>
    <s v="Male"/>
    <s v="White"/>
    <s v="BRIDGEWATER"/>
    <s v="LITCHFIELD"/>
    <s v="CT"/>
    <s v="BRIDGEWATER"/>
    <s v="LITCHFIELD"/>
    <s v="Residence"/>
    <m/>
    <x v="0"/>
    <s v="Substance abuse"/>
    <s v="Residence"/>
    <s v="BRIDGEWATER"/>
    <s v="LITCHFIELD"/>
    <s v="CT"/>
    <s v="Multi drug Effects"/>
    <s v="Acute Intoxication From the Combined Effects of Fentanyl, Acetyl Fentanyl, Heroin, and Amphetamine"/>
    <s v="Y"/>
    <m/>
    <s v="Y"/>
    <s v="Y"/>
    <m/>
    <m/>
    <m/>
    <m/>
    <m/>
    <m/>
    <s v="Y"/>
    <m/>
    <m/>
    <m/>
    <m/>
    <m/>
    <s v="Accident"/>
  </r>
  <r>
    <n v="358"/>
    <s v="17-0070"/>
    <x v="57"/>
    <d v="1899-12-30T00:00:00"/>
    <n v="35"/>
    <s v="Female"/>
    <s v="White"/>
    <s v="MILFORD"/>
    <s v="NEW HAVEN"/>
    <s v="CT"/>
    <s v="MILFORD"/>
    <s v="NEW HAVEN"/>
    <s v="Residence"/>
    <m/>
    <x v="0"/>
    <s v="Substance abuse"/>
    <s v="Residence"/>
    <s v="MILFORD"/>
    <s v="NEW HAVEN"/>
    <s v="CT"/>
    <s v="Multi drug Effects"/>
    <s v="Acute Fentanyl Intoxication"/>
    <m/>
    <m/>
    <s v="Y"/>
    <m/>
    <m/>
    <m/>
    <m/>
    <m/>
    <m/>
    <m/>
    <m/>
    <m/>
    <m/>
    <m/>
    <m/>
    <m/>
    <s v="Accident"/>
  </r>
  <r>
    <n v="359"/>
    <s v="17-0372"/>
    <x v="58"/>
    <d v="1899-12-30T00:00:00"/>
    <n v="45"/>
    <s v="Male"/>
    <s v="White"/>
    <s v="VERNON"/>
    <s v="TOLLAND"/>
    <s v="CT"/>
    <s v="PLAINVILLE"/>
    <s v="HARTFORD"/>
    <s v="Other"/>
    <s v="Hotel/Motel"/>
    <x v="0"/>
    <s v="Substance abuse"/>
    <s v="Hotel or Motel"/>
    <s v="PLAINVILLE"/>
    <s v="HARTFORD"/>
    <s v="CT"/>
    <s v="Multi drug Effects"/>
    <s v="Acute Intoxication Cocaine, Ethanol, and Heroin"/>
    <s v="Y"/>
    <s v="Y"/>
    <m/>
    <m/>
    <m/>
    <m/>
    <s v="Y"/>
    <m/>
    <m/>
    <m/>
    <m/>
    <m/>
    <m/>
    <m/>
    <m/>
    <m/>
    <s v="Accident"/>
  </r>
  <r>
    <n v="361"/>
    <s v="17-0691"/>
    <x v="59"/>
    <d v="1899-12-30T00:00:00"/>
    <n v="33"/>
    <s v="Male"/>
    <s v="White"/>
    <s v="SEYMOUR"/>
    <s v="NEW HAVEN"/>
    <s v="CT"/>
    <s v="BRISTOL"/>
    <s v="HARTFORD"/>
    <s v="Other"/>
    <s v="Girlfriend's Residence"/>
    <x v="1"/>
    <s v="Ingestion"/>
    <s v="Residence"/>
    <s v="BRISTOL"/>
    <s v="HARTFORD"/>
    <s v="CT"/>
    <s v="Multi drug Effects"/>
    <s v="Acute Intoxication Combined Effects of Clonazepam, Alprazolam, and Buprenorphine"/>
    <m/>
    <m/>
    <m/>
    <m/>
    <m/>
    <m/>
    <m/>
    <m/>
    <s v="Y"/>
    <m/>
    <m/>
    <m/>
    <m/>
    <m/>
    <s v="Buprenor"/>
    <m/>
    <s v="Accident"/>
  </r>
  <r>
    <n v="375"/>
    <s v="17-0277"/>
    <x v="60"/>
    <d v="1899-12-30T00:00:00"/>
    <n v="60"/>
    <s v="Male"/>
    <s v="Black"/>
    <s v="NEW HAVEN"/>
    <s v="NEW HAVEN"/>
    <s v="CT"/>
    <s v="STAMFORD"/>
    <s v="FAIRFIELD"/>
    <s v="Hospital"/>
    <m/>
    <x v="1"/>
    <s v="Drug Use"/>
    <s v="Residence"/>
    <s v="NEW HAVEN"/>
    <s v="NEW HAVEN"/>
    <s v="CT"/>
    <s v="Multi drug Effects"/>
    <s v="Combined Effects of Ethanol, Furanyl Fentanyl, Cocaine, Amitriptyline, and Morphine"/>
    <s v="Y"/>
    <s v="Y"/>
    <s v="Y"/>
    <s v="Y"/>
    <m/>
    <m/>
    <s v="Y"/>
    <m/>
    <m/>
    <m/>
    <m/>
    <m/>
    <m/>
    <m/>
    <m/>
    <m/>
    <s v="Accident"/>
  </r>
  <r>
    <n v="377"/>
    <s v="17-0312"/>
    <x v="61"/>
    <d v="1899-12-30T00:00:00"/>
    <n v="60"/>
    <s v="Female"/>
    <s v="White"/>
    <s v="NEW LONDON"/>
    <s v="NEW LONDON"/>
    <s v="CT"/>
    <s v="NEW LONDON"/>
    <s v="NEW LONDON"/>
    <s v="Hospital"/>
    <m/>
    <x v="1"/>
    <s v="Abuse of Medication"/>
    <s v="Residence"/>
    <s v="NEW LONDON"/>
    <s v="NEW LONDON"/>
    <s v="CT"/>
    <s v="Multi drug Effects"/>
    <s v="Acute Intoxication due to the Combined Effects of Oxycodone and Dextro/Levo Methorphan"/>
    <m/>
    <m/>
    <m/>
    <m/>
    <s v="Y"/>
    <m/>
    <m/>
    <m/>
    <m/>
    <m/>
    <m/>
    <m/>
    <m/>
    <m/>
    <m/>
    <m/>
    <s v="Accident"/>
  </r>
  <r>
    <n v="378"/>
    <s v="17-0597"/>
    <x v="62"/>
    <d v="1899-12-30T00:00:00"/>
    <n v="24"/>
    <s v="Male"/>
    <s v="White"/>
    <s v="MYSTIC"/>
    <s v="NEW LONDON"/>
    <s v="CT"/>
    <s v="MYSTIC"/>
    <s v="NEW LONDON"/>
    <s v="Residence"/>
    <m/>
    <x v="0"/>
    <s v="Substance abuse"/>
    <s v="Residence"/>
    <s v="MYSTIC"/>
    <s v="NEW LONDON"/>
    <s v="CT"/>
    <s v="Multi drug Effects"/>
    <s v="Acute Intoxication From the Combined Effects of Cocaine, Fentanyl, para-Fluorobutyryl Fentanyl, and Heroin"/>
    <s v="Y"/>
    <s v="Y"/>
    <s v="Y"/>
    <s v="Y"/>
    <m/>
    <m/>
    <m/>
    <m/>
    <m/>
    <m/>
    <m/>
    <m/>
    <m/>
    <m/>
    <m/>
    <m/>
    <s v="Accident"/>
  </r>
  <r>
    <n v="379"/>
    <s v="17-0083"/>
    <x v="63"/>
    <d v="1899-12-30T00:00:00"/>
    <n v="53"/>
    <s v="Male"/>
    <s v="White"/>
    <s v="STAMFORD"/>
    <s v="FAIRFIELD"/>
    <s v="CT"/>
    <s v="STAMFORD"/>
    <s v="FAIRFIELD"/>
    <s v="Residence"/>
    <m/>
    <x v="0"/>
    <s v="Substance abuse"/>
    <s v="Residence"/>
    <s v="STAMFORD"/>
    <s v="FAIRFIELD"/>
    <s v="CT"/>
    <s v="Multi drug Effects"/>
    <s v="ACUTE FENTANYL, ACETYL FENTANYL, COCAINE AND ALCOHOL TOXICITIES, DIAZEPAM, BUPROPION, AMPHETAMINE USE"/>
    <m/>
    <s v="Y"/>
    <s v="Y"/>
    <s v="Y"/>
    <m/>
    <m/>
    <s v="Y"/>
    <m/>
    <s v="Y"/>
    <m/>
    <s v="Y"/>
    <m/>
    <m/>
    <m/>
    <m/>
    <m/>
    <s v="Accident"/>
  </r>
  <r>
    <n v="381"/>
    <s v="17-0886"/>
    <x v="64"/>
    <d v="1899-12-30T00:00:00"/>
    <n v="34"/>
    <s v="Male"/>
    <s v="White"/>
    <s v="BRIDGEPORT"/>
    <s v="FAIRFIELD"/>
    <s v="CT"/>
    <s v="BRIDGEPORT"/>
    <s v="FAIRFIELD"/>
    <s v="Residence"/>
    <m/>
    <x v="0"/>
    <s v="Substance abuse"/>
    <s v="Residence"/>
    <s v="BRIDGEPORT"/>
    <s v="FAIRFIELD"/>
    <s v="CT"/>
    <s v="Multi drug Effects"/>
    <s v="Acute Intoxication due to the Combined Effects of Fentanyl, Acetyl Fentanyl, Heroin, Cocaine, Methadone, and Clonazepam"/>
    <s v="Y"/>
    <s v="Y"/>
    <s v="Y"/>
    <s v="Y"/>
    <m/>
    <m/>
    <m/>
    <m/>
    <s v="Y"/>
    <s v="Y"/>
    <m/>
    <m/>
    <m/>
    <m/>
    <m/>
    <m/>
    <s v="Accident"/>
  </r>
  <r>
    <n v="382"/>
    <s v="17-0956"/>
    <x v="65"/>
    <d v="1899-12-30T00:00:00"/>
    <n v="49"/>
    <s v="Female"/>
    <s v="White"/>
    <s v="EAST HAMPTON"/>
    <s v="MIDDLESEX"/>
    <s v="CT"/>
    <s v="EAST HAMPTON"/>
    <s v="MIDDLESEX"/>
    <s v="Residence"/>
    <m/>
    <x v="0"/>
    <s v="Took cocaine"/>
    <s v="Residence"/>
    <s v="EAST HAMPTON"/>
    <s v="MIDDLESEX"/>
    <s v="CT"/>
    <s v="Multi drug Effects"/>
    <s v="Acute Intoxication due to the Combined Effects of Cocaine, Cocaethylene, and Diphenhydramine"/>
    <m/>
    <s v="Y"/>
    <m/>
    <m/>
    <m/>
    <m/>
    <m/>
    <m/>
    <m/>
    <m/>
    <m/>
    <m/>
    <m/>
    <m/>
    <m/>
    <m/>
    <s v="Accident"/>
  </r>
  <r>
    <n v="384"/>
    <s v="17-0598"/>
    <x v="62"/>
    <d v="1899-12-30T00:00:00"/>
    <n v="60"/>
    <s v="Male"/>
    <s v="White"/>
    <s v="NORWICH"/>
    <s v="NEW LONDON"/>
    <s v="CT"/>
    <s v="NORWICH"/>
    <s v="NEW LONDON"/>
    <s v="Other"/>
    <s v="In Vehicle"/>
    <x v="0"/>
    <s v="Substance abuse"/>
    <s v="Residence"/>
    <s v="NORWICH"/>
    <s v="NEW LONDON"/>
    <s v="CT"/>
    <s v="Multi drug Effects"/>
    <s v="Acute And Chronic Substance Abuse (Methadone And Cocaine)"/>
    <m/>
    <s v="Y"/>
    <m/>
    <m/>
    <m/>
    <m/>
    <m/>
    <m/>
    <m/>
    <s v="Y"/>
    <m/>
    <m/>
    <m/>
    <m/>
    <m/>
    <m/>
    <s v="Accident"/>
  </r>
  <r>
    <n v="386"/>
    <s v="17-0310"/>
    <x v="66"/>
    <d v="1899-12-30T00:00:00"/>
    <n v="59"/>
    <s v="Male"/>
    <s v="White"/>
    <s v="BRISTOL"/>
    <s v="HARTFORD"/>
    <s v="CT"/>
    <s v="BRISTOL"/>
    <s v="HARTFORD"/>
    <s v="Residence"/>
    <m/>
    <x v="0"/>
    <s v="Substance abuse"/>
    <s v="Residence"/>
    <s v="BRISTOL"/>
    <s v="HARTFORD"/>
    <s v="CT"/>
    <s v="Multi drug Effects"/>
    <s v="ACUTE FLUOROBUTYRYL FENTANYL AND METHADONE INTOXICATION"/>
    <m/>
    <m/>
    <s v="Y"/>
    <m/>
    <m/>
    <m/>
    <m/>
    <m/>
    <m/>
    <s v="Y"/>
    <m/>
    <m/>
    <m/>
    <m/>
    <m/>
    <m/>
    <s v="Accident"/>
  </r>
  <r>
    <n v="391"/>
    <s v="17-0983"/>
    <x v="67"/>
    <d v="1899-12-30T00:00:00"/>
    <n v="40"/>
    <s v="Male"/>
    <s v="White"/>
    <s v="VERNON"/>
    <s v="TOLLAND"/>
    <s v="CT"/>
    <s v="VERNON"/>
    <s v="TOLLAND"/>
    <s v="Residence"/>
    <m/>
    <x v="0"/>
    <s v="Substance abuse"/>
    <s v="Residence"/>
    <s v="VERNON"/>
    <s v="TOLLAND"/>
    <s v="CT"/>
    <s v="Multi drug Effects"/>
    <s v="Acute Intoxication due to the Combined Effects of Fentanyl, Cocaine and Dextromethorphan"/>
    <m/>
    <s v="Y"/>
    <s v="Y"/>
    <m/>
    <m/>
    <m/>
    <m/>
    <m/>
    <m/>
    <m/>
    <m/>
    <m/>
    <m/>
    <m/>
    <m/>
    <m/>
    <s v="Accident"/>
  </r>
  <r>
    <n v="400"/>
    <s v="17-0123"/>
    <x v="68"/>
    <d v="1899-12-30T00:00:00"/>
    <n v="42"/>
    <s v="Male"/>
    <s v="White"/>
    <s v="MIDDLETOWN"/>
    <s v="MIDDLESEX"/>
    <s v="CT"/>
    <s v="HARTFORD"/>
    <s v="HARTFORD"/>
    <s v="Hospital"/>
    <m/>
    <x v="0"/>
    <s v="Substance abuse"/>
    <s v="Public Park"/>
    <s v="HARTFORD"/>
    <s v="HARTFORD"/>
    <s v="CT"/>
    <s v="Multi drug Effects"/>
    <s v="Acute Fentanyl Intoxication"/>
    <m/>
    <m/>
    <s v="Y"/>
    <m/>
    <m/>
    <m/>
    <m/>
    <m/>
    <m/>
    <m/>
    <m/>
    <m/>
    <m/>
    <m/>
    <m/>
    <m/>
    <s v="Accident"/>
  </r>
  <r>
    <n v="405"/>
    <s v="17-0394"/>
    <x v="69"/>
    <d v="1899-12-30T00:00:00"/>
    <n v="38"/>
    <s v="Male"/>
    <s v="White"/>
    <s v="MADISON"/>
    <s v="NEW HAVEN"/>
    <s v="CT"/>
    <s v="NAUGATUCK"/>
    <s v="NEW HAVEN"/>
    <s v="Other"/>
    <s v="Motel"/>
    <x v="0"/>
    <s v="Substance abuse"/>
    <s v="Hotel or Motel"/>
    <s v="NAUGATUCK"/>
    <s v="NEW HAVEN"/>
    <s v="CT"/>
    <s v="Multi drug Effects"/>
    <s v="ACUTE HEROIN, FENTANYL, COCAINE AND CLONIDINE TOXICITIES, PSEUDOEPHEDRINE AND ALCOHOL USE"/>
    <s v="Y"/>
    <s v="Y"/>
    <s v="Y"/>
    <m/>
    <m/>
    <m/>
    <s v="Y"/>
    <m/>
    <m/>
    <m/>
    <m/>
    <m/>
    <m/>
    <m/>
    <m/>
    <m/>
    <s v="Accident"/>
  </r>
  <r>
    <n v="417"/>
    <s v="17-0566"/>
    <x v="70"/>
    <d v="1899-12-30T00:00:00"/>
    <n v="42"/>
    <s v="Male"/>
    <s v="White"/>
    <s v="ANSONIA"/>
    <s v="NEW HAVEN"/>
    <s v="CT"/>
    <s v="ANSONIA"/>
    <s v="NEW HAVEN"/>
    <s v="Residence"/>
    <m/>
    <x v="0"/>
    <s v="Substance abuse"/>
    <s v="Residence"/>
    <s v="ANSONIA"/>
    <s v="NEW HAVEN"/>
    <s v="CT"/>
    <s v="Multi drug Effects"/>
    <s v="Acute Intoxication From the Combined Effects of Fentanyl, Heroin, Chlodiazepoxide, Alprazolam, and Alcohol"/>
    <s v="Y"/>
    <m/>
    <s v="Y"/>
    <m/>
    <m/>
    <m/>
    <s v="Y"/>
    <m/>
    <s v="Y"/>
    <m/>
    <m/>
    <m/>
    <m/>
    <m/>
    <m/>
    <m/>
    <s v="Accident"/>
  </r>
  <r>
    <n v="420"/>
    <s v="17-0728"/>
    <x v="71"/>
    <d v="1899-12-30T00:00:00"/>
    <n v="45"/>
    <s v="Male"/>
    <s v="White"/>
    <s v="BURLINGTON"/>
    <s v="HARTFORD"/>
    <s v="CT"/>
    <s v="BURLINGTON"/>
    <s v="HARTFORD"/>
    <s v="Residence"/>
    <m/>
    <x v="1"/>
    <s v="Drug Use"/>
    <s v="Automobile"/>
    <s v="BURLINGTON"/>
    <s v="HARTFORD"/>
    <s v="CT"/>
    <s v="Multi drug Effects"/>
    <s v="Acute Intoxication Combined Effects of Ethanol, Cocaine, and Morphine"/>
    <s v="Y"/>
    <s v="Y"/>
    <m/>
    <m/>
    <m/>
    <m/>
    <s v="Y"/>
    <m/>
    <m/>
    <m/>
    <m/>
    <m/>
    <m/>
    <m/>
    <m/>
    <m/>
    <s v="Accident"/>
  </r>
  <r>
    <n v="425"/>
    <s v="17-0641"/>
    <x v="13"/>
    <d v="1899-12-30T00:00:00"/>
    <n v="57"/>
    <s v="Male"/>
    <s v="White"/>
    <s v="WALLINGFORD"/>
    <s v="NEW HAVEN"/>
    <s v="CT"/>
    <s v="NEW HAVEN"/>
    <s v="NEW HAVEN"/>
    <s v="Hospital"/>
    <m/>
    <x v="0"/>
    <s v="Substance abuse"/>
    <s v="Residence"/>
    <s v="WALLINGFORD"/>
    <s v="NEW HAVEN"/>
    <s v="CT"/>
    <s v="Multi drug Effects"/>
    <s v="Acute Intoxication due to the Combined Effects of Fentanyl and Alcohol"/>
    <m/>
    <m/>
    <s v="Y"/>
    <m/>
    <m/>
    <m/>
    <s v="Y"/>
    <m/>
    <m/>
    <m/>
    <m/>
    <m/>
    <m/>
    <m/>
    <m/>
    <m/>
    <s v="Accident"/>
  </r>
  <r>
    <n v="433"/>
    <s v="17-1000"/>
    <x v="72"/>
    <d v="1899-12-30T00:00:00"/>
    <n v="69"/>
    <s v="Male"/>
    <s v="White"/>
    <s v="THOMASTON"/>
    <s v="LITCHFIELD"/>
    <s v="CT"/>
    <s v="WATERBURY"/>
    <s v="NEW HAVEN"/>
    <s v="Hospital"/>
    <m/>
    <x v="0"/>
    <s v="Substance abuse"/>
    <s v="Residence"/>
    <s v="THOMASTON"/>
    <s v="LITCHFIELD"/>
    <s v="CT"/>
    <s v="Multi drug Effects"/>
    <s v="COMPLICATIONS OF ACUTE FENTANYL, DIAZEPAM TOXICITIES, RECENT COCAINE USE"/>
    <m/>
    <s v="Y"/>
    <s v="Y"/>
    <m/>
    <m/>
    <m/>
    <m/>
    <m/>
    <s v="Y"/>
    <m/>
    <m/>
    <m/>
    <m/>
    <m/>
    <m/>
    <m/>
    <s v="Accident"/>
  </r>
  <r>
    <n v="435"/>
    <s v="17-0200"/>
    <x v="73"/>
    <d v="1899-12-30T00:00:00"/>
    <n v="42"/>
    <s v="Male"/>
    <s v="Hispanic, White"/>
    <s v="DANIELSON"/>
    <s v="WINDHAM"/>
    <s v="CT"/>
    <s v="DANIELSON"/>
    <s v="WINDHAM"/>
    <s v="Residence"/>
    <m/>
    <x v="0"/>
    <s v="Substance abuse"/>
    <s v="Residence"/>
    <s v="DANIELSON"/>
    <s v="WINDHAM"/>
    <s v="CT"/>
    <s v="Multi drug Effects"/>
    <s v="ACUTE FENTANYL TOXICITY, QUETIAPINE, SERTRALINE, CYCLOBENZAPRINE USE"/>
    <m/>
    <m/>
    <s v="Y"/>
    <m/>
    <m/>
    <m/>
    <m/>
    <m/>
    <m/>
    <m/>
    <m/>
    <m/>
    <m/>
    <m/>
    <m/>
    <m/>
    <s v="Accident"/>
  </r>
  <r>
    <n v="437"/>
    <s v="17-0772"/>
    <x v="74"/>
    <d v="1899-12-30T00:00:00"/>
    <n v="53"/>
    <s v="Male"/>
    <s v="White"/>
    <s v="EAST HAVEN"/>
    <s v="NEW HAVEN"/>
    <s v="CT"/>
    <s v="EAST HAVEN"/>
    <s v="NEW HAVEN"/>
    <s v="Residence"/>
    <m/>
    <x v="0"/>
    <s v="Substance abuse"/>
    <s v="Residence"/>
    <s v="EAST HAVEN"/>
    <s v="NEW HAVEN"/>
    <s v="CT"/>
    <s v="Multi drug Effects"/>
    <s v="Acute Intoxication From the Combined Effects of Fentanyl and Alprazolam"/>
    <m/>
    <m/>
    <s v="Y"/>
    <m/>
    <m/>
    <m/>
    <m/>
    <m/>
    <s v="Y"/>
    <m/>
    <m/>
    <m/>
    <m/>
    <m/>
    <m/>
    <m/>
    <s v="Accident"/>
  </r>
  <r>
    <n v="439"/>
    <s v="17-0391"/>
    <x v="75"/>
    <d v="1899-12-30T00:00:00"/>
    <n v="30"/>
    <s v="Male"/>
    <s v="White"/>
    <s v="ENFIELD"/>
    <s v="HARTFORD"/>
    <s v="CT"/>
    <s v="ENFIELD"/>
    <s v="HARTFORD"/>
    <s v="Residence"/>
    <m/>
    <x v="1"/>
    <s v="Drug Use"/>
    <s v="Residence"/>
    <s v="ENFIELD"/>
    <s v="HARTFORD"/>
    <s v="CT"/>
    <s v="Multi drug Effects"/>
    <s v="Combined Effects of Ethanol and Heroin"/>
    <s v="Y"/>
    <m/>
    <m/>
    <m/>
    <m/>
    <m/>
    <s v="Y"/>
    <m/>
    <m/>
    <m/>
    <m/>
    <m/>
    <m/>
    <m/>
    <m/>
    <m/>
    <s v="Accident"/>
  </r>
  <r>
    <n v="442"/>
    <s v="17-0110"/>
    <x v="76"/>
    <d v="1899-12-30T00:00:00"/>
    <n v="23"/>
    <s v="Male"/>
    <s v="Black"/>
    <s v="EAST HARTFORD"/>
    <s v="HARTFORD"/>
    <s v="CT"/>
    <s v="HARTFORD"/>
    <s v="HARTFORD"/>
    <s v="Hospital"/>
    <m/>
    <x v="0"/>
    <s v="Substance abuse"/>
    <s v="In Vehicle"/>
    <s v="EAST HARTFORD"/>
    <s v="HARTFORD"/>
    <s v="CT"/>
    <s v="Multi drug Effects"/>
    <s v="Acute Intoxication Alprazolam and Fentanyl"/>
    <m/>
    <m/>
    <s v="Y"/>
    <m/>
    <m/>
    <m/>
    <m/>
    <m/>
    <s v="Y"/>
    <m/>
    <m/>
    <m/>
    <m/>
    <m/>
    <m/>
    <m/>
    <s v="Accident"/>
  </r>
  <r>
    <n v="446"/>
    <s v="17-0430"/>
    <x v="15"/>
    <d v="1899-12-30T00:00:00"/>
    <n v="57"/>
    <s v="Female"/>
    <s v="White"/>
    <s v="SALISBURY"/>
    <s v="LITCHFIELD"/>
    <s v="CT"/>
    <s v="SALISBURY"/>
    <s v="LITCHFIELD"/>
    <s v="Residence"/>
    <m/>
    <x v="2"/>
    <s v="Took Medications With Alcohol"/>
    <s v="Residence"/>
    <s v="SALISBURY"/>
    <s v="LITCHFIELD"/>
    <s v="CT"/>
    <s v="Others"/>
    <s v="Positional Asphyxia Complicating Acute Intoxication due to the Combined Effects of Cyclobenzaprine, Diazepam, Diphenhydramine, Ethanol, and Hydrocodone"/>
    <m/>
    <m/>
    <m/>
    <m/>
    <m/>
    <m/>
    <s v="Y"/>
    <s v="Y"/>
    <s v="Y"/>
    <m/>
    <m/>
    <m/>
    <m/>
    <m/>
    <m/>
    <m/>
    <s v="Accident"/>
  </r>
  <r>
    <n v="449"/>
    <s v="17-0511"/>
    <x v="77"/>
    <d v="1899-12-30T00:00:00"/>
    <n v="38"/>
    <s v="Male"/>
    <s v="White"/>
    <s v="BRIDGEPORT"/>
    <s v="FAIRFIELD"/>
    <s v="CT"/>
    <s v="BRIDGEPORT"/>
    <s v="FAIRFIELD"/>
    <s v="Hospital"/>
    <m/>
    <x v="1"/>
    <s v="Drug Use"/>
    <s v="Residence"/>
    <s v="BRIDGEPORT"/>
    <s v="FAIRFIELD"/>
    <s v="CT"/>
    <s v="Multi drug Effects"/>
    <s v="Acute Fentanyl and Heroin Intoxication"/>
    <s v="Y"/>
    <m/>
    <s v="Y"/>
    <m/>
    <m/>
    <m/>
    <m/>
    <m/>
    <m/>
    <m/>
    <m/>
    <m/>
    <m/>
    <m/>
    <m/>
    <m/>
    <s v="Accident"/>
  </r>
  <r>
    <n v="454"/>
    <s v="17-0315"/>
    <x v="78"/>
    <d v="1899-12-30T00:00:00"/>
    <n v="49"/>
    <s v="Male"/>
    <s v="White"/>
    <s v="SALEM"/>
    <s v="NEW LONDON"/>
    <s v="CT"/>
    <s v="SALEM"/>
    <s v="NEW LONDON"/>
    <s v="Residence"/>
    <m/>
    <x v="1"/>
    <s v="Drug Use"/>
    <s v="Residence"/>
    <s v="SALEM"/>
    <s v="NEW LONDON"/>
    <s v="CT"/>
    <s v="Multi drug Effects"/>
    <s v="Combined Effects of Ethanol, Alprazolam, Heroin, and Oxymorphone"/>
    <s v="Y"/>
    <m/>
    <m/>
    <m/>
    <m/>
    <s v="Y"/>
    <s v="Y"/>
    <m/>
    <s v="Y"/>
    <m/>
    <m/>
    <m/>
    <m/>
    <m/>
    <m/>
    <m/>
    <s v="Accident"/>
  </r>
  <r>
    <n v="470"/>
    <s v="17-0838"/>
    <x v="79"/>
    <d v="1899-12-30T00:00:00"/>
    <n v="36"/>
    <s v="Male"/>
    <s v="White"/>
    <s v="WEST HAVEN"/>
    <s v="NEW HAVEN"/>
    <s v="CT"/>
    <s v="MILFORD"/>
    <s v="NEW HAVEN"/>
    <s v="Hospital"/>
    <m/>
    <x v="0"/>
    <s v="Substance abuse"/>
    <s v="Hotel or Motel"/>
    <s v="MILFORD"/>
    <s v="NEW HAVEN"/>
    <s v="CT"/>
    <s v="Multi drug Effects"/>
    <s v="ACUTE COCAINE, FENTANYL AND ALCOHOL TOXICITIES, CHLORPHENIRAMINE USE"/>
    <m/>
    <s v="Y"/>
    <s v="Y"/>
    <m/>
    <m/>
    <m/>
    <s v="Y"/>
    <m/>
    <m/>
    <m/>
    <m/>
    <m/>
    <m/>
    <m/>
    <m/>
    <m/>
    <s v="Accident"/>
  </r>
  <r>
    <n v="471"/>
    <s v="17-0665"/>
    <x v="80"/>
    <d v="1899-12-30T00:00:00"/>
    <n v="34"/>
    <s v="Male"/>
    <s v="Hispanic, White"/>
    <s v="BRISTOL"/>
    <s v="HARTFORD"/>
    <s v="CT"/>
    <s v="HARTFORD"/>
    <s v="HARTFORD"/>
    <s v="Other"/>
    <s v="Cousin's House"/>
    <x v="0"/>
    <s v="Substance abuse"/>
    <s v="Residential Building"/>
    <s v="HARTFORD"/>
    <s v="HARTFORD"/>
    <s v="CT"/>
    <s v="Multi drug Effects"/>
    <s v="Acute Fentanyl Intoxication"/>
    <m/>
    <m/>
    <s v="Y"/>
    <m/>
    <m/>
    <m/>
    <m/>
    <m/>
    <m/>
    <m/>
    <m/>
    <m/>
    <m/>
    <m/>
    <m/>
    <m/>
    <s v="Accident"/>
  </r>
  <r>
    <n v="477"/>
    <s v="17-0223"/>
    <x v="81"/>
    <d v="1899-12-30T00:00:00"/>
    <n v="40"/>
    <s v="Female"/>
    <s v="White"/>
    <s v="NEW HAVEN"/>
    <s v="NEW HAVEN"/>
    <s v="CT"/>
    <s v="NEW HAVEN"/>
    <s v="NEW HAVEN"/>
    <s v="Residence"/>
    <m/>
    <x v="1"/>
    <s v="USED MULTIPLE MEDICATIONS"/>
    <s v="Residence"/>
    <s v="NEW HAVEN"/>
    <s v="NEW HAVEN"/>
    <s v="CT"/>
    <s v="Multi drug Effects"/>
    <s v="ACUTE BUPROPION AND DIPHENHYDRAMINE TOXICITIES, COMBINED WITH ALPRAZOLAM, METHADONE, DICYCLOMINE USE"/>
    <m/>
    <m/>
    <m/>
    <m/>
    <m/>
    <m/>
    <m/>
    <m/>
    <s v="Y"/>
    <s v="Y"/>
    <m/>
    <m/>
    <m/>
    <m/>
    <m/>
    <m/>
    <s v="Accident"/>
  </r>
  <r>
    <n v="481"/>
    <s v="17-0316"/>
    <x v="78"/>
    <d v="1899-12-30T00:00:00"/>
    <n v="60"/>
    <s v="Female"/>
    <s v="White"/>
    <s v="WEST HARTFORD"/>
    <s v="HARTFORD"/>
    <s v="CT"/>
    <s v="WEST HARTFORD"/>
    <s v="HARTFORD"/>
    <s v="Residence"/>
    <m/>
    <x v="2"/>
    <s v="Ingested medications, alcohol"/>
    <s v="Residence"/>
    <s v="WEST HARTFORD"/>
    <s v="HARTFORD"/>
    <s v="CT"/>
    <s v="Oxycodone"/>
    <s v="OXYCODONE TOXICITY, ALCOHOL AND ALPRAZOLAM USE"/>
    <m/>
    <m/>
    <m/>
    <m/>
    <s v="Y"/>
    <m/>
    <s v="Y"/>
    <m/>
    <s v="Y"/>
    <m/>
    <m/>
    <m/>
    <m/>
    <m/>
    <m/>
    <m/>
    <s v="Accident"/>
  </r>
  <r>
    <n v="485"/>
    <s v="17-0280"/>
    <x v="82"/>
    <d v="1899-12-30T00:00:00"/>
    <n v="48"/>
    <s v="Female"/>
    <s v="Black"/>
    <s v="DANIELSON"/>
    <s v="WINDHAM"/>
    <s v="CT"/>
    <s v="DANIELSON"/>
    <s v="WINDHAM"/>
    <s v="Residence"/>
    <m/>
    <x v="0"/>
    <s v="Substance abuse"/>
    <s v="Residence"/>
    <s v="DANIELSON"/>
    <s v="WINDHAM"/>
    <s v="CT"/>
    <s v="Multi drug Effects"/>
    <s v="Acute Intoxication due to the Combined Effects of Cocaine and Alcohol"/>
    <m/>
    <s v="Y"/>
    <m/>
    <m/>
    <m/>
    <m/>
    <s v="Y"/>
    <m/>
    <m/>
    <m/>
    <m/>
    <m/>
    <m/>
    <m/>
    <m/>
    <m/>
    <s v="Accident"/>
  </r>
  <r>
    <n v="487"/>
    <s v="17-0991"/>
    <x v="25"/>
    <d v="1899-12-30T00:00:00"/>
    <n v="25"/>
    <s v="Male"/>
    <s v="White"/>
    <s v="MANCHESTER"/>
    <s v="HARTFORD"/>
    <s v="CT"/>
    <s v="VERNON"/>
    <s v="TOLLAND"/>
    <s v="Other"/>
    <s v="Mother's Residence"/>
    <x v="0"/>
    <s v="Substance abuse"/>
    <s v="Residential Building"/>
    <s v="VERNON"/>
    <s v="TOLLAND"/>
    <s v="CT"/>
    <s v="Multi drug Effects"/>
    <s v="Acute Fentanyl Intoxication"/>
    <m/>
    <m/>
    <s v="Y"/>
    <m/>
    <m/>
    <m/>
    <m/>
    <m/>
    <m/>
    <m/>
    <m/>
    <m/>
    <m/>
    <m/>
    <m/>
    <m/>
    <s v="Accident"/>
  </r>
  <r>
    <n v="489"/>
    <s v="17-0053"/>
    <x v="83"/>
    <d v="1899-12-30T00:00:00"/>
    <n v="56"/>
    <s v="Male"/>
    <s v="Black"/>
    <s v="WEST HAVEN"/>
    <s v="NEW HAVEN"/>
    <s v="CT"/>
    <s v="WEST HAVEN"/>
    <s v="NEW HAVEN"/>
    <s v="Residence"/>
    <m/>
    <x v="0"/>
    <s v="Substance abuse"/>
    <s v="Residence"/>
    <s v="WEST HAVEN"/>
    <s v="NEW HAVEN"/>
    <s v="CT"/>
    <s v="Multi drug Effects"/>
    <s v="Acute Cocaine Intoxication"/>
    <m/>
    <s v="Y"/>
    <m/>
    <m/>
    <m/>
    <m/>
    <m/>
    <m/>
    <m/>
    <m/>
    <m/>
    <m/>
    <m/>
    <m/>
    <m/>
    <m/>
    <s v="Accident"/>
  </r>
  <r>
    <n v="494"/>
    <s v="17-0782"/>
    <x v="84"/>
    <d v="1899-12-30T00:00:00"/>
    <n v="36"/>
    <s v="Male"/>
    <s v="White"/>
    <s v="MIDDLETOWN"/>
    <s v="MIDDLESEX"/>
    <s v="CT"/>
    <s v="MIDDLETOWN"/>
    <s v="MIDDLESEX"/>
    <s v="Residence"/>
    <m/>
    <x v="1"/>
    <s v="Injection"/>
    <s v="Residence"/>
    <s v="MIDDLETOWN"/>
    <s v="MIDDLESEX"/>
    <s v="CT"/>
    <s v="Multi drug Effects"/>
    <s v="Acute Fentanyl Intoxication"/>
    <m/>
    <m/>
    <s v="Y"/>
    <m/>
    <m/>
    <m/>
    <m/>
    <m/>
    <m/>
    <m/>
    <m/>
    <m/>
    <m/>
    <m/>
    <m/>
    <m/>
    <s v="Accident"/>
  </r>
  <r>
    <n v="497"/>
    <s v="17-0183"/>
    <x v="85"/>
    <d v="1899-12-30T00:00:00"/>
    <n v="23"/>
    <s v="Female"/>
    <s v="White"/>
    <s v="NEW BRITAIN"/>
    <s v="HARTFORD"/>
    <s v="CT"/>
    <s v="NEW BRITAIN"/>
    <s v="HARTFORD"/>
    <s v="Hospital"/>
    <m/>
    <x v="0"/>
    <s v="Substance abuse"/>
    <s v="Residence"/>
    <s v="NEW BRITAIN"/>
    <s v="HARTFORD"/>
    <s v="CT"/>
    <s v="Multi drug Effects"/>
    <s v="Acute Intoxication due to the Combined Effects of Fentayl and Cocaine"/>
    <m/>
    <s v="Y"/>
    <m/>
    <m/>
    <m/>
    <m/>
    <m/>
    <m/>
    <m/>
    <m/>
    <m/>
    <m/>
    <m/>
    <m/>
    <m/>
    <m/>
    <s v="Accident"/>
  </r>
  <r>
    <n v="500"/>
    <s v="17-0295"/>
    <x v="86"/>
    <d v="1899-12-30T00:00:00"/>
    <n v="59"/>
    <s v="Male"/>
    <s v="White"/>
    <s v="WATERBURY"/>
    <s v="NEW HAVEN"/>
    <s v="CT"/>
    <s v="WATERBURY"/>
    <s v="NEW HAVEN"/>
    <s v="Residence"/>
    <m/>
    <x v="0"/>
    <s v="Substance abuse"/>
    <s v="Residence"/>
    <s v="WATERBURY"/>
    <s v="NEW HAVEN"/>
    <s v="CT"/>
    <s v="Multi drug Effects"/>
    <s v="Acute Intoxication due to the Combined Effects of Heroin, Alcohol, Tramadol and Alprazolam"/>
    <s v="Y"/>
    <m/>
    <m/>
    <m/>
    <m/>
    <m/>
    <s v="Y"/>
    <m/>
    <s v="Y"/>
    <m/>
    <m/>
    <s v="Y"/>
    <m/>
    <m/>
    <m/>
    <m/>
    <s v="Accident"/>
  </r>
  <r>
    <n v="502"/>
    <s v="17-0492"/>
    <x v="87"/>
    <d v="1899-12-30T00:00:00"/>
    <n v="47"/>
    <s v="Male"/>
    <s v="White"/>
    <s v="NEW HAVEN"/>
    <s v="NEW HAVEN"/>
    <s v="CT"/>
    <s v="NEW HAVEN"/>
    <s v="NEW HAVEN"/>
    <s v="Residence"/>
    <m/>
    <x v="0"/>
    <s v="Substance abuse"/>
    <s v="Residence"/>
    <s v="NEW HAVEN"/>
    <s v="NEW HAVEN"/>
    <s v="CT"/>
    <s v="Multi drug Effects"/>
    <s v="Ethanol, Heroin, and Lorazepam"/>
    <s v="Y"/>
    <m/>
    <m/>
    <m/>
    <m/>
    <m/>
    <s v="Y"/>
    <m/>
    <s v="Y"/>
    <m/>
    <m/>
    <m/>
    <m/>
    <m/>
    <m/>
    <m/>
    <s v="Accident"/>
  </r>
  <r>
    <n v="508"/>
    <s v="17-0712"/>
    <x v="88"/>
    <d v="1899-12-30T00:00:00"/>
    <n v="33"/>
    <s v="Male"/>
    <s v="White"/>
    <s v="NORWICH"/>
    <s v="NEW LONDON"/>
    <s v="CT"/>
    <s v="NORWICH"/>
    <s v="NEW LONDON"/>
    <s v="Other"/>
    <s v="In Vehicle"/>
    <x v="0"/>
    <s v="Substance abuse"/>
    <s v="In Vehicle"/>
    <s v="NORWICH"/>
    <s v="NEW LONDON"/>
    <s v="CT"/>
    <s v="Multi drug Effects"/>
    <s v="Acute Intoxication From the Combined Effects of Fentanyl, Heroin, Amphetamine, Bupropion, and Doxepin"/>
    <s v="Y"/>
    <m/>
    <s v="Y"/>
    <m/>
    <m/>
    <m/>
    <m/>
    <m/>
    <m/>
    <m/>
    <s v="Y"/>
    <m/>
    <m/>
    <m/>
    <m/>
    <m/>
    <s v="Accident"/>
  </r>
  <r>
    <n v="510"/>
    <s v="17-0939"/>
    <x v="89"/>
    <d v="1899-12-30T00:00:00"/>
    <n v="44"/>
    <s v="Male"/>
    <s v="Hispanic, White"/>
    <s v="HARTFORD"/>
    <s v="HARTFORD"/>
    <s v="CT"/>
    <s v="HARTFORD"/>
    <s v="HARTFORD"/>
    <s v="Hospital"/>
    <m/>
    <x v="0"/>
    <s v="Took cocaine"/>
    <s v="Apartment House"/>
    <s v="HARTFORD"/>
    <s v="HARTFORD"/>
    <s v="CT"/>
    <s v="Others"/>
    <s v="Excited delirium due to acute cocaine intoxication"/>
    <m/>
    <s v="Y"/>
    <m/>
    <m/>
    <m/>
    <m/>
    <m/>
    <m/>
    <m/>
    <m/>
    <m/>
    <m/>
    <m/>
    <m/>
    <m/>
    <m/>
    <s v="Accident"/>
  </r>
  <r>
    <n v="515"/>
    <s v="17-0859"/>
    <x v="90"/>
    <d v="1899-12-30T00:00:00"/>
    <n v="63"/>
    <s v="Male"/>
    <s v="White"/>
    <s v="DANBURY"/>
    <s v="FAIRFIELD"/>
    <s v="CT"/>
    <s v="DANBURY"/>
    <s v="FAIRFIELD"/>
    <s v="Residence"/>
    <m/>
    <x v="1"/>
    <s v="Ingestion"/>
    <s v="Residence"/>
    <s v="DANBURY"/>
    <s v="FAIRFIELD"/>
    <s v="CT"/>
    <s v="Multi drug Effects"/>
    <s v="Acute Intoxication Combined Effects of Duloxetine, Methocarbamol, Tramadol, and Amitriptyline,"/>
    <m/>
    <m/>
    <m/>
    <m/>
    <m/>
    <m/>
    <m/>
    <m/>
    <m/>
    <m/>
    <m/>
    <s v="Y"/>
    <m/>
    <m/>
    <m/>
    <m/>
    <s v="Accident"/>
  </r>
  <r>
    <n v="518"/>
    <s v="17-0450"/>
    <x v="39"/>
    <d v="1899-12-30T00:00:00"/>
    <n v="29"/>
    <s v="Male"/>
    <s v="White"/>
    <s v="NORWICH"/>
    <s v="NEW LONDON"/>
    <s v="CT"/>
    <s v="NORWICH"/>
    <s v="NEW LONDON"/>
    <s v="Residence"/>
    <m/>
    <x v="1"/>
    <s v="Injection"/>
    <s v="Residence"/>
    <s v="NORWICH"/>
    <s v="NEW LONDON"/>
    <s v="CT"/>
    <s v="Multi drug Effects"/>
    <s v="Combined Effects of Fentanyl and Heroin"/>
    <s v="Y"/>
    <m/>
    <s v="Y"/>
    <m/>
    <m/>
    <m/>
    <m/>
    <m/>
    <m/>
    <m/>
    <m/>
    <m/>
    <m/>
    <m/>
    <m/>
    <m/>
    <s v="Accident"/>
  </r>
  <r>
    <n v="525"/>
    <s v="17-0196"/>
    <x v="91"/>
    <d v="1899-12-30T00:00:00"/>
    <n v="33"/>
    <s v="Male"/>
    <s v="White"/>
    <s v="MERIDEN"/>
    <s v="NEW HAVEN"/>
    <s v="CT"/>
    <s v="MERIDEN"/>
    <s v="NEW HAVEN"/>
    <s v="Residence"/>
    <m/>
    <x v="0"/>
    <s v="Substance abuse"/>
    <s v="Residential Building"/>
    <s v="MERIDEN"/>
    <s v="NEW HAVEN"/>
    <s v="CT"/>
    <s v="Multi drug Effects"/>
    <s v="Acute Intoxication due to the Combined Effects of Fentanyl and Diphenhydramine"/>
    <m/>
    <m/>
    <s v="Y"/>
    <m/>
    <m/>
    <m/>
    <m/>
    <m/>
    <m/>
    <m/>
    <m/>
    <m/>
    <m/>
    <m/>
    <m/>
    <m/>
    <s v="Accident"/>
  </r>
  <r>
    <n v="527"/>
    <s v="17-1022"/>
    <x v="32"/>
    <d v="1899-12-30T00:00:00"/>
    <n v="61"/>
    <s v="Male"/>
    <s v="White"/>
    <s v="WETHERSFIELD"/>
    <s v="HARTFORD"/>
    <s v="CT"/>
    <s v="WETHERSFIELD"/>
    <s v="HARTFORD"/>
    <s v="Residence"/>
    <m/>
    <x v="0"/>
    <s v="Substance abuse"/>
    <s v="Residence"/>
    <s v="WETHERSFIELD"/>
    <s v="HARTFORD"/>
    <s v="CT"/>
    <s v="Multi drug Effects"/>
    <s v="Acute Fentanyl Intoxication"/>
    <m/>
    <m/>
    <s v="Y"/>
    <m/>
    <m/>
    <m/>
    <m/>
    <m/>
    <m/>
    <m/>
    <m/>
    <m/>
    <m/>
    <m/>
    <m/>
    <m/>
    <s v="Accident"/>
  </r>
  <r>
    <n v="540"/>
    <s v="17-0038"/>
    <x v="92"/>
    <d v="1899-12-30T00:00:00"/>
    <n v="36"/>
    <s v="Female"/>
    <s v="White"/>
    <s v="WATERBURY"/>
    <s v="NEW HAVEN"/>
    <s v="CT"/>
    <s v="WATERBURY"/>
    <s v="NEW HAVEN"/>
    <s v="Residence"/>
    <m/>
    <x v="0"/>
    <s v="Substance abuse"/>
    <s v="Residence"/>
    <s v="WATERBURY"/>
    <s v="NEW HAVEN"/>
    <s v="CT"/>
    <s v="Multi drug Effects"/>
    <s v="ACUTE INTOXICATION DUE TO THE COMBINED EFFECTS OF FENTANYL, HEROIN, AND COCAINE"/>
    <s v="Y"/>
    <s v="Y"/>
    <s v="Y"/>
    <m/>
    <m/>
    <m/>
    <m/>
    <m/>
    <m/>
    <m/>
    <m/>
    <m/>
    <m/>
    <m/>
    <m/>
    <m/>
    <s v="Accident"/>
  </r>
  <r>
    <n v="545"/>
    <s v="17-0254"/>
    <x v="93"/>
    <d v="1899-12-30T00:00:00"/>
    <n v="61"/>
    <s v="Male"/>
    <s v="White"/>
    <s v="CANTON"/>
    <s v="HARTFORD"/>
    <s v="CT"/>
    <s v="CANTON"/>
    <s v="HARTFORD"/>
    <s v="Residence"/>
    <m/>
    <x v="0"/>
    <s v="Substance abuse"/>
    <s v="Residence"/>
    <s v="CANTON"/>
    <s v="HARTFORD"/>
    <s v="CT"/>
    <s v="Multi drug Effects"/>
    <s v="Acute Acryl Fentanyl Toxicity, Acute and Chronic Alcohol Abuse, Associated Cardiac Hypertrophy"/>
    <m/>
    <m/>
    <s v="Y"/>
    <m/>
    <m/>
    <m/>
    <s v="Y"/>
    <m/>
    <m/>
    <m/>
    <m/>
    <m/>
    <m/>
    <m/>
    <m/>
    <m/>
    <s v="Accident"/>
  </r>
  <r>
    <n v="548"/>
    <s v="17-0891"/>
    <x v="94"/>
    <d v="1899-12-30T00:00:00"/>
    <n v="36"/>
    <s v="Female"/>
    <s v="White"/>
    <s v="NEW HAVEN"/>
    <s v="NEW HAVEN"/>
    <s v="CT"/>
    <s v="NEW HAVEN"/>
    <s v="NEW HAVEN"/>
    <s v="Hospital"/>
    <m/>
    <x v="1"/>
    <s v="Took Medications"/>
    <s v="In Vehicle"/>
    <s v="NEW HAVEN"/>
    <s v="NEW HAVEN"/>
    <s v="CT"/>
    <s v="Multi drug Effects"/>
    <s v="Acute Intoxication due to the Combined Effects of Alprazolam, Methadone, Sertraline, and Venlafaxine"/>
    <m/>
    <m/>
    <m/>
    <m/>
    <m/>
    <m/>
    <m/>
    <m/>
    <s v="Y"/>
    <s v="Y"/>
    <m/>
    <m/>
    <m/>
    <m/>
    <m/>
    <m/>
    <s v="Accident"/>
  </r>
  <r>
    <n v="550"/>
    <s v="17-0973"/>
    <x v="95"/>
    <d v="1899-12-30T00:00:00"/>
    <n v="62"/>
    <s v="Male"/>
    <s v="White"/>
    <s v="NORWICH"/>
    <s v="NEW LONDON"/>
    <s v="CT"/>
    <s v="NORWICH"/>
    <s v="NEW LONDON"/>
    <s v="Hospital"/>
    <m/>
    <x v="0"/>
    <s v="Substance abuse"/>
    <s v="Residence"/>
    <s v="NORWICH"/>
    <s v="NEW LONDON"/>
    <s v="CT"/>
    <s v="Multi drug Effects"/>
    <s v="ACUTE COMBINED CARFENTANIL, ALPRAZOLAM, BUPRENORPHINE AND ALCOHOL TOXICITIES, CITALOPRAM USE"/>
    <m/>
    <m/>
    <s v="Y"/>
    <s v="Y"/>
    <m/>
    <m/>
    <s v="Y"/>
    <m/>
    <s v="Y"/>
    <m/>
    <m/>
    <m/>
    <m/>
    <m/>
    <s v="Buprenor, carfentanil"/>
    <m/>
    <s v="Accident"/>
  </r>
  <r>
    <n v="553"/>
    <s v="17-0676"/>
    <x v="96"/>
    <d v="1899-12-30T00:00:00"/>
    <n v="29"/>
    <s v="Female"/>
    <s v="White"/>
    <s v="LEBANON"/>
    <s v="NEW LONDON"/>
    <s v="CT"/>
    <s v="LEBANON"/>
    <s v="NEW LONDON"/>
    <s v="Residence"/>
    <m/>
    <x v="1"/>
    <s v="Drug Abuse"/>
    <s v="Residence"/>
    <s v="LEBANON"/>
    <s v="NEW LONDON"/>
    <s v="CT"/>
    <s v="Multi drug Effects"/>
    <s v="Multidrug Toxicity Including Cocaine, Fentanyl, Acetyl Fentanyl, and Heroin"/>
    <s v="Y"/>
    <s v="Y"/>
    <s v="Y"/>
    <s v="Y"/>
    <m/>
    <m/>
    <m/>
    <m/>
    <m/>
    <m/>
    <m/>
    <m/>
    <m/>
    <m/>
    <m/>
    <m/>
    <s v="Accident"/>
  </r>
  <r>
    <n v="562"/>
    <s v="17-0228"/>
    <x v="97"/>
    <d v="1899-12-30T00:00:00"/>
    <n v="51"/>
    <s v="Female"/>
    <s v="White"/>
    <s v="BRISTOL"/>
    <s v="HARTFORD"/>
    <s v="CT"/>
    <s v="BRISTOL"/>
    <s v="HARTFORD"/>
    <s v="Residence"/>
    <m/>
    <x v="0"/>
    <s v="Substance abuse"/>
    <s v="Residence"/>
    <s v="BRISTOL"/>
    <s v="HARTFORD"/>
    <s v="CT"/>
    <s v="Multi drug Effects"/>
    <s v="Acute and Chronic Substance Abuse (Cocaine and Benzodiazepines)"/>
    <m/>
    <s v="Y"/>
    <m/>
    <m/>
    <m/>
    <m/>
    <m/>
    <m/>
    <s v="Y"/>
    <m/>
    <m/>
    <m/>
    <m/>
    <m/>
    <m/>
    <m/>
    <s v="Accident"/>
  </r>
  <r>
    <n v="563"/>
    <s v="17-0414"/>
    <x v="98"/>
    <d v="1899-12-30T00:00:00"/>
    <n v="36"/>
    <s v="Male"/>
    <s v="Black"/>
    <s v="NEW BRITAIN"/>
    <s v="HARTFORD"/>
    <s v="CT"/>
    <s v="NEW BRITAIN"/>
    <s v="HARTFORD"/>
    <s v="Other"/>
    <s v="Wooded Area"/>
    <x v="0"/>
    <s v="Substance abuse"/>
    <s v="Other, Other Outdoor Area"/>
    <s v="NEW BRITAIN"/>
    <s v="HARTFORD"/>
    <s v="CT"/>
    <s v="Multi drug Effects"/>
    <s v="ACUTE HEROIN AND FENTANYL TOXICITIES, RECENT COCAINE USE"/>
    <s v="Y"/>
    <s v="Y"/>
    <s v="Y"/>
    <m/>
    <m/>
    <m/>
    <m/>
    <m/>
    <m/>
    <m/>
    <m/>
    <m/>
    <m/>
    <m/>
    <m/>
    <m/>
    <s v="Accident"/>
  </r>
  <r>
    <n v="566"/>
    <s v="17-0841"/>
    <x v="99"/>
    <d v="1899-12-30T00:00:00"/>
    <n v="32"/>
    <s v="Male"/>
    <s v="White"/>
    <s v="CHESHIRE"/>
    <s v="NEW HAVEN"/>
    <s v="CT"/>
    <s v="MERIDEN"/>
    <s v="NEW HAVEN"/>
    <s v="Hospital"/>
    <m/>
    <x v="0"/>
    <s v="Substance abuse"/>
    <s v="Residence"/>
    <s v="CHESHIRE"/>
    <s v="NEW HAVEN"/>
    <s v="CT"/>
    <s v="Multi drug Effects"/>
    <s v="Acute Intoxication due to the Combined Effects of Fentanyl, Acetyl Fentanyl, Heroin, Alcohol and Chlordiazepoxide"/>
    <s v="Y"/>
    <m/>
    <s v="Y"/>
    <s v="Y"/>
    <m/>
    <m/>
    <s v="Y"/>
    <m/>
    <s v="Y"/>
    <m/>
    <m/>
    <m/>
    <m/>
    <m/>
    <m/>
    <m/>
    <s v="Accident"/>
  </r>
  <r>
    <n v="593"/>
    <s v="17-0824"/>
    <x v="100"/>
    <d v="1899-12-30T00:00:00"/>
    <n v="25"/>
    <s v="Female"/>
    <s v="Hispanic, White"/>
    <s v="WEST HAVEN"/>
    <s v="NEW HAVEN"/>
    <s v="CT"/>
    <s v="NEW HAVEN"/>
    <s v="NEW HAVEN"/>
    <s v="Hospital"/>
    <m/>
    <x v="0"/>
    <s v="Substance abuse"/>
    <s v="Hotel or Motel"/>
    <s v="NEW HAVEN"/>
    <s v="NEW HAVEN"/>
    <s v="CT"/>
    <s v="Multi drug Effects"/>
    <s v="Acute Intoxication from the Combined Effects of Cocaine, Fentanyl, Hydromorphone, and Alprazolam"/>
    <m/>
    <s v="Y"/>
    <s v="Y"/>
    <m/>
    <m/>
    <m/>
    <m/>
    <m/>
    <s v="Y"/>
    <m/>
    <m/>
    <m/>
    <m/>
    <m/>
    <m/>
    <m/>
    <s v="Accident"/>
  </r>
  <r>
    <n v="594"/>
    <s v="17-0822"/>
    <x v="101"/>
    <d v="1899-12-30T00:00:00"/>
    <n v="57"/>
    <s v="Male"/>
    <s v="White"/>
    <s v="ENFIELD"/>
    <s v="HARTFORD"/>
    <s v="CT"/>
    <s v="ENFIELD"/>
    <s v="HARTFORD"/>
    <s v="Residence"/>
    <m/>
    <x v="0"/>
    <s v="Substance abuse"/>
    <s v="Residence"/>
    <s v="ENFIELD"/>
    <s v="HARTFORD"/>
    <s v="CT"/>
    <s v="Multi drug Effects"/>
    <s v="ACUTE FENTANYL TOXICITY COMBINED WITH ALCOHOL INTOXICATION"/>
    <m/>
    <m/>
    <s v="Y"/>
    <m/>
    <m/>
    <m/>
    <s v="Y"/>
    <m/>
    <m/>
    <m/>
    <m/>
    <m/>
    <m/>
    <m/>
    <m/>
    <m/>
    <s v="Accident"/>
  </r>
  <r>
    <n v="609"/>
    <s v="17-0547"/>
    <x v="102"/>
    <d v="1899-12-30T00:00:00"/>
    <n v="43"/>
    <s v="Male"/>
    <s v="White"/>
    <s v="CANTERBURY"/>
    <s v="WINDHAM"/>
    <s v="CT"/>
    <s v="CANTERBURY"/>
    <s v="WINDHAM"/>
    <s v="Residence"/>
    <m/>
    <x v="1"/>
    <s v="Drug Use"/>
    <s v="Residence"/>
    <s v="CANTERBURY"/>
    <s v="WINDHAM"/>
    <s v="CT"/>
    <s v="Multi drug Effects"/>
    <s v="Acute Intoxication Combined Effects of Clonazepam, Fentanyl, and Heroin"/>
    <s v="Y"/>
    <m/>
    <s v="Y"/>
    <m/>
    <m/>
    <m/>
    <m/>
    <m/>
    <s v="Y"/>
    <m/>
    <m/>
    <m/>
    <m/>
    <m/>
    <m/>
    <m/>
    <s v="Accident"/>
  </r>
  <r>
    <n v="612"/>
    <s v="17-0636"/>
    <x v="103"/>
    <d v="1899-12-30T00:00:00"/>
    <n v="34"/>
    <s v="Male"/>
    <s v="White"/>
    <s v="WEST HAVEN"/>
    <s v="NEW HAVEN"/>
    <s v="CT"/>
    <s v="WEST HAVEN"/>
    <s v="NEW HAVEN"/>
    <s v="Other"/>
    <s v="Trailer"/>
    <x v="0"/>
    <s v="Substance abuse"/>
    <s v="In Vehicle"/>
    <s v="WEST HAVEN"/>
    <s v="NEW HAVEN"/>
    <s v="CT"/>
    <s v="Multi drug Effects"/>
    <s v="Acute Intoxication due to the Combined Effects of Diazepam and Heroin"/>
    <s v="Y"/>
    <m/>
    <m/>
    <m/>
    <m/>
    <m/>
    <m/>
    <m/>
    <s v="Y"/>
    <m/>
    <m/>
    <m/>
    <m/>
    <m/>
    <m/>
    <m/>
    <s v="Accident"/>
  </r>
  <r>
    <n v="623"/>
    <s v="17-0767"/>
    <x v="104"/>
    <d v="1899-12-30T00:00:00"/>
    <n v="60"/>
    <s v="Male"/>
    <s v="Hispanic, White"/>
    <s v="HARTFORD"/>
    <s v="HARTFORD"/>
    <s v="CT"/>
    <s v="HARTFORD"/>
    <s v="HARTFORD"/>
    <s v="Other"/>
    <s v="Carport"/>
    <x v="0"/>
    <s v="Substance abuse"/>
    <s v="Garage"/>
    <s v="HARTFORD"/>
    <s v="HARTFORD"/>
    <s v="CT"/>
    <s v="Multi drug Effects"/>
    <s v="ACUTE FENTANYL AND HEROIN TOXICITIES"/>
    <s v="Y"/>
    <m/>
    <s v="Y"/>
    <m/>
    <m/>
    <m/>
    <m/>
    <m/>
    <m/>
    <m/>
    <m/>
    <m/>
    <m/>
    <m/>
    <m/>
    <m/>
    <s v="Accident"/>
  </r>
  <r>
    <n v="630"/>
    <s v="17-0195"/>
    <x v="105"/>
    <d v="1899-12-30T00:00:00"/>
    <n v="54"/>
    <s v="Female"/>
    <s v="White"/>
    <s v="EAST HAMPTON"/>
    <s v="MIDDLESEX"/>
    <s v="CT"/>
    <s v="EAST HAMPTON"/>
    <s v="MIDDLESEX"/>
    <s v="Residence"/>
    <s v="back patio"/>
    <x v="2"/>
    <s v="Drank Alcohol and Took Prescription Medications"/>
    <s v="Residence"/>
    <s v="EAST HAMPTON"/>
    <s v="MIDDLESEX"/>
    <s v="CT"/>
    <s v="Multi drug Effects"/>
    <s v="Acute Intoxication From the Combined Effects of Alcohol, Zolpidem, and cyclobenzaprine"/>
    <m/>
    <m/>
    <m/>
    <m/>
    <m/>
    <m/>
    <s v="Y"/>
    <m/>
    <m/>
    <m/>
    <m/>
    <m/>
    <m/>
    <m/>
    <m/>
    <m/>
    <s v="Accident"/>
  </r>
  <r>
    <n v="636"/>
    <s v="17-0151"/>
    <x v="106"/>
    <d v="1899-12-30T00:00:00"/>
    <n v="54"/>
    <s v="Male"/>
    <s v="Hispanic, White"/>
    <s v="NEW BRITAIN"/>
    <s v="HARTFORD"/>
    <s v="CT"/>
    <s v="NEW BRITAIN"/>
    <s v="HARTFORD"/>
    <s v="Hospital"/>
    <m/>
    <x v="1"/>
    <s v="Drug Use"/>
    <s v="Residence"/>
    <s v="NEW BRITAIN"/>
    <s v="HARTFORD"/>
    <s v="CT"/>
    <s v="Multi drug Effects"/>
    <s v="Acute Heroin Intoxication"/>
    <s v="Y"/>
    <m/>
    <m/>
    <m/>
    <m/>
    <m/>
    <m/>
    <m/>
    <m/>
    <m/>
    <m/>
    <m/>
    <m/>
    <m/>
    <m/>
    <m/>
    <s v="Accident"/>
  </r>
  <r>
    <n v="638"/>
    <s v="17-0388"/>
    <x v="107"/>
    <d v="1899-12-30T00:00:00"/>
    <n v="45"/>
    <s v="Male"/>
    <s v="White"/>
    <s v="PORTLAND"/>
    <s v="MIDDLESEX"/>
    <s v="CT"/>
    <s v="MIDDLETOWN"/>
    <s v="MIDDLESEX"/>
    <s v="Hospital"/>
    <m/>
    <x v="0"/>
    <s v="Substance abuse"/>
    <s v="Residence"/>
    <s v="PORTLAND"/>
    <s v="MIDDLESEX"/>
    <s v="CT"/>
    <s v="Multi drug Effects"/>
    <s v="Acute Intoxication due to the Combined Effects of Fentanyl and Clonazepam"/>
    <m/>
    <m/>
    <s v="Y"/>
    <m/>
    <m/>
    <m/>
    <m/>
    <m/>
    <s v="Y"/>
    <m/>
    <m/>
    <m/>
    <m/>
    <m/>
    <m/>
    <m/>
    <s v="Accident"/>
  </r>
  <r>
    <n v="639"/>
    <s v="17-0210"/>
    <x v="108"/>
    <d v="1899-12-30T00:00:00"/>
    <n v="38"/>
    <s v="Female"/>
    <s v="Hispanic, White"/>
    <s v="NORWICH"/>
    <s v="NEW LONDON"/>
    <s v="CT"/>
    <s v="NORWICH"/>
    <s v="NEW LONDON"/>
    <s v="Residence"/>
    <m/>
    <x v="1"/>
    <s v="Prescription Medicine Abuse"/>
    <s v="Residence"/>
    <s v="NORWICH"/>
    <s v="NEW LONDON"/>
    <s v="CT"/>
    <s v="Multi drug Effects"/>
    <s v="Acute Intoxication From the Combined Effects of Oxycodone, Oxymorphone, Clonazepam, Cyclobenzaprine, Quetiapine, Amitriptyline, Nortriptyline, and hydroxyzine"/>
    <m/>
    <m/>
    <m/>
    <m/>
    <s v="Y"/>
    <s v="Y"/>
    <m/>
    <m/>
    <s v="Y"/>
    <m/>
    <m/>
    <m/>
    <m/>
    <m/>
    <m/>
    <m/>
    <s v="Accident"/>
  </r>
  <r>
    <n v="642"/>
    <s v="17-0168"/>
    <x v="109"/>
    <d v="1899-12-30T00:00:00"/>
    <n v="30"/>
    <s v="Male"/>
    <s v="White"/>
    <s v="NORWICH"/>
    <s v="NEW LONDON"/>
    <s v="CT"/>
    <s v="NORWICH"/>
    <s v="NEW LONDON"/>
    <s v="Residence"/>
    <m/>
    <x v="0"/>
    <s v="Substance abuse"/>
    <s v="Residence"/>
    <s v="NORWICH"/>
    <s v="NEW LONDON"/>
    <s v="CT"/>
    <s v="Multi drug Effects"/>
    <s v="Acute Intoxication From the Combined Effects of Fentanyl and Heroin"/>
    <s v="Y"/>
    <m/>
    <s v="Y"/>
    <m/>
    <m/>
    <m/>
    <m/>
    <m/>
    <m/>
    <m/>
    <m/>
    <m/>
    <m/>
    <m/>
    <m/>
    <m/>
    <s v="Accident"/>
  </r>
  <r>
    <n v="646"/>
    <s v="17-0922"/>
    <x v="110"/>
    <d v="1899-12-30T00:00:00"/>
    <n v="26"/>
    <s v="Female"/>
    <s v="White"/>
    <s v="SOMERS"/>
    <s v="TOLLAND"/>
    <s v="CT"/>
    <s v="SOMERS"/>
    <s v="TOLLAND"/>
    <s v="Residence"/>
    <m/>
    <x v="1"/>
    <s v="Drug Abuse"/>
    <s v="Residence"/>
    <s v="SOMERS"/>
    <s v="TOLLAND"/>
    <s v="CT"/>
    <s v="Multi drug Effects"/>
    <s v="Fentanyl Toxicity"/>
    <m/>
    <m/>
    <s v="Y"/>
    <m/>
    <m/>
    <m/>
    <m/>
    <m/>
    <m/>
    <m/>
    <m/>
    <m/>
    <m/>
    <m/>
    <m/>
    <m/>
    <s v="Accident"/>
  </r>
  <r>
    <n v="651"/>
    <s v="17-0882"/>
    <x v="111"/>
    <d v="1899-12-30T00:00:00"/>
    <n v="44"/>
    <s v="Male"/>
    <s v="White"/>
    <s v="STAMFORD"/>
    <s v="FAIRFIELD"/>
    <s v="CT"/>
    <s v="STAMFORD"/>
    <s v="FAIRFIELD"/>
    <s v="Residence"/>
    <m/>
    <x v="1"/>
    <s v="Drug Abuse"/>
    <s v="Residence"/>
    <s v="STAMFORD"/>
    <s v="FAIRFIELD"/>
    <s v="CT"/>
    <s v="Multi drug Effects"/>
    <s v="Multidrug Toxicity Including Heroin, Fentanyl, Ethanol, and Alprazolam"/>
    <s v="Y"/>
    <m/>
    <s v="Y"/>
    <m/>
    <m/>
    <m/>
    <s v="Y"/>
    <m/>
    <s v="Y"/>
    <m/>
    <m/>
    <m/>
    <m/>
    <m/>
    <m/>
    <m/>
    <s v="Accident"/>
  </r>
  <r>
    <n v="652"/>
    <s v="17-0142"/>
    <x v="112"/>
    <d v="1899-12-30T00:00:00"/>
    <n v="60"/>
    <s v="Female"/>
    <s v="White"/>
    <s v="SIMSBURY"/>
    <s v="HARTFORD"/>
    <s v="CT"/>
    <s v="SIMSBURY"/>
    <s v="HARTFORD"/>
    <s v="Residence"/>
    <m/>
    <x v="1"/>
    <s v="Drug Use"/>
    <s v="Residence"/>
    <s v="SIMSBURY"/>
    <s v="HARTFORD"/>
    <s v="CT"/>
    <s v="Multi drug Effects"/>
    <s v="Combined Effects of Ethanol, Diazepam, Oxazepam, Temazepam, Cocaine, Venlafaxine, Amitriptyline, and Heroin"/>
    <s v="Y"/>
    <s v="Y"/>
    <m/>
    <m/>
    <m/>
    <m/>
    <s v="Y"/>
    <m/>
    <s v="Y"/>
    <m/>
    <m/>
    <m/>
    <m/>
    <m/>
    <m/>
    <m/>
    <s v="Accident"/>
  </r>
  <r>
    <n v="657"/>
    <s v="17-0368"/>
    <x v="113"/>
    <d v="1899-12-30T00:00:00"/>
    <n v="37"/>
    <s v="Female"/>
    <s v="White"/>
    <s v="TORRINGTON"/>
    <s v="LITCHFIELD"/>
    <s v="CT"/>
    <s v="TORRINGTON"/>
    <s v="LITCHFIELD"/>
    <s v="Residence"/>
    <m/>
    <x v="0"/>
    <s v="Substance abuse"/>
    <s v="Residence"/>
    <s v="TORRINGTON"/>
    <s v="LITCHFIELD"/>
    <s v="CT"/>
    <s v="Multi drug Effects"/>
    <s v="Acute Intoxication due to the Combined Effects of Alprazolam, Bupropion, Methadone, Methylphenidate, Nortriptyline, Ritalinic Acid, Topiramate, Tramadol, and Venlafaxine"/>
    <m/>
    <m/>
    <m/>
    <m/>
    <m/>
    <m/>
    <m/>
    <m/>
    <s v="Y"/>
    <s v="Y"/>
    <m/>
    <s v="Y"/>
    <m/>
    <m/>
    <m/>
    <m/>
    <s v="Accident"/>
  </r>
  <r>
    <n v="662"/>
    <s v="17-0593"/>
    <x v="114"/>
    <d v="1899-12-30T00:00:00"/>
    <n v="27"/>
    <s v="Male"/>
    <s v="White"/>
    <s v="CHESHIRE"/>
    <s v="NEW HAVEN"/>
    <s v="CT"/>
    <s v="NEWTOWN"/>
    <s v="FAIRFIELD"/>
    <s v="Other"/>
    <s v="Friend's Home"/>
    <x v="1"/>
    <s v="Drug Use"/>
    <s v="Other"/>
    <s v="NEWTOWN"/>
    <s v="FAIRFIELD"/>
    <s v="CT"/>
    <s v="Multi drug Effects"/>
    <s v="Acute Intoxication Combined Effects of Clonazepam, Cocaine, Fentanyl, and Heroin"/>
    <s v="Y"/>
    <s v="Y"/>
    <s v="Y"/>
    <m/>
    <m/>
    <m/>
    <m/>
    <m/>
    <s v="Y"/>
    <m/>
    <m/>
    <m/>
    <m/>
    <m/>
    <m/>
    <m/>
    <s v="Accident"/>
  </r>
  <r>
    <n v="669"/>
    <s v="17-0222"/>
    <x v="81"/>
    <d v="1899-12-30T00:00:00"/>
    <n v="54"/>
    <s v="Male"/>
    <s v="Hispanic, White"/>
    <s v="NEW HAVEN"/>
    <s v="NEW HAVEN"/>
    <s v="CT"/>
    <s v="NEW HAVEN"/>
    <s v="NEW HAVEN"/>
    <s v="Residence"/>
    <m/>
    <x v="0"/>
    <s v="Substance abuse"/>
    <s v="Residence"/>
    <s v="NEW HAVEN"/>
    <s v="NEW HAVEN"/>
    <s v="CT"/>
    <s v="Multi drug Effects"/>
    <s v="Acute Intoxication From the Combined Effects of Methadone and Alcohol"/>
    <m/>
    <m/>
    <m/>
    <m/>
    <m/>
    <m/>
    <s v="Y"/>
    <m/>
    <m/>
    <s v="Y"/>
    <m/>
    <m/>
    <m/>
    <m/>
    <m/>
    <m/>
    <s v="Accident"/>
  </r>
  <r>
    <n v="673"/>
    <s v="17-0079"/>
    <x v="115"/>
    <d v="1899-12-30T00:00:00"/>
    <n v="47"/>
    <s v="Male"/>
    <s v="Hispanic, White"/>
    <s v="STAMFORD"/>
    <s v="FAIRFIELD"/>
    <s v="CT"/>
    <s v="STAMFORD"/>
    <s v="FAIRFIELD"/>
    <s v="Residence"/>
    <m/>
    <x v="1"/>
    <s v="Ingestion"/>
    <s v="Residence"/>
    <s v="STAMFORD"/>
    <s v="FAIRFIELD"/>
    <s v="CT"/>
    <s v="Multi drug Effects"/>
    <s v="Acute Intoxication Combined Effects of Ethanol and Chlordiazepoxide"/>
    <m/>
    <m/>
    <m/>
    <m/>
    <m/>
    <m/>
    <s v="Y"/>
    <m/>
    <s v="Y"/>
    <m/>
    <m/>
    <m/>
    <m/>
    <m/>
    <m/>
    <m/>
    <s v="Accident"/>
  </r>
  <r>
    <n v="678"/>
    <s v="17-0066"/>
    <x v="116"/>
    <d v="1899-12-30T00:00:00"/>
    <n v="35"/>
    <s v="Male"/>
    <s v="White"/>
    <s v="NIANTIC"/>
    <s v="NEW LONDON"/>
    <s v="CT"/>
    <s v="NEW LONDON"/>
    <s v="NEW LONDON"/>
    <s v="Hospital"/>
    <m/>
    <x v="0"/>
    <s v="Substance abuse"/>
    <s v="Residence"/>
    <s v="NIANTIC"/>
    <s v="NEW LONDON"/>
    <s v="CT"/>
    <s v="Multi drug Effects"/>
    <s v="Acute Intoxication From the Combined Effects of Fentanyl, Heroin, and Alprazolam"/>
    <s v="Y"/>
    <m/>
    <s v="Y"/>
    <m/>
    <m/>
    <m/>
    <m/>
    <m/>
    <s v="Y"/>
    <m/>
    <m/>
    <m/>
    <m/>
    <m/>
    <m/>
    <m/>
    <s v="Accident"/>
  </r>
  <r>
    <n v="688"/>
    <s v="17-0287"/>
    <x v="40"/>
    <d v="1899-12-30T00:00:00"/>
    <n v="31"/>
    <s v="Female"/>
    <s v="White"/>
    <s v="OXFORD"/>
    <s v="NEW HAVEN"/>
    <s v="CT"/>
    <s v="DERBY"/>
    <s v="NEW HAVEN"/>
    <s v="Hospital"/>
    <m/>
    <x v="0"/>
    <s v="Substance abuse"/>
    <s v="Residence"/>
    <s v="OXFORD"/>
    <s v="NEW HAVEN"/>
    <s v="CT"/>
    <s v="Multi drug Effects"/>
    <s v="Acute Intoxication From the Combined Effects of Heroin, Clonazepam, Sertraline, and Bupropion"/>
    <s v="Y"/>
    <m/>
    <m/>
    <m/>
    <m/>
    <m/>
    <m/>
    <m/>
    <s v="Y"/>
    <m/>
    <m/>
    <m/>
    <m/>
    <m/>
    <m/>
    <m/>
    <s v="Accident"/>
  </r>
  <r>
    <n v="692"/>
    <s v="17-0443"/>
    <x v="117"/>
    <d v="1899-12-30T00:00:00"/>
    <n v="27"/>
    <s v="Female"/>
    <s v="White"/>
    <s v="EAST HAVEN"/>
    <s v="NEW HAVEN"/>
    <s v="CT"/>
    <s v="EAST HAVEN"/>
    <s v="NEW HAVEN"/>
    <s v="Residence"/>
    <m/>
    <x v="0"/>
    <s v="Substance abuse"/>
    <s v="Residence"/>
    <s v="EAST HAVEN"/>
    <s v="NEW HAVEN"/>
    <s v="CT"/>
    <s v="Multi drug Effects"/>
    <s v="Acute Intoxication Due To The Combined Effects Of Fentanyl, Heroin, Methadone, Alprazolam, and Clonazepam"/>
    <s v="Y"/>
    <m/>
    <s v="Y"/>
    <m/>
    <m/>
    <m/>
    <m/>
    <m/>
    <s v="Y"/>
    <s v="Y"/>
    <m/>
    <m/>
    <m/>
    <m/>
    <m/>
    <m/>
    <s v="Accident"/>
  </r>
  <r>
    <n v="698"/>
    <s v="17-0011"/>
    <x v="118"/>
    <d v="1899-12-30T00:00:00"/>
    <n v="29"/>
    <s v="Male"/>
    <s v="White"/>
    <s v="TORRINGTON"/>
    <s v="LITCHFIELD"/>
    <s v="CT"/>
    <s v="TORRINGTON"/>
    <s v="LITCHFIELD"/>
    <s v="Residence"/>
    <m/>
    <x v="0"/>
    <s v="Substance abuse"/>
    <s v="Residence"/>
    <s v="TORRINGTON"/>
    <s v="LITCHFIELD"/>
    <s v="CT"/>
    <s v="Multi drug Effects"/>
    <s v="Acute Heroin Intoxication"/>
    <s v="Y"/>
    <m/>
    <m/>
    <m/>
    <m/>
    <m/>
    <m/>
    <m/>
    <m/>
    <m/>
    <m/>
    <m/>
    <m/>
    <m/>
    <m/>
    <m/>
    <s v="Accident"/>
  </r>
  <r>
    <n v="701"/>
    <s v="17-0768"/>
    <x v="104"/>
    <d v="1899-12-30T00:00:00"/>
    <n v="39"/>
    <s v="Female"/>
    <s v="White"/>
    <s v="JEWETT CITY"/>
    <s v="NEW LONDON"/>
    <s v="CT"/>
    <s v="JEWETT CITY"/>
    <s v="NEW LONDON"/>
    <s v="Residence"/>
    <m/>
    <x v="1"/>
    <s v="Drug Abuse"/>
    <s v="Residence"/>
    <s v="JEWETT CITY"/>
    <s v="NEW LONDON"/>
    <s v="CT"/>
    <s v="Multi drug Effects"/>
    <s v="Multidrug Toxicity Including Fentanyl and Ethanol"/>
    <m/>
    <m/>
    <s v="Y"/>
    <m/>
    <m/>
    <m/>
    <s v="Y"/>
    <m/>
    <m/>
    <m/>
    <m/>
    <m/>
    <m/>
    <m/>
    <m/>
    <m/>
    <s v="Accident"/>
  </r>
  <r>
    <n v="706"/>
    <s v="17-0567"/>
    <x v="70"/>
    <d v="1899-12-30T00:00:00"/>
    <n v="40"/>
    <s v="Female"/>
    <s v="White"/>
    <s v="EAST HAVEN"/>
    <s v="NEW HAVEN"/>
    <s v="CT"/>
    <s v="EAST HAVEN"/>
    <s v="NEW HAVEN"/>
    <s v="Residence"/>
    <m/>
    <x v="0"/>
    <s v="Substance abuse"/>
    <s v="Residence"/>
    <s v="EAST HAVEN"/>
    <s v="NEW HAVEN"/>
    <s v="CT"/>
    <s v="Multi drug Effects"/>
    <s v="Acute Intoxication due to the Combined Effects of Amitriptyline, Oxycodone, and Oxymorphone"/>
    <m/>
    <m/>
    <m/>
    <m/>
    <s v="Y"/>
    <s v="Y"/>
    <m/>
    <m/>
    <m/>
    <m/>
    <m/>
    <m/>
    <m/>
    <m/>
    <m/>
    <m/>
    <s v="Accident"/>
  </r>
  <r>
    <n v="716"/>
    <s v="17-0125"/>
    <x v="119"/>
    <d v="1899-12-30T00:00:00"/>
    <n v="52"/>
    <s v="Male"/>
    <s v="Black"/>
    <s v="NEW LONDON"/>
    <s v="NEW LONDON"/>
    <s v="CT"/>
    <s v="NEW LONDON"/>
    <s v="NEW LONDON"/>
    <s v="Hospital"/>
    <m/>
    <x v="1"/>
    <s v="Drug Use"/>
    <s v="Halfway House"/>
    <s v="NEW LONDON"/>
    <s v="NEW LONDON"/>
    <s v="CT"/>
    <s v="Multi drug Effects"/>
    <s v="Combined Effects of Fentanyl and Heroin"/>
    <s v="Y"/>
    <m/>
    <s v="Y"/>
    <m/>
    <m/>
    <m/>
    <m/>
    <m/>
    <m/>
    <m/>
    <m/>
    <m/>
    <m/>
    <m/>
    <m/>
    <m/>
    <s v="Accident"/>
  </r>
  <r>
    <n v="717"/>
    <s v="17-0602"/>
    <x v="62"/>
    <d v="1899-12-30T00:00:00"/>
    <n v="59"/>
    <s v="Male"/>
    <s v="White"/>
    <s v="MERIDEN"/>
    <s v="NEW HAVEN"/>
    <s v="CT"/>
    <s v="MERIDEN"/>
    <s v="NEW HAVEN"/>
    <s v="Residence"/>
    <m/>
    <x v="0"/>
    <s v="Substance abuse"/>
    <s v="Residence"/>
    <s v="MERIDEN"/>
    <s v="NEW HAVEN"/>
    <s v="CT"/>
    <s v="Multi drug Effects"/>
    <s v="Acute Intoxication From the Combined Effects of Fentanyl, Heroin, Alcohol, Topiramate, Quetiapine, and Escitalopram"/>
    <s v="Y"/>
    <m/>
    <s v="Y"/>
    <m/>
    <m/>
    <m/>
    <s v="Y"/>
    <m/>
    <m/>
    <m/>
    <m/>
    <m/>
    <m/>
    <m/>
    <m/>
    <m/>
    <s v="Accident"/>
  </r>
  <r>
    <n v="725"/>
    <s v="17-0434"/>
    <x v="120"/>
    <d v="1899-12-30T00:00:00"/>
    <n v="62"/>
    <s v="Female"/>
    <s v="White"/>
    <s v="GROTON"/>
    <s v="NEW LONDON"/>
    <s v="CT"/>
    <s v="GROTON"/>
    <s v="NEW LONDON"/>
    <s v="Residence"/>
    <m/>
    <x v="2"/>
    <s v="Took Medications With Alcohol"/>
    <s v="Residence"/>
    <s v="GROTON"/>
    <s v="NEW LONDON"/>
    <s v="CT"/>
    <s v="Others"/>
    <s v="Diphenhydramine, Ethanol, Hydrocodone, Nordiazepam, and Zolpidem"/>
    <m/>
    <m/>
    <m/>
    <m/>
    <m/>
    <m/>
    <s v="Y"/>
    <s v="Y"/>
    <s v="Y"/>
    <m/>
    <m/>
    <m/>
    <m/>
    <m/>
    <m/>
    <m/>
    <s v="Accident"/>
  </r>
  <r>
    <n v="730"/>
    <s v="17-0723"/>
    <x v="121"/>
    <d v="1899-12-30T00:00:00"/>
    <n v="30"/>
    <s v="Male"/>
    <s v="White"/>
    <s v="WATERFORD"/>
    <s v="NEW LONDON"/>
    <s v="CT"/>
    <s v="NEW LONDON"/>
    <s v="NEW LONDON"/>
    <s v="Hospital"/>
    <m/>
    <x v="0"/>
    <s v="Took oxycodone"/>
    <s v="Hospital or Emergency Room"/>
    <s v="NEW LONDON"/>
    <s v="NEW LONDON"/>
    <s v="CT"/>
    <s v="Oxycodone"/>
    <s v="Oxycodone Toxicity and Chronic Drug Abuse"/>
    <m/>
    <m/>
    <m/>
    <m/>
    <s v="Y"/>
    <m/>
    <m/>
    <m/>
    <m/>
    <m/>
    <m/>
    <m/>
    <m/>
    <m/>
    <m/>
    <m/>
    <s v="Accident"/>
  </r>
  <r>
    <n v="740"/>
    <s v="17-0355"/>
    <x v="122"/>
    <d v="1899-12-30T00:00:00"/>
    <n v="55"/>
    <s v="Female"/>
    <s v="White"/>
    <s v="NAUGATUCK"/>
    <s v="NEW HAVEN"/>
    <s v="CT"/>
    <s v="NAUGATUCK"/>
    <s v="NEW HAVEN"/>
    <s v="Residence"/>
    <m/>
    <x v="1"/>
    <s v="Drug Use"/>
    <s v="Residence"/>
    <s v="NAUGATUCK"/>
    <s v="NEW HAVEN"/>
    <s v="CT"/>
    <s v="Multi drug Effects"/>
    <s v="Combined Effects of Ethanol, Diazepam, Oxazepam, Temazepam, Chlordiazepoxide, Lorazepam, Alprazolam, Fentanyl, and Heroin"/>
    <s v="Y"/>
    <m/>
    <s v="Y"/>
    <m/>
    <m/>
    <m/>
    <s v="Y"/>
    <m/>
    <s v="Y"/>
    <m/>
    <m/>
    <m/>
    <m/>
    <m/>
    <m/>
    <m/>
    <s v="Accident"/>
  </r>
  <r>
    <n v="744"/>
    <s v="17-0227"/>
    <x v="97"/>
    <d v="1899-12-30T00:00:00"/>
    <n v="53"/>
    <s v="Male"/>
    <s v="Black"/>
    <s v="HARTFORD"/>
    <s v="HARTFORD"/>
    <s v="CT"/>
    <s v="HARTFORD"/>
    <s v="HARTFORD"/>
    <s v="Hospital"/>
    <m/>
    <x v="1"/>
    <s v="Drug Use"/>
    <s v="Residence"/>
    <s v="HARTFORD"/>
    <s v="HARTFORD"/>
    <s v="CT"/>
    <s v="Multi drug Effects"/>
    <s v="Combined Effects of Cocaine, Methadone, Amitriptyline, Citalopram / Escitalopram, and Trazodone"/>
    <m/>
    <s v="Y"/>
    <m/>
    <m/>
    <m/>
    <m/>
    <m/>
    <m/>
    <m/>
    <s v="Y"/>
    <m/>
    <m/>
    <m/>
    <m/>
    <m/>
    <m/>
    <s v="Accident"/>
  </r>
  <r>
    <n v="745"/>
    <s v="17-0714"/>
    <x v="123"/>
    <d v="1899-12-30T00:00:00"/>
    <n v="54"/>
    <s v="Male"/>
    <s v="Hispanic, White"/>
    <s v="HARTFORD"/>
    <s v="HARTFORD"/>
    <s v="CT"/>
    <s v="HARTFORD"/>
    <s v="HARTFORD"/>
    <s v="Residence"/>
    <m/>
    <x v="0"/>
    <s v="Substance abuse"/>
    <s v="Residence"/>
    <s v="EAST HARTFORD"/>
    <s v="HARTFORD"/>
    <s v="CT"/>
    <s v="Multi drug Effects"/>
    <s v="Acute Fentanyl Intoxication"/>
    <m/>
    <m/>
    <s v="Y"/>
    <m/>
    <m/>
    <m/>
    <m/>
    <m/>
    <m/>
    <m/>
    <m/>
    <m/>
    <m/>
    <m/>
    <m/>
    <m/>
    <s v="Accident"/>
  </r>
  <r>
    <n v="746"/>
    <s v="17-0791"/>
    <x v="51"/>
    <d v="1899-12-30T00:00:00"/>
    <n v="31"/>
    <s v="Male"/>
    <s v="White"/>
    <s v="EAST WINDSOR"/>
    <s v="HARTFORD"/>
    <s v="CT"/>
    <s v="EAST WINDSOR"/>
    <s v="HARTFORD"/>
    <s v="Residence"/>
    <m/>
    <x v="0"/>
    <s v="Substance abuse"/>
    <s v="Residence"/>
    <s v="EAST WINDSOR"/>
    <s v="HARTFORD"/>
    <s v="CT"/>
    <s v="Multi drug Effects"/>
    <s v="Acute Intoxication due to the Combined Effects of Ethanol and Fentanyl"/>
    <m/>
    <m/>
    <s v="Y"/>
    <m/>
    <m/>
    <m/>
    <s v="Y"/>
    <m/>
    <m/>
    <m/>
    <m/>
    <m/>
    <m/>
    <m/>
    <m/>
    <m/>
    <s v="Accident"/>
  </r>
  <r>
    <n v="748"/>
    <s v="17-0968"/>
    <x v="10"/>
    <d v="1899-12-30T00:00:00"/>
    <n v="29"/>
    <s v="Male"/>
    <s v="White"/>
    <s v="NAUGATUCK"/>
    <s v="NEW HAVEN"/>
    <s v="CT"/>
    <s v="NAUGATUCK"/>
    <s v="NEW HAVEN"/>
    <s v="Residence"/>
    <m/>
    <x v="1"/>
    <s v="Drug Abuse"/>
    <s v="Residence"/>
    <s v="NAUGATUCK"/>
    <s v="NEW HAVEN"/>
    <s v="CT"/>
    <s v="Multi drug Effects"/>
    <s v="Multidrug Toxicity Including Heroin, Fentanyl, Alprazolam, and Diazepam"/>
    <s v="Y"/>
    <m/>
    <s v="Y"/>
    <m/>
    <m/>
    <m/>
    <m/>
    <m/>
    <s v="Y"/>
    <m/>
    <m/>
    <m/>
    <m/>
    <m/>
    <m/>
    <m/>
    <s v="Accident"/>
  </r>
  <r>
    <n v="756"/>
    <s v="17-0690"/>
    <x v="59"/>
    <d v="1899-12-30T00:00:00"/>
    <n v="28"/>
    <s v="Male"/>
    <s v="White"/>
    <s v="DANBURY"/>
    <s v="FAIRFIELD"/>
    <s v="CT"/>
    <s v="DANBURY"/>
    <s v="FAIRFIELD"/>
    <s v="Residence"/>
    <m/>
    <x v="1"/>
    <s v="Drug Use"/>
    <s v="Residence"/>
    <s v="DANBURY"/>
    <s v="FAIRFIELD"/>
    <s v="CT"/>
    <s v="Multi drug Effects"/>
    <s v="Acute Methadone and Heroin Intoxication"/>
    <s v="Y"/>
    <m/>
    <m/>
    <m/>
    <m/>
    <m/>
    <m/>
    <m/>
    <m/>
    <s v="Y"/>
    <m/>
    <m/>
    <m/>
    <m/>
    <m/>
    <m/>
    <s v="Accident"/>
  </r>
  <r>
    <n v="759"/>
    <s v="17-0298"/>
    <x v="124"/>
    <d v="1899-12-30T00:00:00"/>
    <n v="56"/>
    <s v="Female"/>
    <s v="White"/>
    <s v="AVON"/>
    <s v="HARTFORD"/>
    <s v="CT"/>
    <s v="FARMINGTON"/>
    <s v="HARTFORD"/>
    <s v="Hospital"/>
    <m/>
    <x v="2"/>
    <s v="Took Medications With Alcohol"/>
    <s v="Residence"/>
    <s v="AVON"/>
    <s v="HARTFORD"/>
    <s v="CT"/>
    <s v="Multi drug Effects"/>
    <s v="Acute Intoxication due to the Combined Effects of Diazepam, Ethanol, and Oxycodone"/>
    <m/>
    <m/>
    <m/>
    <m/>
    <s v="Y"/>
    <m/>
    <s v="Y"/>
    <m/>
    <s v="Y"/>
    <m/>
    <m/>
    <m/>
    <m/>
    <m/>
    <m/>
    <m/>
    <s v="Accident"/>
  </r>
  <r>
    <n v="761"/>
    <s v="17-0750"/>
    <x v="125"/>
    <d v="1899-12-30T00:00:00"/>
    <n v="56"/>
    <s v="Male"/>
    <s v="White"/>
    <s v="SOUTHINGTON"/>
    <s v="HARTFORD"/>
    <s v="CT"/>
    <s v="SOUTHINGTON"/>
    <s v="HARTFORD"/>
    <s v="Residence"/>
    <m/>
    <x v="0"/>
    <s v="Substance abuse"/>
    <s v="Residence"/>
    <s v="SOUTHINGTON"/>
    <s v="HARTFORD"/>
    <s v="CT"/>
    <s v="Multi drug Effects"/>
    <s v="Fentanyl and Ethanol Toxicity"/>
    <m/>
    <m/>
    <s v="Y"/>
    <m/>
    <m/>
    <m/>
    <s v="Y"/>
    <m/>
    <m/>
    <m/>
    <m/>
    <m/>
    <m/>
    <m/>
    <m/>
    <m/>
    <s v="Accident"/>
  </r>
  <r>
    <n v="771"/>
    <s v="17-0801"/>
    <x v="33"/>
    <d v="1899-12-30T00:00:00"/>
    <n v="25"/>
    <s v="Male"/>
    <s v="White"/>
    <s v="BRIDGEPORT"/>
    <s v="FAIRFIELD"/>
    <s v="CT"/>
    <s v="BRIDGEPORT"/>
    <s v="FAIRFIELD"/>
    <s v="Residence"/>
    <m/>
    <x v="1"/>
    <s v="Drug Use"/>
    <s v="Residence"/>
    <s v="BRIDGEPORT"/>
    <s v="FAIRFIELD"/>
    <s v="CT"/>
    <s v="Multi drug Effects"/>
    <s v="Acute Intoxication Combined Effects of Alprazolam, Cocaine, Fentanyl, Acetyl Fentanyl, and Heroin"/>
    <s v="Y"/>
    <s v="Y"/>
    <s v="Y"/>
    <s v="Y"/>
    <m/>
    <m/>
    <m/>
    <m/>
    <s v="Y"/>
    <m/>
    <m/>
    <m/>
    <m/>
    <m/>
    <m/>
    <m/>
    <s v="Accident"/>
  </r>
  <r>
    <n v="775"/>
    <s v="17-0661"/>
    <x v="126"/>
    <d v="1899-12-30T00:00:00"/>
    <n v="55"/>
    <s v="Male"/>
    <s v="Hispanic, White"/>
    <s v="WATERBURY"/>
    <s v="NEW HAVEN"/>
    <s v="CT"/>
    <s v="WATERBURY"/>
    <s v="NEW HAVEN"/>
    <s v="Other"/>
    <s v="Backyard"/>
    <x v="0"/>
    <s v="Substance abuse"/>
    <s v="Yard"/>
    <s v="WATERBURY"/>
    <s v="NEW HAVEN"/>
    <s v="CT"/>
    <s v="Multi drug Effects"/>
    <s v="ACUTE COCAINE TOXICITY, ALPRAZOLAM, METHADONE USE"/>
    <m/>
    <s v="Y"/>
    <m/>
    <m/>
    <m/>
    <m/>
    <m/>
    <m/>
    <s v="Y"/>
    <s v="Y"/>
    <m/>
    <m/>
    <m/>
    <m/>
    <m/>
    <m/>
    <s v="Accident"/>
  </r>
  <r>
    <n v="790"/>
    <s v="17-0049"/>
    <x v="46"/>
    <d v="1899-12-30T00:00:00"/>
    <n v="25"/>
    <s v="Male"/>
    <s v="White"/>
    <s v="CHESHIRE"/>
    <s v="NEW HAVEN"/>
    <s v="CT"/>
    <s v="HARTFORD"/>
    <s v="HARTFORD"/>
    <s v="Hospital"/>
    <m/>
    <x v="0"/>
    <s v="Substance abuse"/>
    <s v="Other, Public Buildings"/>
    <s v="HARTFORD"/>
    <s v="HARTFORD"/>
    <s v="CT"/>
    <s v="Multi drug Effects"/>
    <s v="Acute Intoxication due to the Combined Effects of Heroin and Fentanyl"/>
    <s v="Y"/>
    <m/>
    <s v="Y"/>
    <m/>
    <m/>
    <m/>
    <m/>
    <m/>
    <m/>
    <m/>
    <m/>
    <m/>
    <m/>
    <m/>
    <m/>
    <m/>
    <s v="Accident"/>
  </r>
  <r>
    <n v="794"/>
    <s v="17-0466"/>
    <x v="127"/>
    <d v="1899-12-30T00:00:00"/>
    <n v="26"/>
    <s v="Male"/>
    <s v="White"/>
    <s v="VOLUNTOWN"/>
    <s v="NEW LONDON"/>
    <s v="CT"/>
    <s v="VOLUNTOWN"/>
    <s v="NEW LONDON"/>
    <s v="Residence"/>
    <m/>
    <x v="0"/>
    <s v="Substance abuse"/>
    <s v="Residence"/>
    <s v="VOLUNTOWN"/>
    <s v="NEW LONDON"/>
    <s v="CT"/>
    <s v="Multi drug Effects"/>
    <s v="Ethanol and Fentanyl"/>
    <m/>
    <m/>
    <s v="Y"/>
    <m/>
    <m/>
    <m/>
    <s v="Y"/>
    <m/>
    <m/>
    <m/>
    <m/>
    <m/>
    <m/>
    <m/>
    <m/>
    <m/>
    <s v="Accident"/>
  </r>
  <r>
    <n v="795"/>
    <s v="17-0943"/>
    <x v="128"/>
    <d v="1899-12-30T00:00:00"/>
    <n v="61"/>
    <s v="Male"/>
    <s v="Black"/>
    <s v="HARTFORD"/>
    <s v="HARTFORD"/>
    <s v="CT"/>
    <s v="HARTFORD"/>
    <s v="HARTFORD"/>
    <s v="Other"/>
    <s v="Family residence"/>
    <x v="0"/>
    <s v="Substance abuse"/>
    <s v="Other"/>
    <s v="HARTFORD"/>
    <s v="HARTFORD"/>
    <s v="CT"/>
    <s v="Multi drug Effects"/>
    <s v="Acute Intoxication From the Combined Effects of Cocaine, Fentanyl, Acetyl Fentanyl, Oxycodone, and Alcohol"/>
    <m/>
    <s v="Y"/>
    <s v="Y"/>
    <s v="Y"/>
    <s v="Y"/>
    <m/>
    <s v="Y"/>
    <m/>
    <m/>
    <m/>
    <m/>
    <m/>
    <m/>
    <m/>
    <m/>
    <m/>
    <s v="Accident"/>
  </r>
  <r>
    <n v="798"/>
    <s v="17-0786"/>
    <x v="129"/>
    <d v="1899-12-30T00:00:00"/>
    <n v="44"/>
    <s v="Male"/>
    <s v="White"/>
    <s v="MANCHESTER"/>
    <s v="HARTFORD"/>
    <s v="CT"/>
    <s v="MANCHESTER"/>
    <s v="HARTFORD"/>
    <s v="Hospital"/>
    <m/>
    <x v="0"/>
    <s v="Substance abuse"/>
    <s v="Residence"/>
    <s v="MANCHESTER"/>
    <s v="HARTFORD"/>
    <s v="CT"/>
    <s v="Multi drug Effects"/>
    <s v="Complications of Acute Methadone Intoxication"/>
    <m/>
    <m/>
    <m/>
    <m/>
    <m/>
    <m/>
    <m/>
    <m/>
    <m/>
    <s v="Y"/>
    <m/>
    <m/>
    <m/>
    <m/>
    <m/>
    <m/>
    <s v="Accident"/>
  </r>
  <r>
    <n v="800"/>
    <s v="17-0411"/>
    <x v="130"/>
    <d v="1899-12-30T00:00:00"/>
    <n v="34"/>
    <s v="Male"/>
    <s v="White"/>
    <s v="EAST WINDSOR"/>
    <s v="HARTFORD"/>
    <s v="CT"/>
    <s v="EAST WINDSOR"/>
    <s v="HARTFORD"/>
    <s v="Residence"/>
    <m/>
    <x v="1"/>
    <s v="Drug Abuse"/>
    <s v="Residence"/>
    <s v="EAST WINDSOR"/>
    <s v="HARTFORD"/>
    <s v="CT"/>
    <s v="Multi drug Effects"/>
    <s v="FENTANYL AND HEROIN TOXICITY"/>
    <s v="Y"/>
    <m/>
    <s v="Y"/>
    <m/>
    <m/>
    <m/>
    <m/>
    <m/>
    <m/>
    <m/>
    <m/>
    <m/>
    <m/>
    <m/>
    <m/>
    <m/>
    <s v="Accident"/>
  </r>
  <r>
    <n v="802"/>
    <s v="17-0320"/>
    <x v="131"/>
    <d v="1899-12-30T00:00:00"/>
    <n v="55"/>
    <s v="Female"/>
    <s v="White"/>
    <s v="MILFORD"/>
    <s v="NEW HAVEN"/>
    <s v="CT"/>
    <s v="MILFORD"/>
    <s v="NEW HAVEN"/>
    <s v="Residence"/>
    <m/>
    <x v="2"/>
    <s v="Ingested medications and ethanol"/>
    <s v="Residence"/>
    <s v="MILFORD"/>
    <s v="NEW HAVEN"/>
    <s v="CT"/>
    <s v="Multi drug Effects"/>
    <s v="ACUTE INTOXICATION DUE TO THE COMBINED EFFECTS OF MORPHINE, HYDROMORPHONE, AND ETHANOL"/>
    <m/>
    <m/>
    <m/>
    <m/>
    <m/>
    <m/>
    <s v="Y"/>
    <m/>
    <m/>
    <m/>
    <m/>
    <m/>
    <s v="Y"/>
    <s v="Y"/>
    <m/>
    <m/>
    <s v="Accident"/>
  </r>
  <r>
    <n v="803"/>
    <s v="17-0331"/>
    <x v="132"/>
    <d v="1899-12-30T00:00:00"/>
    <n v="46"/>
    <s v="Male"/>
    <s v="White"/>
    <s v="WATERTOWN"/>
    <s v="LITCHFIELD"/>
    <s v="CT"/>
    <s v="WATERTOWN"/>
    <s v="LITCHFIELD"/>
    <s v="Residence"/>
    <m/>
    <x v="0"/>
    <s v="Substance abuse"/>
    <s v="Residence"/>
    <s v="WATERTOWN"/>
    <s v="LITCHFIELD"/>
    <s v="CT"/>
    <s v="Multi drug Effects"/>
    <s v="Acute Intoxication Cocaine, Diazepam, Ethanol, Fentanyl, Heroin, Oxycodone, and Zolpidem"/>
    <s v="Y"/>
    <s v="Y"/>
    <s v="Y"/>
    <m/>
    <s v="Y"/>
    <m/>
    <s v="Y"/>
    <m/>
    <s v="Y"/>
    <m/>
    <m/>
    <m/>
    <m/>
    <m/>
    <m/>
    <m/>
    <s v="Accident"/>
  </r>
  <r>
    <n v="842"/>
    <s v="17-0863"/>
    <x v="133"/>
    <d v="1899-12-30T00:00:00"/>
    <n v="30"/>
    <s v="Male"/>
    <s v="White"/>
    <s v="TRUMBULL"/>
    <s v="FAIRFIELD"/>
    <s v="CT"/>
    <s v="TRUMBULL"/>
    <s v="FAIRFIELD"/>
    <s v="Residence"/>
    <m/>
    <x v="0"/>
    <s v="Substance abuse"/>
    <s v="Residence"/>
    <s v="TRUMBULL"/>
    <s v="FAIRFIELD"/>
    <s v="CT"/>
    <s v="Multi drug Effects"/>
    <s v="Acute Intoxication due to the Combined Effects of Fentanyl and Heroin"/>
    <s v="Y"/>
    <m/>
    <s v="Y"/>
    <m/>
    <m/>
    <m/>
    <m/>
    <m/>
    <m/>
    <m/>
    <m/>
    <m/>
    <m/>
    <m/>
    <m/>
    <m/>
    <s v="Accident"/>
  </r>
  <r>
    <n v="844"/>
    <s v="17-0163"/>
    <x v="52"/>
    <d v="1899-12-30T00:00:00"/>
    <n v="40"/>
    <s v="Male"/>
    <s v="Hispanic, Black"/>
    <s v="HARTFORD"/>
    <s v="HARTFORD"/>
    <s v="CT"/>
    <s v="HARTFORD"/>
    <s v="HARTFORD"/>
    <s v="Residence"/>
    <m/>
    <x v="0"/>
    <s v="Substance abuse"/>
    <s v="Residence"/>
    <s v="HARTFORD"/>
    <s v="HARTFORD"/>
    <s v="CT"/>
    <s v="Multi drug Effects"/>
    <s v="Acute Fentanyl and Ethanol Intoxication"/>
    <m/>
    <m/>
    <s v="Y"/>
    <m/>
    <m/>
    <m/>
    <s v="Y"/>
    <m/>
    <m/>
    <m/>
    <m/>
    <m/>
    <m/>
    <m/>
    <m/>
    <m/>
    <s v="Accident"/>
  </r>
  <r>
    <n v="851"/>
    <s v="17-0034"/>
    <x v="134"/>
    <d v="1899-12-30T00:00:00"/>
    <n v="55"/>
    <s v="Female"/>
    <s v="Hispanic, White"/>
    <s v="NEW BRITAIN"/>
    <s v="HARTFORD"/>
    <s v="CT"/>
    <s v="HARTFORD"/>
    <s v="HARTFORD"/>
    <s v="Other"/>
    <s v="Boyfriend's Residence"/>
    <x v="0"/>
    <s v="Substance abuse"/>
    <s v="Other"/>
    <s v="HARTFORD"/>
    <s v="HARTFORD"/>
    <s v="CT"/>
    <s v="Multi drug Effects"/>
    <s v="Acute Fentanyl and Heroin Intoxication"/>
    <s v="Y"/>
    <m/>
    <s v="Y"/>
    <m/>
    <m/>
    <m/>
    <m/>
    <m/>
    <m/>
    <m/>
    <m/>
    <m/>
    <m/>
    <m/>
    <m/>
    <m/>
    <s v="Accident"/>
  </r>
  <r>
    <n v="859"/>
    <s v="17-0418"/>
    <x v="98"/>
    <d v="1899-12-30T00:00:00"/>
    <n v="20"/>
    <s v="Male"/>
    <s v="Black"/>
    <s v="AVON"/>
    <s v="HARTFORD"/>
    <s v="CT"/>
    <s v="AVON"/>
    <s v="HARTFORD"/>
    <s v="Residence"/>
    <m/>
    <x v="0"/>
    <s v="Substance abuse"/>
    <s v="Residence"/>
    <s v="AVON"/>
    <s v="HARTFORD"/>
    <s v="CT"/>
    <s v="Multi drug Effects"/>
    <s v="Acute Intoxication due to the Combined Effects of Fentanyl, Alprazolam and Etizolam"/>
    <m/>
    <m/>
    <s v="Y"/>
    <m/>
    <m/>
    <m/>
    <m/>
    <m/>
    <s v="Y"/>
    <m/>
    <m/>
    <m/>
    <m/>
    <m/>
    <m/>
    <m/>
    <s v="Accident"/>
  </r>
  <r>
    <n v="860"/>
    <s v="17-0258"/>
    <x v="135"/>
    <d v="1899-12-30T00:00:00"/>
    <n v="62"/>
    <s v="Female"/>
    <s v="White"/>
    <s v="NEW BRITAIN"/>
    <s v="HARTFORD"/>
    <s v="CT"/>
    <s v="NEW BRITAIN"/>
    <s v="HARTFORD"/>
    <s v="Hospital"/>
    <m/>
    <x v="0"/>
    <s v="Substance abuse"/>
    <s v="Residence"/>
    <s v="NEW BRITAIN"/>
    <s v="HARTFORD"/>
    <s v="CT"/>
    <s v="Multi drug Effects"/>
    <s v="Acute Opioid (likely Fentanyl) and Ethanol Intoxiciation"/>
    <m/>
    <m/>
    <s v="Y"/>
    <m/>
    <m/>
    <m/>
    <s v="Y"/>
    <m/>
    <m/>
    <m/>
    <m/>
    <m/>
    <m/>
    <m/>
    <m/>
    <m/>
    <s v="Accident"/>
  </r>
  <r>
    <n v="863"/>
    <s v="17-0606"/>
    <x v="136"/>
    <d v="1899-12-30T00:00:00"/>
    <n v="22"/>
    <s v="Male"/>
    <s v="White"/>
    <s v="SOUTHINGTON"/>
    <s v="HARTFORD"/>
    <s v="CT"/>
    <s v="SOUTHINGTON"/>
    <s v="HARTFORD"/>
    <s v="Residence"/>
    <m/>
    <x v="0"/>
    <s v="Substance abuse"/>
    <s v="Residence"/>
    <s v="SOUTHINGTON"/>
    <s v="HARTFORD"/>
    <s v="CT"/>
    <s v="Multi drug Effects"/>
    <s v="ACUTE FENTANYL TOXICITY"/>
    <m/>
    <m/>
    <s v="Y"/>
    <m/>
    <m/>
    <m/>
    <m/>
    <m/>
    <m/>
    <m/>
    <m/>
    <m/>
    <m/>
    <m/>
    <m/>
    <m/>
    <s v="Accident"/>
  </r>
  <r>
    <n v="867"/>
    <s v="17-0680"/>
    <x v="137"/>
    <d v="1899-12-30T00:00:00"/>
    <n v="37"/>
    <s v="Female"/>
    <s v="Asian, Other"/>
    <s v="BRANFORD"/>
    <s v="NEW HAVEN"/>
    <s v="CT"/>
    <s v="BRANFORD"/>
    <s v="NEW HAVEN"/>
    <s v="Residence"/>
    <m/>
    <x v="0"/>
    <s v="Substance abuse"/>
    <s v="Residence"/>
    <s v="BRANFORD"/>
    <s v="NEW HAVEN"/>
    <s v="CT"/>
    <s v="Multi drug Effects"/>
    <s v="Acute Intoxication From the Combined Effects of Cocaine, Cocaethylene, Morphine, Alcohol, Diazepam, Oxazepam, Diphenhydramine, Lamotrigine, and Fluoxetine"/>
    <s v="Y"/>
    <s v="Y"/>
    <m/>
    <m/>
    <m/>
    <m/>
    <s v="Y"/>
    <m/>
    <s v="Y"/>
    <m/>
    <m/>
    <m/>
    <m/>
    <m/>
    <m/>
    <m/>
    <s v="Accident"/>
  </r>
  <r>
    <n v="875"/>
    <s v="17-0895"/>
    <x v="138"/>
    <d v="1899-12-30T00:00:00"/>
    <n v="29"/>
    <s v="Male"/>
    <s v="White"/>
    <s v="GROTON"/>
    <s v="NEW LONDON"/>
    <s v="CT"/>
    <s v="GROTON"/>
    <s v="NEW LONDON"/>
    <s v="Residence"/>
    <m/>
    <x v="1"/>
    <s v="Drug Abuse"/>
    <s v="Residence"/>
    <s v="GROTON"/>
    <s v="NEW LONDON"/>
    <s v="CT"/>
    <s v="Multi drug Effects"/>
    <s v="Multidrug Toxicity Including Fentanyl, Heroin, Methadone, and Clonazepam"/>
    <s v="Y"/>
    <m/>
    <s v="Y"/>
    <m/>
    <m/>
    <m/>
    <m/>
    <m/>
    <s v="Y"/>
    <s v="Y"/>
    <m/>
    <m/>
    <m/>
    <m/>
    <m/>
    <m/>
    <s v="Accident"/>
  </r>
  <r>
    <n v="880"/>
    <s v="17-0781"/>
    <x v="84"/>
    <d v="1899-12-30T00:00:00"/>
    <n v="33"/>
    <s v="Male"/>
    <s v="White"/>
    <s v="WEST HARTFORD"/>
    <s v="HARTFORD"/>
    <s v="CT"/>
    <s v="WEST HARTFORD"/>
    <s v="HARTFORD"/>
    <s v="Residence"/>
    <m/>
    <x v="0"/>
    <s v="Substance abuse"/>
    <s v="Shed"/>
    <s v="WEST HARTFORD"/>
    <s v="HARTFORD"/>
    <s v="CT"/>
    <s v="Multi drug Effects"/>
    <s v="Acute Intoxication From the Combined Effects of Cocaine, Fentanyl, and Alcohol"/>
    <m/>
    <s v="Y"/>
    <s v="Y"/>
    <m/>
    <m/>
    <m/>
    <s v="Y"/>
    <m/>
    <m/>
    <m/>
    <m/>
    <m/>
    <m/>
    <m/>
    <m/>
    <m/>
    <s v="Accident"/>
  </r>
  <r>
    <n v="881"/>
    <s v="17-0656"/>
    <x v="139"/>
    <d v="1899-12-30T00:00:00"/>
    <n v="26"/>
    <s v="Male"/>
    <s v="White"/>
    <s v="WATERBURY"/>
    <s v="NEW HAVEN"/>
    <s v="CT"/>
    <s v="WATERBURY"/>
    <s v="NEW HAVEN"/>
    <s v="Residence"/>
    <m/>
    <x v="0"/>
    <s v="Substance abuse"/>
    <s v="Residence"/>
    <s v="WATERBURY"/>
    <s v="NEW HAVEN"/>
    <s v="CT"/>
    <s v="Multi drug Effects"/>
    <s v="Acute Intoxication Due To The Combined Effects Of Fentanyl, Heroin, Methadone, Cocaine, and Clonazepam"/>
    <s v="Y"/>
    <s v="Y"/>
    <s v="Y"/>
    <m/>
    <m/>
    <m/>
    <m/>
    <m/>
    <s v="Y"/>
    <s v="Y"/>
    <m/>
    <m/>
    <m/>
    <m/>
    <m/>
    <m/>
    <s v="Accident"/>
  </r>
  <r>
    <n v="897"/>
    <s v="17-0128"/>
    <x v="119"/>
    <d v="1899-12-30T00:00:00"/>
    <n v="38"/>
    <s v="Male"/>
    <s v="White"/>
    <s v="GROTON"/>
    <s v="NEW LONDON"/>
    <s v="CT"/>
    <s v="NEW LONDON"/>
    <s v="NEW LONDON"/>
    <s v="Hospital"/>
    <m/>
    <x v="0"/>
    <s v="Substance abuse"/>
    <s v="Residence"/>
    <s v="GROTON"/>
    <s v="NEW LONDON"/>
    <s v="CT"/>
    <s v="Multi drug Effects"/>
    <s v="Acute Intoxication due to the Combined Effects of Fentanyl, Tramadol, Clonazepam and Cyclobenzaprine"/>
    <m/>
    <m/>
    <s v="Y"/>
    <m/>
    <m/>
    <m/>
    <m/>
    <m/>
    <s v="Y"/>
    <m/>
    <m/>
    <s v="Y"/>
    <m/>
    <m/>
    <m/>
    <m/>
    <s v="Accident"/>
  </r>
  <r>
    <n v="904"/>
    <s v="17-0552"/>
    <x v="140"/>
    <d v="1899-12-30T00:00:00"/>
    <n v="48"/>
    <s v="Male"/>
    <s v="Hispanic, Black"/>
    <s v="BRIDGEPORT"/>
    <s v="FAIRFIELD"/>
    <s v="CT"/>
    <s v="BRIDGEPORT"/>
    <s v="FAIRFIELD"/>
    <s v="Residence"/>
    <m/>
    <x v="1"/>
    <s v="Drug Abuse"/>
    <s v="Residence"/>
    <s v="BRIDGEPORT"/>
    <s v="FAIRFIELD"/>
    <s v="CT"/>
    <s v="Multi drug Effects"/>
    <s v="Multidrug Toxicity Including Fentanyl, Morphine, and Cocaine"/>
    <s v="Y"/>
    <s v="Y"/>
    <s v="Y"/>
    <m/>
    <m/>
    <m/>
    <m/>
    <m/>
    <m/>
    <m/>
    <m/>
    <m/>
    <m/>
    <m/>
    <m/>
    <m/>
    <s v="Accident"/>
  </r>
  <r>
    <n v="905"/>
    <s v="17-0506"/>
    <x v="141"/>
    <d v="1899-12-30T00:00:00"/>
    <n v="55"/>
    <s v="Male"/>
    <s v="White"/>
    <s v="SUFFIELD"/>
    <s v="HARTFORD"/>
    <s v="CT"/>
    <s v="SUFFIELD"/>
    <s v="HARTFORD"/>
    <s v="Residence"/>
    <m/>
    <x v="1"/>
    <s v="Abuse of Inhalants"/>
    <s v="Residence"/>
    <s v="SUFFIELD"/>
    <s v="HARTFORD"/>
    <s v="CT"/>
    <s v="Multi drug Effects"/>
    <s v="Acute 1, 1-Difluoroethane Intoxication"/>
    <m/>
    <m/>
    <m/>
    <m/>
    <m/>
    <m/>
    <m/>
    <m/>
    <m/>
    <m/>
    <m/>
    <m/>
    <m/>
    <m/>
    <s v="Difluro"/>
    <m/>
    <s v="Accident"/>
  </r>
  <r>
    <n v="912"/>
    <s v="17-0178"/>
    <x v="37"/>
    <d v="1899-12-30T00:00:00"/>
    <n v="44"/>
    <s v="Female"/>
    <s v="White"/>
    <s v="BRANFORD"/>
    <s v="NEW HAVEN"/>
    <s v="CT"/>
    <s v="BRANFORD"/>
    <s v="NEW HAVEN"/>
    <s v="Residence"/>
    <m/>
    <x v="0"/>
    <s v="USED HYDROCODONE SYRUP AND DIPHENHYDRAMINE"/>
    <s v="Residence"/>
    <s v="BRANFORD"/>
    <s v="NEW HAVEN"/>
    <s v="CT"/>
    <s v="Multi drug Effects"/>
    <s v="ACUTE HYDROCODONE COMBINED WITH DIPHENHYDRAMINE TOXICITIES, VENLAFAXINE AND ALPRAZOLAM USE"/>
    <m/>
    <m/>
    <m/>
    <m/>
    <m/>
    <m/>
    <m/>
    <s v="Y"/>
    <s v="Y"/>
    <m/>
    <m/>
    <m/>
    <m/>
    <m/>
    <m/>
    <m/>
    <s v="Accident"/>
  </r>
  <r>
    <n v="917"/>
    <s v="17-0811"/>
    <x v="142"/>
    <d v="1899-12-30T00:00:00"/>
    <n v="31"/>
    <s v="Male"/>
    <s v="White"/>
    <s v="COLUMBIA"/>
    <s v="TOLLAND"/>
    <s v="CT"/>
    <s v="COLUMBIA"/>
    <s v="TOLLAND"/>
    <s v="Residence"/>
    <m/>
    <x v="0"/>
    <s v="Substance abuse"/>
    <s v="Residence"/>
    <s v="COLUMBIA"/>
    <s v="TOLLAND"/>
    <s v="CT"/>
    <s v="Multi drug Effects"/>
    <s v="Acute Intoxication From the Combined Effects of Fentanyl, Heroin, and Etizolam"/>
    <s v="Y"/>
    <m/>
    <s v="Y"/>
    <m/>
    <m/>
    <m/>
    <m/>
    <m/>
    <s v="Y"/>
    <m/>
    <m/>
    <m/>
    <m/>
    <m/>
    <m/>
    <m/>
    <s v="Accident"/>
  </r>
  <r>
    <n v="925"/>
    <s v="17-0215"/>
    <x v="143"/>
    <d v="1899-12-30T00:00:00"/>
    <n v="31"/>
    <s v="Female"/>
    <s v="White"/>
    <s v="MADISON"/>
    <s v="NEW HAVEN"/>
    <s v="CT"/>
    <s v="MADISON"/>
    <s v="NEW HAVEN"/>
    <s v="Residence"/>
    <m/>
    <x v="0"/>
    <s v="Substance abuse"/>
    <s v="Residence"/>
    <s v="MADISON"/>
    <s v="NEW HAVEN"/>
    <s v="CT"/>
    <s v="Multi drug Effects"/>
    <s v="Acute Intoxication Clonazepam, Heroin, Metaxalone and Zolpidem"/>
    <s v="Y"/>
    <m/>
    <m/>
    <m/>
    <m/>
    <m/>
    <m/>
    <m/>
    <s v="Y"/>
    <m/>
    <m/>
    <m/>
    <m/>
    <m/>
    <m/>
    <m/>
    <s v="Accident"/>
  </r>
  <r>
    <n v="927"/>
    <s v="17-0205"/>
    <x v="144"/>
    <d v="1899-12-30T00:00:00"/>
    <n v="27"/>
    <s v="Female"/>
    <s v="White"/>
    <s v="EAST HAVEN"/>
    <s v="NEW HAVEN"/>
    <s v="CT"/>
    <s v="EAST HAVEN"/>
    <s v="NEW HAVEN"/>
    <s v="Residence"/>
    <m/>
    <x v="0"/>
    <s v="Substance abuse"/>
    <s v="Residence"/>
    <s v="EAST HAVEN"/>
    <s v="NEW HAVEN"/>
    <s v="CT"/>
    <s v="Multi drug Effects"/>
    <s v="FENTANYL, ACETYL FENTANYL, METHADONE, COCAINE, QUETIAPINE, AND DIPHENHYDRAMINE"/>
    <m/>
    <s v="Y"/>
    <s v="Y"/>
    <s v="Y"/>
    <m/>
    <m/>
    <m/>
    <m/>
    <m/>
    <s v="Y"/>
    <m/>
    <m/>
    <m/>
    <m/>
    <m/>
    <m/>
    <s v="Accident"/>
  </r>
  <r>
    <n v="933"/>
    <s v="17-0735"/>
    <x v="145"/>
    <d v="1899-12-30T00:00:00"/>
    <n v="27"/>
    <s v="Male"/>
    <s v="White"/>
    <s v="SOUTHINGTON"/>
    <s v="HARTFORD"/>
    <s v="CT"/>
    <s v="WATERBURY"/>
    <s v="NEW HAVEN"/>
    <s v="Hospital"/>
    <m/>
    <x v="1"/>
    <s v="Drug Abuse"/>
    <s v="Residence"/>
    <s v="CHESHIRE"/>
    <s v="NEW HAVEN"/>
    <s v="CT"/>
    <s v="Multi drug Effects"/>
    <s v="Multidrug Toxicity Including Cocaine, Fentanyl, and Heroin"/>
    <s v="Y"/>
    <s v="Y"/>
    <s v="Y"/>
    <m/>
    <m/>
    <m/>
    <m/>
    <m/>
    <m/>
    <m/>
    <m/>
    <m/>
    <m/>
    <m/>
    <m/>
    <m/>
    <s v="Accident"/>
  </r>
  <r>
    <n v="958"/>
    <s v="17-0472"/>
    <x v="146"/>
    <d v="1899-12-30T00:00:00"/>
    <n v="58"/>
    <s v="Male"/>
    <s v="White"/>
    <s v="STAMFORD"/>
    <s v="FAIRFIELD"/>
    <s v="CT"/>
    <s v="STAMFORD"/>
    <s v="FAIRFIELD"/>
    <s v="Residence"/>
    <m/>
    <x v="1"/>
    <s v="Drug Abuse"/>
    <s v="Residence"/>
    <s v="STAMFORD"/>
    <s v="FAIRFIELD"/>
    <s v="CT"/>
    <s v="Multi drug Effects"/>
    <s v="Multidrug Toxicity Including Heroin, Fentanyl, and Alprazolam"/>
    <s v="Y"/>
    <m/>
    <s v="Y"/>
    <m/>
    <m/>
    <m/>
    <m/>
    <m/>
    <s v="Y"/>
    <m/>
    <m/>
    <m/>
    <m/>
    <m/>
    <m/>
    <m/>
    <s v="Accident"/>
  </r>
  <r>
    <n v="965"/>
    <s v="17-0830"/>
    <x v="147"/>
    <d v="1899-12-30T00:00:00"/>
    <n v="54"/>
    <s v="Male"/>
    <s v="White"/>
    <s v="NEW MILFORD"/>
    <s v="LITCHFIELD"/>
    <s v="CT"/>
    <s v="NEW MILFORD"/>
    <s v="LITCHFIELD"/>
    <s v="Hospital"/>
    <m/>
    <x v="0"/>
    <s v="Substance abuse"/>
    <s v="Residence"/>
    <s v="NEW MILFORD"/>
    <s v="LITCHFIELD"/>
    <s v="CT"/>
    <s v="Multi drug Effects"/>
    <s v="INTOXICATION WITH FENTANYL, ASSOCIATED WITH CLONAZEPAM, BUPROPION AND FLUOXETINE"/>
    <m/>
    <m/>
    <s v="Y"/>
    <m/>
    <m/>
    <m/>
    <m/>
    <m/>
    <s v="Y"/>
    <m/>
    <m/>
    <m/>
    <m/>
    <m/>
    <m/>
    <m/>
    <s v="Accident"/>
  </r>
  <r>
    <n v="966"/>
    <s v="17-0911"/>
    <x v="148"/>
    <d v="1899-12-30T00:00:00"/>
    <n v="27"/>
    <s v="Male"/>
    <s v="White"/>
    <s v="TORRINGTON"/>
    <s v="LITCHFIELD"/>
    <s v="CT"/>
    <s v="TORRINGTON"/>
    <s v="LITCHFIELD"/>
    <s v="Residence"/>
    <m/>
    <x v="0"/>
    <s v="Substance abuse"/>
    <s v="Residence"/>
    <s v="TORRINGTON"/>
    <s v="LITCHFIELD"/>
    <s v="CT"/>
    <s v="Multi drug Effects"/>
    <s v="ACUTE HEROIN AND FENTANYL TOXICITIES"/>
    <s v="Y"/>
    <m/>
    <s v="Y"/>
    <m/>
    <m/>
    <m/>
    <m/>
    <m/>
    <m/>
    <m/>
    <m/>
    <m/>
    <m/>
    <m/>
    <m/>
    <m/>
    <s v="Accident"/>
  </r>
  <r>
    <n v="971"/>
    <s v="17-0146"/>
    <x v="149"/>
    <d v="1899-12-30T00:00:00"/>
    <n v="24"/>
    <s v="Male"/>
    <s v="White"/>
    <s v="FARMINGTON"/>
    <s v="HARTFORD"/>
    <s v="CT"/>
    <s v="FARMINGTON"/>
    <s v="HARTFORD"/>
    <s v="Residence"/>
    <m/>
    <x v="0"/>
    <s v="Substance abuse"/>
    <s v="Residence"/>
    <s v="FARMINGTON"/>
    <s v="HARTFORD"/>
    <s v="CT"/>
    <s v="Multi drug Effects"/>
    <s v="ACUTE HEROIN AND FENTANYL TOXICITIES, ALCOHOL AND SERTRALINE USE"/>
    <s v="Y"/>
    <m/>
    <s v="Y"/>
    <m/>
    <m/>
    <m/>
    <s v="Y"/>
    <m/>
    <m/>
    <m/>
    <m/>
    <m/>
    <m/>
    <m/>
    <m/>
    <m/>
    <s v="Accident"/>
  </r>
  <r>
    <n v="974"/>
    <s v="17-0878"/>
    <x v="150"/>
    <d v="1899-12-30T00:00:00"/>
    <n v="26"/>
    <s v="Male"/>
    <s v="White"/>
    <s v="MANCHESTER"/>
    <s v="HARTFORD"/>
    <s v="CT"/>
    <s v="HARTFORD"/>
    <s v="HARTFORD"/>
    <s v="Hospital"/>
    <m/>
    <x v="0"/>
    <s v="Substance abuse"/>
    <s v="Restaurant"/>
    <s v="HARTFORD"/>
    <s v="HARTFORD"/>
    <s v="CT"/>
    <s v="Multi drug Effects"/>
    <s v="Complications Following Acute Intoxication due to the Combined Effects of Heroin and Fentanyl"/>
    <s v="Y"/>
    <m/>
    <s v="Y"/>
    <m/>
    <m/>
    <m/>
    <m/>
    <m/>
    <m/>
    <m/>
    <m/>
    <m/>
    <m/>
    <m/>
    <m/>
    <m/>
    <s v="Accident"/>
  </r>
  <r>
    <n v="982"/>
    <s v="17-1015"/>
    <x v="151"/>
    <d v="1899-12-30T00:00:00"/>
    <n v="65"/>
    <s v="Female"/>
    <s v="White"/>
    <s v="NORWICH"/>
    <s v="NEW LONDON"/>
    <s v="CT"/>
    <s v="NORWICH"/>
    <s v="NEW LONDON"/>
    <s v="Residence"/>
    <m/>
    <x v="1"/>
    <s v="Drug Abuse"/>
    <s v="Residence"/>
    <s v="NORWICH"/>
    <s v="NEW LONDON"/>
    <s v="CT"/>
    <s v="Multi drug Effects"/>
    <s v="Multidrug Toxicity Including Fentanyl, Heroin, Oxycodone, Lorazepam, Clonidine, Duloxetine, Promethazine, and Ethanol"/>
    <s v="Y"/>
    <m/>
    <s v="Y"/>
    <m/>
    <s v="Y"/>
    <m/>
    <s v="Y"/>
    <m/>
    <s v="Y"/>
    <m/>
    <m/>
    <m/>
    <m/>
    <m/>
    <m/>
    <m/>
    <s v="Accident"/>
  </r>
  <r>
    <n v="986"/>
    <s v="17-0963"/>
    <x v="152"/>
    <d v="1899-12-30T00:00:00"/>
    <n v="63"/>
    <s v="Female"/>
    <s v="White"/>
    <s v="MANCHESTER"/>
    <s v="HARTFORD"/>
    <s v="CT"/>
    <s v="MANCHESTER"/>
    <s v="HARTFORD"/>
    <s v="Residence"/>
    <m/>
    <x v="1"/>
    <s v="Consumed medications"/>
    <s v="Residence"/>
    <s v="MANCHESTER"/>
    <s v="HARTFORD"/>
    <s v="CT"/>
    <s v="Multi drug Effects"/>
    <s v="Multidrug Toxicity Including Diphenhydramine, Temazepam, and Oxycodone"/>
    <m/>
    <m/>
    <m/>
    <m/>
    <s v="Y"/>
    <m/>
    <m/>
    <m/>
    <s v="Y"/>
    <m/>
    <m/>
    <m/>
    <m/>
    <m/>
    <m/>
    <m/>
    <s v="Accident"/>
  </r>
  <r>
    <n v="997"/>
    <s v="17-0671"/>
    <x v="153"/>
    <d v="1899-12-30T00:00:00"/>
    <n v="37"/>
    <s v="Female"/>
    <s v="White"/>
    <s v="SOUTHINGTON"/>
    <s v="HARTFORD"/>
    <s v="CT"/>
    <s v="SOUTHINGTON"/>
    <s v="HARTFORD"/>
    <s v="Hospital"/>
    <m/>
    <x v="2"/>
    <s v="Ethanol and drug abuse"/>
    <s v="Residence"/>
    <s v="SOUTHINGTON"/>
    <s v="HARTFORD"/>
    <s v="CT"/>
    <s v="Multi drug Effects"/>
    <s v="Multidrug Toxicity Including Ethanol, Cocaine, Cocaethylene, Fentanyl, Heroin, and Oxycodone"/>
    <s v="Y"/>
    <s v="Y"/>
    <s v="Y"/>
    <m/>
    <s v="Y"/>
    <m/>
    <s v="Y"/>
    <m/>
    <m/>
    <m/>
    <m/>
    <m/>
    <m/>
    <m/>
    <m/>
    <m/>
    <s v="Accident"/>
  </r>
  <r>
    <n v="1001"/>
    <s v="17-0241"/>
    <x v="154"/>
    <d v="1899-12-30T00:00:00"/>
    <n v="39"/>
    <s v="Male"/>
    <s v="White"/>
    <s v="CROMWELL"/>
    <s v="MIDDLESEX"/>
    <s v="CT"/>
    <s v="CROMWELL"/>
    <s v="MIDDLESEX"/>
    <s v="Residence"/>
    <m/>
    <x v="0"/>
    <s v="Substance abuse"/>
    <s v="Residence"/>
    <s v="CROMWELL"/>
    <s v="MIDDLESEX"/>
    <s v="CT"/>
    <s v="Multi drug Effects"/>
    <s v="ACUTE FENTANYL TOXICITY, OXYCODONE, CLONAZEPAM USE"/>
    <m/>
    <m/>
    <s v="Y"/>
    <m/>
    <s v="Y"/>
    <m/>
    <m/>
    <m/>
    <s v="Y"/>
    <m/>
    <m/>
    <m/>
    <m/>
    <m/>
    <m/>
    <m/>
    <s v="Accident"/>
  </r>
  <r>
    <n v="1010"/>
    <s v="17-0619"/>
    <x v="155"/>
    <d v="1899-12-30T00:00:00"/>
    <n v="36"/>
    <s v="Male"/>
    <s v="Black"/>
    <s v="HAMDEN"/>
    <s v="NEW HAVEN"/>
    <s v="CT"/>
    <s v="HAMDEN"/>
    <s v="NEW HAVEN"/>
    <s v="Residence"/>
    <m/>
    <x v="1"/>
    <s v="Drug Abuse"/>
    <s v="Residence"/>
    <s v="HAMDEN"/>
    <s v="NEW HAVEN"/>
    <s v="CT"/>
    <s v="Multi drug Effects"/>
    <s v="Multidrug Toxicity Including Ethanol, Cocaethylene, and Heroin"/>
    <s v="Y"/>
    <m/>
    <m/>
    <m/>
    <m/>
    <m/>
    <s v="Y"/>
    <m/>
    <m/>
    <m/>
    <m/>
    <m/>
    <m/>
    <m/>
    <m/>
    <m/>
    <s v="Accident"/>
  </r>
  <r>
    <n v="1014"/>
    <s v="17-0946"/>
    <x v="128"/>
    <d v="1899-12-30T00:00:00"/>
    <n v="60"/>
    <s v="Male"/>
    <s v="White"/>
    <s v="WATERBURY"/>
    <s v="NEW HAVEN"/>
    <s v="CT"/>
    <s v="WATERBURY"/>
    <s v="NEW HAVEN"/>
    <s v="Residence"/>
    <m/>
    <x v="0"/>
    <s v="Substance abuse"/>
    <s v="Residence"/>
    <s v="WATERBURY"/>
    <s v="NEW HAVEN"/>
    <s v="CT"/>
    <s v="Multi drug Effects"/>
    <s v="COMBINED HEROIN, FENTANYL, TRAMADOL, METHADONE AND ALPRAZOLAM TOXICITY ASSOCIATED WITH PHENCYCLIDINE USE"/>
    <s v="Y"/>
    <m/>
    <s v="Y"/>
    <m/>
    <m/>
    <m/>
    <m/>
    <m/>
    <s v="Y"/>
    <s v="Y"/>
    <m/>
    <s v="Y"/>
    <m/>
    <m/>
    <s v="PCP"/>
    <m/>
    <s v="Accident"/>
  </r>
  <r>
    <n v="1016"/>
    <s v="17-0111"/>
    <x v="76"/>
    <d v="1899-12-30T00:00:00"/>
    <n v="34"/>
    <s v="Male"/>
    <s v="White"/>
    <s v="NEWINGTON"/>
    <s v="HARTFORD"/>
    <s v="CT"/>
    <s v="NEWINGTON"/>
    <s v="HARTFORD"/>
    <s v="Residence"/>
    <m/>
    <x v="0"/>
    <s v="Substance abuse"/>
    <s v="Residence"/>
    <s v="NEWINGTON"/>
    <s v="HARTFORD"/>
    <s v="CT"/>
    <s v="Multi drug Effects"/>
    <s v="Acute Intoxication From the Combined Effects of Fentanyl, Acetyl Fentanyl, Heroin, and Alcohol"/>
    <s v="Y"/>
    <m/>
    <s v="Y"/>
    <s v="Y"/>
    <m/>
    <m/>
    <s v="Y"/>
    <m/>
    <m/>
    <m/>
    <m/>
    <m/>
    <m/>
    <m/>
    <m/>
    <m/>
    <s v="Accident"/>
  </r>
  <r>
    <n v="1019"/>
    <s v="17-0401"/>
    <x v="156"/>
    <d v="1899-12-30T00:00:00"/>
    <n v="56"/>
    <s v="Male"/>
    <s v="White"/>
    <s v="MERIDEN"/>
    <s v="NEW HAVEN"/>
    <s v="CT"/>
    <s v="MERIDEN"/>
    <s v="NEW HAVEN"/>
    <s v="Residence"/>
    <m/>
    <x v="1"/>
    <s v="Drug Abuse"/>
    <s v="Residence"/>
    <s v="MERIDEN"/>
    <s v="NEW HAVEN"/>
    <s v="CT"/>
    <s v="Multi drug Effects"/>
    <s v="Multidrug Toxicity Including Fentanyl, Ethanol, Morphine, and Cocaine"/>
    <s v="Y"/>
    <s v="Y"/>
    <s v="Y"/>
    <m/>
    <m/>
    <m/>
    <s v="Y"/>
    <m/>
    <m/>
    <m/>
    <m/>
    <m/>
    <m/>
    <m/>
    <m/>
    <m/>
    <s v="Accident"/>
  </r>
  <r>
    <n v="1024"/>
    <s v="17-0474"/>
    <x v="53"/>
    <d v="1899-12-30T00:00:00"/>
    <n v="23"/>
    <s v="Male"/>
    <s v="White"/>
    <s v="BRISTOL"/>
    <s v="HARTFORD"/>
    <s v="CT"/>
    <s v="BRISTOL"/>
    <s v="HARTFORD"/>
    <s v="Residence"/>
    <m/>
    <x v="0"/>
    <s v="Substance abuse"/>
    <s v="Residence"/>
    <s v="BRISTOL"/>
    <s v="HARTFORD"/>
    <s v="CT"/>
    <s v="Multi drug Effects"/>
    <s v="Acute Fentanyl Intoxication"/>
    <m/>
    <m/>
    <s v="Y"/>
    <m/>
    <m/>
    <m/>
    <m/>
    <m/>
    <m/>
    <m/>
    <m/>
    <m/>
    <m/>
    <m/>
    <m/>
    <m/>
    <s v="Accident"/>
  </r>
  <r>
    <n v="1026"/>
    <s v="17-0421"/>
    <x v="157"/>
    <d v="1899-12-30T00:00:00"/>
    <n v="40"/>
    <s v="Female"/>
    <s v="White"/>
    <s v="KILLINGLY"/>
    <s v="WINDHAM"/>
    <s v="CT"/>
    <s v="KILLINGLY"/>
    <s v="WINDHAM"/>
    <s v="Other"/>
    <s v="Friend's Residence"/>
    <x v="1"/>
    <s v="Drug Use"/>
    <s v="Residence"/>
    <s v="KILLINGLY"/>
    <s v="WINDHAM"/>
    <s v="CT"/>
    <s v="Multi drug Effects"/>
    <s v="Combined Effects of Clonazepam, Cocaine, Citalopram/Escitalopram, Fentanyl, and Heroin"/>
    <s v="Y"/>
    <s v="Y"/>
    <s v="Y"/>
    <m/>
    <m/>
    <m/>
    <m/>
    <m/>
    <s v="Y"/>
    <m/>
    <m/>
    <m/>
    <m/>
    <m/>
    <m/>
    <m/>
    <s v="Accident"/>
  </r>
  <r>
    <n v="1027"/>
    <s v="17-0650"/>
    <x v="158"/>
    <d v="1899-12-30T00:00:00"/>
    <n v="24"/>
    <s v="Male"/>
    <s v="White"/>
    <s v="WOODBRIDGE"/>
    <s v="NEW HAVEN"/>
    <s v="CT"/>
    <s v="BETHANY"/>
    <s v="NEW HAVEN"/>
    <s v="Other"/>
    <s v="Mother's House"/>
    <x v="0"/>
    <s v="Substance abuse"/>
    <s v="House"/>
    <s v="BETHANY"/>
    <s v="NEW HAVEN"/>
    <s v="CT"/>
    <s v="Multi drug Effects"/>
    <s v="ACUTE HEROIN TOXICITY, FLUOXETINE USE"/>
    <s v="Y"/>
    <m/>
    <m/>
    <m/>
    <m/>
    <m/>
    <m/>
    <m/>
    <m/>
    <m/>
    <m/>
    <m/>
    <m/>
    <m/>
    <m/>
    <m/>
    <s v="Accident"/>
  </r>
  <r>
    <n v="1028"/>
    <s v="17-0929"/>
    <x v="159"/>
    <d v="1899-12-30T00:00:00"/>
    <n v="24"/>
    <s v="Male"/>
    <s v="White"/>
    <s v="WINDSOR LOCKS"/>
    <s v="HARTFORD"/>
    <s v="CT"/>
    <s v="WINDSOR LOCKS"/>
    <s v="HARTFORD"/>
    <s v="Residence"/>
    <m/>
    <x v="0"/>
    <s v="Substance abuse"/>
    <s v="Residence"/>
    <s v="WINDSOR LOCKS"/>
    <s v="HARTFORD"/>
    <s v="CT"/>
    <s v="Multi drug Effects"/>
    <s v="Acute Intoxication due to the Combined Effects of Ethanol, Fentanyl, and Heroin"/>
    <s v="Y"/>
    <m/>
    <s v="Y"/>
    <m/>
    <m/>
    <m/>
    <s v="Y"/>
    <m/>
    <m/>
    <m/>
    <m/>
    <m/>
    <m/>
    <m/>
    <m/>
    <m/>
    <s v="Accident"/>
  </r>
  <r>
    <n v="1039"/>
    <s v="17-0502"/>
    <x v="141"/>
    <d v="1899-12-30T00:00:00"/>
    <n v="32"/>
    <s v="Male"/>
    <s v="White"/>
    <s v="FARMINGTON"/>
    <s v="HARTFORD"/>
    <s v="CT"/>
    <s v="MANCHESTER"/>
    <s v="HARTFORD"/>
    <s v="Hospital"/>
    <m/>
    <x v="0"/>
    <s v="Substance abuse"/>
    <s v="Halfway House"/>
    <s v="MANCHESTER"/>
    <s v="HARTFORD"/>
    <s v="CT"/>
    <s v="Multi drug Effects"/>
    <s v="Complications of Acute Fentanyl Intoxication"/>
    <m/>
    <m/>
    <s v="Y"/>
    <m/>
    <m/>
    <m/>
    <m/>
    <m/>
    <m/>
    <m/>
    <m/>
    <m/>
    <m/>
    <m/>
    <m/>
    <m/>
    <s v="Accident"/>
  </r>
  <r>
    <n v="1041"/>
    <s v="17-0994"/>
    <x v="160"/>
    <d v="1899-12-30T00:00:00"/>
    <n v="42"/>
    <s v="Female"/>
    <s v="Black"/>
    <s v="NEW HAVEN"/>
    <s v="NEW HAVEN"/>
    <s v="CT"/>
    <s v="HAMDEN"/>
    <s v="NEW HAVEN"/>
    <s v="Other"/>
    <s v="Friend's Home"/>
    <x v="0"/>
    <s v="Substance abuse"/>
    <s v="House"/>
    <s v="HAMDEN"/>
    <s v="NEW HAVEN"/>
    <s v="CT"/>
    <s v="Multi drug Effects"/>
    <s v="ACUTE FENTANYL, HEROIN, COCAINE AND PHENCYCLIDINE TOXICITIES"/>
    <s v="Y"/>
    <s v="Y"/>
    <s v="Y"/>
    <m/>
    <m/>
    <m/>
    <m/>
    <m/>
    <m/>
    <m/>
    <m/>
    <m/>
    <m/>
    <m/>
    <s v="PCP"/>
    <m/>
    <s v="Accident"/>
  </r>
  <r>
    <n v="1048"/>
    <s v="17-0571"/>
    <x v="161"/>
    <d v="1899-12-30T00:00:00"/>
    <n v="55"/>
    <s v="Male"/>
    <s v="White"/>
    <s v="HARTFORD"/>
    <s v="HARTFORD"/>
    <s v="CT"/>
    <s v="HARTFORD"/>
    <s v="HARTFORD"/>
    <s v="Other"/>
    <s v="In Vehicle"/>
    <x v="0"/>
    <s v="Substance abuse"/>
    <s v="In Vehicle"/>
    <s v="HARTFORD"/>
    <s v="HARTFORD"/>
    <s v="CT"/>
    <s v="Multi drug Effects"/>
    <s v="Acute Intoxication due to the Combined Effects of Cocaine and Fentanyl"/>
    <m/>
    <s v="Y"/>
    <s v="Y"/>
    <m/>
    <m/>
    <m/>
    <m/>
    <m/>
    <m/>
    <m/>
    <m/>
    <m/>
    <m/>
    <m/>
    <m/>
    <m/>
    <s v="Accident"/>
  </r>
  <r>
    <n v="1050"/>
    <s v="17-0919"/>
    <x v="110"/>
    <d v="1899-12-30T00:00:00"/>
    <n v="42"/>
    <s v="Male"/>
    <s v="White"/>
    <s v="SOUTHINGTON"/>
    <s v="HARTFORD"/>
    <s v="CT"/>
    <s v="SOUTHINGTON"/>
    <s v="HARTFORD"/>
    <s v="Residence"/>
    <m/>
    <x v="0"/>
    <s v="Substance abuse"/>
    <s v="Residence"/>
    <s v="SOUTHINGTON"/>
    <s v="HARTFORD"/>
    <s v="CT"/>
    <s v="Multi drug Effects"/>
    <s v="ACUTE HEROIN TOXICITY ASSOCIATED WITH DIPHENHYDRAMINE, BUPROPION AND HALOPERIDOL USE"/>
    <s v="Y"/>
    <m/>
    <m/>
    <m/>
    <m/>
    <m/>
    <m/>
    <m/>
    <m/>
    <m/>
    <m/>
    <m/>
    <m/>
    <m/>
    <m/>
    <m/>
    <s v="Accident"/>
  </r>
  <r>
    <n v="1061"/>
    <s v="17-0302"/>
    <x v="162"/>
    <d v="1899-12-30T00:00:00"/>
    <n v="60"/>
    <s v="Male"/>
    <s v="Hispanic, White"/>
    <s v="HARTFORD"/>
    <s v="HARTFORD"/>
    <s v="CT"/>
    <s v="HARTFORD"/>
    <s v="HARTFORD"/>
    <s v="Hospital"/>
    <m/>
    <x v="1"/>
    <s v="Drug Use"/>
    <s v="Residence"/>
    <s v="HARTFORD"/>
    <s v="HARTFORD"/>
    <s v="CT"/>
    <s v="Multi drug Effects"/>
    <s v="Acute and Chronic Substance Abuse (Opioids)"/>
    <m/>
    <m/>
    <m/>
    <m/>
    <m/>
    <m/>
    <m/>
    <m/>
    <m/>
    <m/>
    <m/>
    <m/>
    <m/>
    <m/>
    <m/>
    <s v="Y"/>
    <s v="Accident"/>
  </r>
  <r>
    <n v="1064"/>
    <s v="17-0519"/>
    <x v="163"/>
    <d v="1899-12-30T00:00:00"/>
    <n v="28"/>
    <s v="Male"/>
    <s v="White"/>
    <s v="BERLIN"/>
    <s v="HARTFORD"/>
    <s v="CT"/>
    <s v="NEWINGTON"/>
    <s v="HARTFORD"/>
    <s v="Other"/>
    <s v="Wooded Area"/>
    <x v="0"/>
    <s v="Substance abuse"/>
    <s v="Forest, Wooded Area"/>
    <s v="NEWINGTON"/>
    <s v="HARTFORD"/>
    <s v="CT"/>
    <s v="Multi drug Effects"/>
    <s v="Acute Fentanyl and Buprenorphine Intoxication, recent cocaine"/>
    <m/>
    <s v="Y"/>
    <s v="Y"/>
    <m/>
    <m/>
    <m/>
    <m/>
    <m/>
    <m/>
    <m/>
    <m/>
    <m/>
    <m/>
    <m/>
    <s v="Buprnor"/>
    <m/>
    <s v="Accident"/>
  </r>
  <r>
    <n v="1069"/>
    <s v="17-0867"/>
    <x v="164"/>
    <d v="1899-12-30T00:00:00"/>
    <n v="35"/>
    <s v="Male"/>
    <s v="White"/>
    <s v="WEST HARTFORD"/>
    <s v="HARTFORD"/>
    <s v="CT"/>
    <s v="WEST HARTFORD"/>
    <s v="HARTFORD"/>
    <s v="Other"/>
    <s v="Mother's Residence"/>
    <x v="0"/>
    <s v="Substance abuse"/>
    <s v="House"/>
    <s v="WEST HARTFORD"/>
    <s v="HARTFORD"/>
    <s v="CT"/>
    <s v="Multi drug Effects"/>
    <s v="INTOXICATION WITH FENTANYL AND HEROIN, ASSOCIATED WITH OLANZAPINE AND CLONAZEPAM USE"/>
    <s v="Y"/>
    <m/>
    <s v="Y"/>
    <m/>
    <m/>
    <m/>
    <m/>
    <m/>
    <s v="Y"/>
    <m/>
    <m/>
    <m/>
    <m/>
    <m/>
    <m/>
    <m/>
    <s v="Accident"/>
  </r>
  <r>
    <n v="1072"/>
    <s v="17-0236"/>
    <x v="165"/>
    <d v="1899-12-30T00:00:00"/>
    <n v="63"/>
    <s v="Male"/>
    <s v="White"/>
    <s v="ANSONIA"/>
    <s v="NEW HAVEN"/>
    <s v="CT"/>
    <s v="ANSONIA"/>
    <s v="NEW HAVEN"/>
    <s v="Residence"/>
    <m/>
    <x v="0"/>
    <s v="Substance abuse"/>
    <s v="Residence"/>
    <s v="ANSONIA"/>
    <s v="NEW HAVEN"/>
    <s v="CT"/>
    <s v="Others"/>
    <s v="Complicating Acute Cocaine Intoxication"/>
    <m/>
    <s v="Y"/>
    <m/>
    <m/>
    <m/>
    <m/>
    <m/>
    <m/>
    <m/>
    <m/>
    <m/>
    <m/>
    <m/>
    <m/>
    <m/>
    <m/>
    <s v="Accident"/>
  </r>
  <r>
    <n v="1076"/>
    <s v="17-0246"/>
    <x v="166"/>
    <d v="1899-12-30T00:00:00"/>
    <n v="61"/>
    <s v="Male"/>
    <s v="Black"/>
    <s v="EAST HARTFORD"/>
    <s v="HARTFORD"/>
    <s v="CT"/>
    <s v="EAST HARTFORD"/>
    <s v="HARTFORD"/>
    <s v="Residence"/>
    <m/>
    <x v="0"/>
    <s v="Substance abuse"/>
    <s v="Residence"/>
    <s v="EAST HARTFORD"/>
    <s v="HARTFORD"/>
    <s v="CT"/>
    <s v="Multi drug Effects"/>
    <s v="Fentanyl and Hydroxyzine"/>
    <m/>
    <m/>
    <s v="Y"/>
    <m/>
    <m/>
    <m/>
    <m/>
    <m/>
    <m/>
    <m/>
    <m/>
    <m/>
    <m/>
    <m/>
    <m/>
    <m/>
    <s v="Accident"/>
  </r>
  <r>
    <n v="1077"/>
    <s v="17-0043"/>
    <x v="167"/>
    <d v="1899-12-30T00:00:00"/>
    <n v="38"/>
    <s v="Male"/>
    <s v="White"/>
    <s v="WEST HARTFORD"/>
    <s v="HARTFORD"/>
    <s v="CT"/>
    <s v="WEST HARTFORD"/>
    <s v="HARTFORD"/>
    <s v="Residence"/>
    <m/>
    <x v="0"/>
    <s v="Substance abuse"/>
    <s v="Residence"/>
    <s v="WEST HARTFORD"/>
    <s v="HARTFORD"/>
    <s v="CT"/>
    <s v="Multi drug Effects"/>
    <s v="Acute Fentanyl Intoxication"/>
    <m/>
    <m/>
    <s v="Y"/>
    <m/>
    <m/>
    <m/>
    <m/>
    <m/>
    <m/>
    <m/>
    <m/>
    <m/>
    <m/>
    <m/>
    <m/>
    <m/>
    <s v="Accident"/>
  </r>
  <r>
    <n v="1086"/>
    <s v="17-0099"/>
    <x v="42"/>
    <d v="1899-12-30T00:00:00"/>
    <n v="37"/>
    <s v="Male"/>
    <s v="White"/>
    <s v="PRESTON"/>
    <s v="NEW LONDON"/>
    <s v="CT"/>
    <s v="PRESTON"/>
    <s v="NEW LONDON"/>
    <s v="Residence"/>
    <m/>
    <x v="1"/>
    <s v="Drug Use"/>
    <s v="Residence"/>
    <s v="PRESTON"/>
    <s v="NEW LONDON"/>
    <s v="CT"/>
    <s v="Multi drug Effects"/>
    <s v="Combined Effects of Ethanol, Fentanyl, and Oxycodone"/>
    <m/>
    <m/>
    <s v="Y"/>
    <m/>
    <s v="Y"/>
    <m/>
    <s v="Y"/>
    <m/>
    <m/>
    <m/>
    <m/>
    <m/>
    <m/>
    <m/>
    <m/>
    <m/>
    <s v="Accident"/>
  </r>
  <r>
    <n v="1092"/>
    <s v="17-0718"/>
    <x v="168"/>
    <d v="1899-12-30T00:00:00"/>
    <n v="37"/>
    <s v="Male"/>
    <s v="Black"/>
    <s v="BRIDGEPORT"/>
    <s v="FAIRFIELD"/>
    <s v="CT"/>
    <s v="BRIDGEPORT"/>
    <s v="FAIRFIELD"/>
    <s v="Residence"/>
    <m/>
    <x v="1"/>
    <s v="Drug Use"/>
    <s v="Residence"/>
    <s v="BRIDGEPORT"/>
    <s v="FAIRFIELD"/>
    <s v="CT"/>
    <s v="Multi drug Effects"/>
    <s v="Acute Heroin Intoxication"/>
    <s v="Y"/>
    <m/>
    <m/>
    <m/>
    <m/>
    <m/>
    <m/>
    <m/>
    <m/>
    <m/>
    <m/>
    <m/>
    <m/>
    <m/>
    <m/>
    <m/>
    <s v="Accident"/>
  </r>
  <r>
    <n v="1096"/>
    <s v="17-0797"/>
    <x v="169"/>
    <d v="1899-12-30T00:00:00"/>
    <n v="50"/>
    <s v="Male"/>
    <s v="White"/>
    <s v="MOOSUP"/>
    <s v="WINDHAM"/>
    <s v="CT"/>
    <s v="MOOSUP"/>
    <s v="WINDHAM"/>
    <s v="Residence"/>
    <m/>
    <x v="2"/>
    <s v="Drug and ethanol abuse"/>
    <s v="Residence"/>
    <s v="MOOSUP"/>
    <s v="WINDHAM"/>
    <s v="CT"/>
    <s v="Multi drug Effects"/>
    <s v="Multidrug Toxicity Including Heroin, Ethanol, and Fentanyl"/>
    <s v="Y"/>
    <m/>
    <s v="Y"/>
    <m/>
    <m/>
    <m/>
    <s v="Y"/>
    <m/>
    <m/>
    <m/>
    <m/>
    <m/>
    <m/>
    <m/>
    <m/>
    <m/>
    <s v="Accident"/>
  </r>
  <r>
    <n v="1101"/>
    <s v="17-0335"/>
    <x v="170"/>
    <d v="1899-12-30T00:00:00"/>
    <n v="56"/>
    <s v="Female"/>
    <s v="White"/>
    <s v="WINSTED"/>
    <s v="LITCHFIELD"/>
    <s v="CT"/>
    <s v="TORRINGTON"/>
    <s v="LITCHFIELD"/>
    <s v="Other"/>
    <s v="Lakeside Motel"/>
    <x v="2"/>
    <s v="Combined Alcohol and Medication"/>
    <s v="Hotel or Motel"/>
    <s v="WINSTED"/>
    <s v="LITCHFIELD"/>
    <s v="CT"/>
    <s v="Multi drug Effects"/>
    <s v="Acute Intoxication due to the Combined Effects of Alcohol, Diphenhydramine and Methadone"/>
    <m/>
    <m/>
    <m/>
    <m/>
    <m/>
    <m/>
    <s v="Y"/>
    <m/>
    <m/>
    <s v="Y"/>
    <m/>
    <m/>
    <m/>
    <m/>
    <m/>
    <m/>
    <s v="Accident"/>
  </r>
  <r>
    <n v="1121"/>
    <s v="17-0483"/>
    <x v="171"/>
    <d v="1899-12-30T00:00:00"/>
    <n v="60"/>
    <s v="Male"/>
    <s v="Black"/>
    <s v="WATERBURY"/>
    <s v="NEW HAVEN"/>
    <s v="CT"/>
    <s v="WATERBURY"/>
    <s v="NEW HAVEN"/>
    <s v="Other"/>
    <s v="park"/>
    <x v="0"/>
    <s v="Substance abuse"/>
    <s v="Automobile"/>
    <s v="WATERBURY"/>
    <s v="NEW HAVEN"/>
    <s v="CT"/>
    <s v="Multi drug Effects"/>
    <s v="Acute Intoxication From the Combined Effects of Heroin, Hydromorphone, Methadone, and Alprazolam"/>
    <s v="Y"/>
    <m/>
    <m/>
    <m/>
    <m/>
    <m/>
    <m/>
    <m/>
    <s v="Y"/>
    <s v="Y"/>
    <m/>
    <m/>
    <m/>
    <s v="Y"/>
    <m/>
    <m/>
    <s v="Accident"/>
  </r>
  <r>
    <n v="1123"/>
    <s v="17-0998"/>
    <x v="72"/>
    <d v="1899-12-30T00:00:00"/>
    <n v="23"/>
    <s v="Female"/>
    <s v="White"/>
    <s v="TRUMBULL"/>
    <s v="FAIRFIELD"/>
    <s v="CT"/>
    <s v="BRIDGEPORT"/>
    <s v="FAIRFIELD"/>
    <s v="Hospital"/>
    <m/>
    <x v="1"/>
    <s v="Drug Abuse"/>
    <s v="Residence"/>
    <s v="TRUMBULL"/>
    <s v="FAIRFIELD"/>
    <s v="CT"/>
    <s v="Multi drug Effects"/>
    <s v="Fentanyl and Heroin Toxicity"/>
    <s v="Y"/>
    <m/>
    <s v="Y"/>
    <m/>
    <m/>
    <m/>
    <m/>
    <m/>
    <m/>
    <m/>
    <m/>
    <m/>
    <m/>
    <m/>
    <m/>
    <m/>
    <s v="Accident"/>
  </r>
  <r>
    <n v="1124"/>
    <s v="17-0018"/>
    <x v="172"/>
    <d v="1899-12-30T00:00:00"/>
    <n v="49"/>
    <s v="Male"/>
    <s v="Hispanic, White"/>
    <s v="NEWINGTON"/>
    <s v="HARTFORD"/>
    <s v="CT"/>
    <s v="HARTFORD"/>
    <s v="HARTFORD"/>
    <s v="Hospital"/>
    <m/>
    <x v="1"/>
    <s v="Drug Use"/>
    <s v="Residence"/>
    <s v="NEWINGTON"/>
    <s v="HARTFORD"/>
    <s v="CT"/>
    <s v="Multi drug Effects"/>
    <s v="Combined Effects of Cocaine, Fentanyl, and Heroin"/>
    <s v="Y"/>
    <s v="Y"/>
    <s v="Y"/>
    <m/>
    <m/>
    <m/>
    <m/>
    <m/>
    <m/>
    <m/>
    <m/>
    <m/>
    <m/>
    <m/>
    <m/>
    <m/>
    <s v="Accident"/>
  </r>
  <r>
    <n v="1132"/>
    <s v="17-0461"/>
    <x v="173"/>
    <d v="1899-12-30T00:00:00"/>
    <n v="60"/>
    <s v="Male"/>
    <s v="White"/>
    <s v="SEYMOUR"/>
    <s v="NEW HAVEN"/>
    <s v="CT"/>
    <s v="SEYMOUR"/>
    <s v="NEW HAVEN"/>
    <s v="Residence"/>
    <m/>
    <x v="1"/>
    <s v="Drug Abuse"/>
    <s v="Residence"/>
    <s v="SEYMOUR"/>
    <s v="NEW HAVEN"/>
    <s v="CT"/>
    <s v="Multi drug Effects"/>
    <s v="Fentanyl and Heroin Toxicity"/>
    <s v="Y"/>
    <m/>
    <s v="Y"/>
    <m/>
    <m/>
    <m/>
    <m/>
    <m/>
    <m/>
    <m/>
    <m/>
    <m/>
    <m/>
    <m/>
    <m/>
    <m/>
    <s v="Accident"/>
  </r>
  <r>
    <n v="1133"/>
    <s v="17-0685"/>
    <x v="137"/>
    <d v="1899-12-30T00:00:00"/>
    <n v="31"/>
    <s v="Male"/>
    <s v="White"/>
    <s v="TOLLAND"/>
    <s v="TOLLAND"/>
    <s v="CT"/>
    <s v="TOLLAND"/>
    <s v="TOLLAND"/>
    <s v="Residence"/>
    <m/>
    <x v="0"/>
    <s v="Substance abuse"/>
    <s v="Residence"/>
    <s v="TOLLAND"/>
    <s v="TOLLAND"/>
    <s v="CT"/>
    <s v="Multi drug Effects"/>
    <s v="Acute Fentanyl Intoxication"/>
    <m/>
    <m/>
    <s v="Y"/>
    <m/>
    <m/>
    <m/>
    <m/>
    <m/>
    <m/>
    <m/>
    <m/>
    <m/>
    <m/>
    <m/>
    <m/>
    <m/>
    <s v="Accident"/>
  </r>
  <r>
    <n v="1146"/>
    <s v="17-0660"/>
    <x v="126"/>
    <d v="1899-12-30T00:00:00"/>
    <n v="34"/>
    <s v="Female"/>
    <s v="White"/>
    <s v="ENFIELD"/>
    <s v="HARTFORD"/>
    <s v="CT"/>
    <s v="ENFIELD"/>
    <s v="HARTFORD"/>
    <s v="Residence"/>
    <m/>
    <x v="2"/>
    <s v="Combined Alcohol and Medication"/>
    <s v="Residence"/>
    <s v="ENFIELD"/>
    <s v="HARTFORD"/>
    <s v="CT"/>
    <s v="Multi drug Effects"/>
    <s v="Acute Intoxication due to the Combined Effects of Alcohol and Methadone"/>
    <m/>
    <m/>
    <m/>
    <m/>
    <m/>
    <m/>
    <s v="Y"/>
    <m/>
    <m/>
    <s v="Y"/>
    <m/>
    <m/>
    <m/>
    <m/>
    <m/>
    <m/>
    <s v="Accident"/>
  </r>
  <r>
    <n v="1152"/>
    <s v="17-0453"/>
    <x v="39"/>
    <d v="1899-12-30T00:00:00"/>
    <n v="36"/>
    <s v="Male"/>
    <s v="White"/>
    <s v="WALLINGFORD"/>
    <s v="NEW HAVEN"/>
    <s v="CT"/>
    <s v="MERIDEN"/>
    <s v="NEW HAVEN"/>
    <s v="Hospital"/>
    <m/>
    <x v="0"/>
    <s v="Substance abuse"/>
    <s v="Residence"/>
    <s v="WALLINGFORD"/>
    <s v="NEW HAVEN"/>
    <s v="CT"/>
    <s v="Others"/>
    <s v="Multisystem organ failure due to acute opioid toxicity"/>
    <m/>
    <m/>
    <m/>
    <m/>
    <m/>
    <m/>
    <m/>
    <m/>
    <m/>
    <m/>
    <m/>
    <m/>
    <m/>
    <m/>
    <m/>
    <s v="Y"/>
    <s v="Accident"/>
  </r>
  <r>
    <n v="1153"/>
    <s v="17-0634"/>
    <x v="174"/>
    <d v="1899-12-30T00:00:00"/>
    <n v="50"/>
    <s v="Male"/>
    <s v="Hispanic, White"/>
    <s v="WILLIMANTIC"/>
    <s v="WINDHAM"/>
    <s v="CT"/>
    <s v="WILLIMANTIC"/>
    <s v="WINDHAM"/>
    <s v="Hospital"/>
    <m/>
    <x v="0"/>
    <s v="Substance abuse"/>
    <s v="Automobile"/>
    <s v="WILLIMANTIC"/>
    <s v="WINDHAM"/>
    <s v="CT"/>
    <s v="Multi drug Effects"/>
    <s v="Acute Intoxication due to the Combined Effects Of Fentanyl and Heroin"/>
    <s v="Y"/>
    <m/>
    <s v="Y"/>
    <m/>
    <m/>
    <m/>
    <m/>
    <m/>
    <m/>
    <m/>
    <m/>
    <m/>
    <m/>
    <m/>
    <m/>
    <m/>
    <s v="Accident"/>
  </r>
  <r>
    <n v="1167"/>
    <s v="17-1031"/>
    <x v="175"/>
    <d v="1899-12-30T00:00:00"/>
    <n v="30"/>
    <s v="Male"/>
    <s v="White"/>
    <s v="COVENTRY"/>
    <s v="TOLLAND"/>
    <s v="CT"/>
    <s v="COVENTRY"/>
    <s v="TOLLAND"/>
    <s v="Residence"/>
    <m/>
    <x v="0"/>
    <s v="Substance abuse"/>
    <s v="Residence"/>
    <s v="COVENTRY"/>
    <s v="TOLLAND"/>
    <s v="CT"/>
    <s v="Multi drug Effects"/>
    <s v="Acute Fentanyl Intoxication"/>
    <m/>
    <m/>
    <s v="Y"/>
    <m/>
    <m/>
    <m/>
    <m/>
    <m/>
    <m/>
    <m/>
    <m/>
    <m/>
    <m/>
    <m/>
    <m/>
    <m/>
    <s v="Accident"/>
  </r>
  <r>
    <n v="1175"/>
    <s v="17-0104"/>
    <x v="176"/>
    <d v="1899-12-30T00:00:00"/>
    <n v="54"/>
    <s v="Male"/>
    <s v="White"/>
    <s v="BRIDGEPORT"/>
    <s v="FAIRFIELD"/>
    <s v="CT"/>
    <s v="BRIDGEPORT"/>
    <s v="FAIRFIELD"/>
    <s v="Hospital"/>
    <m/>
    <x v="1"/>
    <s v="Drug Use"/>
    <s v="Residence"/>
    <s v="BRIDGEPORT"/>
    <s v="FAIRFIELD"/>
    <s v="CT"/>
    <s v="Multi drug Effects"/>
    <s v="Combined Effects of Cocaine, Methadone, and Hydroxyzine"/>
    <m/>
    <s v="Y"/>
    <m/>
    <m/>
    <m/>
    <m/>
    <m/>
    <m/>
    <m/>
    <s v="Y"/>
    <m/>
    <m/>
    <m/>
    <m/>
    <m/>
    <m/>
    <s v="Accident"/>
  </r>
  <r>
    <n v="1179"/>
    <s v="17-0625"/>
    <x v="177"/>
    <d v="1899-12-30T00:00:00"/>
    <n v="32"/>
    <s v="Male"/>
    <s v="Unknown"/>
    <s v="WOLCOTT"/>
    <s v="NEW HAVEN"/>
    <s v="CT"/>
    <s v="WATERBURY"/>
    <s v="NEW HAVEN"/>
    <s v="Hospital"/>
    <m/>
    <x v="1"/>
    <s v="Drug Abuse"/>
    <s v="Residence"/>
    <s v="WOLCOTT"/>
    <s v="NEW HAVEN"/>
    <s v="CT"/>
    <s v="Heroin"/>
    <s v="Heroin Toxicity"/>
    <s v="Y"/>
    <m/>
    <m/>
    <m/>
    <m/>
    <m/>
    <m/>
    <m/>
    <m/>
    <m/>
    <m/>
    <m/>
    <m/>
    <m/>
    <m/>
    <m/>
    <s v="Accident"/>
  </r>
  <r>
    <n v="1187"/>
    <s v="17-0984"/>
    <x v="67"/>
    <d v="1899-12-30T00:00:00"/>
    <n v="56"/>
    <s v="Male"/>
    <s v="White"/>
    <s v="CLINTON"/>
    <s v="MIDDLESEX"/>
    <s v="CT"/>
    <s v="CLINTON"/>
    <s v="MIDDLESEX"/>
    <s v="Residence"/>
    <m/>
    <x v="0"/>
    <s v="Substance abuse"/>
    <s v="Residence"/>
    <s v="CLINTON"/>
    <s v="MIDDLESEX"/>
    <s v="CT"/>
    <s v="Multi drug Effects"/>
    <s v="Acute Intoxication From the Combined Effects of Cocaine, Fentanyl, Bupropion, Quetiapine, and Citalopram/Escitalopram"/>
    <m/>
    <s v="Y"/>
    <s v="Y"/>
    <m/>
    <m/>
    <m/>
    <m/>
    <m/>
    <m/>
    <m/>
    <m/>
    <m/>
    <m/>
    <m/>
    <m/>
    <m/>
    <s v="Accident"/>
  </r>
  <r>
    <n v="1188"/>
    <s v="17-0306"/>
    <x v="178"/>
    <d v="1899-12-30T00:00:00"/>
    <n v="42"/>
    <s v="Female"/>
    <s v="White"/>
    <s v="BRANFORD"/>
    <s v="NEW HAVEN"/>
    <s v="CT"/>
    <s v="BRANFORD"/>
    <s v="NEW HAVEN"/>
    <s v="Residence"/>
    <m/>
    <x v="1"/>
    <s v="Medication abuse"/>
    <s v="Residence"/>
    <s v="BRANFORD"/>
    <s v="NEW HAVEN"/>
    <s v="CT"/>
    <s v="Multi drug Effects"/>
    <s v="ACUTE METHADONE TOXICITY, AMPHETAMINE, ALPRAZOLAM, QUETIAPINE, RISPERIDONE USE"/>
    <m/>
    <m/>
    <m/>
    <m/>
    <m/>
    <m/>
    <m/>
    <m/>
    <s v="Y"/>
    <s v="Y"/>
    <s v="Y"/>
    <m/>
    <m/>
    <m/>
    <m/>
    <m/>
    <s v="Accident"/>
  </r>
  <r>
    <n v="1191"/>
    <s v="17-0703"/>
    <x v="179"/>
    <d v="1899-12-30T00:00:00"/>
    <n v="22"/>
    <s v="Female"/>
    <s v="White"/>
    <s v="HARTFORD"/>
    <s v="HARTFORD"/>
    <s v="CT"/>
    <s v="HARTFORD"/>
    <s v="HARTFORD"/>
    <s v="Hospital"/>
    <m/>
    <x v="0"/>
    <s v="Substance abuse"/>
    <s v="Residential Building"/>
    <s v="HARTFORD"/>
    <s v="HARTFORD"/>
    <s v="CT"/>
    <s v="Multi drug Effects"/>
    <s v="Acute Fentanyl Intoxication"/>
    <m/>
    <m/>
    <s v="Y"/>
    <m/>
    <m/>
    <m/>
    <m/>
    <m/>
    <m/>
    <m/>
    <m/>
    <m/>
    <m/>
    <m/>
    <m/>
    <m/>
    <s v="Accident"/>
  </r>
  <r>
    <n v="1193"/>
    <s v="17-0899"/>
    <x v="180"/>
    <d v="1899-12-30T00:00:00"/>
    <n v="55"/>
    <s v="Male"/>
    <s v="White"/>
    <s v="GRISWOLD"/>
    <s v="NEW LONDON"/>
    <s v="CT"/>
    <s v="GRISWOLD"/>
    <s v="NEW LONDON"/>
    <s v="Residence"/>
    <m/>
    <x v="0"/>
    <s v="Substance abuse"/>
    <s v="Shed"/>
    <s v="GRISWOLD"/>
    <s v="NEW LONDON"/>
    <s v="CT"/>
    <s v="Others"/>
    <s v="Intracranial Hemorrhage Hypertensive and Atherosclerotic Cardiovascular Disease and Complicating Acute Intoxication due to the Combined Effects of Cocaine, Ethanol, and Hydrocodone"/>
    <m/>
    <s v="Y"/>
    <m/>
    <m/>
    <m/>
    <m/>
    <s v="Y"/>
    <s v="Y"/>
    <m/>
    <m/>
    <m/>
    <m/>
    <m/>
    <m/>
    <m/>
    <m/>
    <s v="Accident"/>
  </r>
  <r>
    <n v="1194"/>
    <s v="17-0190"/>
    <x v="105"/>
    <d v="1899-12-30T00:00:00"/>
    <n v="24"/>
    <s v="Male"/>
    <s v="White"/>
    <s v="OXFORD"/>
    <s v="NEW HAVEN"/>
    <s v="CT"/>
    <s v="DERBY"/>
    <s v="NEW HAVEN"/>
    <s v="Hospital"/>
    <m/>
    <x v="0"/>
    <s v="Substance abuse"/>
    <s v="Residence"/>
    <s v="OXFORD"/>
    <s v="NEW HAVEN"/>
    <s v="CT"/>
    <s v="Multi drug Effects"/>
    <s v="FENTANYL, HEROIN, QUETIAPINE, AND ETHANOL"/>
    <s v="Y"/>
    <m/>
    <s v="Y"/>
    <m/>
    <m/>
    <m/>
    <s v="Y"/>
    <m/>
    <m/>
    <m/>
    <m/>
    <m/>
    <m/>
    <m/>
    <m/>
    <m/>
    <s v="Accident"/>
  </r>
  <r>
    <n v="1202"/>
    <s v="17-0981"/>
    <x v="29"/>
    <d v="1899-12-30T00:00:00"/>
    <n v="38"/>
    <s v="Male"/>
    <s v="White"/>
    <s v="NORWICH"/>
    <s v="NEW LONDON"/>
    <s v="CT"/>
    <s v="HARTFORD"/>
    <s v="HARTFORD"/>
    <s v="Hospital"/>
    <m/>
    <x v="0"/>
    <s v="Substance abuse"/>
    <s v="Residence"/>
    <s v="NORWICH"/>
    <s v="NEW LONDON"/>
    <s v="CT"/>
    <s v="Multi drug Effects"/>
    <s v="Acute Heroin and Alcohol Intoxication"/>
    <s v="Y"/>
    <m/>
    <m/>
    <m/>
    <m/>
    <m/>
    <s v="Y"/>
    <m/>
    <m/>
    <m/>
    <m/>
    <m/>
    <m/>
    <m/>
    <m/>
    <m/>
    <s v="Accident"/>
  </r>
  <r>
    <n v="1204"/>
    <s v="17-0272"/>
    <x v="181"/>
    <d v="1899-12-30T00:00:00"/>
    <n v="62"/>
    <s v="Male"/>
    <s v="White"/>
    <s v="VERNON-ROCKVILLE"/>
    <s v="TOLLAND"/>
    <s v="CT"/>
    <s v="VERNON-ROCKVILLE"/>
    <s v="TOLLAND"/>
    <s v="Residence"/>
    <m/>
    <x v="0"/>
    <s v="Substance abuse"/>
    <s v="Residence"/>
    <s v="VERNON-ROCKVILLE"/>
    <s v="TOLLAND"/>
    <s v="CT"/>
    <s v="Multi drug Effects"/>
    <s v="Acute Fentanyl Intoxication"/>
    <m/>
    <m/>
    <s v="Y"/>
    <m/>
    <m/>
    <m/>
    <m/>
    <m/>
    <m/>
    <m/>
    <m/>
    <m/>
    <m/>
    <m/>
    <m/>
    <m/>
    <s v="Accident"/>
  </r>
  <r>
    <n v="1212"/>
    <s v="17-0173"/>
    <x v="182"/>
    <d v="1899-12-30T00:00:00"/>
    <n v="25"/>
    <s v="Male"/>
    <s v="White"/>
    <s v="WALLINGFORD"/>
    <s v="NEW HAVEN"/>
    <s v="CT"/>
    <s v="MERIDEN"/>
    <s v="NEW HAVEN"/>
    <s v="Hospital"/>
    <m/>
    <x v="0"/>
    <s v="Substance abuse"/>
    <s v="Residence"/>
    <s v="WALLINGFORD"/>
    <s v="NEW HAVEN"/>
    <s v="CT"/>
    <s v="Multi drug Effects"/>
    <s v="Fentanyl, Alprazolam, And Hydroxyzine"/>
    <m/>
    <m/>
    <s v="Y"/>
    <m/>
    <m/>
    <m/>
    <m/>
    <m/>
    <s v="Y"/>
    <m/>
    <m/>
    <m/>
    <m/>
    <m/>
    <m/>
    <m/>
    <s v="Accident"/>
  </r>
  <r>
    <n v="1223"/>
    <s v="17-0814"/>
    <x v="183"/>
    <d v="1899-12-30T00:00:00"/>
    <n v="27"/>
    <s v="Male"/>
    <s v="White"/>
    <s v="CHESHIRE"/>
    <s v="NEW HAVEN"/>
    <s v="CT"/>
    <s v="WATERBURY"/>
    <s v="NEW HAVEN"/>
    <s v="Hospital"/>
    <m/>
    <x v="0"/>
    <s v="Substance abuse"/>
    <s v="In Vehicle"/>
    <s v="WATERBURY"/>
    <s v="NEW HAVEN"/>
    <s v="CT"/>
    <s v="Multi drug Effects"/>
    <s v="Acute Intoxication due to the Combined Effects of Fentanyl and Acetyl Fentanyl"/>
    <m/>
    <m/>
    <s v="Y"/>
    <s v="Y"/>
    <m/>
    <m/>
    <m/>
    <m/>
    <m/>
    <m/>
    <m/>
    <m/>
    <m/>
    <m/>
    <m/>
    <m/>
    <s v="Accident"/>
  </r>
  <r>
    <n v="1234"/>
    <s v="17-0556"/>
    <x v="184"/>
    <d v="1899-12-30T00:00:00"/>
    <n v="47"/>
    <s v="Male"/>
    <s v="White"/>
    <s v="DANBURY"/>
    <s v="FAIRFIELD"/>
    <s v="CT"/>
    <s v="DANBURY"/>
    <s v="FAIRFIELD"/>
    <s v="Residence"/>
    <m/>
    <x v="2"/>
    <s v="Drug and ethanol abuse"/>
    <s v="Residence"/>
    <s v="DANBURY"/>
    <s v="FAIRFIELD"/>
    <s v="CT"/>
    <s v="Multi drug Effects"/>
    <s v="Multidrug Toxicity Including Oxycodone, Ethanol, Cocaine, and Alprazolam"/>
    <m/>
    <s v="Y"/>
    <m/>
    <m/>
    <s v="Y"/>
    <m/>
    <s v="Y"/>
    <m/>
    <s v="Y"/>
    <m/>
    <m/>
    <m/>
    <m/>
    <m/>
    <m/>
    <m/>
    <s v="Accident"/>
  </r>
  <r>
    <n v="1235"/>
    <s v="17-0158"/>
    <x v="185"/>
    <d v="1899-12-30T00:00:00"/>
    <n v="34"/>
    <s v="Male"/>
    <s v="Hispanic, White"/>
    <s v="BRIDGEPORT"/>
    <s v="FAIRFIELD"/>
    <s v="CT"/>
    <s v="BRIDGEPORT"/>
    <s v="FAIRFIELD"/>
    <s v="Hospital"/>
    <m/>
    <x v="0"/>
    <s v="Substance abuse"/>
    <s v="Residence"/>
    <s v="BRIDGEPORT"/>
    <s v="FAIRFIELD"/>
    <s v="CT"/>
    <s v="Multi drug Effects"/>
    <s v="Complications of Acute Opioid Intoxication"/>
    <s v="Y"/>
    <m/>
    <m/>
    <m/>
    <m/>
    <m/>
    <m/>
    <m/>
    <m/>
    <m/>
    <m/>
    <m/>
    <m/>
    <m/>
    <m/>
    <m/>
    <s v="Accident"/>
  </r>
  <r>
    <n v="1238"/>
    <s v="17-0850"/>
    <x v="186"/>
    <d v="1899-12-30T00:00:00"/>
    <n v="41"/>
    <s v="Male"/>
    <s v="White"/>
    <s v="NEW HAVEN"/>
    <s v="NEW HAVEN"/>
    <s v="CT"/>
    <s v="NEW HAVEN"/>
    <s v="NEW HAVEN"/>
    <s v="Residence"/>
    <m/>
    <x v="0"/>
    <s v="Substance abuse"/>
    <s v="Residence"/>
    <s v="NEW HAVEN"/>
    <s v="NEW HAVEN"/>
    <s v="CT"/>
    <s v="Multi drug Effects"/>
    <s v="Acute Intoxication due to the Combined Effects of Fentanyl, Heroin, and Methadone"/>
    <s v="Y"/>
    <m/>
    <s v="Y"/>
    <m/>
    <m/>
    <m/>
    <m/>
    <m/>
    <m/>
    <s v="Y"/>
    <m/>
    <m/>
    <m/>
    <m/>
    <m/>
    <m/>
    <s v="Accident"/>
  </r>
  <r>
    <n v="1247"/>
    <s v="17-0441"/>
    <x v="187"/>
    <d v="1899-12-30T00:00:00"/>
    <n v="35"/>
    <s v="Male"/>
    <s v="Hispanic, White"/>
    <s v="WINDSOR"/>
    <s v="HARTFORD"/>
    <s v="CT"/>
    <s v="WINDSOR"/>
    <s v="HARTFORD"/>
    <s v="Residence"/>
    <m/>
    <x v="0"/>
    <s v="Substance abuse"/>
    <s v="Residence"/>
    <s v="WINDSOR"/>
    <s v="HARTFORD"/>
    <s v="CT"/>
    <s v="Multi drug Effects"/>
    <s v="Acute Intoxication Due To The Combined Effects Of Heroin, Cocaine, Clonazepam, And Quetiapine"/>
    <s v="Y"/>
    <s v="Y"/>
    <m/>
    <m/>
    <m/>
    <m/>
    <m/>
    <m/>
    <s v="Y"/>
    <m/>
    <m/>
    <m/>
    <m/>
    <m/>
    <m/>
    <m/>
    <s v="Accident"/>
  </r>
  <r>
    <n v="1249"/>
    <s v="17-0351"/>
    <x v="188"/>
    <d v="1899-12-30T00:00:00"/>
    <n v="55"/>
    <s v="Male"/>
    <s v="Black"/>
    <s v="BRIDGEPORT"/>
    <s v="FAIRFIELD"/>
    <s v="CT"/>
    <s v="BRIDGEPORT"/>
    <s v="FAIRFIELD"/>
    <s v="Hospital"/>
    <m/>
    <x v="0"/>
    <s v="Substance abuse"/>
    <s v="Residence"/>
    <s v="BRIDGEPORT"/>
    <s v="FAIRFIELD"/>
    <s v="CT"/>
    <s v="Multi drug Effects"/>
    <s v="Acute heroin, Cocaine, and Clonazepam use"/>
    <s v="Y"/>
    <s v="Y"/>
    <m/>
    <m/>
    <m/>
    <m/>
    <m/>
    <m/>
    <s v="Y"/>
    <m/>
    <m/>
    <m/>
    <m/>
    <m/>
    <m/>
    <m/>
    <s v="Accident"/>
  </r>
  <r>
    <n v="1252"/>
    <s v="17-0132"/>
    <x v="27"/>
    <d v="1899-12-30T00:00:00"/>
    <n v="37"/>
    <s v="Female"/>
    <s v="White"/>
    <s v="MYSTIC"/>
    <s v="NEW LONDON"/>
    <s v="CT"/>
    <s v="MYSTIC"/>
    <s v="NEW LONDON"/>
    <s v="Residence"/>
    <m/>
    <x v="0"/>
    <s v="Substance abuse"/>
    <s v="Residence"/>
    <s v="MYSTIC"/>
    <s v="NEW LONDON"/>
    <s v="CT"/>
    <s v="Multi drug Effects"/>
    <s v="Acute Intoxication due to the Combined Effects of Amphetamine, Diazepam, and Isoflurane"/>
    <m/>
    <m/>
    <m/>
    <m/>
    <m/>
    <m/>
    <m/>
    <m/>
    <s v="Y"/>
    <m/>
    <s v="Y"/>
    <m/>
    <m/>
    <m/>
    <m/>
    <m/>
    <s v="Accident"/>
  </r>
  <r>
    <n v="1259"/>
    <s v="17-1025"/>
    <x v="189"/>
    <d v="1899-12-30T00:00:00"/>
    <n v="22"/>
    <s v="Female"/>
    <s v="White"/>
    <s v="STAMFORD"/>
    <s v="FAIRFIELD"/>
    <s v="CT"/>
    <s v="STAMFORD"/>
    <s v="FAIRFIELD"/>
    <s v="Residence"/>
    <m/>
    <x v="0"/>
    <s v="Substance abuse"/>
    <s v="Residence"/>
    <s v="STAMFORD"/>
    <s v="FAIRFIELD"/>
    <s v="CT"/>
    <s v="Multi drug Effects"/>
    <s v="Acute intoxication due to the combined effects of fentanyl, alprazolam, and nordiazepam"/>
    <m/>
    <m/>
    <s v="Y"/>
    <m/>
    <m/>
    <m/>
    <m/>
    <m/>
    <s v="Y"/>
    <m/>
    <m/>
    <m/>
    <m/>
    <m/>
    <m/>
    <m/>
    <s v="Accident"/>
  </r>
  <r>
    <n v="1261"/>
    <s v="17-0458"/>
    <x v="190"/>
    <d v="1899-12-30T00:00:00"/>
    <n v="50"/>
    <s v="Female"/>
    <s v="White"/>
    <s v="NORWICH"/>
    <s v="NEW LONDON"/>
    <s v="CT"/>
    <s v="NORWICH"/>
    <s v="NEW LONDON"/>
    <s v="Residence"/>
    <m/>
    <x v="0"/>
    <s v="Substance abuse"/>
    <s v="Residence"/>
    <s v="NORWICH"/>
    <s v="NEW LONDON"/>
    <s v="CT"/>
    <s v="Multi drug Effects"/>
    <s v="ACUTE FENTANYL TOXICITY, ASSOCIATED ALCOHOL USE"/>
    <m/>
    <m/>
    <s v="Y"/>
    <m/>
    <m/>
    <m/>
    <s v="Y"/>
    <m/>
    <m/>
    <m/>
    <m/>
    <m/>
    <m/>
    <m/>
    <m/>
    <m/>
    <s v="Accident"/>
  </r>
  <r>
    <n v="1262"/>
    <s v="17-1007"/>
    <x v="6"/>
    <d v="1899-12-30T00:00:00"/>
    <n v="52"/>
    <s v="Female"/>
    <s v="White"/>
    <s v="DAYVILLE"/>
    <s v="WINDHAM"/>
    <s v="CT"/>
    <s v="DAYVILLE"/>
    <s v="WINDHAM"/>
    <s v="Residence"/>
    <m/>
    <x v="1"/>
    <s v="Drug Abuse"/>
    <s v="Residence"/>
    <s v="DAYVILLE"/>
    <s v="WINDHAM"/>
    <s v="CT"/>
    <s v="Multi drug Effects"/>
    <s v="Multidrug Toxicity Including Ethanol, Fentanyl, and Heroin"/>
    <s v="Y"/>
    <m/>
    <s v="Y"/>
    <m/>
    <m/>
    <m/>
    <s v="Y"/>
    <m/>
    <m/>
    <m/>
    <m/>
    <m/>
    <m/>
    <m/>
    <m/>
    <m/>
    <s v="Accident"/>
  </r>
  <r>
    <n v="1265"/>
    <s v="17-0324"/>
    <x v="191"/>
    <d v="1899-12-30T00:00:00"/>
    <n v="61"/>
    <s v="Male"/>
    <s v="White"/>
    <s v="STRATFORD"/>
    <s v="FAIRFIELD"/>
    <s v="CT"/>
    <s v="STRATFORD"/>
    <s v="FAIRFIELD"/>
    <s v="Residence"/>
    <m/>
    <x v="0"/>
    <s v="Substance abuse"/>
    <s v="Residence"/>
    <s v="STRATFORD"/>
    <s v="FAIRFIELD"/>
    <s v="CT"/>
    <s v="Multi drug Effects"/>
    <s v="FENTANYL, HEROIN, DIPHENHYDRAMINE, ZOLPIDEM, and alprazolam"/>
    <s v="Y"/>
    <m/>
    <s v="Y"/>
    <m/>
    <m/>
    <m/>
    <m/>
    <m/>
    <s v="Y"/>
    <m/>
    <m/>
    <m/>
    <m/>
    <m/>
    <m/>
    <m/>
    <s v="Accident"/>
  </r>
  <r>
    <n v="1267"/>
    <s v="17-0380"/>
    <x v="192"/>
    <d v="1899-12-30T00:00:00"/>
    <n v="50"/>
    <s v="Male"/>
    <s v="White"/>
    <s v="WEST HAVEN"/>
    <s v="NEW HAVEN"/>
    <s v="CT"/>
    <s v="WEST HAVEN"/>
    <s v="NEW HAVEN"/>
    <s v="Residence"/>
    <m/>
    <x v="1"/>
    <s v="Drug Use"/>
    <s v="Residence"/>
    <s v="WEST HAVEN"/>
    <s v="NEW HAVEN"/>
    <s v="CT"/>
    <s v="Multi drug Effects"/>
    <s v="Combined Effects of Bupropion and Fentanyl"/>
    <m/>
    <m/>
    <s v="Y"/>
    <m/>
    <m/>
    <m/>
    <m/>
    <m/>
    <m/>
    <m/>
    <m/>
    <m/>
    <m/>
    <m/>
    <m/>
    <m/>
    <s v="Accident"/>
  </r>
  <r>
    <n v="1274"/>
    <s v="17-0842"/>
    <x v="99"/>
    <d v="1899-12-30T00:00:00"/>
    <n v="48"/>
    <s v="Male"/>
    <s v="Black"/>
    <s v="NEWINGTON"/>
    <s v="HARTFORD"/>
    <s v="CT"/>
    <s v="HARTFORD"/>
    <s v="HARTFORD"/>
    <s v="Hospital"/>
    <m/>
    <x v="0"/>
    <s v="Substance abuse"/>
    <s v="Residential Building"/>
    <s v="GLASTONBURY"/>
    <s v="HARTFORD"/>
    <s v="CT"/>
    <s v="Multi drug Effects"/>
    <s v="Acute Intoxication due to the Combined Effects of Ethanol, Fentanyl, and Heroin"/>
    <s v="Y"/>
    <m/>
    <s v="Y"/>
    <m/>
    <m/>
    <m/>
    <s v="Y"/>
    <m/>
    <m/>
    <m/>
    <m/>
    <m/>
    <m/>
    <m/>
    <m/>
    <m/>
    <s v="Accident"/>
  </r>
  <r>
    <n v="1279"/>
    <s v="17-0047"/>
    <x v="193"/>
    <d v="1899-12-30T00:00:00"/>
    <n v="40"/>
    <s v="Male"/>
    <s v="White"/>
    <s v="EAST GRANBY"/>
    <s v="HARTFORD"/>
    <s v="CT"/>
    <s v="EAST GRANBY"/>
    <s v="HARTFORD"/>
    <s v="Residence"/>
    <m/>
    <x v="0"/>
    <s v="Substance abuse"/>
    <s v="Residence"/>
    <s v="EAST GRANBY"/>
    <s v="HARTFORD"/>
    <s v="CT"/>
    <s v="Multi drug Effects"/>
    <s v="Acute Intoxication due to the Combined Effects of Ethanol, Fentanyl, Furanyl Fentanyl, and Heroin"/>
    <s v="Y"/>
    <m/>
    <s v="Y"/>
    <s v="Y"/>
    <m/>
    <m/>
    <s v="Y"/>
    <m/>
    <m/>
    <m/>
    <m/>
    <m/>
    <m/>
    <m/>
    <m/>
    <m/>
    <s v="Accident"/>
  </r>
  <r>
    <n v="1281"/>
    <s v="17-0532"/>
    <x v="194"/>
    <d v="1899-12-30T00:00:00"/>
    <n v="65"/>
    <s v="Female"/>
    <s v="White"/>
    <s v="NEWINGTON"/>
    <s v="HARTFORD"/>
    <s v="CT"/>
    <s v="NEWINGTON"/>
    <s v="HARTFORD"/>
    <s v="Residence"/>
    <m/>
    <x v="1"/>
    <s v="Ingestion"/>
    <s v="Residence"/>
    <s v="NEWINGTON"/>
    <s v="HARTFORD"/>
    <s v="CT"/>
    <s v="Multi drug Effects"/>
    <s v="Combined Effects of Ethanol, Butalbital, Tramadol, and Mirtazapine"/>
    <m/>
    <m/>
    <m/>
    <m/>
    <m/>
    <m/>
    <s v="Y"/>
    <m/>
    <m/>
    <m/>
    <m/>
    <s v="Y"/>
    <m/>
    <m/>
    <m/>
    <m/>
    <s v="Accident"/>
  </r>
  <r>
    <n v="1292"/>
    <s v="17-0803"/>
    <x v="33"/>
    <d v="1899-12-30T00:00:00"/>
    <n v="36"/>
    <s v="Male"/>
    <s v="White"/>
    <s v="BRIDGEPORT"/>
    <s v="FAIRFIELD"/>
    <s v="CT"/>
    <s v="BRIDGEPORT"/>
    <s v="FAIRFIELD"/>
    <s v="Residence"/>
    <m/>
    <x v="1"/>
    <s v="Drug Use"/>
    <s v="Residence"/>
    <s v="BRIDGEPORT"/>
    <s v="FAIRFIELD"/>
    <s v="CT"/>
    <s v="Multi drug Effects"/>
    <s v="Acute Intoxication Combined Effects of Ethanol, Cocaine, Trazodone, Fentanyl, and Acetyl Fentanyl"/>
    <m/>
    <s v="Y"/>
    <s v="Y"/>
    <s v="Y"/>
    <m/>
    <m/>
    <s v="Y"/>
    <m/>
    <m/>
    <m/>
    <m/>
    <m/>
    <m/>
    <m/>
    <m/>
    <m/>
    <s v="Accident"/>
  </r>
  <r>
    <n v="1296"/>
    <s v="17-0398"/>
    <x v="20"/>
    <d v="1899-12-30T00:00:00"/>
    <n v="41"/>
    <s v="Female"/>
    <s v="White"/>
    <s v="WATERTOWN"/>
    <s v="LITCHFIELD"/>
    <s v="CT"/>
    <s v="WATERTOWN"/>
    <s v="LITCHFIELD"/>
    <s v="Residence"/>
    <m/>
    <x v="1"/>
    <s v="Injected Prescription Medications and Crushed Pills"/>
    <s v="Residence"/>
    <s v="WATERTOWN"/>
    <s v="LITCHFIELD"/>
    <s v="CT"/>
    <s v="Multi drug Effects"/>
    <s v="Acute Intoxication Bupivicaine, Buprenorphine, Carbamazapine, Topiramate, Amphetamine, and promethazine"/>
    <m/>
    <m/>
    <m/>
    <m/>
    <m/>
    <m/>
    <m/>
    <m/>
    <m/>
    <m/>
    <s v="Y"/>
    <m/>
    <m/>
    <m/>
    <s v="Buprenor"/>
    <m/>
    <s v="Accident"/>
  </r>
  <r>
    <n v="1297"/>
    <s v="17-0451"/>
    <x v="39"/>
    <d v="1899-12-30T00:00:00"/>
    <n v="59"/>
    <s v="Male"/>
    <s v="Hispanic, White"/>
    <s v="HARTFORD"/>
    <s v="HARTFORD"/>
    <s v="CT"/>
    <s v="HARTFORD"/>
    <s v="HARTFORD"/>
    <s v="Residence"/>
    <m/>
    <x v="0"/>
    <s v="Substance abuse"/>
    <s v="Residence"/>
    <s v="HARTFORD"/>
    <s v="HARTFORD"/>
    <s v="CT"/>
    <s v="Multi drug Effects"/>
    <s v="ACUTE COCAINE AND FENTANYL TOXICITIES"/>
    <m/>
    <s v="Y"/>
    <s v="Y"/>
    <m/>
    <m/>
    <m/>
    <m/>
    <m/>
    <m/>
    <m/>
    <m/>
    <m/>
    <m/>
    <m/>
    <m/>
    <m/>
    <s v="Accident"/>
  </r>
  <r>
    <n v="1305"/>
    <s v="17-0541"/>
    <x v="195"/>
    <d v="1899-12-30T00:00:00"/>
    <n v="45"/>
    <s v="Male"/>
    <s v="White"/>
    <s v="MANCHESTER"/>
    <s v="HARTFORD"/>
    <s v="CT"/>
    <s v="NEW BRITAIN"/>
    <s v="HARTFORD"/>
    <s v="Other"/>
    <s v="truck cab"/>
    <x v="1"/>
    <s v="Drug Use"/>
    <s v="In Vehicle"/>
    <s v="NEW BRITAIN"/>
    <s v="HARTFORD"/>
    <s v="CT"/>
    <s v="Multi drug Effects"/>
    <s v="Acute Intoxication Combined Effects of Ethanol, Cocaine, and Fentanyl"/>
    <m/>
    <s v="Y"/>
    <s v="Y"/>
    <m/>
    <m/>
    <m/>
    <s v="Y"/>
    <m/>
    <m/>
    <m/>
    <m/>
    <m/>
    <m/>
    <m/>
    <m/>
    <m/>
    <s v="Accident"/>
  </r>
  <r>
    <n v="1307"/>
    <s v="17-0247"/>
    <x v="166"/>
    <d v="1899-12-30T00:00:00"/>
    <n v="28"/>
    <s v="Male"/>
    <s v="White"/>
    <s v="WATERBURY"/>
    <s v="NEW HAVEN"/>
    <s v="CT"/>
    <s v="WATERBURY"/>
    <s v="NEW HAVEN"/>
    <s v="Residence"/>
    <m/>
    <x v="0"/>
    <s v="Substance abuse"/>
    <s v="Residence"/>
    <s v="WATERBURY"/>
    <s v="NEW HAVEN"/>
    <s v="CT"/>
    <s v="Multi drug Effects"/>
    <s v="Acute Intoxication From the Combined Effects of Cocaine and Heroin"/>
    <s v="Y"/>
    <s v="Y"/>
    <m/>
    <m/>
    <m/>
    <m/>
    <m/>
    <m/>
    <m/>
    <m/>
    <m/>
    <m/>
    <m/>
    <m/>
    <m/>
    <m/>
    <s v="Accident"/>
  </r>
  <r>
    <n v="1309"/>
    <s v="17-0249"/>
    <x v="196"/>
    <d v="1899-12-30T00:00:00"/>
    <n v="57"/>
    <s v="Male"/>
    <s v="White"/>
    <s v="NEW LONDON"/>
    <s v="NEW LONDON"/>
    <s v="CT"/>
    <s v="NEW LONDON"/>
    <s v="NEW LONDON"/>
    <s v="Hospital"/>
    <m/>
    <x v="0"/>
    <s v="Substance abuse"/>
    <s v="Halfway House"/>
    <s v="NEW LONDON"/>
    <s v="NEW LONDON"/>
    <s v="CT"/>
    <s v="Multi drug Effects"/>
    <s v="Acute Intoxication Cocaine, Ethanol, and Heroin"/>
    <s v="Y"/>
    <s v="Y"/>
    <m/>
    <m/>
    <m/>
    <m/>
    <s v="Y"/>
    <m/>
    <m/>
    <m/>
    <m/>
    <m/>
    <m/>
    <m/>
    <m/>
    <m/>
    <s v="Accident"/>
  </r>
  <r>
    <n v="1318"/>
    <s v="17-0517"/>
    <x v="163"/>
    <d v="1899-12-30T00:00:00"/>
    <n v="62"/>
    <s v="Male"/>
    <s v="White"/>
    <s v="TORRINGTON"/>
    <s v="LITCHFIELD"/>
    <s v="CT"/>
    <s v="NAUGATUCK"/>
    <s v="NEW HAVEN"/>
    <s v="Other"/>
    <s v="Naugatuck Motor Lodge"/>
    <x v="0"/>
    <s v="Substance abuse"/>
    <s v="Hotel or Motel"/>
    <s v="NAUGATUCK"/>
    <s v="NEW HAVEN"/>
    <s v="CT"/>
    <s v="Multi drug Effects"/>
    <s v="Acute Intoxication Cocaine, Fentanyl, and Heroin"/>
    <s v="Y"/>
    <s v="Y"/>
    <s v="Y"/>
    <m/>
    <m/>
    <m/>
    <m/>
    <m/>
    <m/>
    <m/>
    <m/>
    <m/>
    <m/>
    <m/>
    <m/>
    <m/>
    <s v="Accident"/>
  </r>
  <r>
    <n v="1323"/>
    <s v="17-0667"/>
    <x v="197"/>
    <d v="1899-12-30T00:00:00"/>
    <n v="23"/>
    <s v="Male"/>
    <s v="Hispanic, White"/>
    <s v="STRATFORD"/>
    <s v="FAIRFIELD"/>
    <s v="CT"/>
    <s v="BRIDGEPORT"/>
    <s v="FAIRFIELD"/>
    <s v="Hospital"/>
    <m/>
    <x v="2"/>
    <s v="Consumed prescription medications and ethanol"/>
    <s v="Residence"/>
    <s v="STRATFORD"/>
    <s v="FAIRFIELD"/>
    <s v="CT"/>
    <s v="Multi drug Effects"/>
    <s v="Multidrug Toxicity Including Fentanyl, Ethanol, and Alprazolam"/>
    <m/>
    <m/>
    <s v="Y"/>
    <m/>
    <m/>
    <m/>
    <s v="Y"/>
    <m/>
    <s v="Y"/>
    <m/>
    <m/>
    <m/>
    <m/>
    <m/>
    <m/>
    <m/>
    <s v="Accident"/>
  </r>
  <r>
    <n v="1327"/>
    <s v="17-0930"/>
    <x v="198"/>
    <d v="1899-12-30T00:00:00"/>
    <n v="38"/>
    <s v="Male"/>
    <s v="White"/>
    <s v="KENSINGTON"/>
    <s v="HARTFORD"/>
    <s v="CT"/>
    <s v="NEW BRITAIN"/>
    <s v="HARTFORD"/>
    <s v="Other"/>
    <s v="Girlfriend's House"/>
    <x v="0"/>
    <s v="Substance abuse"/>
    <s v="Other"/>
    <s v="NEW BRITAIN"/>
    <s v="HARTFORD"/>
    <s v="CT"/>
    <s v="Multi drug Effects"/>
    <s v="Acute Intoxication From the Combined Effects of Cocaine, Alcohol, and Methadone"/>
    <m/>
    <s v="Y"/>
    <m/>
    <m/>
    <m/>
    <m/>
    <s v="Y"/>
    <m/>
    <m/>
    <s v="Y"/>
    <m/>
    <m/>
    <m/>
    <m/>
    <m/>
    <m/>
    <s v="Accident"/>
  </r>
  <r>
    <n v="1328"/>
    <s v="17-0117"/>
    <x v="11"/>
    <d v="1899-12-30T00:00:00"/>
    <n v="60"/>
    <s v="Male"/>
    <s v="White"/>
    <s v="SOUTHINGTON"/>
    <s v="HARTFORD"/>
    <s v="CT"/>
    <s v="SOUTHINGTON"/>
    <s v="HARTFORD"/>
    <s v="Hospital"/>
    <m/>
    <x v="0"/>
    <s v="Substance abuse"/>
    <s v="Residence"/>
    <s v="SOUTHINGTON"/>
    <s v="HARTFORD"/>
    <s v="CT"/>
    <s v="Multi drug Effects"/>
    <s v="Acute Cocaine Intoxication"/>
    <m/>
    <s v="Y"/>
    <m/>
    <m/>
    <m/>
    <m/>
    <m/>
    <m/>
    <m/>
    <m/>
    <m/>
    <m/>
    <m/>
    <m/>
    <m/>
    <m/>
    <s v="Accident"/>
  </r>
  <r>
    <n v="1330"/>
    <s v="17-0212"/>
    <x v="108"/>
    <d v="1899-12-30T00:00:00"/>
    <n v="45"/>
    <s v="Female"/>
    <s v="White"/>
    <s v="BRISTOL"/>
    <s v="HARTFORD"/>
    <s v="CT"/>
    <s v="BRISTOL"/>
    <s v="HARTFORD"/>
    <s v="Residence"/>
    <m/>
    <x v="1"/>
    <s v="Drug Use"/>
    <s v="Residence"/>
    <s v="BRISTOL"/>
    <s v="HARTFORD"/>
    <s v="CT"/>
    <s v="Multi drug Effects"/>
    <s v="Acute Intoxication Combined Effects of Acryl Fentanyl and Diazepam"/>
    <m/>
    <m/>
    <s v="Y"/>
    <m/>
    <m/>
    <m/>
    <m/>
    <m/>
    <s v="Y"/>
    <m/>
    <m/>
    <m/>
    <m/>
    <m/>
    <m/>
    <m/>
    <s v="Accident"/>
  </r>
  <r>
    <n v="1333"/>
    <s v="17-0798"/>
    <x v="169"/>
    <d v="1899-12-30T00:00:00"/>
    <n v="45"/>
    <s v="Male"/>
    <s v="White"/>
    <s v="NEWINGTON"/>
    <s v="HARTFORD"/>
    <s v="CT"/>
    <s v="NEWINGTON"/>
    <s v="HARTFORD"/>
    <s v="Other"/>
    <s v="Carrier Motor Lodge"/>
    <x v="0"/>
    <s v="Substance abuse"/>
    <s v="Hotel or Motel"/>
    <s v="NEWINGTON"/>
    <s v="HARTFORD"/>
    <s v="CT"/>
    <s v="Multi drug Effects"/>
    <s v="Acute Intoxication due to the Combined Effects of Alcohol and Chlorpromazine"/>
    <m/>
    <m/>
    <m/>
    <m/>
    <m/>
    <m/>
    <s v="Y"/>
    <m/>
    <m/>
    <m/>
    <m/>
    <m/>
    <m/>
    <m/>
    <m/>
    <m/>
    <s v="Accident"/>
  </r>
  <r>
    <n v="1339"/>
    <s v="17-0478"/>
    <x v="26"/>
    <d v="1899-12-30T00:00:00"/>
    <n v="43"/>
    <s v="Male"/>
    <s v="Hispanic, White"/>
    <s v="STRATFORD"/>
    <s v="FAIRFIELD"/>
    <s v="CT"/>
    <s v="STRATFORD"/>
    <s v="FAIRFIELD"/>
    <s v="Residence"/>
    <m/>
    <x v="1"/>
    <s v="Drug Abuse"/>
    <s v="Residence"/>
    <s v="STRATFORD"/>
    <s v="FAIRFIELD"/>
    <s v="CT"/>
    <s v="Multi drug Effects"/>
    <s v="Multidrug Toxicity Including Phencyclidine, Fentanyl, and Heroin"/>
    <s v="Y"/>
    <m/>
    <s v="Y"/>
    <m/>
    <m/>
    <m/>
    <m/>
    <m/>
    <m/>
    <m/>
    <m/>
    <m/>
    <m/>
    <m/>
    <s v="PCP"/>
    <m/>
    <s v="Accident"/>
  </r>
  <r>
    <n v="1341"/>
    <s v="17-0584"/>
    <x v="199"/>
    <d v="1899-12-30T00:00:00"/>
    <n v="60"/>
    <s v="Male"/>
    <s v="White"/>
    <s v="NEW HAVEN"/>
    <s v="NEW HAVEN"/>
    <s v="CT"/>
    <s v="NEW HAVEN"/>
    <s v="NEW HAVEN"/>
    <s v="Residence"/>
    <m/>
    <x v="0"/>
    <s v="Substance abuse"/>
    <s v="Residence"/>
    <s v="NEW HAVEN"/>
    <s v="NEW HAVEN"/>
    <s v="CT"/>
    <s v="Multi drug Effects"/>
    <s v="Acute Intoxication From the Combined Effects of Heroin and Buprenorphine"/>
    <s v="Y"/>
    <m/>
    <m/>
    <m/>
    <m/>
    <m/>
    <m/>
    <m/>
    <m/>
    <m/>
    <m/>
    <m/>
    <m/>
    <m/>
    <s v="Buprenor"/>
    <m/>
    <s v="Accident"/>
  </r>
  <r>
    <n v="1346"/>
    <s v="17-0134"/>
    <x v="27"/>
    <d v="1899-12-30T00:00:00"/>
    <n v="29"/>
    <s v="Male"/>
    <s v="Hispanic, White"/>
    <s v="WILLIMANTIC"/>
    <s v="WINDHAM"/>
    <s v="CT"/>
    <s v="WILLIMANTIC"/>
    <s v="WINDHAM"/>
    <s v="Hospital"/>
    <m/>
    <x v="0"/>
    <s v="Substance abuse"/>
    <s v="Residence"/>
    <s v="WILLIMANTIC"/>
    <s v="WINDHAM"/>
    <s v="CT"/>
    <s v="Multi drug Effects"/>
    <s v="Acute Intoxication due to the Combined Effects of Oxycodone, Lorazepam and Hydroxyzine"/>
    <m/>
    <m/>
    <m/>
    <m/>
    <s v="Y"/>
    <m/>
    <m/>
    <m/>
    <s v="Y"/>
    <m/>
    <m/>
    <m/>
    <m/>
    <m/>
    <m/>
    <m/>
    <s v="Accident"/>
  </r>
  <r>
    <n v="1354"/>
    <s v="17-0940"/>
    <x v="200"/>
    <d v="1899-12-30T00:00:00"/>
    <n v="57"/>
    <s v="Female"/>
    <s v="White"/>
    <s v="GROTON"/>
    <s v="NEW LONDON"/>
    <s v="CT"/>
    <s v="GROTON"/>
    <s v="NEW LONDON"/>
    <s v="Residence"/>
    <m/>
    <x v="1"/>
    <s v="Took Medications"/>
    <s v="Residence"/>
    <s v="GROTON"/>
    <s v="NEW LONDON"/>
    <s v="CT"/>
    <s v="Multi drug Effects"/>
    <s v="Acute Intoxication due to the Combined Effects of Diazepam, Hydroxyzine, Methadone, Oxycodone, and Topiramate"/>
    <m/>
    <m/>
    <m/>
    <m/>
    <s v="Y"/>
    <m/>
    <m/>
    <m/>
    <s v="Y"/>
    <s v="Y"/>
    <m/>
    <m/>
    <m/>
    <m/>
    <m/>
    <m/>
    <s v="Accident"/>
  </r>
  <r>
    <n v="1356"/>
    <s v="17-0263"/>
    <x v="31"/>
    <d v="1899-12-30T00:00:00"/>
    <n v="31"/>
    <s v="Male"/>
    <s v="White"/>
    <s v="CHESHIRE"/>
    <s v="NEW HAVEN"/>
    <s v="CT"/>
    <s v="NEW HAVEN"/>
    <s v="NEW HAVEN"/>
    <s v="Other"/>
    <m/>
    <x v="1"/>
    <s v="Drug Use"/>
    <s v="Hotel or Motel"/>
    <s v="NEW HAVEN"/>
    <s v="NEW HAVEN"/>
    <s v="CT"/>
    <s v="Multi drug Effects"/>
    <s v="Combined Effects of Ethanol, Cocaine, and Methadone"/>
    <m/>
    <s v="Y"/>
    <m/>
    <m/>
    <m/>
    <m/>
    <s v="Y"/>
    <m/>
    <m/>
    <s v="Y"/>
    <m/>
    <m/>
    <m/>
    <m/>
    <m/>
    <m/>
    <s v="Accident"/>
  </r>
  <r>
    <n v="1362"/>
    <s v="17-1019"/>
    <x v="32"/>
    <d v="1899-12-30T00:00:00"/>
    <n v="46"/>
    <s v="Male"/>
    <s v="White"/>
    <s v="NEW HAVEN"/>
    <s v="NEW HAVEN"/>
    <s v="CT"/>
    <s v="MERIDEN"/>
    <s v="NEW HAVEN"/>
    <s v="Hospital"/>
    <m/>
    <x v="0"/>
    <s v="Substance abuse"/>
    <s v="In Vehicle"/>
    <s v="WALLINGFORD"/>
    <s v="NEW HAVEN"/>
    <s v="CT"/>
    <s v="Multi drug Effects"/>
    <s v="Acute Intoxication due to the Combined Effects of Fentanyl, Cocaine and Heroin"/>
    <s v="Y"/>
    <s v="Y"/>
    <s v="Y"/>
    <m/>
    <m/>
    <m/>
    <m/>
    <m/>
    <m/>
    <m/>
    <m/>
    <m/>
    <m/>
    <m/>
    <m/>
    <m/>
    <s v="Accident"/>
  </r>
  <r>
    <n v="1379"/>
    <s v="17-0974"/>
    <x v="201"/>
    <d v="1899-12-30T00:00:00"/>
    <n v="46"/>
    <s v="Male"/>
    <s v="White"/>
    <s v="NORWICH"/>
    <s v="NEW LONDON"/>
    <s v="CT"/>
    <s v="NORWICH"/>
    <s v="NEW LONDON"/>
    <s v="Residence"/>
    <m/>
    <x v="0"/>
    <s v="Substance abuse"/>
    <s v="Residence"/>
    <s v="NORWICH"/>
    <s v="NEW LONDON"/>
    <s v="CT"/>
    <s v="Multi drug Effects"/>
    <s v="Acute Intoxication From the Combined Effects of Fentanyl and Alcohol"/>
    <m/>
    <m/>
    <s v="Y"/>
    <m/>
    <m/>
    <m/>
    <s v="Y"/>
    <m/>
    <m/>
    <m/>
    <m/>
    <m/>
    <m/>
    <m/>
    <m/>
    <m/>
    <s v="Accident"/>
  </r>
  <r>
    <n v="1387"/>
    <s v="17-1001"/>
    <x v="72"/>
    <d v="1899-12-30T00:00:00"/>
    <n v="32"/>
    <s v="Male"/>
    <s v="White"/>
    <s v="TORRINGTON"/>
    <s v="LITCHFIELD"/>
    <s v="CT"/>
    <s v="TORRINGTON"/>
    <s v="LITCHFIELD"/>
    <s v="Residence"/>
    <m/>
    <x v="0"/>
    <s v="Substance abuse"/>
    <s v="Residence"/>
    <s v="TORRINGTON"/>
    <s v="LITCHFIELD"/>
    <s v="CT"/>
    <s v="Multi drug Effects"/>
    <s v="ACUTE COMBINED FENTANYL, ACETYL FENTANYL AND ALCOHOL TOXICITIES"/>
    <m/>
    <m/>
    <s v="Y"/>
    <s v="Y"/>
    <m/>
    <m/>
    <s v="Y"/>
    <m/>
    <m/>
    <m/>
    <m/>
    <m/>
    <m/>
    <m/>
    <m/>
    <m/>
    <s v="Accident"/>
  </r>
  <r>
    <n v="1394"/>
    <s v="17-0497"/>
    <x v="38"/>
    <d v="1899-12-30T00:00:00"/>
    <n v="62"/>
    <s v="Male"/>
    <s v="White"/>
    <s v="ROCKVILLE"/>
    <s v="TOLLAND"/>
    <s v="CT"/>
    <s v="VERNON"/>
    <s v="TOLLAND"/>
    <s v="Hospital"/>
    <m/>
    <x v="0"/>
    <s v="Substance abuse"/>
    <s v="Residence"/>
    <s v="ROCKVILLE"/>
    <s v="TOLLAND"/>
    <s v="CT"/>
    <s v="Multi drug Effects"/>
    <s v="Acute Intoxication From the Combined Effects of Fentanyl, Hydrocodone, trazadone, and esctalopram"/>
    <m/>
    <m/>
    <s v="Y"/>
    <m/>
    <m/>
    <m/>
    <m/>
    <s v="Y"/>
    <m/>
    <m/>
    <m/>
    <m/>
    <m/>
    <m/>
    <m/>
    <m/>
    <s v="Accident"/>
  </r>
  <r>
    <n v="1400"/>
    <s v="17-0361"/>
    <x v="202"/>
    <d v="1899-12-30T00:00:00"/>
    <n v="46"/>
    <s v="Male"/>
    <s v="White"/>
    <s v="BRANFORD"/>
    <s v="NEW HAVEN"/>
    <s v="CT"/>
    <s v="NEW HAVEN"/>
    <s v="NEW HAVEN"/>
    <s v="Hospital"/>
    <m/>
    <x v="0"/>
    <s v="Took opiate"/>
    <s v="Residence"/>
    <s v="BRANFORD"/>
    <s v="NEW HAVEN"/>
    <s v="CT"/>
    <s v="Multi drug Effects"/>
    <s v="Acute Morphine intoxication"/>
    <m/>
    <m/>
    <m/>
    <m/>
    <m/>
    <m/>
    <m/>
    <m/>
    <m/>
    <m/>
    <m/>
    <m/>
    <s v="Y"/>
    <m/>
    <s v="morphine"/>
    <m/>
    <s v="Accident"/>
  </r>
  <r>
    <n v="1402"/>
    <s v="17-0742"/>
    <x v="203"/>
    <d v="1899-12-30T00:00:00"/>
    <n v="44"/>
    <s v="Male"/>
    <s v="White"/>
    <s v="WATERBURY"/>
    <s v="NEW HAVEN"/>
    <s v="CT"/>
    <s v="WATERBURY"/>
    <s v="NEW HAVEN"/>
    <s v="Residence"/>
    <m/>
    <x v="1"/>
    <s v="Drug Abuse"/>
    <s v="Residence"/>
    <s v="WATERBURY"/>
    <s v="NEW HAVEN"/>
    <s v="CT"/>
    <s v="Multi drug Effects"/>
    <s v="Multidrug Toxicity Including Cocaine, Fentanyl, and Morphine"/>
    <s v="Y"/>
    <s v="Y"/>
    <s v="Y"/>
    <m/>
    <m/>
    <m/>
    <m/>
    <m/>
    <m/>
    <m/>
    <m/>
    <m/>
    <m/>
    <m/>
    <m/>
    <m/>
    <s v="Accident"/>
  </r>
  <r>
    <n v="1408"/>
    <s v="17-0628"/>
    <x v="204"/>
    <d v="1899-12-30T00:00:00"/>
    <n v="28"/>
    <s v="Female"/>
    <s v="White"/>
    <s v="DANBURY"/>
    <s v="FAIRFIELD"/>
    <s v="CT"/>
    <s v="DANBURY"/>
    <s v="FAIRFIELD"/>
    <s v="Hospital"/>
    <m/>
    <x v="0"/>
    <s v="Substance abuse"/>
    <s v="Residence"/>
    <s v="DANBURY"/>
    <s v="FAIRFIELD"/>
    <s v="CT"/>
    <s v="Multi drug Effects"/>
    <s v="Acute Intoxication From the Combined Effects of Fenatnyl, Methoxyacetyl Fentanyl, and Cyclopropyl Fentanyl"/>
    <m/>
    <m/>
    <s v="Y"/>
    <s v="Y"/>
    <m/>
    <m/>
    <m/>
    <m/>
    <m/>
    <m/>
    <m/>
    <m/>
    <m/>
    <m/>
    <m/>
    <m/>
    <s v="Accident"/>
  </r>
  <r>
    <n v="1425"/>
    <s v="17-0208"/>
    <x v="144"/>
    <d v="1899-12-30T00:00:00"/>
    <n v="35"/>
    <s v="Female"/>
    <s v="White"/>
    <s v="MIDDLETOWN"/>
    <s v="MIDDLESEX"/>
    <s v="CT"/>
    <s v="MIDDLETOWN"/>
    <s v="MIDDLESEX"/>
    <s v="Hospital"/>
    <m/>
    <x v="0"/>
    <s v="Substance abuse"/>
    <s v="Other, Public Buildings"/>
    <s v="MIDDLETOWN"/>
    <s v="MIDDLESEX"/>
    <s v="CT"/>
    <s v="Multi drug Effects"/>
    <s v="Acute Intoxication Cocaine and Fentanyl"/>
    <m/>
    <s v="Y"/>
    <s v="Y"/>
    <m/>
    <m/>
    <m/>
    <m/>
    <m/>
    <m/>
    <m/>
    <m/>
    <m/>
    <m/>
    <m/>
    <m/>
    <m/>
    <s v="Accident"/>
  </r>
  <r>
    <n v="1434"/>
    <s v="17-0773"/>
    <x v="74"/>
    <d v="1899-12-30T00:00:00"/>
    <n v="46"/>
    <s v="Male"/>
    <s v="White"/>
    <s v="DANBURY"/>
    <s v="FAIRFIELD"/>
    <s v="CT"/>
    <s v="DANBURY"/>
    <s v="FAIRFIELD"/>
    <s v="Hospital"/>
    <m/>
    <x v="0"/>
    <s v="Substance abuse"/>
    <s v="Residence"/>
    <s v="DANBURY"/>
    <s v="FAIRFIELD"/>
    <s v="CT"/>
    <s v="Multi drug Effects"/>
    <s v="Acute Intoxication due to the Combined Effects of Fentanyl, Acetyl Fentanyl, Heroin, Buprenorphine, and Diazepam, RECENT COCAINE USE"/>
    <s v="Y"/>
    <s v="Y"/>
    <s v="Y"/>
    <s v="Y"/>
    <m/>
    <m/>
    <m/>
    <m/>
    <s v="Y"/>
    <m/>
    <m/>
    <m/>
    <m/>
    <m/>
    <s v="Buprenor"/>
    <m/>
    <s v="Accident"/>
  </r>
  <r>
    <n v="1436"/>
    <s v="17-0659"/>
    <x v="126"/>
    <d v="1899-12-30T00:00:00"/>
    <n v="21"/>
    <s v="Male"/>
    <s v="Asian Indian"/>
    <s v="BETHANY"/>
    <s v="NEW HAVEN"/>
    <s v="CT"/>
    <s v="BETHANY"/>
    <s v="NEW HAVEN"/>
    <s v="Residence"/>
    <m/>
    <x v="0"/>
    <s v="Substance abuse"/>
    <s v="Residence"/>
    <s v="BETHANY"/>
    <s v="NEW HAVEN"/>
    <s v="CT"/>
    <s v="Multi drug Effects"/>
    <s v="Acute Intoxication due to the Combined Effects of Cocaine, Ethanol, Fentanyl, and Heroin"/>
    <s v="Y"/>
    <s v="Y"/>
    <s v="Y"/>
    <m/>
    <m/>
    <m/>
    <s v="Y"/>
    <m/>
    <m/>
    <m/>
    <m/>
    <m/>
    <m/>
    <m/>
    <m/>
    <m/>
    <s v="Accident"/>
  </r>
  <r>
    <n v="1443"/>
    <s v="17-0918"/>
    <x v="110"/>
    <d v="1899-12-30T00:00:00"/>
    <n v="31"/>
    <s v="Male"/>
    <s v="White"/>
    <s v="ENFIELD"/>
    <s v="HARTFORD"/>
    <s v="CT"/>
    <s v="ENFIELD"/>
    <s v="HARTFORD"/>
    <s v="Residence"/>
    <m/>
    <x v="1"/>
    <s v="Drug Abuse"/>
    <s v="Residence"/>
    <s v="ENFIELD"/>
    <s v="HARTFORD"/>
    <s v="CT"/>
    <s v="Multi drug Effects"/>
    <s v="Multidrug Toxicity Including Fentanyl and Alprazolam"/>
    <m/>
    <m/>
    <s v="Y"/>
    <m/>
    <m/>
    <m/>
    <m/>
    <m/>
    <s v="Y"/>
    <m/>
    <m/>
    <m/>
    <m/>
    <m/>
    <m/>
    <m/>
    <s v="Accident"/>
  </r>
  <r>
    <n v="1446"/>
    <s v="17-0553"/>
    <x v="140"/>
    <d v="1899-12-30T00:00:00"/>
    <n v="27"/>
    <s v="Male"/>
    <s v="White"/>
    <s v="MANCHESTER"/>
    <s v="HARTFORD"/>
    <s v="CT"/>
    <s v="MANCHESTER"/>
    <s v="HARTFORD"/>
    <s v="Residence"/>
    <m/>
    <x v="0"/>
    <s v="Substance abuse"/>
    <s v="Residence"/>
    <s v="MANCHESTER"/>
    <s v="HARTFORD"/>
    <s v="CT"/>
    <s v="Multi drug Effects"/>
    <s v="Acute Intoxication From the Combined Effects of Cocaine, Heroin, and Citalopram/Escitalopram"/>
    <s v="Y"/>
    <s v="Y"/>
    <m/>
    <m/>
    <m/>
    <m/>
    <m/>
    <m/>
    <m/>
    <m/>
    <m/>
    <m/>
    <m/>
    <m/>
    <m/>
    <m/>
    <s v="Accident"/>
  </r>
  <r>
    <n v="1453"/>
    <s v="17-0812"/>
    <x v="183"/>
    <d v="1899-12-30T00:00:00"/>
    <n v="34"/>
    <s v="Male"/>
    <s v="Hispanic, White"/>
    <s v="BRIDGEPORT"/>
    <s v="FAIRFIELD"/>
    <s v="CT"/>
    <s v="BRIDGEPORT"/>
    <s v="FAIRFIELD"/>
    <s v="Hospital"/>
    <m/>
    <x v="0"/>
    <s v="Substance abuse"/>
    <s v="Halfway House"/>
    <s v="BRIDGEPORT"/>
    <s v="FAIRFIELD"/>
    <s v="CT"/>
    <s v="Multi drug Effects"/>
    <s v="ACUTE FENTANYL TOXICITY"/>
    <m/>
    <m/>
    <s v="Y"/>
    <m/>
    <m/>
    <m/>
    <m/>
    <m/>
    <m/>
    <m/>
    <m/>
    <m/>
    <m/>
    <m/>
    <m/>
    <m/>
    <s v="Accident"/>
  </r>
  <r>
    <n v="1489"/>
    <s v="17-0560"/>
    <x v="184"/>
    <d v="1899-12-30T00:00:00"/>
    <n v="48"/>
    <s v="Female"/>
    <s v="White"/>
    <s v="MADISON"/>
    <s v="NEW HAVEN"/>
    <s v="CT"/>
    <s v="MADISON"/>
    <s v="NEW HAVEN"/>
    <s v="Residence"/>
    <m/>
    <x v="1"/>
    <s v="Ingested medications"/>
    <s v="Residence"/>
    <s v="MADISON"/>
    <s v="NEW HAVEN"/>
    <s v="CT"/>
    <s v="Multi drug Effects"/>
    <s v="Acute Intoxication Due To The Combined Effects of Morphine, Hydromorphone, Diphenhydramine, Clonazepam, Diazepam, And Topiramate"/>
    <m/>
    <m/>
    <m/>
    <m/>
    <m/>
    <m/>
    <m/>
    <m/>
    <s v="Y"/>
    <m/>
    <m/>
    <m/>
    <s v="Y"/>
    <s v="Y"/>
    <m/>
    <m/>
    <s v="Accident"/>
  </r>
  <r>
    <n v="1492"/>
    <s v="17-0688"/>
    <x v="137"/>
    <d v="1899-12-30T00:00:00"/>
    <n v="56"/>
    <s v="Female"/>
    <s v="Hispanic, White"/>
    <s v="NEW HAVEN"/>
    <s v="NEW HAVEN"/>
    <s v="CT"/>
    <s v="NEW HAVEN"/>
    <s v="NEW HAVEN"/>
    <s v="Residence"/>
    <m/>
    <x v="1"/>
    <s v="Ingestion"/>
    <s v="Residence"/>
    <s v="NEW HAVEN"/>
    <s v="NEW HAVEN"/>
    <s v="CT"/>
    <s v="Multi drug Effects"/>
    <s v="Acute Intoxication Combined Effects of Clonazepam, Alprazolam, Methadone, Olanzapine, and Citalopram/Escitalopram"/>
    <m/>
    <m/>
    <m/>
    <m/>
    <m/>
    <m/>
    <m/>
    <m/>
    <s v="Y"/>
    <s v="Y"/>
    <m/>
    <m/>
    <m/>
    <m/>
    <m/>
    <m/>
    <s v="Accident"/>
  </r>
  <r>
    <n v="1501"/>
    <s v="17-0186"/>
    <x v="205"/>
    <d v="1899-12-30T00:00:00"/>
    <n v="54"/>
    <s v="Female"/>
    <s v="White"/>
    <s v="CORNWALL BRIDGE"/>
    <s v="LITCHFIELD"/>
    <s v="CT"/>
    <s v="CORNWALL BRIDGE"/>
    <s v="LITCHFIELD"/>
    <s v="Residence"/>
    <m/>
    <x v="0"/>
    <s v="Substance abuse"/>
    <s v="Residence"/>
    <s v="CORNWALL BRIDGE"/>
    <s v="LITCHFIELD"/>
    <s v="CT"/>
    <s v="Multi drug Effects"/>
    <s v="Acute Intoxication due to the Combined Effects of Oxycodone, Diazepam and Alcohol"/>
    <m/>
    <m/>
    <m/>
    <m/>
    <s v="Y"/>
    <m/>
    <s v="Y"/>
    <m/>
    <s v="Y"/>
    <m/>
    <m/>
    <m/>
    <m/>
    <m/>
    <m/>
    <m/>
    <s v="Accident"/>
  </r>
  <r>
    <n v="1502"/>
    <s v="17-0019"/>
    <x v="206"/>
    <d v="1899-12-30T00:00:00"/>
    <n v="48"/>
    <s v="Male"/>
    <s v="White"/>
    <s v="MIDDLETOWN"/>
    <s v="MIDDLESEX"/>
    <s v="CT"/>
    <s v="MIDDLETOWN"/>
    <s v="MIDDLESEX"/>
    <s v="Residence"/>
    <m/>
    <x v="1"/>
    <s v="Drug Use"/>
    <s v="Residence"/>
    <s v="MIDDLETOWN"/>
    <s v="MIDDLESEX"/>
    <s v="CT"/>
    <s v="Multi drug Effects"/>
    <s v="Combined Effects of Fentanyl, Furanyl Fentanyl, Diazepam, and Citalopram / Escitalopram"/>
    <m/>
    <m/>
    <s v="Y"/>
    <s v="Y"/>
    <m/>
    <m/>
    <m/>
    <m/>
    <s v="Y"/>
    <m/>
    <m/>
    <m/>
    <m/>
    <m/>
    <m/>
    <m/>
    <s v="Accident"/>
  </r>
  <r>
    <n v="1503"/>
    <s v="17-0180"/>
    <x v="85"/>
    <d v="1899-12-30T00:00:00"/>
    <n v="39"/>
    <s v="Female"/>
    <s v="White"/>
    <s v="MANCHESTER"/>
    <s v="HARTFORD"/>
    <s v="CT"/>
    <s v="MANCHESTER"/>
    <s v="HARTFORD"/>
    <s v="Residence"/>
    <m/>
    <x v="0"/>
    <s v="Substance abuse"/>
    <s v="Residence"/>
    <s v="MANCHESTER"/>
    <s v="HARTFORD"/>
    <s v="CT"/>
    <s v="Multi drug Effects"/>
    <s v="Acute Intoxication due to the Combined Effects of Fentanyl, Heroin and Alcohol"/>
    <s v="Y"/>
    <m/>
    <s v="Y"/>
    <m/>
    <m/>
    <m/>
    <s v="Y"/>
    <m/>
    <m/>
    <m/>
    <m/>
    <m/>
    <m/>
    <m/>
    <m/>
    <m/>
    <s v="Accident"/>
  </r>
  <r>
    <n v="1509"/>
    <s v="17-0827"/>
    <x v="147"/>
    <d v="1899-12-30T00:00:00"/>
    <n v="58"/>
    <s v="Female"/>
    <s v="White"/>
    <s v="WEST HAVEN"/>
    <s v="NEW HAVEN"/>
    <s v="CT"/>
    <s v="NEW HAVEN"/>
    <s v="NEW HAVEN"/>
    <s v="Hospital"/>
    <m/>
    <x v="0"/>
    <s v="Substance and medication use"/>
    <s v="Hotel or Motel"/>
    <s v="WEST HAVEN"/>
    <s v="NEW HAVEN"/>
    <s v="CT"/>
    <s v="Others"/>
    <s v="Bronchopneumonia Complicating Chronic Obstructive Pulmonary Disease /Pseudoephedrine, hydroxyzine, chlorpromazine, tramadol, Triprolidine and fentanyl toxicities"/>
    <m/>
    <m/>
    <s v="Y"/>
    <m/>
    <m/>
    <m/>
    <m/>
    <m/>
    <m/>
    <m/>
    <m/>
    <s v="Y"/>
    <m/>
    <m/>
    <m/>
    <m/>
    <s v="Accident"/>
  </r>
  <r>
    <n v="1516"/>
    <s v="17-0101"/>
    <x v="42"/>
    <d v="1899-12-30T00:00:00"/>
    <n v="56"/>
    <s v="Female"/>
    <s v="Black"/>
    <s v="NORWALK"/>
    <s v="FAIRFIELD"/>
    <s v="CT"/>
    <s v="NORWALK"/>
    <s v="FAIRFIELD"/>
    <s v="Residence"/>
    <m/>
    <x v="0"/>
    <s v="Substance abuse"/>
    <s v="Residence"/>
    <s v="NORWALK"/>
    <s v="FAIRFIELD"/>
    <s v="CT"/>
    <s v="Multi drug Effects"/>
    <s v="Acute Cocaine Intoxication"/>
    <m/>
    <s v="Y"/>
    <m/>
    <m/>
    <m/>
    <m/>
    <m/>
    <m/>
    <m/>
    <m/>
    <m/>
    <m/>
    <m/>
    <m/>
    <m/>
    <m/>
    <s v="Accident"/>
  </r>
  <r>
    <n v="1519"/>
    <s v="17-0082"/>
    <x v="207"/>
    <d v="1899-12-30T00:00:00"/>
    <n v="36"/>
    <s v="Male"/>
    <s v="White"/>
    <s v="NEWINGTON"/>
    <s v="HARTFORD"/>
    <s v="CT"/>
    <s v="NEWINGTON"/>
    <s v="HARTFORD"/>
    <s v="Residence"/>
    <m/>
    <x v="1"/>
    <s v="Drug Use"/>
    <s v="Residence"/>
    <s v="NEWINGTON"/>
    <s v="HARTFORD"/>
    <s v="CT"/>
    <s v="Multi drug Effects"/>
    <s v="Acute Intoxication Combined Effects of Ethanol, Clonazepam, Cocaine, Hydroxyzine, Fentanyl, and Heroin"/>
    <s v="Y"/>
    <s v="Y"/>
    <s v="Y"/>
    <m/>
    <m/>
    <m/>
    <s v="Y"/>
    <m/>
    <s v="Y"/>
    <m/>
    <m/>
    <m/>
    <m/>
    <m/>
    <m/>
    <m/>
    <s v="Accident"/>
  </r>
  <r>
    <n v="1527"/>
    <s v="17-0763"/>
    <x v="208"/>
    <d v="1899-12-30T00:00:00"/>
    <n v="62"/>
    <s v="Female"/>
    <s v="White"/>
    <s v="NEWINGTON"/>
    <s v="HARTFORD"/>
    <s v="CT"/>
    <s v="NEWINGTON"/>
    <s v="HARTFORD"/>
    <s v="Residence"/>
    <m/>
    <x v="1"/>
    <s v="Prescription Medicine Abuse"/>
    <s v="Residence"/>
    <s v="NEWINGTON"/>
    <s v="HARTFORD"/>
    <s v="CT"/>
    <s v="Multi drug Effects"/>
    <s v="Acute Intoxication From the Combined Effects of Tramadol, Quetiapine, and Clonazepam"/>
    <m/>
    <m/>
    <m/>
    <m/>
    <m/>
    <m/>
    <m/>
    <m/>
    <s v="Y"/>
    <m/>
    <m/>
    <s v="Y"/>
    <m/>
    <m/>
    <m/>
    <m/>
    <s v="Accident"/>
  </r>
  <r>
    <n v="1535"/>
    <s v="17-0761"/>
    <x v="36"/>
    <d v="1899-12-30T00:00:00"/>
    <n v="50"/>
    <s v="Male"/>
    <s v="White"/>
    <s v="WEST HAVEN"/>
    <s v="NEW HAVEN"/>
    <s v="CT"/>
    <s v="WEST HAVEN"/>
    <s v="NEW HAVEN"/>
    <s v="Residence"/>
    <m/>
    <x v="2"/>
    <s v="Drug and ethanol abuse"/>
    <s v="Residence"/>
    <s v="WEST HAVEN"/>
    <s v="NEW HAVEN"/>
    <s v="CT"/>
    <s v="Multi drug Effects"/>
    <s v="Fentanyl and Ethanol Toxicity"/>
    <m/>
    <m/>
    <s v="Y"/>
    <m/>
    <m/>
    <m/>
    <s v="Y"/>
    <m/>
    <m/>
    <m/>
    <m/>
    <m/>
    <m/>
    <m/>
    <m/>
    <m/>
    <s v="Accident"/>
  </r>
  <r>
    <n v="1541"/>
    <s v="17-0197"/>
    <x v="91"/>
    <d v="1899-12-30T00:00:00"/>
    <n v="36"/>
    <s v="Male"/>
    <s v="White"/>
    <s v="NORTH HAVEN"/>
    <s v="NEW HAVEN"/>
    <s v="CT"/>
    <s v="NORTH HAVEN"/>
    <s v="NEW HAVEN"/>
    <s v="Residence"/>
    <m/>
    <x v="0"/>
    <s v="Substance abuse"/>
    <s v="Residence"/>
    <s v="NORTH HAVEN"/>
    <s v="NEW HAVEN"/>
    <s v="CT"/>
    <s v="Multi drug Effects"/>
    <s v="ACUTE HEROIN, FENTANYL AND COCAINE TOXICITIES, ALPRAZOLAM, METHADONE, DEXTROMETHORPHINE AND PROCHLORPERAZINE USE"/>
    <s v="Y"/>
    <s v="Y"/>
    <s v="Y"/>
    <m/>
    <m/>
    <m/>
    <m/>
    <m/>
    <s v="Y"/>
    <s v="Y"/>
    <m/>
    <m/>
    <m/>
    <m/>
    <m/>
    <m/>
    <s v="Accident"/>
  </r>
  <r>
    <n v="1547"/>
    <s v="17-0692"/>
    <x v="59"/>
    <d v="1899-12-30T00:00:00"/>
    <n v="42"/>
    <s v="Male"/>
    <s v="White"/>
    <s v="DERBY"/>
    <s v="NEW HAVEN"/>
    <s v="CT"/>
    <s v="DERBY"/>
    <s v="NEW HAVEN"/>
    <s v="Residence"/>
    <m/>
    <x v="1"/>
    <s v="Drug Use"/>
    <s v="Residence"/>
    <s v="DERBY"/>
    <s v="NEW HAVEN"/>
    <s v="CT"/>
    <s v="Multi drug Effects"/>
    <s v="Acute Heroin Intoxication"/>
    <s v="Y"/>
    <m/>
    <m/>
    <m/>
    <m/>
    <m/>
    <m/>
    <m/>
    <m/>
    <m/>
    <m/>
    <m/>
    <m/>
    <m/>
    <m/>
    <m/>
    <s v="Accident"/>
  </r>
  <r>
    <n v="1548"/>
    <s v="17-0154"/>
    <x v="209"/>
    <d v="1899-12-30T00:00:00"/>
    <n v="53"/>
    <s v="Female"/>
    <s v="White"/>
    <s v="WINSTED"/>
    <s v="LITCHFIELD"/>
    <s v="CT"/>
    <s v="TORRINGTON"/>
    <s v="LITCHFIELD"/>
    <s v="Hospital"/>
    <m/>
    <x v="1"/>
    <s v="Drug Use"/>
    <s v="Residence"/>
    <s v="WINSTED"/>
    <s v="LITCHFIELD"/>
    <s v="CT"/>
    <s v="Multi drug Effects"/>
    <s v="Combined Effects of Diazepam, Oxazepam, Temazepam, Olanzapine, Tramadol, and Heroin"/>
    <s v="Y"/>
    <m/>
    <m/>
    <m/>
    <m/>
    <m/>
    <m/>
    <m/>
    <s v="Y"/>
    <m/>
    <m/>
    <s v="Y"/>
    <m/>
    <m/>
    <m/>
    <m/>
    <s v="Accident"/>
  </r>
  <r>
    <n v="1551"/>
    <s v="17-0463"/>
    <x v="210"/>
    <d v="1899-12-30T00:00:00"/>
    <n v="34"/>
    <s v="Male"/>
    <s v="White"/>
    <s v="NORTH GROSVENORDALE"/>
    <s v="WINDHAM"/>
    <s v="CT"/>
    <s v="NORTH GROSVENORDALE"/>
    <s v="WINDHAM"/>
    <s v="Residence"/>
    <m/>
    <x v="0"/>
    <s v="Substance abuse"/>
    <s v="Residence"/>
    <s v="NORTH GROSVENORDALE"/>
    <s v="WINDHAM"/>
    <s v="CT"/>
    <s v="Multi drug Effects"/>
    <s v="Acute Intoxication From the Combined Effects of Fentanyl and Heroin"/>
    <s v="Y"/>
    <m/>
    <s v="Y"/>
    <m/>
    <m/>
    <m/>
    <m/>
    <m/>
    <m/>
    <m/>
    <m/>
    <m/>
    <m/>
    <m/>
    <m/>
    <m/>
    <s v="Accident"/>
  </r>
  <r>
    <n v="1552"/>
    <s v="17-0631"/>
    <x v="24"/>
    <d v="1899-12-30T00:00:00"/>
    <n v="30"/>
    <s v="Male"/>
    <s v="White"/>
    <s v="PORTLAND"/>
    <s v="MIDDLESEX"/>
    <s v="CT"/>
    <s v="MIDDLETOWN"/>
    <s v="MIDDLESEX"/>
    <s v="Hospital"/>
    <m/>
    <x v="1"/>
    <s v="Drug Abuse"/>
    <s v="Residence"/>
    <s v="PORTLAND"/>
    <s v="MIDDLESEX"/>
    <s v="CT"/>
    <s v="Multi drug Effects"/>
    <s v="Multidrug Toxicity Including Heroin, Fentanyl, and Ethanol"/>
    <s v="Y"/>
    <m/>
    <s v="Y"/>
    <m/>
    <m/>
    <m/>
    <s v="Y"/>
    <m/>
    <m/>
    <m/>
    <m/>
    <m/>
    <m/>
    <m/>
    <m/>
    <m/>
    <s v="Accident"/>
  </r>
  <r>
    <n v="1553"/>
    <s v="17-0966"/>
    <x v="10"/>
    <d v="1899-12-30T00:00:00"/>
    <n v="58"/>
    <s v="Male"/>
    <s v="White"/>
    <s v="GUILFORD"/>
    <s v="NEW HAVEN"/>
    <s v="CT"/>
    <s v="NEW HAVEN"/>
    <s v="NEW HAVEN"/>
    <s v="Hospital"/>
    <m/>
    <x v="1"/>
    <s v="Drug Abuse"/>
    <s v="Residence"/>
    <s v="GUILFORD"/>
    <s v="NEW HAVEN"/>
    <s v="CT"/>
    <s v="Heroin"/>
    <s v="Heroin and Oxycodone Toxicity"/>
    <s v="Y"/>
    <m/>
    <m/>
    <m/>
    <s v="Y"/>
    <m/>
    <m/>
    <m/>
    <m/>
    <m/>
    <m/>
    <m/>
    <m/>
    <m/>
    <m/>
    <m/>
    <s v="Accident"/>
  </r>
  <r>
    <n v="1554"/>
    <s v="17-0284"/>
    <x v="211"/>
    <d v="1899-12-30T00:00:00"/>
    <n v="41"/>
    <s v="Male"/>
    <s v="White"/>
    <s v="ENFIELD"/>
    <s v="HARTFORD"/>
    <s v="CT"/>
    <s v="ENFIELD"/>
    <s v="HARTFORD"/>
    <s v="Residence"/>
    <m/>
    <x v="0"/>
    <s v="Substance abuse"/>
    <s v="Residence"/>
    <s v="ENFIELD"/>
    <s v="HARTFORD"/>
    <s v="CT"/>
    <s v="Multi drug Effects"/>
    <s v="Acute Intoxication From the Combined Effects of Cocaine and Heroin"/>
    <s v="Y"/>
    <s v="Y"/>
    <m/>
    <m/>
    <m/>
    <m/>
    <m/>
    <m/>
    <m/>
    <m/>
    <m/>
    <m/>
    <m/>
    <m/>
    <m/>
    <m/>
    <s v="Accident"/>
  </r>
  <r>
    <n v="1555"/>
    <s v="17-0725"/>
    <x v="71"/>
    <d v="1899-12-30T00:00:00"/>
    <n v="52"/>
    <s v="Male"/>
    <s v="White"/>
    <s v="PLAINVILLE"/>
    <s v="HARTFORD"/>
    <s v="CT"/>
    <s v="NEW BRITAIN"/>
    <s v="HARTFORD"/>
    <s v="Hospital"/>
    <m/>
    <x v="0"/>
    <s v="Substance abuse"/>
    <s v="Residence"/>
    <s v="PLAINVILLE"/>
    <s v="HARTFORD"/>
    <s v="CT"/>
    <s v="Multi drug Effects"/>
    <s v="Acute Intoxication due to the Combined Effects of Bupropion, Diphenhydramine, Ethanol, Heroin, and Hydroxyzine"/>
    <s v="Y"/>
    <m/>
    <m/>
    <m/>
    <m/>
    <m/>
    <s v="Y"/>
    <m/>
    <m/>
    <m/>
    <m/>
    <m/>
    <m/>
    <m/>
    <m/>
    <m/>
    <s v="Accident"/>
  </r>
  <r>
    <n v="1558"/>
    <s v="17-0832"/>
    <x v="212"/>
    <d v="1899-12-30T00:00:00"/>
    <n v="30"/>
    <s v="Male"/>
    <s v="White"/>
    <s v="MANCHESTER"/>
    <s v="HARTFORD"/>
    <s v="CT"/>
    <s v="MANCHESTER"/>
    <s v="HARTFORD"/>
    <s v="Residence"/>
    <m/>
    <x v="1"/>
    <s v="Drug Abuse"/>
    <s v="Residence"/>
    <s v="MANCHESTER"/>
    <s v="HARTFORD"/>
    <s v="CT"/>
    <s v="Multi drug Effects"/>
    <s v="Multidrug Toxicity Including Ethanol, Cocaine, Cocaethylene, Fentanyl, and Alprazolam"/>
    <m/>
    <s v="Y"/>
    <s v="Y"/>
    <m/>
    <m/>
    <m/>
    <s v="Y"/>
    <m/>
    <s v="Y"/>
    <m/>
    <m/>
    <m/>
    <m/>
    <m/>
    <m/>
    <m/>
    <s v="Accident"/>
  </r>
  <r>
    <n v="1559"/>
    <s v="17-0419"/>
    <x v="98"/>
    <d v="1899-12-30T00:00:00"/>
    <n v="54"/>
    <s v="Male"/>
    <s v="White"/>
    <s v="TORRINGTON"/>
    <s v="LITCHFIELD"/>
    <s v="CT"/>
    <s v="TORRINGTON"/>
    <s v="LITCHFIELD"/>
    <s v="Residence"/>
    <m/>
    <x v="0"/>
    <s v="Substance abuse"/>
    <s v="Residence"/>
    <s v="TORRINGTON"/>
    <s v="LITCHFIELD"/>
    <s v="CT"/>
    <s v="Multi drug Effects"/>
    <s v="Acute Intoxication From the Combined Effects of Fentanyl, Heroin, Quetiapine, and Sertraline"/>
    <s v="Y"/>
    <m/>
    <s v="Y"/>
    <m/>
    <m/>
    <m/>
    <m/>
    <m/>
    <m/>
    <m/>
    <m/>
    <m/>
    <m/>
    <m/>
    <m/>
    <m/>
    <s v="Accident"/>
  </r>
  <r>
    <n v="1560"/>
    <s v="17-0988"/>
    <x v="25"/>
    <d v="1899-12-30T00:00:00"/>
    <n v="29"/>
    <s v="Male"/>
    <s v="White"/>
    <s v="HARTFORD"/>
    <s v="HARTFORD"/>
    <s v="CT"/>
    <s v="HARTFORD"/>
    <s v="HARTFORD"/>
    <s v="Residence"/>
    <m/>
    <x v="0"/>
    <s v="Substance abuse"/>
    <s v="Residence"/>
    <s v="HARTFORD"/>
    <s v="HARTFORD"/>
    <s v="CT"/>
    <s v="Multi drug Effects"/>
    <s v="Acute Intoxication due to the Combined Effects of Ethanol and Fentanyl"/>
    <m/>
    <m/>
    <s v="Y"/>
    <m/>
    <m/>
    <m/>
    <s v="Y"/>
    <m/>
    <m/>
    <m/>
    <m/>
    <m/>
    <m/>
    <m/>
    <m/>
    <m/>
    <s v="Accident"/>
  </r>
  <r>
    <n v="1561"/>
    <s v="17-0232"/>
    <x v="213"/>
    <d v="1899-12-30T00:00:00"/>
    <n v="38"/>
    <s v="Male"/>
    <s v="White"/>
    <s v="NEW BRITAIN"/>
    <s v="HARTFORD"/>
    <s v="CT"/>
    <s v="NEW BRITAIN"/>
    <s v="HARTFORD"/>
    <s v="Hospital"/>
    <m/>
    <x v="0"/>
    <s v="Substance abuse"/>
    <s v="Residential Building"/>
    <s v="NEW BRITAIN"/>
    <s v="HARTFORD"/>
    <s v="CT"/>
    <s v="Multi drug Effects"/>
    <s v="Acute Intoxication Alprazolam, Fentanyl, and Heroin"/>
    <s v="Y"/>
    <m/>
    <s v="Y"/>
    <m/>
    <m/>
    <m/>
    <m/>
    <m/>
    <s v="Y"/>
    <m/>
    <m/>
    <m/>
    <m/>
    <m/>
    <m/>
    <m/>
    <s v="Accident"/>
  </r>
  <r>
    <n v="1564"/>
    <s v="17-0229"/>
    <x v="97"/>
    <d v="1899-12-30T00:00:00"/>
    <n v="45"/>
    <s v="Male"/>
    <s v="White"/>
    <s v="NEW HAVEN"/>
    <s v="NEW HAVEN"/>
    <s v="CT"/>
    <s v="NEW HAVEN"/>
    <s v="NEW HAVEN"/>
    <s v="Hospital"/>
    <m/>
    <x v="1"/>
    <s v="Drug Use"/>
    <s v="Residence"/>
    <s v="NEW HAVEN"/>
    <s v="NEW HAVEN"/>
    <s v="CT"/>
    <s v="Multi drug Effects"/>
    <s v="Acute and Chronic Substance Abuse (Opiates)"/>
    <s v="Y"/>
    <m/>
    <m/>
    <m/>
    <s v="Y"/>
    <m/>
    <m/>
    <m/>
    <m/>
    <m/>
    <m/>
    <m/>
    <m/>
    <m/>
    <m/>
    <m/>
    <s v="Accident"/>
  </r>
  <r>
    <n v="1569"/>
    <s v="17-0253"/>
    <x v="93"/>
    <d v="1899-12-30T00:00:00"/>
    <n v="22"/>
    <s v="Male"/>
    <s v="White"/>
    <s v="RIDGEFIELD"/>
    <s v="FAIRFIELD"/>
    <s v="CT"/>
    <s v="RIDGEFIELD"/>
    <s v="FAIRFIELD"/>
    <s v="Other"/>
    <s v="In Vehicle"/>
    <x v="0"/>
    <s v="Substance abuse"/>
    <s v="In Vehicle"/>
    <s v="RIDGEFIELD"/>
    <s v="FAIRFIELD"/>
    <s v="CT"/>
    <s v="Multi drug Effects"/>
    <s v="Acute Intoxication due to the Combined Effects of Fentanyl, Heroin and Clonazepam"/>
    <s v="Y"/>
    <m/>
    <s v="Y"/>
    <m/>
    <m/>
    <m/>
    <m/>
    <m/>
    <s v="Y"/>
    <m/>
    <m/>
    <m/>
    <m/>
    <m/>
    <m/>
    <m/>
    <s v="Accident"/>
  </r>
  <r>
    <n v="1571"/>
    <s v="17-0218"/>
    <x v="214"/>
    <d v="1899-12-30T00:00:00"/>
    <n v="47"/>
    <s v="Male"/>
    <s v="Black"/>
    <s v="BRIDGEPORT"/>
    <s v="FAIRFIELD"/>
    <s v="CT"/>
    <s v="BRIDGEPORT"/>
    <s v="FAIRFIELD"/>
    <s v="Residence"/>
    <m/>
    <x v="0"/>
    <s v="Substance abuse"/>
    <s v="Residence"/>
    <s v="BRIDGEPORT"/>
    <s v="FAIRFIELD"/>
    <s v="CT"/>
    <s v="Multi drug Effects"/>
    <s v="Acute Cocaine Intoxication"/>
    <m/>
    <s v="Y"/>
    <m/>
    <m/>
    <m/>
    <m/>
    <m/>
    <m/>
    <m/>
    <m/>
    <m/>
    <m/>
    <m/>
    <m/>
    <m/>
    <m/>
    <s v="Accident"/>
  </r>
  <r>
    <n v="1573"/>
    <s v="17-0114"/>
    <x v="11"/>
    <d v="1899-12-30T00:00:00"/>
    <n v="52"/>
    <s v="Female"/>
    <s v="White"/>
    <s v="MANCHESTER"/>
    <s v="HARTFORD"/>
    <s v="CT"/>
    <s v="HARTFORD"/>
    <s v="HARTFORD"/>
    <s v="Hospital"/>
    <m/>
    <x v="0"/>
    <s v="Substance abuse"/>
    <s v="Residential Building"/>
    <s v="MANCHESTER"/>
    <s v="HARTFORD"/>
    <s v="CT"/>
    <s v="Multi drug Effects"/>
    <s v="Complications of Acute Fentanyl Intoxication"/>
    <m/>
    <m/>
    <s v="Y"/>
    <m/>
    <m/>
    <m/>
    <m/>
    <m/>
    <m/>
    <m/>
    <m/>
    <m/>
    <m/>
    <m/>
    <m/>
    <m/>
    <s v="Accident"/>
  </r>
  <r>
    <n v="1588"/>
    <s v="17-0926"/>
    <x v="14"/>
    <d v="1899-12-30T00:00:00"/>
    <n v="60"/>
    <s v="Male"/>
    <s v="White"/>
    <s v="BRANFORD"/>
    <s v="NEW HAVEN"/>
    <s v="CT"/>
    <s v="BRANFORD"/>
    <s v="NEW HAVEN"/>
    <s v="Residence"/>
    <m/>
    <x v="1"/>
    <s v="Ingestion"/>
    <s v="Residence"/>
    <s v="BRANFORD"/>
    <s v="NEW HAVEN"/>
    <s v="CT"/>
    <s v="Multi drug Effects"/>
    <s v="Acute Intoxication Combined Effects of Diazepam, Methadone, Paroxetine, and Quetiapine"/>
    <m/>
    <m/>
    <m/>
    <m/>
    <m/>
    <m/>
    <m/>
    <m/>
    <s v="Y"/>
    <s v="Y"/>
    <m/>
    <m/>
    <m/>
    <m/>
    <m/>
    <m/>
    <s v="Accident"/>
  </r>
  <r>
    <n v="1591"/>
    <s v="17-0216"/>
    <x v="143"/>
    <d v="1899-12-30T00:00:00"/>
    <n v="48"/>
    <s v="Male"/>
    <s v="Black"/>
    <s v="WATERBURY"/>
    <s v="NEW HAVEN"/>
    <s v="CT"/>
    <s v="WATERBURY"/>
    <s v="NEW HAVEN"/>
    <s v="Residence"/>
    <m/>
    <x v="0"/>
    <s v="Substance abuse"/>
    <s v="Residence"/>
    <s v="WATERBURY"/>
    <s v="NEW HAVEN"/>
    <s v="CT"/>
    <s v="Multi drug Effects"/>
    <s v="Acute Intoxication due to the Combined Effects of Tramadol and Cocaine"/>
    <m/>
    <s v="Y"/>
    <m/>
    <m/>
    <m/>
    <m/>
    <m/>
    <m/>
    <m/>
    <m/>
    <m/>
    <s v="Y"/>
    <m/>
    <m/>
    <m/>
    <m/>
    <s v="Accident"/>
  </r>
  <r>
    <n v="1593"/>
    <s v="17-0568"/>
    <x v="70"/>
    <d v="1899-12-30T00:00:00"/>
    <n v="54"/>
    <s v="Female"/>
    <s v="White"/>
    <s v="NAUGATUCK"/>
    <s v="NEW HAVEN"/>
    <s v="CT"/>
    <s v="NAUGATUCK"/>
    <s v="NEW HAVEN"/>
    <s v="Residence"/>
    <m/>
    <x v="1"/>
    <s v="Drug Abuse"/>
    <s v="Residence"/>
    <s v="NAUGATUCK"/>
    <s v="NEW HAVEN"/>
    <s v="CT"/>
    <s v="Multi drug Effects"/>
    <s v="Multidrug Toxicity Including Fentanyl, Acetyl Fentanyl, and Morphine"/>
    <s v="Y"/>
    <m/>
    <s v="Y"/>
    <s v="Y"/>
    <m/>
    <m/>
    <m/>
    <m/>
    <m/>
    <m/>
    <m/>
    <m/>
    <m/>
    <m/>
    <m/>
    <m/>
    <s v="Accident"/>
  </r>
  <r>
    <n v="1603"/>
    <s v="17-0757"/>
    <x v="215"/>
    <d v="1899-12-30T00:00:00"/>
    <n v="29"/>
    <s v="Male"/>
    <s v="White"/>
    <s v="TOLLAND"/>
    <s v="TOLLAND"/>
    <s v="CT"/>
    <s v="TOLLAND"/>
    <s v="TOLLAND"/>
    <s v="Residence"/>
    <m/>
    <x v="0"/>
    <s v="Substance abuse"/>
    <s v="Residence"/>
    <s v="TOLLAND"/>
    <s v="TOLLAND"/>
    <s v="CT"/>
    <s v="Multi drug Effects"/>
    <s v="Acute intoxication due to the combined effects of Fentanyl, Cocaine, and Alprazolam"/>
    <m/>
    <s v="Y"/>
    <s v="Y"/>
    <m/>
    <m/>
    <m/>
    <m/>
    <m/>
    <s v="Y"/>
    <m/>
    <m/>
    <m/>
    <m/>
    <m/>
    <m/>
    <m/>
    <s v="Accident"/>
  </r>
  <r>
    <n v="1606"/>
    <s v="17-0996"/>
    <x v="216"/>
    <d v="1899-12-30T00:00:00"/>
    <n v="41"/>
    <s v="Male"/>
    <s v="White"/>
    <s v="BERLIN"/>
    <s v="HARTFORD"/>
    <s v="CT"/>
    <s v="NEWINGTON"/>
    <s v="HARTFORD"/>
    <s v="Other"/>
    <s v="Carrier Motor Lodge"/>
    <x v="0"/>
    <s v="Substance abuse"/>
    <s v="Hotel or Motel"/>
    <s v="NEWINGTON"/>
    <s v="HARTFORD"/>
    <s v="CT"/>
    <s v="Multi drug Effects"/>
    <s v="Acute Intoxication From the Combined Effects of Cocaine and Cyclopropyl Fentanyl"/>
    <m/>
    <s v="Y"/>
    <s v="Y"/>
    <m/>
    <m/>
    <m/>
    <m/>
    <m/>
    <m/>
    <m/>
    <m/>
    <m/>
    <m/>
    <m/>
    <m/>
    <m/>
    <s v="Accident"/>
  </r>
  <r>
    <n v="1614"/>
    <s v="17-0040"/>
    <x v="217"/>
    <d v="1899-12-30T00:00:00"/>
    <n v="40"/>
    <s v="Female"/>
    <s v="White"/>
    <s v="HAMPTON"/>
    <s v="WINDHAM"/>
    <s v="CT"/>
    <s v="HAMPTON"/>
    <s v="WINDHAM"/>
    <s v="Residence"/>
    <m/>
    <x v="0"/>
    <s v="Substance abuse"/>
    <s v="Residence"/>
    <s v="HAMPTON"/>
    <s v="WINDHAM"/>
    <s v="CT"/>
    <s v="Multi drug Effects"/>
    <s v="Acute Intoxication due to the Combined Effects of Cocaine and Fentanyl"/>
    <m/>
    <s v="Y"/>
    <s v="Y"/>
    <m/>
    <m/>
    <m/>
    <m/>
    <m/>
    <m/>
    <m/>
    <m/>
    <m/>
    <m/>
    <m/>
    <m/>
    <m/>
    <s v="Accident"/>
  </r>
  <r>
    <n v="1616"/>
    <s v="17-0145"/>
    <x v="149"/>
    <d v="1899-12-30T00:00:00"/>
    <n v="64"/>
    <s v="Male"/>
    <s v="Hispanic, White"/>
    <s v="NEW LONDON"/>
    <s v="NEW LONDON"/>
    <s v="CT"/>
    <s v="NEW LONDON"/>
    <s v="NEW LONDON"/>
    <s v="Residence"/>
    <m/>
    <x v="0"/>
    <s v="Substance abuse"/>
    <s v="Residence"/>
    <s v="NEW LONDON"/>
    <s v="NEW LONDON"/>
    <s v="CT"/>
    <s v="Multi drug Effects"/>
    <s v="Acute Cocaine Intoxication"/>
    <m/>
    <s v="Y"/>
    <m/>
    <m/>
    <m/>
    <m/>
    <m/>
    <m/>
    <m/>
    <m/>
    <m/>
    <m/>
    <m/>
    <m/>
    <m/>
    <m/>
    <s v="Accident"/>
  </r>
  <r>
    <n v="1628"/>
    <s v="17-0243"/>
    <x v="218"/>
    <d v="1899-12-30T00:00:00"/>
    <n v="29"/>
    <s v="Female"/>
    <s v="White"/>
    <s v="NORWALK"/>
    <s v="FAIRFIELD"/>
    <s v="CT"/>
    <s v="NORWALK"/>
    <s v="FAIRFIELD"/>
    <s v="Residence"/>
    <m/>
    <x v="1"/>
    <s v="Drug Use"/>
    <s v="Residence"/>
    <s v="NORWALK"/>
    <s v="FAIRFIELD"/>
    <s v="CT"/>
    <s v="Multi drug Effects"/>
    <s v="Combined Effects of Fluoxetine and Heroin"/>
    <s v="Y"/>
    <m/>
    <m/>
    <m/>
    <m/>
    <m/>
    <m/>
    <m/>
    <m/>
    <m/>
    <m/>
    <m/>
    <m/>
    <m/>
    <m/>
    <m/>
    <s v="Accident"/>
  </r>
  <r>
    <n v="1631"/>
    <s v="17-0085"/>
    <x v="63"/>
    <d v="1899-12-30T00:00:00"/>
    <n v="30"/>
    <s v="Male"/>
    <s v="White"/>
    <s v="CHESHIRE"/>
    <s v="NEW HAVEN"/>
    <s v="CT"/>
    <s v="CHESHIRE"/>
    <s v="NEW HAVEN"/>
    <s v="Residence"/>
    <m/>
    <x v="0"/>
    <s v="Used Oxycodone"/>
    <s v="Residence"/>
    <s v="CHESHIRE"/>
    <s v="NEW HAVEN"/>
    <s v="CT"/>
    <s v="Multi drug Effects"/>
    <s v="ACUTE OXYCODONE WITH CYCLOBENZAPRINE TOXICITY, CLONAZEPAM, DULOXETINE, SERTRALINE USE"/>
    <m/>
    <m/>
    <m/>
    <m/>
    <s v="Y"/>
    <m/>
    <m/>
    <m/>
    <s v="Y"/>
    <m/>
    <m/>
    <m/>
    <m/>
    <m/>
    <m/>
    <m/>
    <s v="Accident"/>
  </r>
  <r>
    <n v="1632"/>
    <s v="17-0447"/>
    <x v="48"/>
    <d v="1899-12-30T00:00:00"/>
    <n v="43"/>
    <s v="Male"/>
    <s v="Hispanic, White"/>
    <s v="BRIDGEPORT"/>
    <s v="FAIRFIELD"/>
    <s v="CT"/>
    <s v="BRIDGEPORT"/>
    <s v="FAIRFIELD"/>
    <s v="Residence"/>
    <m/>
    <x v="2"/>
    <s v="Ethanol and drug abuse"/>
    <s v="Residence"/>
    <s v="BRIDGEPORT"/>
    <s v="FAIRFIELD"/>
    <s v="CT"/>
    <s v="Multi drug Effects"/>
    <s v="Ethanol and Heroin Toxicity"/>
    <s v="Y"/>
    <m/>
    <m/>
    <m/>
    <m/>
    <m/>
    <s v="Y"/>
    <m/>
    <m/>
    <m/>
    <m/>
    <m/>
    <m/>
    <m/>
    <m/>
    <m/>
    <s v="Accident"/>
  </r>
  <r>
    <n v="1634"/>
    <s v="17-0696"/>
    <x v="219"/>
    <d v="1899-12-30T00:00:00"/>
    <n v="34"/>
    <s v="Female"/>
    <s v="White"/>
    <s v="WATERBURY"/>
    <s v="NEW HAVEN"/>
    <s v="CT"/>
    <s v="WATERBURY"/>
    <s v="NEW HAVEN"/>
    <s v="Residence"/>
    <m/>
    <x v="0"/>
    <s v="Substance abuse"/>
    <s v="Residence"/>
    <s v="WATERBURY"/>
    <s v="NEW HAVEN"/>
    <s v="CT"/>
    <s v="Multi drug Effects"/>
    <s v="Acute Intoxication due to the Combined Effects of Fentanyl, Morphine, Diphenhydramine, and Ethanol, cocaine use."/>
    <s v="Y"/>
    <s v="Y"/>
    <s v="Y"/>
    <m/>
    <m/>
    <m/>
    <s v="Y"/>
    <m/>
    <m/>
    <m/>
    <m/>
    <m/>
    <m/>
    <m/>
    <m/>
    <m/>
    <s v="Accident"/>
  </r>
  <r>
    <n v="1635"/>
    <s v="17-0294"/>
    <x v="86"/>
    <d v="1899-12-30T00:00:00"/>
    <n v="47"/>
    <s v="Male"/>
    <s v="Hispanic, White"/>
    <s v="HARTFORD"/>
    <s v="HARTFORD"/>
    <s v="CT"/>
    <s v="HARTFORD"/>
    <s v="HARTFORD"/>
    <s v="Hospital"/>
    <m/>
    <x v="0"/>
    <s v="Substance Abuse"/>
    <s v="Residential Building"/>
    <s v="HARTFORD"/>
    <s v="HARTFORD"/>
    <s v="CT"/>
    <s v="Multi drug Effects"/>
    <s v="Acute Fentanyl Intoxication"/>
    <m/>
    <m/>
    <s v="Y"/>
    <m/>
    <m/>
    <m/>
    <m/>
    <m/>
    <m/>
    <m/>
    <m/>
    <m/>
    <m/>
    <m/>
    <m/>
    <m/>
    <s v="Accident"/>
  </r>
  <r>
    <n v="1636"/>
    <s v="17-0505"/>
    <x v="141"/>
    <d v="1899-12-30T00:00:00"/>
    <n v="44"/>
    <s v="Male"/>
    <s v="Hispanic, White"/>
    <s v="BRIDGEPORT"/>
    <s v="FAIRFIELD"/>
    <s v="CT"/>
    <s v="BRIDGEPORT"/>
    <s v="FAIRFIELD"/>
    <s v="Residence"/>
    <m/>
    <x v="0"/>
    <s v="Substance Abuse"/>
    <s v="Residence"/>
    <s v="BRIDGEPORT"/>
    <s v="FAIRFIELD"/>
    <s v="CT"/>
    <s v="Multi drug Effects"/>
    <s v="Acute Intoxication Alprazolam, Cocaine, and Heroin"/>
    <s v="Y"/>
    <s v="Y"/>
    <m/>
    <m/>
    <m/>
    <m/>
    <m/>
    <m/>
    <s v="Y"/>
    <m/>
    <m/>
    <m/>
    <m/>
    <m/>
    <m/>
    <m/>
    <s v="Accident"/>
  </r>
  <r>
    <n v="1638"/>
    <s v="17-0528"/>
    <x v="220"/>
    <d v="1899-12-30T00:00:00"/>
    <n v="41"/>
    <s v="Male"/>
    <s v="Hispanic, White"/>
    <s v="BRISTOL"/>
    <s v="HARTFORD"/>
    <s v="CT"/>
    <s v="BRISTOL"/>
    <s v="HARTFORD"/>
    <s v="Residence"/>
    <m/>
    <x v="1"/>
    <s v="Drug abuse"/>
    <s v="Residence"/>
    <s v="BRISTOL"/>
    <s v="HARTFORD"/>
    <s v="CT"/>
    <s v="Multi drug Effects"/>
    <s v="Multidrug Toxicity Including Heroin, Fentanyl, Cocaine, Methadone, and Alprazolam"/>
    <s v="Y"/>
    <s v="Y"/>
    <s v="Y"/>
    <m/>
    <m/>
    <m/>
    <m/>
    <m/>
    <s v="Y"/>
    <s v="Y"/>
    <m/>
    <m/>
    <m/>
    <m/>
    <m/>
    <m/>
    <s v="Accident"/>
  </r>
  <r>
    <n v="1647"/>
    <s v="17-1037"/>
    <x v="56"/>
    <d v="1899-12-30T00:00:00"/>
    <n v="39"/>
    <s v="Male"/>
    <s v="Hispanic, White"/>
    <s v="NORWICH"/>
    <s v="NEW LONDON"/>
    <s v="CT"/>
    <s v="NORWICH"/>
    <s v="NEW LONDON"/>
    <s v="Residence"/>
    <m/>
    <x v="0"/>
    <s v="Substance Abuse"/>
    <s v="Residence"/>
    <s v="NORWICH"/>
    <s v="NEW LONDON"/>
    <s v="CT"/>
    <s v="Multi drug Effects"/>
    <s v="Acute Fentanyl Intoxication"/>
    <m/>
    <m/>
    <s v="Y"/>
    <m/>
    <m/>
    <m/>
    <m/>
    <m/>
    <m/>
    <m/>
    <m/>
    <m/>
    <m/>
    <m/>
    <m/>
    <m/>
    <s v="Accident"/>
  </r>
  <r>
    <n v="1649"/>
    <s v="17-0821"/>
    <x v="101"/>
    <d v="1899-12-30T00:00:00"/>
    <n v="31"/>
    <s v="Male"/>
    <s v="White"/>
    <s v="WOODSTOCK"/>
    <s v="WINDHAM"/>
    <s v="CT"/>
    <s v="WOODSTOCK"/>
    <s v="WINDHAM"/>
    <s v="Residence"/>
    <m/>
    <x v="0"/>
    <s v="Substance abuse"/>
    <s v="Residence"/>
    <s v="WOODSTOCK"/>
    <s v="WINDHAM"/>
    <s v="CT"/>
    <s v="Multi drug Effects"/>
    <s v="Acute intoxication due to the combined effects of fentanyl, oxycodone, and alprazolam with recent cocaine use"/>
    <m/>
    <s v="Y"/>
    <s v="Y"/>
    <m/>
    <s v="Y"/>
    <m/>
    <m/>
    <m/>
    <s v="Y"/>
    <m/>
    <m/>
    <m/>
    <m/>
    <m/>
    <m/>
    <m/>
    <s v="Accident"/>
  </r>
  <r>
    <n v="1652"/>
    <s v="17-0550"/>
    <x v="102"/>
    <d v="1899-12-30T00:00:00"/>
    <n v="39"/>
    <s v="Male"/>
    <s v="White"/>
    <s v="TERRYVILLE"/>
    <s v="LITCHFIELD"/>
    <s v="CT"/>
    <s v="TERRYVILLE"/>
    <s v="LITCHFIELD"/>
    <s v="Residence"/>
    <m/>
    <x v="1"/>
    <s v="Drug abuse"/>
    <s v="Residence"/>
    <s v="TERRYVILLE"/>
    <s v="LITCHFIELD"/>
    <s v="CT"/>
    <s v="Multi drug Effects"/>
    <s v="Multidrug Toxicity Including Heroin, Fentanyl, and Cocaine"/>
    <s v="Y"/>
    <s v="Y"/>
    <s v="Y"/>
    <m/>
    <m/>
    <m/>
    <m/>
    <m/>
    <m/>
    <m/>
    <m/>
    <m/>
    <m/>
    <m/>
    <m/>
    <m/>
    <s v="Accident"/>
  </r>
  <r>
    <n v="1655"/>
    <s v="17-0837"/>
    <x v="79"/>
    <d v="1899-12-30T00:00:00"/>
    <n v="42"/>
    <s v="Male"/>
    <s v="White"/>
    <s v="MERIDEN"/>
    <s v="NEW HAVEN"/>
    <s v="CT"/>
    <s v="MERIDEN"/>
    <s v="NEW HAVEN"/>
    <s v="Other"/>
    <s v="Baldwin Pond"/>
    <x v="0"/>
    <s v="Substance Abuse"/>
    <s v="Other, Park or Recreational Area"/>
    <s v="MERIDEN"/>
    <s v="NEW HAVEN"/>
    <s v="CT"/>
    <s v="Multi drug Effects"/>
    <s v="Acute Intoxication From the Combined Effects of Fentanyl, Acetyl Fentanyl, Heroin, and 7-Amino Clonazepam"/>
    <s v="Y"/>
    <m/>
    <s v="Y"/>
    <s v="Y"/>
    <m/>
    <m/>
    <m/>
    <m/>
    <s v="Y"/>
    <m/>
    <m/>
    <m/>
    <m/>
    <m/>
    <m/>
    <m/>
    <s v="Accident"/>
  </r>
  <r>
    <n v="1668"/>
    <s v="17-0493"/>
    <x v="221"/>
    <d v="1899-12-30T00:00:00"/>
    <n v="49"/>
    <s v="Male"/>
    <s v="Black"/>
    <s v="MIDDLETOWN"/>
    <s v="MIDDLESEX"/>
    <s v="CT"/>
    <s v="MIDDLETOWN"/>
    <s v="MIDDLESEX"/>
    <s v="Hospital"/>
    <m/>
    <x v="0"/>
    <s v="Substance Abuse"/>
    <s v="Sidewalk"/>
    <s v="MIDDLETOWN"/>
    <s v="MIDDLESEX"/>
    <s v="CT"/>
    <s v="Multi drug Effects"/>
    <s v="Ethanol and Fentanyl"/>
    <m/>
    <m/>
    <s v="Y"/>
    <m/>
    <m/>
    <m/>
    <s v="Y"/>
    <m/>
    <m/>
    <m/>
    <m/>
    <m/>
    <m/>
    <m/>
    <m/>
    <m/>
    <s v="Accident"/>
  </r>
  <r>
    <n v="1670"/>
    <s v="17-0092"/>
    <x v="222"/>
    <d v="1899-12-30T00:00:00"/>
    <n v="51"/>
    <s v="Female"/>
    <s v="Hispanic, White"/>
    <s v="MERIDEN"/>
    <s v="NEW HAVEN"/>
    <s v="CT"/>
    <s v="MERIDEN"/>
    <s v="NEW HAVEN"/>
    <s v="Hospital"/>
    <m/>
    <x v="1"/>
    <s v="Drug Use"/>
    <s v="Residence"/>
    <s v="MERIDEN"/>
    <s v="NEW HAVEN"/>
    <s v="CT"/>
    <s v="Multi drug Effects"/>
    <s v="Acute Cocaine Intoxication"/>
    <m/>
    <s v="Y"/>
    <m/>
    <m/>
    <m/>
    <m/>
    <m/>
    <m/>
    <m/>
    <m/>
    <m/>
    <m/>
    <m/>
    <m/>
    <m/>
    <m/>
    <s v="Accident"/>
  </r>
  <r>
    <n v="1675"/>
    <s v="17-0513"/>
    <x v="22"/>
    <d v="1899-12-30T00:00:00"/>
    <n v="33"/>
    <s v="Male"/>
    <s v="White"/>
    <s v="NEW BRITAIN"/>
    <s v="HARTFORD"/>
    <s v="CT"/>
    <s v="NEW BRITAIN"/>
    <s v="HARTFORD"/>
    <s v="Residence"/>
    <m/>
    <x v="0"/>
    <s v="Substance abuse"/>
    <s v="Residence"/>
    <s v="NEW BRITAIN"/>
    <s v="HARTFORD"/>
    <s v="CT"/>
    <s v="Multi drug Effects"/>
    <s v="Fentanyl, Cocaine, and Ethanol"/>
    <m/>
    <s v="Y"/>
    <s v="Y"/>
    <m/>
    <m/>
    <m/>
    <s v="Y"/>
    <m/>
    <m/>
    <m/>
    <m/>
    <m/>
    <m/>
    <m/>
    <m/>
    <m/>
    <s v="Accident"/>
  </r>
  <r>
    <n v="1694"/>
    <s v="17-0870"/>
    <x v="164"/>
    <d v="1899-12-30T00:00:00"/>
    <n v="37"/>
    <s v="Male"/>
    <s v="White"/>
    <s v="HAMDEN"/>
    <s v="NEW HAVEN"/>
    <s v="CT"/>
    <s v="HAMDEN"/>
    <s v="NEW HAVEN"/>
    <s v="Residence"/>
    <m/>
    <x v="1"/>
    <s v="Used medications"/>
    <s v="Residence"/>
    <s v="HAMDEN"/>
    <s v="NEW HAVEN"/>
    <s v="CT"/>
    <s v="Multi drug Effects"/>
    <s v="COMBINED ACUTE METHADONE AND ALPRAZOLAM TOXICITIES"/>
    <m/>
    <m/>
    <m/>
    <m/>
    <m/>
    <m/>
    <m/>
    <m/>
    <s v="Y"/>
    <s v="Y"/>
    <m/>
    <m/>
    <m/>
    <m/>
    <m/>
    <m/>
    <s v="Accident"/>
  </r>
  <r>
    <n v="1701"/>
    <s v="17-0709"/>
    <x v="223"/>
    <d v="1899-12-30T00:00:00"/>
    <n v="54"/>
    <s v="Female"/>
    <s v="Black"/>
    <s v="DANBURY"/>
    <s v="FAIRFIELD"/>
    <s v="CT"/>
    <s v="DANBURY"/>
    <s v="FAIRFIELD"/>
    <s v="Hospital"/>
    <m/>
    <x v="1"/>
    <s v="Drug Use"/>
    <s v="Residence"/>
    <s v="DANBURY"/>
    <s v="FAIRFIELD"/>
    <s v="CT"/>
    <s v="Multi drug Effects"/>
    <s v="Acute Cocaine and Heroin Intoxication"/>
    <s v="Y"/>
    <s v="Y"/>
    <m/>
    <m/>
    <m/>
    <m/>
    <m/>
    <m/>
    <m/>
    <m/>
    <m/>
    <m/>
    <m/>
    <m/>
    <m/>
    <m/>
    <s v="Accident"/>
  </r>
  <r>
    <n v="1706"/>
    <s v="17-0674"/>
    <x v="224"/>
    <d v="1899-12-30T00:00:00"/>
    <n v="40"/>
    <s v="Male"/>
    <s v="White"/>
    <s v="BRIDGEPORT"/>
    <s v="FAIRFIELD"/>
    <s v="CT"/>
    <s v="BRIDGEPORT"/>
    <s v="FAIRFIELD"/>
    <s v="Residence"/>
    <m/>
    <x v="1"/>
    <s v="Drug abuse"/>
    <s v="Residence"/>
    <s v="BRIDGEPORT"/>
    <s v="FAIRFIELD"/>
    <s v="CT"/>
    <s v="Heroin"/>
    <s v="Heroin and Fentanyl Toxicity"/>
    <s v="Y"/>
    <m/>
    <s v="Y"/>
    <m/>
    <m/>
    <m/>
    <m/>
    <m/>
    <m/>
    <m/>
    <m/>
    <m/>
    <m/>
    <m/>
    <m/>
    <m/>
    <s v="Accident"/>
  </r>
  <r>
    <n v="1711"/>
    <s v="17-0616"/>
    <x v="225"/>
    <d v="1899-12-30T00:00:00"/>
    <n v="39"/>
    <s v="Male"/>
    <s v="White"/>
    <s v="NORWICH"/>
    <s v="NEW LONDON"/>
    <s v="CT"/>
    <s v="NORWICH"/>
    <s v="NEW LONDON"/>
    <s v="Residence"/>
    <m/>
    <x v="0"/>
    <s v="Substance Abuse"/>
    <s v="Residence"/>
    <s v="NORWICH"/>
    <s v="NEW LONDON"/>
    <s v="CT"/>
    <s v="Multi drug Effects"/>
    <s v="Acute Intoxication From the Combined Effects of Fentanyl and Heroin"/>
    <s v="Y"/>
    <m/>
    <s v="Y"/>
    <m/>
    <m/>
    <m/>
    <m/>
    <m/>
    <m/>
    <m/>
    <m/>
    <m/>
    <m/>
    <m/>
    <m/>
    <m/>
    <s v="Accident"/>
  </r>
  <r>
    <n v="1714"/>
    <s v="17-0596"/>
    <x v="114"/>
    <d v="1899-12-30T00:00:00"/>
    <n v="28"/>
    <s v="Male"/>
    <s v="White"/>
    <s v="STAMFORD"/>
    <s v="FAIRFIELD"/>
    <s v="CT"/>
    <s v="STAMFORD"/>
    <s v="FAIRFIELD"/>
    <s v="Residence"/>
    <m/>
    <x v="0"/>
    <s v="Substance Abuse"/>
    <s v="Residence"/>
    <s v="STAMFORD"/>
    <s v="FAIRFIELD"/>
    <s v="CT"/>
    <s v="Multi drug Effects"/>
    <s v="Acute Intoxication due to the Combined Effects of Fentanyl, Acetyl Fentanyl, Heroin, Cocaine, Alprazolam, Clonazepam, Diazepam and Amphetamine"/>
    <s v="Y"/>
    <s v="Y"/>
    <s v="Y"/>
    <s v="Y"/>
    <m/>
    <m/>
    <m/>
    <m/>
    <s v="Y"/>
    <m/>
    <s v="Y"/>
    <m/>
    <m/>
    <m/>
    <m/>
    <m/>
    <s v="Accident"/>
  </r>
  <r>
    <n v="1717"/>
    <s v="17-1023"/>
    <x v="189"/>
    <d v="1899-12-30T00:00:00"/>
    <n v="36"/>
    <s v="Male"/>
    <s v="White"/>
    <s v="GLASTONBURY"/>
    <s v="HARTFORD"/>
    <s v="CT"/>
    <s v="GLASTONBURY"/>
    <s v="HARTFORD"/>
    <s v="Residence"/>
    <m/>
    <x v="0"/>
    <s v="Substance Abuse"/>
    <s v="Residence"/>
    <s v="GLASTONBURY"/>
    <s v="HARTFORD"/>
    <s v="CT"/>
    <s v="Multi drug Effects"/>
    <s v="Acute Intoxication From the Combined Effects of Fentanyl and Heroin"/>
    <s v="Y"/>
    <m/>
    <s v="Y"/>
    <m/>
    <m/>
    <m/>
    <m/>
    <m/>
    <m/>
    <m/>
    <m/>
    <m/>
    <m/>
    <m/>
    <m/>
    <m/>
    <s v="Accident"/>
  </r>
  <r>
    <n v="1720"/>
    <s v="17-0875"/>
    <x v="226"/>
    <d v="1899-12-30T00:00:00"/>
    <n v="27"/>
    <s v="Male"/>
    <s v="Hispanic, White"/>
    <s v="MIDDLETOWN"/>
    <s v="MIDDLESEX"/>
    <s v="CT"/>
    <s v="MIDDLETOWN"/>
    <s v="MIDDLESEX"/>
    <s v="Other"/>
    <s v="Shelter"/>
    <x v="0"/>
    <s v="Substance Abuse"/>
    <s v="Other, Public Buildings"/>
    <s v="MIDDLETOWN"/>
    <s v="MIDDLESEX"/>
    <s v="CT"/>
    <s v="Multi drug Effects"/>
    <s v="Acute Fentanyl Intoxication"/>
    <m/>
    <m/>
    <s v="Y"/>
    <m/>
    <m/>
    <m/>
    <m/>
    <m/>
    <m/>
    <m/>
    <m/>
    <m/>
    <m/>
    <m/>
    <m/>
    <m/>
    <s v="Accident"/>
  </r>
  <r>
    <n v="1722"/>
    <s v="17-0353"/>
    <x v="188"/>
    <d v="1899-12-30T00:00:00"/>
    <n v="46"/>
    <s v="Female"/>
    <s v="White"/>
    <s v="WEST HAVEN"/>
    <s v="NEW HAVEN"/>
    <s v="CT"/>
    <s v="WEST HAVEN"/>
    <s v="NEW HAVEN"/>
    <s v="Residence"/>
    <m/>
    <x v="0"/>
    <s v="Substance Abuse"/>
    <s v="Residence"/>
    <s v="WEST HAVEN"/>
    <s v="NEW HAVEN"/>
    <s v="CT"/>
    <s v="Multi drug Effects"/>
    <s v="Acute Intoxication due to the Combined Effects of Cocaine, Clonazepam, Fentanyl, Heroin, Hydroxyzine, Methadone, and Trazodone"/>
    <s v="Y"/>
    <s v="Y"/>
    <s v="Y"/>
    <m/>
    <m/>
    <m/>
    <m/>
    <m/>
    <s v="Y"/>
    <s v="Y"/>
    <m/>
    <m/>
    <m/>
    <m/>
    <m/>
    <m/>
    <s v="Accident"/>
  </r>
  <r>
    <n v="1729"/>
    <s v="17-0746"/>
    <x v="9"/>
    <d v="1899-12-30T00:00:00"/>
    <n v="54"/>
    <s v="Male"/>
    <s v="White"/>
    <s v="MERIDEN"/>
    <s v="NEW HAVEN"/>
    <s v="CT"/>
    <s v="MERIDEN"/>
    <s v="NEW HAVEN"/>
    <s v="Hospital"/>
    <m/>
    <x v="1"/>
    <s v="Abused medication"/>
    <s v="Nursing Home"/>
    <s v="MERIDEN"/>
    <s v="NEW HAVEN"/>
    <s v="CT"/>
    <s v="Multi drug Effects"/>
    <s v="Acute Oxycodone and Buprenorphine Intoxication"/>
    <m/>
    <m/>
    <m/>
    <m/>
    <s v="Y"/>
    <m/>
    <m/>
    <m/>
    <m/>
    <m/>
    <m/>
    <m/>
    <m/>
    <m/>
    <s v="Bupreno"/>
    <m/>
    <s v="Accident"/>
  </r>
  <r>
    <n v="1731"/>
    <s v="17-0545"/>
    <x v="102"/>
    <d v="1899-12-30T00:00:00"/>
    <n v="57"/>
    <s v="Male"/>
    <s v="Black"/>
    <s v="NEW HAVEN"/>
    <s v="NEW HAVEN"/>
    <s v="CT"/>
    <s v="BRIDGEPORT"/>
    <s v="FAIRFIELD"/>
    <s v="Hospital"/>
    <m/>
    <x v="1"/>
    <s v="Drug Use"/>
    <s v="Street"/>
    <s v="BRIDGEPORT"/>
    <s v="FAIRFIELD"/>
    <s v="CT"/>
    <s v="Multi drug Effects"/>
    <s v="Acute Intoxication Combined Effects of Ethanol, Fentanyl, and Heroin"/>
    <s v="Y"/>
    <m/>
    <s v="Y"/>
    <m/>
    <m/>
    <m/>
    <s v="Y"/>
    <m/>
    <m/>
    <m/>
    <m/>
    <m/>
    <m/>
    <m/>
    <m/>
    <m/>
    <s v="Accident"/>
  </r>
  <r>
    <n v="1735"/>
    <s v="17-0970"/>
    <x v="227"/>
    <d v="1899-12-30T00:00:00"/>
    <n v="52"/>
    <s v="Male"/>
    <s v="Black"/>
    <s v="WATERBURY"/>
    <s v="NEW HAVEN"/>
    <s v="CT"/>
    <s v="WATERBURY"/>
    <s v="NEW HAVEN"/>
    <s v="Residence"/>
    <m/>
    <x v="1"/>
    <s v="Drug abuse"/>
    <s v="Residence"/>
    <s v="WATERBURY"/>
    <s v="NEW HAVEN"/>
    <s v="CT"/>
    <s v="Multi drug Effects"/>
    <s v="Multidrug Toxicity Including Ethanol, Cocaine, Cocaethylene, Fentanyl, Acetyl Fentanyl, and Heroin"/>
    <s v="Y"/>
    <s v="Y"/>
    <s v="Y"/>
    <s v="Y"/>
    <m/>
    <m/>
    <s v="Y"/>
    <m/>
    <m/>
    <m/>
    <m/>
    <m/>
    <m/>
    <m/>
    <m/>
    <m/>
    <s v="Accident"/>
  </r>
  <r>
    <n v="1738"/>
    <s v="17-1005"/>
    <x v="6"/>
    <d v="1899-12-30T00:00:00"/>
    <n v="36"/>
    <s v="Male"/>
    <s v="White"/>
    <s v="MIDDLETOWN"/>
    <s v="MIDDLESEX"/>
    <s v="CT"/>
    <s v="MIDDLETOWN"/>
    <s v="MIDDLESEX"/>
    <s v="Residence"/>
    <m/>
    <x v="1"/>
    <s v="Drug abuse"/>
    <s v="Residence"/>
    <s v="MIDDLETOWN"/>
    <s v="MIDDLESEX"/>
    <s v="CT"/>
    <s v="Multi drug Effects"/>
    <s v="Multidrug Toxicity Including Cocaine, Fentanyl, Methadone, and Buprenorphine"/>
    <m/>
    <s v="Y"/>
    <s v="Y"/>
    <m/>
    <m/>
    <m/>
    <m/>
    <m/>
    <m/>
    <s v="Y"/>
    <m/>
    <m/>
    <m/>
    <m/>
    <s v="Buprenor"/>
    <m/>
    <s v="Accident"/>
  </r>
  <r>
    <n v="1745"/>
    <s v="17-0913"/>
    <x v="148"/>
    <d v="1899-12-30T00:00:00"/>
    <n v="47"/>
    <s v="Female"/>
    <s v="White"/>
    <s v="NEW HAVEN"/>
    <s v="NEW HAVEN"/>
    <s v="CT"/>
    <s v="NEW HAVEN"/>
    <s v="NEW HAVEN"/>
    <s v="Other"/>
    <s v="Stairwell"/>
    <x v="0"/>
    <s v="Substance abuse"/>
    <s v="Stairs"/>
    <s v="NEW HAVEN"/>
    <s v="NEW HAVEN"/>
    <s v="CT"/>
    <s v="Multi drug Effects"/>
    <s v="ACUTE HEROIN, FENTANYL, PARA-FLUOROBUTYTYL FENTANYL/FIBF AND COCAINE TOXICITIES"/>
    <s v="Y"/>
    <s v="Y"/>
    <s v="Y"/>
    <s v="Y"/>
    <m/>
    <m/>
    <m/>
    <m/>
    <m/>
    <m/>
    <m/>
    <m/>
    <m/>
    <m/>
    <m/>
    <m/>
    <s v="Accident"/>
  </r>
  <r>
    <n v="1755"/>
    <s v="17-0647"/>
    <x v="228"/>
    <d v="1899-12-30T00:00:00"/>
    <n v="29"/>
    <s v="Male"/>
    <s v="Black"/>
    <s v="BRIDGEPORT"/>
    <s v="FAIRFIELD"/>
    <s v="CT"/>
    <s v="BRIDGEPORT"/>
    <s v="FAIRFIELD"/>
    <s v="Residence"/>
    <m/>
    <x v="0"/>
    <s v="Substance Abuse"/>
    <s v="Residence"/>
    <s v="BRIDGEPORT"/>
    <s v="FAIRFIELD"/>
    <s v="CT"/>
    <s v="Multi drug Effects"/>
    <s v="Acute Intoxication due to the Combined Effects of Cocaine and Ethanol"/>
    <m/>
    <s v="Y"/>
    <m/>
    <m/>
    <m/>
    <m/>
    <s v="Y"/>
    <m/>
    <m/>
    <m/>
    <m/>
    <m/>
    <m/>
    <m/>
    <m/>
    <m/>
    <s v="Accident"/>
  </r>
  <r>
    <n v="1758"/>
    <s v="17-0731"/>
    <x v="229"/>
    <d v="1899-12-30T00:00:00"/>
    <n v="22"/>
    <s v="Female"/>
    <s v="White"/>
    <s v="SALISBURY"/>
    <s v="LITCHFIELD"/>
    <s v="CT"/>
    <s v="SALISBURY"/>
    <s v="LITCHFIELD"/>
    <s v="Residence"/>
    <m/>
    <x v="0"/>
    <s v="Substance abuse"/>
    <s v="Residence"/>
    <s v="SALISBURY"/>
    <s v="LITCHFIELD"/>
    <s v="CT"/>
    <s v="Multi drug Effects"/>
    <s v="Acute Fentanyl and Cocaine intoxciation"/>
    <m/>
    <s v="Y"/>
    <s v="Y"/>
    <m/>
    <m/>
    <m/>
    <m/>
    <m/>
    <m/>
    <m/>
    <m/>
    <m/>
    <m/>
    <m/>
    <m/>
    <m/>
    <s v="Accident"/>
  </r>
  <r>
    <n v="1763"/>
    <s v="17-0853"/>
    <x v="186"/>
    <d v="1899-12-30T00:00:00"/>
    <n v="31"/>
    <s v="Male"/>
    <s v="White"/>
    <s v="MANSFIELD"/>
    <s v="TOLLAND"/>
    <s v="CT"/>
    <s v="MANSFIELD"/>
    <s v="TOLLAND"/>
    <s v="Residence"/>
    <m/>
    <x v="1"/>
    <s v="Drug Use"/>
    <s v="Residence"/>
    <s v="MANSFIELD"/>
    <s v="TOLLAND"/>
    <s v="CT"/>
    <s v="Multi drug Effects"/>
    <s v="Acute Intoxication Combined Effects of Alprazolam, Fentanyl, Acetyl Fentanyl, and Amphetamine"/>
    <m/>
    <m/>
    <s v="Y"/>
    <s v="Y"/>
    <m/>
    <m/>
    <m/>
    <m/>
    <s v="Y"/>
    <m/>
    <s v="Y"/>
    <m/>
    <m/>
    <m/>
    <m/>
    <m/>
    <s v="Accident"/>
  </r>
  <r>
    <n v="1764"/>
    <s v="17-0729"/>
    <x v="229"/>
    <d v="1899-12-30T00:00:00"/>
    <n v="31"/>
    <s v="Female"/>
    <s v="White"/>
    <s v="MONROE"/>
    <s v="FAIRFIELD"/>
    <s v="CT"/>
    <s v="BRIDGEPORT"/>
    <s v="FAIRFIELD"/>
    <s v="Hospital"/>
    <m/>
    <x v="0"/>
    <s v="Substance Abuse"/>
    <s v="Residential Building"/>
    <s v="BRIDGEPORT"/>
    <s v="FAIRFIELD"/>
    <s v="CT"/>
    <s v="Multi drug Effects"/>
    <s v="Acute Intoxication due to the Combined Effects of Fentanyl, Alprazolam and Diphenhydramine"/>
    <m/>
    <m/>
    <s v="Y"/>
    <m/>
    <m/>
    <m/>
    <m/>
    <m/>
    <s v="Y"/>
    <m/>
    <m/>
    <m/>
    <m/>
    <m/>
    <m/>
    <m/>
    <s v="Accident"/>
  </r>
  <r>
    <n v="1777"/>
    <s v="17-0431"/>
    <x v="230"/>
    <d v="1899-12-30T00:00:00"/>
    <n v="23"/>
    <s v="Male"/>
    <s v="White"/>
    <s v="HARTFORD"/>
    <s v="HARTFORD"/>
    <s v="CT"/>
    <s v="HARTFORD"/>
    <s v="HARTFORD"/>
    <s v="Residence"/>
    <m/>
    <x v="0"/>
    <s v="Substance Abuse"/>
    <s v="Residence"/>
    <s v="HARTFORD"/>
    <s v="HARTFORD"/>
    <s v="CT"/>
    <s v="Multi drug Effects"/>
    <s v="Acute Intoxication due to the Combined Effects of Fentanyl, Pseudoephedrine, Amphetamine and Carisoprodol"/>
    <m/>
    <m/>
    <s v="Y"/>
    <m/>
    <m/>
    <m/>
    <m/>
    <m/>
    <m/>
    <m/>
    <s v="Y"/>
    <m/>
    <m/>
    <m/>
    <m/>
    <m/>
    <s v="Accident"/>
  </r>
  <r>
    <n v="1781"/>
    <s v="17-0201"/>
    <x v="73"/>
    <d v="1899-12-30T00:00:00"/>
    <n v="36"/>
    <s v="Male"/>
    <s v="White"/>
    <s v="SOMERS"/>
    <s v="TOLLAND"/>
    <s v="CT"/>
    <s v="HARTFORD"/>
    <s v="HARTFORD"/>
    <s v="Hospital"/>
    <m/>
    <x v="0"/>
    <s v="Substance Abuse"/>
    <s v="Residence"/>
    <s v="SOMERS"/>
    <s v="TOLLAND"/>
    <s v="CT"/>
    <s v="Multi drug Effects"/>
    <s v="Acute Intoxication From the Combined Effects of Cocaine, Fentanyl, Amphetamine, and Lorazepam"/>
    <m/>
    <s v="Y"/>
    <s v="Y"/>
    <m/>
    <m/>
    <m/>
    <m/>
    <m/>
    <s v="Y"/>
    <m/>
    <s v="Y"/>
    <m/>
    <m/>
    <m/>
    <m/>
    <m/>
    <s v="Accident"/>
  </r>
  <r>
    <n v="1783"/>
    <s v="17-0358"/>
    <x v="122"/>
    <d v="1899-12-30T00:00:00"/>
    <n v="26"/>
    <s v="Male"/>
    <s v="White"/>
    <s v="HARTFORD"/>
    <s v="HARTFORD"/>
    <s v="CT"/>
    <s v="HARTFORD"/>
    <s v="HARTFORD"/>
    <s v="Residence"/>
    <m/>
    <x v="0"/>
    <s v="Substance Abuse"/>
    <s v="Residence"/>
    <s v="HARTFORD"/>
    <s v="HARTFORD"/>
    <s v="CT"/>
    <s v="Multi drug Effects"/>
    <s v="Fentanyl and Heroin"/>
    <s v="Y"/>
    <m/>
    <s v="Y"/>
    <m/>
    <m/>
    <m/>
    <m/>
    <m/>
    <m/>
    <m/>
    <m/>
    <m/>
    <m/>
    <m/>
    <m/>
    <m/>
    <s v="Accident"/>
  </r>
  <r>
    <n v="1789"/>
    <s v="17-0071"/>
    <x v="57"/>
    <d v="1899-12-30T00:00:00"/>
    <n v="53"/>
    <s v="Male"/>
    <s v="White"/>
    <s v="NAUGATUCK"/>
    <s v="NEW HAVEN"/>
    <s v="CT"/>
    <s v="WATERBURY"/>
    <s v="NEW HAVEN"/>
    <s v="Hospital"/>
    <m/>
    <x v="0"/>
    <s v="Substance Abuse"/>
    <s v="Residence"/>
    <s v="NAUGATUCK"/>
    <s v="NEW HAVEN"/>
    <s v="CT"/>
    <s v="Multi drug Effects"/>
    <s v="Acute Intoxication due to the Combined Effects of Diazepam, Ethanol, Furanyl Fentanyl, and Heroin"/>
    <s v="Y"/>
    <m/>
    <s v="Y"/>
    <s v="Y"/>
    <m/>
    <m/>
    <s v="Y"/>
    <m/>
    <s v="Y"/>
    <m/>
    <m/>
    <m/>
    <m/>
    <m/>
    <m/>
    <m/>
    <s v="Accident"/>
  </r>
  <r>
    <n v="1822"/>
    <s v="17-0327"/>
    <x v="50"/>
    <d v="1899-12-30T00:00:00"/>
    <n v="62"/>
    <s v="Male"/>
    <s v="White"/>
    <s v="WESTBROOK"/>
    <s v="MIDDLESEX"/>
    <s v="CT"/>
    <s v="WESTBROOK"/>
    <s v="MIDDLESEX"/>
    <s v="Residence"/>
    <m/>
    <x v="1"/>
    <s v="Abused prescription medications"/>
    <s v="Residence"/>
    <s v="WESTBROOK"/>
    <s v="MIDDLESEX"/>
    <s v="CT"/>
    <s v="Multi drug Effects"/>
    <s v="Acute Oxycodone and Alprazolam Intoxication"/>
    <m/>
    <m/>
    <m/>
    <m/>
    <s v="Y"/>
    <m/>
    <m/>
    <m/>
    <s v="Y"/>
    <m/>
    <m/>
    <m/>
    <m/>
    <m/>
    <m/>
    <m/>
    <s v="Accident"/>
  </r>
  <r>
    <n v="1827"/>
    <s v="17-0165"/>
    <x v="231"/>
    <d v="1899-12-30T00:00:00"/>
    <n v="47"/>
    <s v="Male"/>
    <s v="White"/>
    <s v="MERIDEN"/>
    <s v="NEW HAVEN"/>
    <s v="CT"/>
    <s v="WATERBURY"/>
    <s v="NEW HAVEN"/>
    <s v="Hospital"/>
    <m/>
    <x v="0"/>
    <s v="Substance Abuse"/>
    <s v="Residence"/>
    <s v="WATERBURY"/>
    <s v="NEW HAVEN"/>
    <s v="CT"/>
    <s v="Multi drug Effects"/>
    <s v="Acute Intoxication due to the Combined Effects Of Heroin, Furanyl Fentanyl, Methadone, Benzodiazepines, and Ethanol"/>
    <s v="Y"/>
    <m/>
    <s v="Y"/>
    <s v="Y"/>
    <m/>
    <m/>
    <s v="Y"/>
    <m/>
    <s v="Y"/>
    <s v="Y"/>
    <m/>
    <m/>
    <m/>
    <m/>
    <m/>
    <m/>
    <s v="Accident"/>
  </r>
  <r>
    <n v="1829"/>
    <s v="17-0992"/>
    <x v="232"/>
    <d v="1899-12-30T00:00:00"/>
    <n v="33"/>
    <s v="Male"/>
    <s v="White"/>
    <s v="NEW HAVEN"/>
    <s v="NEW HAVEN"/>
    <s v="CT"/>
    <s v="NEW HAVEN"/>
    <s v="NEW HAVEN"/>
    <s v="Residence"/>
    <m/>
    <x v="1"/>
    <s v="Drug abuse"/>
    <s v="Residence"/>
    <s v="NEW HAVEN"/>
    <s v="NEW HAVEN"/>
    <s v="CT"/>
    <s v="Multi drug Effects"/>
    <s v="Fentanyl Toxicity"/>
    <m/>
    <m/>
    <s v="Y"/>
    <m/>
    <m/>
    <m/>
    <m/>
    <m/>
    <m/>
    <m/>
    <m/>
    <m/>
    <m/>
    <m/>
    <m/>
    <m/>
    <s v="Accident"/>
  </r>
  <r>
    <n v="1847"/>
    <s v="17-0052"/>
    <x v="233"/>
    <d v="1899-12-30T00:00:00"/>
    <n v="49"/>
    <s v="Female"/>
    <s v="White"/>
    <s v="NEWINGTON"/>
    <s v="HARTFORD"/>
    <s v="CT"/>
    <s v="NEWINGTON"/>
    <s v="HARTFORD"/>
    <s v="Residence"/>
    <m/>
    <x v="1"/>
    <s v="Drug Use"/>
    <s v="Residence"/>
    <s v="NEWINGTON"/>
    <s v="HARTFORD"/>
    <s v="CT"/>
    <s v="Multi drug Effects"/>
    <s v="Acute Temazepam and Fentanyl Intoxication"/>
    <m/>
    <m/>
    <s v="Y"/>
    <m/>
    <m/>
    <m/>
    <m/>
    <m/>
    <s v="Y"/>
    <m/>
    <m/>
    <m/>
    <m/>
    <m/>
    <m/>
    <m/>
    <s v="Accident"/>
  </r>
  <r>
    <n v="1850"/>
    <s v="17-0652"/>
    <x v="158"/>
    <d v="1899-12-30T00:00:00"/>
    <n v="44"/>
    <s v="Male"/>
    <s v="Other"/>
    <s v="WATERBURY"/>
    <s v="NEW HAVEN"/>
    <s v="CT"/>
    <s v="WATERBURY"/>
    <s v="NEW HAVEN"/>
    <s v="Hospital"/>
    <m/>
    <x v="0"/>
    <s v="Substance abuse"/>
    <s v="Residence"/>
    <s v="WATERBURY"/>
    <s v="NEW HAVEN"/>
    <s v="CT"/>
    <s v="Multi drug Effects"/>
    <s v="ACUTE HEROIN AND ALCOHOL TOXICITIES"/>
    <s v="Y"/>
    <m/>
    <m/>
    <m/>
    <m/>
    <m/>
    <s v="Y"/>
    <m/>
    <m/>
    <m/>
    <m/>
    <m/>
    <m/>
    <m/>
    <m/>
    <m/>
    <s v="Accident"/>
  </r>
  <r>
    <n v="1853"/>
    <s v="17-0467"/>
    <x v="127"/>
    <d v="1899-12-30T00:00:00"/>
    <n v="34"/>
    <s v="Male"/>
    <s v="White"/>
    <s v="BRIDGEPORT"/>
    <s v="FAIRFIELD"/>
    <s v="CT"/>
    <s v="BRIDGEPORT"/>
    <s v="FAIRFIELD"/>
    <s v="Residence"/>
    <m/>
    <x v="0"/>
    <s v="Substance Abuse"/>
    <s v="Residence"/>
    <s v="BRIDGEPORT"/>
    <s v="FAIRFIELD"/>
    <s v="CT"/>
    <s v="Multi drug Effects"/>
    <s v="Acute Intoxication due to the Combined Effects of Carfentanil, Etizolam, Fentanyl, Heroin, Methadone, and U-47700 (Synthetic Opioid)"/>
    <s v="Y"/>
    <m/>
    <s v="Y"/>
    <s v="Y"/>
    <m/>
    <m/>
    <m/>
    <m/>
    <s v="Y"/>
    <s v="Y"/>
    <m/>
    <m/>
    <m/>
    <m/>
    <s v="U-47700, carfentanil"/>
    <m/>
    <s v="Accident"/>
  </r>
  <r>
    <n v="1854"/>
    <s v="17-0908"/>
    <x v="1"/>
    <d v="1899-12-30T00:00:00"/>
    <n v="60"/>
    <s v="Male"/>
    <s v="Black"/>
    <s v="BRIDGEPORT"/>
    <s v="FAIRFIELD"/>
    <s v="CT"/>
    <s v="BRIDGEPORT"/>
    <s v="FAIRFIELD"/>
    <s v="Residence"/>
    <m/>
    <x v="0"/>
    <s v="Substance Abuse"/>
    <s v="Residence"/>
    <s v="BRIDGEPORT"/>
    <s v="FAIRFIELD"/>
    <s v="CT"/>
    <s v="Others"/>
    <s v="Intracerebral Hemorrhage Hypertensive and Atherosclerotic Cardiovascular Disease and Complicating Acute Cocaine Intoxication"/>
    <m/>
    <s v="Y"/>
    <m/>
    <m/>
    <m/>
    <m/>
    <m/>
    <m/>
    <m/>
    <m/>
    <m/>
    <m/>
    <m/>
    <m/>
    <m/>
    <m/>
    <s v="Accident"/>
  </r>
  <r>
    <n v="1857"/>
    <s v="17-0332"/>
    <x v="132"/>
    <d v="1899-12-30T00:00:00"/>
    <n v="20"/>
    <s v="Male"/>
    <s v="White"/>
    <s v="EAST HARTFORD"/>
    <s v="HARTFORD"/>
    <s v="CT"/>
    <s v="EAST HARTFORD"/>
    <s v="HARTFORD"/>
    <s v="Residence"/>
    <m/>
    <x v="1"/>
    <s v="Drug Use"/>
    <s v="Residence"/>
    <s v="EAST HARTFORD"/>
    <s v="HARTFORD"/>
    <s v="CT"/>
    <s v="Multi drug Effects"/>
    <s v="Combined Effects of Alprazolam, Fentanyl, and Heroin"/>
    <s v="Y"/>
    <m/>
    <s v="Y"/>
    <m/>
    <m/>
    <m/>
    <m/>
    <m/>
    <s v="Y"/>
    <m/>
    <m/>
    <m/>
    <m/>
    <m/>
    <m/>
    <m/>
    <s v="Accident"/>
  </r>
  <r>
    <n v="1869"/>
    <s v="17-0609"/>
    <x v="5"/>
    <d v="1899-12-30T00:00:00"/>
    <n v="60"/>
    <s v="Male"/>
    <s v="White"/>
    <s v="WATERBURY"/>
    <s v="NEW HAVEN"/>
    <s v="CT"/>
    <s v="WATERBURY"/>
    <s v="NEW HAVEN"/>
    <s v="Residence"/>
    <m/>
    <x v="1"/>
    <s v="Drug abuse"/>
    <s v="Residence"/>
    <s v="WATERBURY"/>
    <s v="NEW HAVEN"/>
    <s v="CT"/>
    <s v="Heroin"/>
    <s v="Heroin and Fentanyl Toxicity"/>
    <s v="Y"/>
    <m/>
    <s v="Y"/>
    <m/>
    <m/>
    <m/>
    <m/>
    <m/>
    <m/>
    <m/>
    <m/>
    <m/>
    <m/>
    <m/>
    <m/>
    <m/>
    <s v="Accident"/>
  </r>
  <r>
    <n v="1872"/>
    <s v="17-0069"/>
    <x v="57"/>
    <d v="1899-12-30T00:00:00"/>
    <n v="29"/>
    <s v="Male"/>
    <s v="White"/>
    <s v="STAMFORD"/>
    <s v="FAIRFIELD"/>
    <s v="CT"/>
    <s v="STAMFORD"/>
    <s v="FAIRFIELD"/>
    <s v="Residence"/>
    <m/>
    <x v="1"/>
    <s v="Prescription Medicine Abuse"/>
    <s v="Residence"/>
    <s v="STAMFORD"/>
    <s v="FAIRFIELD"/>
    <s v="CT"/>
    <s v="Multi drug Effects"/>
    <s v="Acute Intoxication From the Combined Effects of Oxycodone, Oxymorphone, Diazepam, Alprazolam, Quetiapine, Lamotrigine, and Gabapentin"/>
    <m/>
    <m/>
    <m/>
    <m/>
    <s v="Y"/>
    <s v="Y"/>
    <m/>
    <m/>
    <s v="Y"/>
    <m/>
    <m/>
    <m/>
    <m/>
    <m/>
    <m/>
    <m/>
    <s v="Accident"/>
  </r>
  <r>
    <n v="1873"/>
    <s v="17-0693"/>
    <x v="59"/>
    <d v="1899-12-30T00:00:00"/>
    <n v="54"/>
    <s v="Male"/>
    <s v="White"/>
    <s v="WINDSOR"/>
    <s v="HARTFORD"/>
    <s v="CT"/>
    <s v="WETHERSFIELD"/>
    <s v="HARTFORD"/>
    <s v="Other"/>
    <s v="High Ridge Motel"/>
    <x v="0"/>
    <s v="Substance abuse"/>
    <s v="Hotel or Motel"/>
    <s v="WETHERSFIELD"/>
    <s v="HARTFORD"/>
    <s v="CT"/>
    <s v="Multi drug Effects"/>
    <s v="Acute Intoxication Due To The Combined Effects Of Heroin, Cocaine, And Clonazepam"/>
    <s v="Y"/>
    <s v="Y"/>
    <m/>
    <m/>
    <m/>
    <m/>
    <m/>
    <m/>
    <s v="Y"/>
    <m/>
    <m/>
    <m/>
    <m/>
    <m/>
    <m/>
    <m/>
    <s v="Accident"/>
  </r>
  <r>
    <n v="1875"/>
    <s v="17-0028"/>
    <x v="234"/>
    <d v="1899-12-30T00:00:00"/>
    <n v="40"/>
    <s v="Female"/>
    <s v="White"/>
    <s v="NAUGATUCK"/>
    <s v="NEW HAVEN"/>
    <s v="CT"/>
    <s v="NAUGATUCK"/>
    <s v="NEW HAVEN"/>
    <s v="Residence"/>
    <m/>
    <x v="1"/>
    <s v="Drug Use"/>
    <s v="Residence"/>
    <s v="NAUGATUCK"/>
    <s v="NEW HAVEN"/>
    <s v="CT"/>
    <s v="Multi drug Effects"/>
    <s v="Combined Effects of Ethanol and Oxycodone"/>
    <m/>
    <m/>
    <m/>
    <m/>
    <s v="Y"/>
    <m/>
    <s v="Y"/>
    <m/>
    <m/>
    <m/>
    <m/>
    <m/>
    <m/>
    <m/>
    <m/>
    <m/>
    <s v="Accident"/>
  </r>
  <r>
    <n v="1882"/>
    <s v="17-0957"/>
    <x v="65"/>
    <d v="1899-12-30T00:00:00"/>
    <n v="41"/>
    <s v="Female"/>
    <s v="Black"/>
    <s v="NEW HAVEN"/>
    <s v="NEW HAVEN"/>
    <s v="CT"/>
    <s v="NEW HAVEN"/>
    <s v="NEW HAVEN"/>
    <s v="Hospital"/>
    <m/>
    <x v="1"/>
    <s v="Drug abuse"/>
    <s v="Residence"/>
    <s v="NEW HAVEN"/>
    <s v="NEW HAVEN"/>
    <s v="CT"/>
    <s v="Cocaine"/>
    <s v="Cocaine Toxicity"/>
    <m/>
    <s v="Y"/>
    <m/>
    <m/>
    <m/>
    <m/>
    <m/>
    <m/>
    <m/>
    <m/>
    <m/>
    <m/>
    <m/>
    <m/>
    <m/>
    <m/>
    <s v="Accident"/>
  </r>
  <r>
    <n v="1883"/>
    <s v="17-0860"/>
    <x v="235"/>
    <d v="1899-12-30T00:00:00"/>
    <n v="53"/>
    <s v="Male"/>
    <s v="White"/>
    <s v="SHELTON"/>
    <s v="FAIRFIELD"/>
    <s v="CT"/>
    <s v="SHELTON"/>
    <s v="FAIRFIELD"/>
    <s v="Residence"/>
    <m/>
    <x v="0"/>
    <s v="Substance abuse"/>
    <s v="Residence"/>
    <s v="SHELTON"/>
    <s v="FAIRFIELD"/>
    <s v="CT"/>
    <s v="Multi drug Effects"/>
    <s v="ACUTE COMBINED FENTANYL, HEROIN AND ALCOHOL TOXICITIES"/>
    <s v="Y"/>
    <m/>
    <s v="Y"/>
    <m/>
    <m/>
    <m/>
    <s v="Y"/>
    <m/>
    <m/>
    <m/>
    <m/>
    <m/>
    <m/>
    <m/>
    <m/>
    <m/>
    <s v="Accident"/>
  </r>
  <r>
    <n v="1884"/>
    <s v="17-0184"/>
    <x v="205"/>
    <d v="1899-12-30T00:00:00"/>
    <n v="46"/>
    <s v="Male"/>
    <s v="White"/>
    <s v="TOLLAND"/>
    <s v="TOLLAND"/>
    <s v="CT"/>
    <s v="TOLLAND"/>
    <s v="TOLLAND"/>
    <s v="Residence"/>
    <m/>
    <x v="0"/>
    <s v="Substance Abuse"/>
    <s v="Residence"/>
    <s v="TOLLAND"/>
    <s v="TOLLAND"/>
    <s v="CT"/>
    <s v="Multi drug Effects"/>
    <s v="Fentanyl and Heroin"/>
    <s v="Y"/>
    <m/>
    <s v="Y"/>
    <m/>
    <m/>
    <m/>
    <m/>
    <m/>
    <m/>
    <m/>
    <m/>
    <m/>
    <m/>
    <m/>
    <m/>
    <m/>
    <s v="Accident"/>
  </r>
  <r>
    <n v="1887"/>
    <s v="17-0885"/>
    <x v="111"/>
    <d v="1899-12-30T00:00:00"/>
    <n v="53"/>
    <s v="Male"/>
    <s v="White"/>
    <s v="STAMFORD"/>
    <s v="FAIRFIELD"/>
    <s v="CT"/>
    <s v="STAMFORD"/>
    <s v="FAIRFIELD"/>
    <s v="Residence"/>
    <m/>
    <x v="0"/>
    <s v="Substance abuse"/>
    <s v="Residence"/>
    <s v="STAMFORD"/>
    <s v="FAIRFIELD"/>
    <s v="CT"/>
    <s v="Multi drug Effects"/>
    <s v="Acute Methamphetamine Intoxication with Cardiac Hypertrophy"/>
    <m/>
    <m/>
    <m/>
    <m/>
    <m/>
    <m/>
    <m/>
    <m/>
    <m/>
    <m/>
    <s v="Y"/>
    <m/>
    <m/>
    <m/>
    <m/>
    <m/>
    <s v="Accident"/>
  </r>
  <r>
    <n v="1894"/>
    <s v="17-0386"/>
    <x v="107"/>
    <d v="1899-12-30T00:00:00"/>
    <n v="53"/>
    <s v="Male"/>
    <s v="White"/>
    <s v="NORWICH"/>
    <s v="NEW LONDON"/>
    <s v="CT"/>
    <s v="NORWICH"/>
    <s v="NEW LONDON"/>
    <s v="Residence"/>
    <m/>
    <x v="1"/>
    <s v="Drug Use"/>
    <s v="Residence"/>
    <s v="NORWICH"/>
    <s v="NEW LONDON"/>
    <s v="CT"/>
    <s v="Multi drug Effects"/>
    <s v="Combined Effects of Cocaine, Fentanyl, Acetyl Fentanyl, and Heroin"/>
    <s v="Y"/>
    <s v="Y"/>
    <s v="Y"/>
    <s v="Y"/>
    <m/>
    <m/>
    <m/>
    <m/>
    <m/>
    <m/>
    <m/>
    <m/>
    <m/>
    <m/>
    <m/>
    <m/>
    <s v="Accident"/>
  </r>
  <r>
    <n v="1900"/>
    <s v="17-0010"/>
    <x v="236"/>
    <d v="1899-12-30T00:00:00"/>
    <n v="27"/>
    <s v="Male"/>
    <s v="White"/>
    <s v="DANBURY"/>
    <s v="FAIRFIELD"/>
    <s v="CT"/>
    <s v="DANBURY"/>
    <s v="FAIRFIELD"/>
    <s v="Residence"/>
    <m/>
    <x v="0"/>
    <s v="Substance Abuse"/>
    <s v="Residence"/>
    <s v="DANBURY"/>
    <s v="FAIRFIELD"/>
    <s v="CT"/>
    <s v="Multi drug Effects"/>
    <s v="Acute Intoxication due to the Combined Effects of Heroin, Cocaine and Clonazepam"/>
    <s v="Y"/>
    <s v="Y"/>
    <m/>
    <m/>
    <m/>
    <m/>
    <m/>
    <m/>
    <s v="Y"/>
    <m/>
    <m/>
    <m/>
    <m/>
    <m/>
    <m/>
    <m/>
    <s v="Accident"/>
  </r>
  <r>
    <n v="1901"/>
    <s v="17-0124"/>
    <x v="68"/>
    <d v="1899-12-30T00:00:00"/>
    <n v="30"/>
    <s v="Male"/>
    <s v="White"/>
    <s v="MANCHESTER"/>
    <s v="HARTFORD"/>
    <s v="CT"/>
    <s v="MANCHESTER"/>
    <s v="HARTFORD"/>
    <s v="Other"/>
    <s v="Sober House"/>
    <x v="0"/>
    <s v="Substance Abuse"/>
    <s v="Residential Building"/>
    <s v="MANCHESTER"/>
    <s v="HARTFORD"/>
    <s v="CT"/>
    <s v="Multi drug Effects"/>
    <s v="Acute Fentanyl Intoxication"/>
    <m/>
    <m/>
    <s v="Y"/>
    <m/>
    <m/>
    <m/>
    <m/>
    <m/>
    <m/>
    <m/>
    <m/>
    <m/>
    <m/>
    <m/>
    <m/>
    <m/>
    <s v="Accident"/>
  </r>
  <r>
    <n v="1902"/>
    <s v="17-0037"/>
    <x v="92"/>
    <d v="1899-12-30T00:00:00"/>
    <n v="49"/>
    <s v="Female"/>
    <s v="White"/>
    <s v="WATERBURY"/>
    <s v="NEW HAVEN"/>
    <s v="CT"/>
    <s v="WATERBURY"/>
    <s v="NEW HAVEN"/>
    <s v="Hospital"/>
    <m/>
    <x v="0"/>
    <s v="Substance Abuse"/>
    <s v="Residence"/>
    <s v="WATERBURY"/>
    <s v="NEW HAVEN"/>
    <s v="CT"/>
    <s v="Multi drug Effects"/>
    <s v="Acute Cocaine Intoxication"/>
    <m/>
    <s v="Y"/>
    <m/>
    <m/>
    <m/>
    <m/>
    <m/>
    <m/>
    <m/>
    <m/>
    <m/>
    <m/>
    <m/>
    <m/>
    <m/>
    <m/>
    <s v="Accident"/>
  </r>
  <r>
    <n v="1922"/>
    <s v="17-0898"/>
    <x v="138"/>
    <d v="1899-12-30T00:00:00"/>
    <n v="37"/>
    <s v="Male"/>
    <s v="White"/>
    <s v="WETHERSFIELD"/>
    <s v="HARTFORD"/>
    <s v="CT"/>
    <s v="WETHERSFIELD"/>
    <s v="HARTFORD"/>
    <s v="Residence"/>
    <m/>
    <x v="0"/>
    <s v="Substance abuse"/>
    <s v="Residence"/>
    <s v="WETHERSFIELD"/>
    <s v="HARTFORD"/>
    <s v="CT"/>
    <s v="Multi drug Effects"/>
    <s v="Acute intoxication due to the combined effects of Fentanyl, Acetyl Fentanyl, Clonazepam and Ethanol"/>
    <m/>
    <m/>
    <s v="Y"/>
    <s v="Y"/>
    <m/>
    <m/>
    <s v="Y"/>
    <m/>
    <s v="Y"/>
    <m/>
    <m/>
    <m/>
    <m/>
    <m/>
    <m/>
    <m/>
    <s v="Accident"/>
  </r>
  <r>
    <n v="1923"/>
    <s v="17-0993"/>
    <x v="232"/>
    <d v="1899-12-30T00:00:00"/>
    <n v="24"/>
    <s v="Female"/>
    <s v="White"/>
    <s v="WINSTED"/>
    <s v="LITCHFIELD"/>
    <s v="CT"/>
    <s v="WINSTED"/>
    <s v="LITCHFIELD"/>
    <s v="Residence"/>
    <m/>
    <x v="0"/>
    <s v="Substance abuse"/>
    <s v="Residence"/>
    <s v="WINSTED"/>
    <s v="LITCHFIELD"/>
    <s v="CT"/>
    <s v="Multi drug Effects"/>
    <s v="ACUTE FENTANYL, HEROIN, METHADONE AND COCAINE TOXICITIES"/>
    <s v="Y"/>
    <s v="Y"/>
    <s v="Y"/>
    <m/>
    <m/>
    <m/>
    <m/>
    <m/>
    <m/>
    <s v="Y"/>
    <m/>
    <m/>
    <m/>
    <m/>
    <m/>
    <m/>
    <s v="Accident"/>
  </r>
  <r>
    <n v="1928"/>
    <s v="17-0722"/>
    <x v="237"/>
    <d v="1899-12-30T00:00:00"/>
    <n v="53"/>
    <s v="Male"/>
    <s v="White"/>
    <s v="NORWICH"/>
    <s v="NEW LONDON"/>
    <s v="CT"/>
    <s v="HARTFORD"/>
    <s v="HARTFORD"/>
    <s v="Hospital"/>
    <m/>
    <x v="0"/>
    <s v="Substance abuse"/>
    <s v="Residence"/>
    <s v="HARTFORD"/>
    <s v="HARTFORD"/>
    <s v="CT"/>
    <s v="Multi drug Effects"/>
    <s v="Acute Intoxication due to the combined effects of Fentanyl and Cocaine"/>
    <m/>
    <s v="Y"/>
    <s v="Y"/>
    <m/>
    <m/>
    <m/>
    <m/>
    <m/>
    <m/>
    <m/>
    <m/>
    <m/>
    <m/>
    <m/>
    <m/>
    <m/>
    <s v="Accident"/>
  </r>
  <r>
    <n v="1929"/>
    <s v="17-0089"/>
    <x v="238"/>
    <d v="1899-12-30T00:00:00"/>
    <n v="35"/>
    <s v="Female"/>
    <s v="Black"/>
    <s v="MERIDEN"/>
    <s v="NEW HAVEN"/>
    <s v="CT"/>
    <s v="NEW HAVEN"/>
    <s v="NEW HAVEN"/>
    <s v="Hospital"/>
    <m/>
    <x v="0"/>
    <s v="SUBSTANCE ABUSE"/>
    <s v="Residence"/>
    <s v="MERIDEN"/>
    <s v="NEW HAVEN"/>
    <s v="CT"/>
    <s v="Multi drug Effects"/>
    <s v="ACUTE HEROIN AND FENTANYL TOXICITIES, ALPRAZOLAM USE"/>
    <s v="Y"/>
    <m/>
    <s v="Y"/>
    <m/>
    <m/>
    <m/>
    <m/>
    <m/>
    <s v="Y"/>
    <m/>
    <m/>
    <m/>
    <m/>
    <m/>
    <m/>
    <m/>
    <s v="Accident"/>
  </r>
  <r>
    <n v="1930"/>
    <s v="17-0896"/>
    <x v="138"/>
    <d v="1899-12-30T00:00:00"/>
    <n v="22"/>
    <s v="Male"/>
    <s v="White"/>
    <s v="BRIDGEPORT"/>
    <s v="FAIRFIELD"/>
    <s v="CT"/>
    <s v="BRIDGEPORT"/>
    <s v="FAIRFIELD"/>
    <s v="Residence"/>
    <m/>
    <x v="0"/>
    <s v="Substance abuse"/>
    <s v="Residence"/>
    <s v="BRIDGEPORT"/>
    <s v="FAIRFIELD"/>
    <s v="CT"/>
    <s v="Multi drug Effects"/>
    <s v="Acute Intoxication due to the Combined Effects of Fentanyl, Heroin, Cocaine, and Ethanol"/>
    <s v="Y"/>
    <s v="Y"/>
    <s v="Y"/>
    <m/>
    <m/>
    <m/>
    <s v="Y"/>
    <m/>
    <m/>
    <m/>
    <m/>
    <m/>
    <m/>
    <m/>
    <m/>
    <m/>
    <s v="Accident"/>
  </r>
  <r>
    <n v="1932"/>
    <s v="17-0257"/>
    <x v="239"/>
    <d v="1899-12-30T00:00:00"/>
    <n v="60"/>
    <s v="Male"/>
    <s v="White"/>
    <s v="HARTFORD"/>
    <s v="HARTFORD"/>
    <s v="CT"/>
    <s v="HARTFORD"/>
    <s v="HARTFORD"/>
    <s v="Residence"/>
    <m/>
    <x v="0"/>
    <s v="SUBSTANCE ABUSE"/>
    <s v="Residence"/>
    <s v="HARTFORD"/>
    <s v="HARTFORD"/>
    <s v="CT"/>
    <s v="Multi drug Effects"/>
    <s v="ACUTE HEROIN TOXICITY, DIAZEPAM, RISPERIDONE USE"/>
    <s v="Y"/>
    <m/>
    <m/>
    <m/>
    <m/>
    <m/>
    <m/>
    <m/>
    <s v="Y"/>
    <m/>
    <m/>
    <m/>
    <m/>
    <m/>
    <m/>
    <m/>
    <s v="Accident"/>
  </r>
  <r>
    <n v="1941"/>
    <s v="17-0091"/>
    <x v="222"/>
    <d v="1899-12-30T00:00:00"/>
    <n v="25"/>
    <s v="Female"/>
    <s v="White"/>
    <s v="PLAINVILLE"/>
    <s v="HARTFORD"/>
    <s v="CT"/>
    <s v="BRISTOL"/>
    <s v="HARTFORD"/>
    <s v="Hospital"/>
    <m/>
    <x v="1"/>
    <s v="Drug Use"/>
    <s v="Residence"/>
    <s v="PLAINVILLE"/>
    <s v="HARTFORD"/>
    <s v="CT"/>
    <s v="Multi drug Effects"/>
    <s v="Combined Effects of Cocaine, Diphenhydramine, Fentanyl, and Heroin"/>
    <s v="Y"/>
    <s v="Y"/>
    <s v="Y"/>
    <m/>
    <m/>
    <m/>
    <m/>
    <m/>
    <m/>
    <m/>
    <m/>
    <m/>
    <m/>
    <m/>
    <m/>
    <m/>
    <s v="Accident"/>
  </r>
  <r>
    <n v="1952"/>
    <s v="17-0866"/>
    <x v="240"/>
    <d v="1899-12-30T00:00:00"/>
    <n v="48"/>
    <s v="Male"/>
    <s v="White"/>
    <s v="NEW HAVEN"/>
    <s v="NEW HAVEN"/>
    <s v="CT"/>
    <s v="NEW HAVEN"/>
    <s v="NEW HAVEN"/>
    <s v="Residence"/>
    <m/>
    <x v="0"/>
    <s v="Substance abuse"/>
    <s v="Residence"/>
    <s v="NEW HAVEN"/>
    <s v="NEW HAVEN"/>
    <s v="CT"/>
    <s v="Multi drug Effects"/>
    <s v="ACUTE COMBINED FENTANYL, COCAINE, METHADONE, CLONAZEPAM, ALPRAZOLAM, AND RISPERIDONE TOXICITIES"/>
    <m/>
    <s v="Y"/>
    <s v="Y"/>
    <m/>
    <m/>
    <m/>
    <m/>
    <m/>
    <s v="Y"/>
    <s v="Y"/>
    <m/>
    <m/>
    <m/>
    <m/>
    <m/>
    <m/>
    <s v="Accident"/>
  </r>
  <r>
    <n v="1964"/>
    <s v="17-0572"/>
    <x v="241"/>
    <d v="1899-12-30T00:00:00"/>
    <n v="24"/>
    <s v="Male"/>
    <s v="White"/>
    <s v="NORTH CANAAN"/>
    <s v="LITCHFIELD"/>
    <s v="CT"/>
    <s v="NORTH CANAAN"/>
    <s v="LITCHFIELD"/>
    <s v="Residence"/>
    <m/>
    <x v="0"/>
    <s v="Substance abuse"/>
    <s v="Residence"/>
    <s v="NORTH CANAAN"/>
    <s v="LITCHFIELD"/>
    <s v="CT"/>
    <s v="Multi drug Effects"/>
    <s v="ACUTE FENTANYL, HEROIN AND COCAINE TOXICITIES, ALCOHOL USE"/>
    <s v="Y"/>
    <s v="Y"/>
    <s v="Y"/>
    <m/>
    <m/>
    <m/>
    <s v="Y"/>
    <m/>
    <m/>
    <m/>
    <m/>
    <m/>
    <m/>
    <m/>
    <m/>
    <m/>
    <s v="Accident"/>
  </r>
  <r>
    <n v="1965"/>
    <s v="17-0352"/>
    <x v="188"/>
    <d v="1899-12-30T00:00:00"/>
    <n v="61"/>
    <s v="Male"/>
    <s v="White"/>
    <s v="NAUGATUCK"/>
    <s v="NEW HAVEN"/>
    <s v="CT"/>
    <s v="NAUGATUCK"/>
    <s v="NEW HAVEN"/>
    <s v="Residence"/>
    <m/>
    <x v="0"/>
    <s v="Substance Abuse"/>
    <s v="Residence"/>
    <s v="NAUGATUCK"/>
    <s v="NEW HAVEN"/>
    <s v="CT"/>
    <s v="Multi drug Effects"/>
    <s v="Ethanol, Fentanyl, Heroin, and Oxycodone"/>
    <s v="Y"/>
    <m/>
    <s v="Y"/>
    <m/>
    <s v="Y"/>
    <m/>
    <s v="Y"/>
    <m/>
    <m/>
    <m/>
    <m/>
    <m/>
    <m/>
    <m/>
    <m/>
    <m/>
    <s v="Accident"/>
  </r>
  <r>
    <n v="1970"/>
    <s v="17-0157"/>
    <x v="185"/>
    <d v="1899-12-30T00:00:00"/>
    <n v="39"/>
    <s v="Female"/>
    <s v="White"/>
    <s v="MILFORD"/>
    <s v="NEW HAVEN"/>
    <s v="CT"/>
    <s v="MILFORD"/>
    <s v="NEW HAVEN"/>
    <s v="Residence"/>
    <m/>
    <x v="2"/>
    <s v="Combined Medications with Alcohol"/>
    <s v="Residential Building"/>
    <s v="MILFORD"/>
    <s v="NEW HAVEN"/>
    <s v="CT"/>
    <s v="Multi drug Effects"/>
    <s v="Acute Intoxication Clonazepam, Ethanol, and Methadone"/>
    <m/>
    <m/>
    <m/>
    <m/>
    <m/>
    <m/>
    <s v="Y"/>
    <m/>
    <s v="Y"/>
    <s v="Y"/>
    <m/>
    <m/>
    <m/>
    <m/>
    <m/>
    <m/>
    <s v="Accident"/>
  </r>
  <r>
    <n v="1973"/>
    <s v="17-0044"/>
    <x v="193"/>
    <d v="1899-12-30T00:00:00"/>
    <n v="41"/>
    <s v="Male"/>
    <s v="White"/>
    <s v="MIDDLETOWN"/>
    <s v="MIDDLESEX"/>
    <s v="CT"/>
    <s v="MIDDLETOWN"/>
    <s v="MIDDLESEX"/>
    <s v="Residence"/>
    <m/>
    <x v="0"/>
    <s v="Substance Abuse"/>
    <s v="Residence"/>
    <s v="MIDDLETOWN"/>
    <s v="MIDDLESEX"/>
    <s v="CT"/>
    <s v="Multi drug Effects"/>
    <s v="Acute Intoxication From the Combined Effects of Cocaine, Fentanyl, and Alcohol"/>
    <m/>
    <s v="Y"/>
    <s v="Y"/>
    <m/>
    <m/>
    <m/>
    <s v="Y"/>
    <m/>
    <m/>
    <m/>
    <m/>
    <m/>
    <m/>
    <m/>
    <m/>
    <m/>
    <s v="Accident"/>
  </r>
  <r>
    <n v="1981"/>
    <s v="17-0662"/>
    <x v="80"/>
    <d v="1899-12-30T00:00:00"/>
    <n v="60"/>
    <s v="Male"/>
    <s v="White"/>
    <s v="NEW HAVEN"/>
    <s v="NEW HAVEN"/>
    <s v="CT"/>
    <s v="NEW HAVEN"/>
    <s v="NEW HAVEN"/>
    <s v="Residence"/>
    <m/>
    <x v="0"/>
    <s v="Substance Abuse"/>
    <s v="Halfway House"/>
    <s v="NEW HAVEN"/>
    <s v="NEW HAVEN"/>
    <s v="CT"/>
    <s v="Multi drug Effects"/>
    <s v="Acute Intoxication due to the Combined Effects of Fentanyl, Heroin and Alprazolam"/>
    <s v="Y"/>
    <m/>
    <s v="Y"/>
    <m/>
    <m/>
    <m/>
    <m/>
    <m/>
    <s v="Y"/>
    <m/>
    <m/>
    <m/>
    <m/>
    <m/>
    <m/>
    <m/>
    <s v="Accident"/>
  </r>
  <r>
    <n v="1984"/>
    <s v="17-0675"/>
    <x v="224"/>
    <d v="1899-12-30T00:00:00"/>
    <n v="62"/>
    <s v="Male"/>
    <s v="Black"/>
    <s v="HARTFORD"/>
    <s v="HARTFORD"/>
    <s v="CT"/>
    <s v="HARTFORD"/>
    <s v="HARTFORD"/>
    <s v="Residence"/>
    <m/>
    <x v="1"/>
    <s v="Drug Use"/>
    <s v="Residence"/>
    <s v="HARTFORD"/>
    <s v="HARTFORD"/>
    <s v="CT"/>
    <s v="Multi drug Effects"/>
    <s v="Acute Ethanol and Cocaine Intoxication"/>
    <m/>
    <s v="Y"/>
    <m/>
    <m/>
    <m/>
    <m/>
    <s v="Y"/>
    <m/>
    <m/>
    <m/>
    <m/>
    <m/>
    <m/>
    <m/>
    <m/>
    <m/>
    <s v="Accident"/>
  </r>
  <r>
    <n v="1987"/>
    <s v="17-0546"/>
    <x v="102"/>
    <d v="1899-12-30T00:00:00"/>
    <n v="44"/>
    <s v="Male"/>
    <s v="Black"/>
    <s v="NORWICH"/>
    <s v="NEW LONDON"/>
    <s v="CT"/>
    <s v="NORWICH"/>
    <s v="NEW LONDON"/>
    <s v="Other"/>
    <s v="Friend's House"/>
    <x v="0"/>
    <s v="Substance Abuse"/>
    <s v="Other"/>
    <s v="NORWICH"/>
    <s v="NEW LONDON"/>
    <s v="CT"/>
    <s v="Multi drug Effects"/>
    <s v="Acute Intoxication From the Combined Effects of Fentanyl, Acetyl Fentanyl, And Alcohol"/>
    <m/>
    <m/>
    <s v="Y"/>
    <s v="Y"/>
    <m/>
    <m/>
    <s v="Y"/>
    <m/>
    <m/>
    <m/>
    <m/>
    <m/>
    <m/>
    <m/>
    <m/>
    <m/>
    <s v="Accident"/>
  </r>
  <r>
    <n v="1996"/>
    <s v="17-0387"/>
    <x v="107"/>
    <d v="1899-12-30T00:00:00"/>
    <n v="33"/>
    <s v="Male"/>
    <s v="Hispanic, Black"/>
    <s v="WATERBURY"/>
    <s v="NEW HAVEN"/>
    <s v="CT"/>
    <s v="WATERBURY"/>
    <s v="NEW HAVEN"/>
    <s v="Other"/>
    <s v="Friend's house"/>
    <x v="0"/>
    <s v="Substance Abuse"/>
    <s v="Other"/>
    <s v="WATERBURY"/>
    <s v="NEW HAVEN"/>
    <s v="CT"/>
    <s v="Multi drug Effects"/>
    <s v="ACUTE FENTANYL, OXYCODONE AND COCAINE TOXICITIES, SERTRALINE USE"/>
    <m/>
    <s v="Y"/>
    <s v="Y"/>
    <m/>
    <s v="Y"/>
    <m/>
    <m/>
    <m/>
    <m/>
    <m/>
    <m/>
    <m/>
    <m/>
    <m/>
    <m/>
    <m/>
    <s v="Accident"/>
  </r>
  <r>
    <n v="2019"/>
    <s v="17-0392"/>
    <x v="69"/>
    <d v="1899-12-30T00:00:00"/>
    <n v="58"/>
    <s v="Female"/>
    <s v="White"/>
    <s v="SEYMOUR"/>
    <s v="NEW HAVEN"/>
    <s v="CT"/>
    <s v="DERBY"/>
    <s v="NEW HAVEN"/>
    <s v="Hospital"/>
    <m/>
    <x v="0"/>
    <s v="Substance Abuse"/>
    <s v="Residence"/>
    <s v="SEYMOUR"/>
    <s v="NEW HAVEN"/>
    <s v="CT"/>
    <s v="Multi drug Effects"/>
    <s v="Ethanol and Heroin"/>
    <s v="Y"/>
    <m/>
    <m/>
    <m/>
    <m/>
    <m/>
    <s v="Y"/>
    <m/>
    <m/>
    <m/>
    <m/>
    <m/>
    <m/>
    <m/>
    <m/>
    <m/>
    <s v="Accident"/>
  </r>
  <r>
    <n v="2029"/>
    <s v="17-0141"/>
    <x v="112"/>
    <d v="1899-12-30T00:00:00"/>
    <n v="58"/>
    <s v="Female"/>
    <s v="Hispanic, White"/>
    <s v="HARTFORD"/>
    <s v="HARTFORD"/>
    <s v="CT"/>
    <s v="HARTFORD"/>
    <s v="HARTFORD"/>
    <s v="Residence"/>
    <m/>
    <x v="0"/>
    <s v="Substance abuse"/>
    <s v="Residence"/>
    <s v="HARTFORD"/>
    <s v="HARTFORD"/>
    <s v="CT"/>
    <s v="Multi drug Effects"/>
    <s v="ACUTE FENTANYL TOXICITY, CLONAZEPAM AND TRAZODONE USE"/>
    <m/>
    <m/>
    <s v="Y"/>
    <m/>
    <m/>
    <m/>
    <m/>
    <m/>
    <s v="Y"/>
    <m/>
    <m/>
    <m/>
    <m/>
    <m/>
    <m/>
    <m/>
    <s v="Accident"/>
  </r>
  <r>
    <n v="2040"/>
    <s v="17-0670"/>
    <x v="197"/>
    <d v="1899-12-30T00:00:00"/>
    <n v="62"/>
    <s v="Male"/>
    <s v="White"/>
    <s v="NEW HAVEN"/>
    <s v="NEW HAVEN"/>
    <s v="CT"/>
    <s v="NEW HAVEN"/>
    <s v="NEW HAVEN"/>
    <s v="Residence"/>
    <m/>
    <x v="1"/>
    <s v="Drug abuse"/>
    <s v="Residence"/>
    <s v="NEW HAVEN"/>
    <s v="NEW HAVEN"/>
    <s v="CT"/>
    <s v="Multi drug Effects"/>
    <s v="Multidrug Toxicity Including Heroin, Fentanyl, Cocaine, and Tramadol"/>
    <s v="Y"/>
    <s v="Y"/>
    <s v="Y"/>
    <m/>
    <m/>
    <m/>
    <m/>
    <m/>
    <m/>
    <m/>
    <m/>
    <s v="Y"/>
    <m/>
    <m/>
    <m/>
    <m/>
    <s v="Accident"/>
  </r>
  <r>
    <n v="2042"/>
    <s v="17-0592"/>
    <x v="242"/>
    <d v="1899-12-30T00:00:00"/>
    <n v="30"/>
    <s v="Male"/>
    <s v="Black"/>
    <s v="NORWALK"/>
    <s v="FAIRFIELD"/>
    <s v="CT"/>
    <s v="REDDING"/>
    <s v="FAIRFIELD"/>
    <s v="Other"/>
    <s v="Friend's House"/>
    <x v="0"/>
    <s v="Substance Abuse"/>
    <s v="Residential Building"/>
    <s v="REDDING"/>
    <s v="FAIRFIELD"/>
    <s v="CT"/>
    <s v="Multi drug Effects"/>
    <s v="Acute Intoxication due to the Combined Effects of Ethanol and Fentanyl"/>
    <m/>
    <m/>
    <s v="Y"/>
    <m/>
    <m/>
    <m/>
    <s v="Y"/>
    <m/>
    <m/>
    <m/>
    <m/>
    <m/>
    <m/>
    <m/>
    <m/>
    <m/>
    <s v="Accident"/>
  </r>
  <r>
    <n v="2047"/>
    <s v="17-0503"/>
    <x v="141"/>
    <d v="1899-12-30T00:00:00"/>
    <n v="34"/>
    <s v="Male"/>
    <s v="White"/>
    <s v="EASTON"/>
    <s v="FAIRFIELD"/>
    <s v="CT"/>
    <s v="EASTON"/>
    <s v="FAIRFIELD"/>
    <s v="Residence"/>
    <m/>
    <x v="1"/>
    <s v="Drug Use"/>
    <s v="Residence"/>
    <s v="EASTON"/>
    <s v="FAIRFIELD"/>
    <s v="CT"/>
    <s v="Multi drug Effects"/>
    <s v="Combined Effects of Citalopram/Escitalopram, Fentanyl, and Heroin"/>
    <s v="Y"/>
    <m/>
    <s v="Y"/>
    <m/>
    <m/>
    <m/>
    <m/>
    <m/>
    <m/>
    <m/>
    <m/>
    <m/>
    <m/>
    <m/>
    <m/>
    <m/>
    <s v="Accident"/>
  </r>
  <r>
    <n v="2061"/>
    <s v="17-0240"/>
    <x v="243"/>
    <d v="1899-12-30T00:00:00"/>
    <n v="57"/>
    <s v="Male"/>
    <s v="White"/>
    <s v="TORRINGTON"/>
    <s v="LITCHFIELD"/>
    <s v="CT"/>
    <s v="TORRINGTON"/>
    <s v="LITCHFIELD"/>
    <s v="Residence"/>
    <m/>
    <x v="0"/>
    <s v="Substance Abuse"/>
    <s v="Residence"/>
    <s v="TORRINGTON"/>
    <s v="LITCHFIELD"/>
    <s v="CT"/>
    <s v="Heroin"/>
    <s v="Heroin, Cocaine, And Ethanol"/>
    <s v="Y"/>
    <s v="Y"/>
    <m/>
    <m/>
    <m/>
    <m/>
    <s v="Y"/>
    <m/>
    <m/>
    <m/>
    <m/>
    <m/>
    <m/>
    <m/>
    <m/>
    <m/>
    <s v="Accident"/>
  </r>
  <r>
    <n v="2065"/>
    <s v="17-0523"/>
    <x v="244"/>
    <d v="1899-12-30T00:00:00"/>
    <n v="32"/>
    <s v="Male"/>
    <s v="White"/>
    <s v="CHESHIRE"/>
    <s v="NEW HAVEN"/>
    <s v="CT"/>
    <s v="CHESHIRE"/>
    <s v="NEW HAVEN"/>
    <s v="Residence"/>
    <m/>
    <x v="1"/>
    <s v="Drug Use"/>
    <s v="Residence"/>
    <s v="CHESHIRE"/>
    <s v="NEW HAVEN"/>
    <s v="CT"/>
    <s v="Multi drug Effects"/>
    <s v="Combined Effects of Cocaine, Fentanyl, and Heroin"/>
    <s v="Y"/>
    <s v="Y"/>
    <s v="Y"/>
    <m/>
    <m/>
    <m/>
    <m/>
    <m/>
    <m/>
    <m/>
    <m/>
    <m/>
    <m/>
    <m/>
    <m/>
    <m/>
    <s v="Accident"/>
  </r>
  <r>
    <n v="2070"/>
    <s v="17-0879"/>
    <x v="150"/>
    <d v="1899-12-30T00:00:00"/>
    <n v="25"/>
    <s v="Female"/>
    <s v="White"/>
    <s v="PLAINVILLE"/>
    <s v="HARTFORD"/>
    <s v="CT"/>
    <s v="PLAINVILLE"/>
    <s v="HARTFORD"/>
    <s v="Residence"/>
    <m/>
    <x v="0"/>
    <s v="Substance abuse"/>
    <s v="Residence"/>
    <s v="PLAINVILLE"/>
    <s v="HARTFORD"/>
    <s v="CT"/>
    <s v="Multi drug Effects"/>
    <s v="ACUTE COMBINED FENTANYL, ALCOHOL AND OLANZAPINE TOXICITY, RECENT COCAINE USE"/>
    <m/>
    <s v="Y"/>
    <s v="Y"/>
    <m/>
    <m/>
    <m/>
    <s v="Y"/>
    <m/>
    <m/>
    <m/>
    <m/>
    <m/>
    <m/>
    <m/>
    <m/>
    <m/>
    <s v="Accident"/>
  </r>
  <r>
    <n v="2076"/>
    <s v="17-0189"/>
    <x v="105"/>
    <d v="1899-12-30T00:00:00"/>
    <n v="58"/>
    <s v="Male"/>
    <s v="White"/>
    <s v="WOODBRIDGE"/>
    <s v="NEW HAVEN"/>
    <s v="CT"/>
    <s v="WOODBRIDGE"/>
    <s v="NEW HAVEN"/>
    <s v="Residence"/>
    <m/>
    <x v="1"/>
    <s v="USED MULTIPLE MEDICATIONS"/>
    <s v="Residence"/>
    <s v="WOODBRIDGE"/>
    <s v="NEW HAVEN"/>
    <s v="CT"/>
    <s v="Multi drug Effects"/>
    <s v="COMBINED OXYCODONE, TRAMADOL, CYCLOBENZAPRINE AND DIAZEPAM TOXICITIES"/>
    <m/>
    <m/>
    <m/>
    <m/>
    <s v="Y"/>
    <m/>
    <m/>
    <m/>
    <s v="Y"/>
    <m/>
    <m/>
    <s v="Y"/>
    <m/>
    <m/>
    <m/>
    <m/>
    <s v="Accident"/>
  </r>
  <r>
    <n v="2077"/>
    <s v="17-0651"/>
    <x v="158"/>
    <d v="1899-12-30T00:00:00"/>
    <n v="26"/>
    <s v="Male"/>
    <s v="White"/>
    <s v="HAMDEN"/>
    <s v="NEW HAVEN"/>
    <s v="CT"/>
    <s v="EASTON"/>
    <s v="FAIRFIELD"/>
    <s v="Other"/>
    <s v="Sober House"/>
    <x v="0"/>
    <s v="Substance Abuse"/>
    <s v="Other"/>
    <s v="EASTON"/>
    <s v="FAIRFIELD"/>
    <s v="CT"/>
    <s v="Multi drug Effects"/>
    <s v="Acute Intoxication From the Combined Effects of Fentanyl, Venlafaxine, and Doxepin"/>
    <m/>
    <m/>
    <s v="Y"/>
    <m/>
    <m/>
    <m/>
    <m/>
    <m/>
    <m/>
    <m/>
    <m/>
    <m/>
    <m/>
    <m/>
    <m/>
    <m/>
    <s v="Accident"/>
  </r>
  <r>
    <n v="2091"/>
    <s v="17-0561"/>
    <x v="245"/>
    <d v="1899-12-30T00:00:00"/>
    <n v="38"/>
    <s v="Male"/>
    <s v="White"/>
    <s v="BRIDGEPORT"/>
    <s v="FAIRFIELD"/>
    <s v="CT"/>
    <s v="BRIDGEPORT"/>
    <s v="FAIRFIELD"/>
    <s v="Residence"/>
    <m/>
    <x v="0"/>
    <s v="Substance Abuse"/>
    <s v="Residence"/>
    <s v="BRIDGEPORT"/>
    <s v="FAIRFIELD"/>
    <s v="CT"/>
    <s v="Multi drug Effects"/>
    <s v="Acute Intoxication due to the Combined Effects of Fentanyl and Acetyl Fentanyl"/>
    <m/>
    <m/>
    <s v="Y"/>
    <s v="Y"/>
    <m/>
    <m/>
    <m/>
    <m/>
    <m/>
    <m/>
    <m/>
    <m/>
    <m/>
    <m/>
    <m/>
    <m/>
    <s v="Accident"/>
  </r>
  <r>
    <n v="2092"/>
    <s v="17-0605"/>
    <x v="136"/>
    <d v="1899-12-30T00:00:00"/>
    <n v="26"/>
    <s v="Male"/>
    <s v="White"/>
    <s v="NEW MILFORD"/>
    <s v="LITCHFIELD"/>
    <s v="CT"/>
    <s v="WATERBURY"/>
    <s v="NEW HAVEN"/>
    <s v="Hospital"/>
    <m/>
    <x v="0"/>
    <s v="Substance Abuse"/>
    <s v="Gas Station"/>
    <s v="WATERBURY"/>
    <s v="NEW HAVEN"/>
    <s v="CT"/>
    <s v="Multi drug Effects"/>
    <s v="Acute Fentanyl Intoxication"/>
    <m/>
    <m/>
    <s v="Y"/>
    <m/>
    <m/>
    <m/>
    <m/>
    <m/>
    <m/>
    <m/>
    <m/>
    <m/>
    <m/>
    <m/>
    <m/>
    <m/>
    <s v="Accident"/>
  </r>
  <r>
    <n v="2095"/>
    <s v="17-0435"/>
    <x v="187"/>
    <d v="1899-12-30T00:00:00"/>
    <n v="60"/>
    <s v="Male"/>
    <s v="White"/>
    <s v="WILLIMANTIC"/>
    <s v="WINDHAM"/>
    <s v="CT"/>
    <s v="WILLIMANTIC"/>
    <s v="WINDHAM"/>
    <s v="Residence"/>
    <m/>
    <x v="0"/>
    <s v="Used methadone"/>
    <s v="Residence"/>
    <s v="WILLIMANTIC"/>
    <s v="WINDHAM"/>
    <s v="CT"/>
    <s v="Multi drug Effects"/>
    <s v="ACUTE METHADONE TOXICITY"/>
    <m/>
    <m/>
    <m/>
    <m/>
    <m/>
    <m/>
    <m/>
    <m/>
    <m/>
    <s v="Y"/>
    <m/>
    <m/>
    <m/>
    <m/>
    <m/>
    <m/>
    <s v="Accident"/>
  </r>
  <r>
    <n v="2097"/>
    <s v="17-0603"/>
    <x v="136"/>
    <d v="1899-12-30T00:00:00"/>
    <n v="49"/>
    <s v="Female"/>
    <s v="White"/>
    <s v="NORWALK"/>
    <s v="FAIRFIELD"/>
    <s v="CT"/>
    <s v="NORWALK"/>
    <s v="FAIRFIELD"/>
    <s v="Hospital"/>
    <m/>
    <x v="0"/>
    <s v="Substance Abuse"/>
    <s v="Residence"/>
    <s v="NORWALK"/>
    <s v="FAIRFIELD"/>
    <s v="CT"/>
    <s v="Multi drug Effects"/>
    <s v="Acute Intoxication due to the Combined Effects of Fentanyl and Heroin"/>
    <s v="Y"/>
    <m/>
    <s v="Y"/>
    <m/>
    <m/>
    <m/>
    <m/>
    <m/>
    <m/>
    <m/>
    <m/>
    <m/>
    <m/>
    <m/>
    <m/>
    <m/>
    <s v="Accident"/>
  </r>
  <r>
    <n v="2110"/>
    <s v="17-0074"/>
    <x v="246"/>
    <d v="1899-12-30T00:00:00"/>
    <n v="33"/>
    <s v="Male"/>
    <s v="White"/>
    <s v="HAMDEN"/>
    <s v="NEW HAVEN"/>
    <s v="CT"/>
    <s v="HAMDEN"/>
    <s v="NEW HAVEN"/>
    <s v="Residence"/>
    <m/>
    <x v="0"/>
    <s v="USED MORPHINE"/>
    <s v="Residence"/>
    <s v="HAMDEN"/>
    <s v="NEW HAVEN"/>
    <s v="CT"/>
    <s v="Multi drug Effects"/>
    <s v="ACUTE MORPHINE TOXOCITY, ALPRAZOLAM, ZOLPIDEM, CITALOPRAM USE"/>
    <m/>
    <m/>
    <m/>
    <m/>
    <m/>
    <m/>
    <m/>
    <m/>
    <s v="Y"/>
    <m/>
    <m/>
    <m/>
    <s v="Y"/>
    <m/>
    <s v="morphine"/>
    <m/>
    <s v="Accident"/>
  </r>
  <r>
    <n v="2112"/>
    <s v="17-0488"/>
    <x v="247"/>
    <d v="1899-12-30T00:00:00"/>
    <n v="60"/>
    <s v="Male"/>
    <s v="White"/>
    <s v="STRATFORD"/>
    <s v="FAIRFIELD"/>
    <s v="CT"/>
    <s v="STRATFORD"/>
    <s v="FAIRFIELD"/>
    <s v="Residence"/>
    <m/>
    <x v="1"/>
    <s v="Prescription Medicine Misuse"/>
    <s v="Residence"/>
    <s v="STRATFORD"/>
    <s v="FAIRFIELD"/>
    <s v="CT"/>
    <s v="Multi drug Effects"/>
    <s v="Acute Intoxication From the Combined Effects of Morphine, Hydromorphone, Oxycodone, Oxymorphone, Temazepam, Sertraline, Aripiprazole, and Citalopram/Escitalopram"/>
    <m/>
    <m/>
    <m/>
    <m/>
    <s v="Y"/>
    <s v="Y"/>
    <m/>
    <m/>
    <s v="Y"/>
    <m/>
    <m/>
    <m/>
    <s v="Y"/>
    <s v="Y"/>
    <s v="morphine"/>
    <m/>
    <s v="Accident"/>
  </r>
  <r>
    <n v="2116"/>
    <s v="17-0734"/>
    <x v="248"/>
    <d v="1899-12-30T00:00:00"/>
    <n v="32"/>
    <s v="Male"/>
    <s v="White"/>
    <s v="NEWINGTON"/>
    <s v="HARTFORD"/>
    <s v="CT"/>
    <s v="MARLBOROUGH"/>
    <s v="HARTFORD"/>
    <s v="Other"/>
    <s v="Citco Station Parking Lot"/>
    <x v="0"/>
    <s v="Substance abuse"/>
    <s v="Parking Lot"/>
    <s v="MARLBOROUGH"/>
    <s v="HARTFORD"/>
    <s v="CT"/>
    <s v="Multi drug Effects"/>
    <s v="Acute Fentanyl Intoxication"/>
    <m/>
    <m/>
    <s v="Y"/>
    <m/>
    <m/>
    <m/>
    <m/>
    <m/>
    <m/>
    <m/>
    <m/>
    <m/>
    <m/>
    <m/>
    <m/>
    <m/>
    <s v="Accident"/>
  </r>
  <r>
    <n v="2128"/>
    <s v="17-0299"/>
    <x v="124"/>
    <d v="1899-12-30T00:00:00"/>
    <n v="57"/>
    <s v="Male"/>
    <s v="White"/>
    <s v="HARTFORD"/>
    <s v="HARTFORD"/>
    <s v="CT"/>
    <s v="HARTFORD"/>
    <s v="HARTFORD"/>
    <s v="Residence"/>
    <m/>
    <x v="0"/>
    <s v="Substance Abuse"/>
    <s v="Residence"/>
    <s v="HARTFORD"/>
    <s v="HARTFORD"/>
    <s v="CT"/>
    <s v="Multi drug Effects"/>
    <s v="Acute Intoxication Cocaine and Fentanyl"/>
    <m/>
    <s v="Y"/>
    <s v="Y"/>
    <m/>
    <m/>
    <m/>
    <m/>
    <m/>
    <m/>
    <m/>
    <m/>
    <m/>
    <m/>
    <m/>
    <m/>
    <m/>
    <s v="Accident"/>
  </r>
  <r>
    <n v="2129"/>
    <s v="17-1010"/>
    <x v="249"/>
    <d v="1899-12-30T00:00:00"/>
    <n v="39"/>
    <s v="Male"/>
    <s v="White"/>
    <s v="JEWETT CITY"/>
    <s v="NEW LONDON"/>
    <s v="CT"/>
    <s v="JEWETT CITY"/>
    <s v="NEW LONDON"/>
    <s v="Residence"/>
    <m/>
    <x v="1"/>
    <s v="Drug Use"/>
    <s v="Residence"/>
    <s v="JEWETT CITY"/>
    <s v="NEW LONDON"/>
    <s v="CT"/>
    <s v="Multi drug Effects"/>
    <s v="Acute Intoxication Combined Effects of Ethanol, Fentanyl, Acetyl Fentanyl, and Heroin"/>
    <s v="Y"/>
    <m/>
    <s v="Y"/>
    <s v="Y"/>
    <m/>
    <m/>
    <s v="Y"/>
    <m/>
    <m/>
    <m/>
    <m/>
    <m/>
    <m/>
    <m/>
    <m/>
    <m/>
    <s v="Accident"/>
  </r>
  <r>
    <n v="2138"/>
    <s v="17-0689"/>
    <x v="59"/>
    <d v="1899-12-30T00:00:00"/>
    <n v="24"/>
    <s v="Male"/>
    <s v="White"/>
    <s v="WEST HARTFORD"/>
    <s v="HARTFORD"/>
    <s v="CT"/>
    <s v="WEST HARTFORD"/>
    <s v="HARTFORD"/>
    <s v="Residence"/>
    <m/>
    <x v="0"/>
    <s v="Substance Abuse"/>
    <s v="Residence"/>
    <s v="WEST HARTFORD"/>
    <s v="HARTFORD"/>
    <s v="CT"/>
    <s v="Multi drug Effects"/>
    <s v="Acute Intoxication From the Combined Effects of Cocaine, Cocaethylene, Oxycodone, Alcohol, and Alprazolam"/>
    <m/>
    <s v="Y"/>
    <m/>
    <m/>
    <s v="Y"/>
    <m/>
    <s v="Y"/>
    <m/>
    <s v="Y"/>
    <m/>
    <m/>
    <m/>
    <m/>
    <m/>
    <m/>
    <m/>
    <s v="Accident"/>
  </r>
  <r>
    <n v="2139"/>
    <s v="17-0717"/>
    <x v="250"/>
    <d v="1899-12-30T00:00:00"/>
    <n v="41"/>
    <s v="Male"/>
    <s v="White"/>
    <s v="NAUGATUCK"/>
    <s v="NEW HAVEN"/>
    <s v="CT"/>
    <s v="NAUGATUCK"/>
    <s v="NEW HAVEN"/>
    <s v="Residence"/>
    <m/>
    <x v="1"/>
    <s v="Drug use"/>
    <s v="Residence"/>
    <s v="NAUGATUCK"/>
    <s v="NEW HAVEN"/>
    <s v="CT"/>
    <s v="Multi drug Effects"/>
    <s v="Acute Intoxication Combined Effects of Cocaine, Tramadol, and Methoxyacetyl Fentanyl"/>
    <m/>
    <s v="Y"/>
    <s v="Y"/>
    <s v="Y"/>
    <m/>
    <m/>
    <m/>
    <m/>
    <m/>
    <m/>
    <m/>
    <s v="Y"/>
    <m/>
    <m/>
    <m/>
    <m/>
    <s v="Accident"/>
  </r>
  <r>
    <n v="2159"/>
    <s v="17-0766"/>
    <x v="251"/>
    <d v="1899-12-30T00:00:00"/>
    <n v="54"/>
    <s v="Male"/>
    <s v="White"/>
    <s v="WILLIMANTIC"/>
    <s v="WINDHAM"/>
    <s v="CT"/>
    <s v="HARTFORD"/>
    <s v="HARTFORD"/>
    <s v="Hospital"/>
    <m/>
    <x v="0"/>
    <s v="Substance Abuse"/>
    <s v="Residence"/>
    <s v="WILLIMANTIC"/>
    <s v="WINDHAM"/>
    <s v="CT"/>
    <s v="Multi drug Effects"/>
    <s v="Complications of Acute Intoxication due to the Combined Effects of Cocaine and Heroin"/>
    <s v="Y"/>
    <s v="Y"/>
    <m/>
    <m/>
    <m/>
    <m/>
    <m/>
    <m/>
    <m/>
    <m/>
    <m/>
    <m/>
    <m/>
    <m/>
    <m/>
    <m/>
    <s v="Accident"/>
  </r>
  <r>
    <n v="2166"/>
    <s v="17-0486"/>
    <x v="247"/>
    <d v="1899-12-30T00:00:00"/>
    <n v="37"/>
    <s v="Male"/>
    <s v="White"/>
    <s v="VERNON"/>
    <s v="TOLLAND"/>
    <s v="CT"/>
    <s v="VERNON"/>
    <s v="TOLLAND"/>
    <s v="Residence"/>
    <m/>
    <x v="0"/>
    <s v="Substance Abuse"/>
    <s v="Residence"/>
    <s v="VERNON"/>
    <s v="TOLLAND"/>
    <s v="CT"/>
    <s v="Multi drug Effects"/>
    <s v="Acute Intoxication due to the Combined Effects of Fentanyl and Alcohol"/>
    <m/>
    <m/>
    <s v="Y"/>
    <m/>
    <m/>
    <m/>
    <s v="Y"/>
    <m/>
    <m/>
    <m/>
    <m/>
    <m/>
    <m/>
    <m/>
    <m/>
    <m/>
    <s v="Accident"/>
  </r>
  <r>
    <n v="2174"/>
    <s v="17-0881"/>
    <x v="111"/>
    <d v="1899-12-30T00:00:00"/>
    <n v="33"/>
    <s v="Male"/>
    <s v="White"/>
    <s v="NORWALK"/>
    <s v="FAIRFIELD"/>
    <s v="CT"/>
    <s v="NORWALK"/>
    <s v="FAIRFIELD"/>
    <s v="Residence"/>
    <m/>
    <x v="0"/>
    <s v="Substance Abuse"/>
    <s v="Residence"/>
    <s v="NORWALK"/>
    <s v="FAIRFIELD"/>
    <s v="CT"/>
    <s v="Multi drug Effects"/>
    <s v="Acute Intoxication From the Combined Effects of Cocaine, Fentanyl, Heroin, Mitragynine, Alcohol, and Alprazolam"/>
    <s v="Y"/>
    <s v="Y"/>
    <s v="Y"/>
    <m/>
    <m/>
    <m/>
    <s v="Y"/>
    <m/>
    <s v="Y"/>
    <m/>
    <m/>
    <m/>
    <m/>
    <m/>
    <m/>
    <m/>
    <s v="Accident"/>
  </r>
  <r>
    <n v="2185"/>
    <s v="17-0578"/>
    <x v="252"/>
    <d v="1899-12-30T00:00:00"/>
    <n v="29"/>
    <s v="Male"/>
    <s v="White"/>
    <s v="SEYMOUR"/>
    <s v="NEW HAVEN"/>
    <s v="CT"/>
    <s v="SEYMOUR"/>
    <s v="NEW HAVEN"/>
    <s v="Residence"/>
    <m/>
    <x v="0"/>
    <s v="Substance Abuse"/>
    <s v="Residence"/>
    <s v="SEYMOUR"/>
    <s v="NEW HAVEN"/>
    <s v="CT"/>
    <s v="Multi drug Effects"/>
    <s v="Acute Intoxication due to the Combined Effects of Cocaine, Etizolam, Fentanyl, Flubromazolam, and Heroin"/>
    <s v="Y"/>
    <s v="Y"/>
    <s v="Y"/>
    <m/>
    <m/>
    <m/>
    <m/>
    <m/>
    <s v="Y"/>
    <m/>
    <m/>
    <m/>
    <m/>
    <m/>
    <m/>
    <m/>
    <s v="Accident"/>
  </r>
  <r>
    <n v="2187"/>
    <s v="17-0065"/>
    <x v="116"/>
    <d v="1899-12-30T00:00:00"/>
    <n v="35"/>
    <s v="Male"/>
    <s v="White"/>
    <s v="BRANFORD"/>
    <s v="NEW HAVEN"/>
    <s v="CT"/>
    <s v="BRANFORD"/>
    <s v="NEW HAVEN"/>
    <s v="Residence"/>
    <m/>
    <x v="0"/>
    <s v="Substance Abuse"/>
    <s v="Residence"/>
    <s v="BRANFORD"/>
    <s v="NEW HAVEN"/>
    <s v="CT"/>
    <s v="Multi drug Effects"/>
    <s v="Acute Intoxication with Benzodiazepines, Fentanyl, and Opiates, recent cocaine use"/>
    <s v="Y"/>
    <s v="Y"/>
    <s v="Y"/>
    <m/>
    <m/>
    <m/>
    <m/>
    <m/>
    <s v="Y"/>
    <m/>
    <m/>
    <m/>
    <m/>
    <m/>
    <m/>
    <m/>
    <s v="Accident"/>
  </r>
  <r>
    <n v="2188"/>
    <s v="17-0706"/>
    <x v="253"/>
    <d v="1899-12-30T00:00:00"/>
    <n v="50"/>
    <s v="Male"/>
    <s v="Black"/>
    <s v="VERNON-ROCKVILLE"/>
    <s v="TOLLAND"/>
    <s v="CT"/>
    <s v="HARTFORD"/>
    <s v="HARTFORD"/>
    <s v="Hospital"/>
    <m/>
    <x v="0"/>
    <s v="Substance Abuse"/>
    <s v="Residential Building"/>
    <s v="HARTFORD"/>
    <s v="HARTFORD"/>
    <s v="CT"/>
    <s v="Multi drug Effects"/>
    <s v="Acute Intoxication due to the Combined Effects of Acetyl Fentanyl, Alprazolam, Cocaine, Fentanyl, and Oxycodone"/>
    <m/>
    <s v="Y"/>
    <s v="Y"/>
    <s v="Y"/>
    <s v="Y"/>
    <m/>
    <m/>
    <m/>
    <s v="Y"/>
    <m/>
    <m/>
    <m/>
    <m/>
    <m/>
    <m/>
    <m/>
    <s v="Accident"/>
  </r>
  <r>
    <n v="2191"/>
    <s v="17-0912"/>
    <x v="148"/>
    <d v="1899-12-30T00:00:00"/>
    <n v="44"/>
    <s v="Female"/>
    <s v="White"/>
    <s v="PLAINVILLE"/>
    <s v="HARTFORD"/>
    <s v="CT"/>
    <s v="PLAINVILLE"/>
    <s v="HARTFORD"/>
    <s v="Residence"/>
    <m/>
    <x v="0"/>
    <s v="Substance Abuse"/>
    <s v="Residence"/>
    <s v="PLAINVILLE"/>
    <s v="HARTFORD"/>
    <s v="CT"/>
    <s v="Multi drug Effects"/>
    <s v="Acute Intoxication due to the Combined Effects of Acetyl Fentanyl, Cocaine, Ethanol, Fentanyl, and Heroin"/>
    <s v="Y"/>
    <s v="Y"/>
    <s v="Y"/>
    <s v="Y"/>
    <m/>
    <m/>
    <s v="Y"/>
    <m/>
    <m/>
    <m/>
    <m/>
    <m/>
    <m/>
    <m/>
    <m/>
    <m/>
    <s v="Accident"/>
  </r>
  <r>
    <n v="2192"/>
    <s v="17-0194"/>
    <x v="105"/>
    <d v="1899-12-30T00:00:00"/>
    <n v="51"/>
    <s v="Male"/>
    <s v="White"/>
    <s v="FAIRFIELD"/>
    <s v="FAIRFIELD"/>
    <s v="CT"/>
    <s v="BRIDGEPORT"/>
    <s v="FAIRFIELD"/>
    <s v="Hospital"/>
    <m/>
    <x v="0"/>
    <s v="Substance Abuse"/>
    <s v="Residence"/>
    <s v="FAIRFIELD"/>
    <s v="FAIRFIELD"/>
    <s v="CT"/>
    <s v="Multi drug Effects"/>
    <s v="Acute Intoxication From the Combined Effects of Oxycodone, Oxymorphone, Diazepam, and Alcohol with Recent Cocaine Use"/>
    <m/>
    <s v="Y"/>
    <m/>
    <m/>
    <s v="Y"/>
    <s v="Y"/>
    <s v="Y"/>
    <m/>
    <s v="Y"/>
    <m/>
    <m/>
    <m/>
    <m/>
    <m/>
    <m/>
    <m/>
    <s v="Accident"/>
  </r>
  <r>
    <n v="2193"/>
    <s v="17-0354"/>
    <x v="188"/>
    <d v="1899-12-30T00:00:00"/>
    <n v="31"/>
    <s v="Male"/>
    <s v="Asian Indian"/>
    <s v="DANBURY"/>
    <s v="FAIRFIELD"/>
    <s v="CT"/>
    <s v="DANBURY"/>
    <s v="FAIRFIELD"/>
    <s v="Residence"/>
    <m/>
    <x v="0"/>
    <s v="Substance Abuse"/>
    <s v="Residence"/>
    <s v="DANBURY"/>
    <s v="FAIRFIELD"/>
    <s v="CT"/>
    <s v="Multi drug Effects"/>
    <s v="Fentanyl, Heroin, Olanzapine, and Citalopram"/>
    <s v="Y"/>
    <m/>
    <s v="Y"/>
    <m/>
    <m/>
    <m/>
    <m/>
    <m/>
    <m/>
    <m/>
    <m/>
    <m/>
    <m/>
    <m/>
    <m/>
    <m/>
    <s v="Accident"/>
  </r>
  <r>
    <n v="2197"/>
    <s v="17-0640"/>
    <x v="254"/>
    <d v="1899-12-30T00:00:00"/>
    <n v="46"/>
    <s v="Male"/>
    <s v="White"/>
    <s v="NORTH HAVEN"/>
    <s v="NEW HAVEN"/>
    <s v="CT"/>
    <s v="NORTH HAVEN"/>
    <s v="NEW HAVEN"/>
    <s v="Residence"/>
    <m/>
    <x v="1"/>
    <s v="Drug Use"/>
    <s v="Residence"/>
    <s v="NORTH HAVEN"/>
    <s v="NEW HAVEN"/>
    <s v="CT"/>
    <s v="Multi drug Effects"/>
    <s v="Acute Intoxication Combined Effects of Diazepam, Clonazepam, Mirtazapine, Fentanyl, and Heroin"/>
    <s v="Y"/>
    <m/>
    <s v="Y"/>
    <m/>
    <m/>
    <m/>
    <m/>
    <m/>
    <s v="Y"/>
    <m/>
    <m/>
    <m/>
    <m/>
    <m/>
    <m/>
    <m/>
    <s v="Accident"/>
  </r>
  <r>
    <n v="2205"/>
    <s v="17-0278"/>
    <x v="60"/>
    <d v="1899-12-30T00:00:00"/>
    <n v="29"/>
    <s v="Male"/>
    <s v="White"/>
    <s v="NORWICH"/>
    <s v="NEW LONDON"/>
    <s v="CT"/>
    <s v="NORWICH"/>
    <s v="NEW LONDON"/>
    <s v="Other"/>
    <s v="Comfort inn Room and suite"/>
    <x v="1"/>
    <s v="Drug Use"/>
    <s v="Hotel or Motel"/>
    <s v="NORWICH"/>
    <s v="NEW LONDON"/>
    <s v="CT"/>
    <s v="Multi drug Effects"/>
    <s v="Combined Effects of Clonazepam, Cocaine, Buprenorphine, Hydoxyzine, Dextro/Levo Methorphan, Fentanyl, and Heroin"/>
    <s v="Y"/>
    <s v="Y"/>
    <s v="Y"/>
    <m/>
    <m/>
    <m/>
    <m/>
    <m/>
    <s v="Y"/>
    <m/>
    <m/>
    <m/>
    <m/>
    <m/>
    <s v="Buprenor"/>
    <m/>
    <s v="Accident"/>
  </r>
  <r>
    <n v="2211"/>
    <s v="17-0059"/>
    <x v="47"/>
    <d v="1899-12-30T00:00:00"/>
    <n v="54"/>
    <s v="Male"/>
    <s v="White"/>
    <s v="HARTFORD"/>
    <s v="HARTFORD"/>
    <s v="CT"/>
    <s v="HARTFORD"/>
    <s v="HARTFORD"/>
    <s v="Residence"/>
    <m/>
    <x v="1"/>
    <s v="Drug Use"/>
    <s v="Residence"/>
    <s v="HARTFORD"/>
    <s v="HARTFORD"/>
    <s v="CT"/>
    <s v="Multi drug Effects"/>
    <s v="Combined Effects of Ethanol, Fentanyl, and Morphine"/>
    <s v="Y"/>
    <m/>
    <s v="Y"/>
    <m/>
    <m/>
    <m/>
    <s v="Y"/>
    <m/>
    <m/>
    <m/>
    <m/>
    <m/>
    <m/>
    <m/>
    <m/>
    <m/>
    <s v="Accident"/>
  </r>
  <r>
    <n v="2215"/>
    <s v="17-0024"/>
    <x v="30"/>
    <d v="1899-12-30T00:00:00"/>
    <n v="48"/>
    <s v="Female"/>
    <s v="Hispanic, White"/>
    <s v="NORWALK"/>
    <s v="FAIRFIELD"/>
    <s v="CT"/>
    <s v="NORWALK"/>
    <s v="FAIRFIELD"/>
    <s v="Residence"/>
    <m/>
    <x v="1"/>
    <s v="Drug Use"/>
    <s v="Residence"/>
    <s v="NORWALK"/>
    <s v="FAIRFIELD"/>
    <s v="CT"/>
    <s v="Multi drug Effects"/>
    <s v="Combined Effects of Clonazepam, Cocaine, Amitriptyline, Aripiprazole, and Heroin"/>
    <s v="Y"/>
    <s v="Y"/>
    <m/>
    <m/>
    <m/>
    <m/>
    <m/>
    <m/>
    <s v="Y"/>
    <m/>
    <m/>
    <m/>
    <m/>
    <m/>
    <m/>
    <m/>
    <s v="Accident"/>
  </r>
  <r>
    <n v="2218"/>
    <s v="17-1011"/>
    <x v="249"/>
    <d v="1899-12-30T00:00:00"/>
    <n v="31"/>
    <s v="Male"/>
    <s v="White"/>
    <s v="NAUGATUCK"/>
    <s v="NEW HAVEN"/>
    <s v="CT"/>
    <s v="WATERBURY"/>
    <s v="NEW HAVEN"/>
    <s v="Hospital"/>
    <m/>
    <x v="0"/>
    <s v="Substance abuse"/>
    <s v="Unknown"/>
    <s v="WATERBURY"/>
    <s v="NEW HAVEN"/>
    <s v="CT"/>
    <s v="Multi drug Effects"/>
    <s v="Complications of Acute Heroin Intoxication"/>
    <s v="Y"/>
    <m/>
    <m/>
    <m/>
    <m/>
    <m/>
    <m/>
    <m/>
    <m/>
    <m/>
    <m/>
    <m/>
    <m/>
    <m/>
    <m/>
    <m/>
    <s v="Accident"/>
  </r>
  <r>
    <n v="2220"/>
    <s v="17-0864"/>
    <x v="240"/>
    <d v="1899-12-30T00:00:00"/>
    <n v="30"/>
    <s v="Male"/>
    <s v="Hispanic, White"/>
    <s v="HARTFORD"/>
    <s v="HARTFORD"/>
    <s v="CT"/>
    <s v="HARTFORD"/>
    <s v="HARTFORD"/>
    <s v="Other"/>
    <s v="Rear Staircase"/>
    <x v="0"/>
    <s v="Substance Abuse"/>
    <s v="Residential Building"/>
    <s v="HARTFORD"/>
    <s v="HARTFORD"/>
    <s v="CT"/>
    <s v="Multi drug Effects"/>
    <s v="Acute Intoxication due to the Combined Effects of Acetyl Fentanyl, Cocaine, Fentanyl, Heroin, and Oxycodone"/>
    <s v="Y"/>
    <s v="Y"/>
    <s v="Y"/>
    <s v="Y"/>
    <s v="Y"/>
    <m/>
    <m/>
    <m/>
    <m/>
    <m/>
    <m/>
    <m/>
    <m/>
    <m/>
    <m/>
    <m/>
    <s v="Accident"/>
  </r>
  <r>
    <n v="2223"/>
    <s v="17-0309"/>
    <x v="255"/>
    <d v="1899-12-30T00:00:00"/>
    <n v="19"/>
    <s v="Female"/>
    <s v="White"/>
    <s v="ENFIELD"/>
    <s v="HARTFORD"/>
    <s v="CT"/>
    <s v="ENFIELD"/>
    <s v="HARTFORD"/>
    <s v="Residence"/>
    <m/>
    <x v="1"/>
    <s v="Drug Use"/>
    <s v="Residence"/>
    <s v="ENFIELD"/>
    <s v="HARTFORD"/>
    <s v="CT"/>
    <s v="Multi drug Effects"/>
    <s v="Combined Effects of Sertraline, Fentanyl, and Pseudoephedrine"/>
    <m/>
    <m/>
    <s v="Y"/>
    <m/>
    <m/>
    <m/>
    <m/>
    <m/>
    <m/>
    <m/>
    <m/>
    <m/>
    <m/>
    <m/>
    <m/>
    <m/>
    <s v="Accident"/>
  </r>
  <r>
    <n v="2225"/>
    <s v="17-1029"/>
    <x v="256"/>
    <d v="1899-12-30T00:00:00"/>
    <n v="47"/>
    <s v="Male"/>
    <s v="White"/>
    <s v="MERIDEN"/>
    <s v="NEW HAVEN"/>
    <s v="CT"/>
    <s v="MERIDEN"/>
    <s v="NEW HAVEN"/>
    <s v="Residence"/>
    <m/>
    <x v="0"/>
    <s v="Substance Abuse"/>
    <s v="Residential Building"/>
    <s v="MERIDEN"/>
    <s v="NEW HAVEN"/>
    <s v="CT"/>
    <s v="Multi drug Effects"/>
    <s v="Acute Intoxication due to the Combined Effects of Heroin and Cocaine"/>
    <s v="Y"/>
    <s v="Y"/>
    <m/>
    <m/>
    <m/>
    <m/>
    <m/>
    <m/>
    <m/>
    <m/>
    <m/>
    <m/>
    <m/>
    <m/>
    <m/>
    <m/>
    <s v="Accident"/>
  </r>
  <r>
    <n v="2228"/>
    <s v="17-0033"/>
    <x v="134"/>
    <d v="1899-12-30T00:00:00"/>
    <n v="47"/>
    <s v="Female"/>
    <s v="Black"/>
    <s v="NEW HAVEN"/>
    <s v="NEW HAVEN"/>
    <s v="CT"/>
    <s v="NEW HAVEN"/>
    <s v="NEW HAVEN"/>
    <s v="Hospital"/>
    <m/>
    <x v="0"/>
    <s v="USED COCAINE"/>
    <s v="Residence"/>
    <s v="NEW HAVEN"/>
    <s v="NEW HAVEN"/>
    <s v="CT"/>
    <s v="Multi drug Effects"/>
    <s v="COMPLICATIONS OF ACUTE COCAINE TOXICITY"/>
    <m/>
    <s v="Y"/>
    <m/>
    <m/>
    <m/>
    <m/>
    <m/>
    <m/>
    <m/>
    <m/>
    <m/>
    <m/>
    <m/>
    <m/>
    <m/>
    <m/>
    <s v="Accident"/>
  </r>
  <r>
    <n v="2229"/>
    <s v="17-0109"/>
    <x v="76"/>
    <d v="1899-12-30T00:00:00"/>
    <n v="22"/>
    <s v="Female"/>
    <s v="White"/>
    <s v="EASTON"/>
    <s v="FAIRFIELD"/>
    <s v="CT"/>
    <s v="NORWALK"/>
    <s v="FAIRFIELD"/>
    <s v="Other"/>
    <s v="Friend's Residence"/>
    <x v="0"/>
    <s v="Substance Abuse"/>
    <s v="Residential Building"/>
    <s v="NORWALK"/>
    <s v="FAIRFIELD"/>
    <s v="CT"/>
    <s v="Multi drug Effects"/>
    <s v="Fentanyl and Heroin"/>
    <s v="Y"/>
    <m/>
    <s v="Y"/>
    <m/>
    <m/>
    <m/>
    <m/>
    <m/>
    <m/>
    <m/>
    <m/>
    <m/>
    <m/>
    <m/>
    <m/>
    <m/>
    <s v="Accident"/>
  </r>
  <r>
    <n v="2230"/>
    <s v="17-0148"/>
    <x v="106"/>
    <d v="1899-12-30T00:00:00"/>
    <n v="40"/>
    <s v="Male"/>
    <s v="White"/>
    <s v="SEYMOUR"/>
    <s v="NEW HAVEN"/>
    <s v="CT"/>
    <s v="SEYMOUR"/>
    <s v="NEW HAVEN"/>
    <s v="Residence"/>
    <m/>
    <x v="0"/>
    <s v="SUBSTANCE ABUSE"/>
    <s v="Residence"/>
    <s v="SEYMOUR"/>
    <s v="NEW HAVEN"/>
    <s v="CT"/>
    <s v="Multi drug Effects"/>
    <s v="ACUTE HEROIN AND FENTANYL TOXICITIES, recent cocaine use"/>
    <s v="Y"/>
    <s v="Y"/>
    <s v="Y"/>
    <m/>
    <m/>
    <m/>
    <m/>
    <m/>
    <m/>
    <m/>
    <m/>
    <m/>
    <m/>
    <m/>
    <m/>
    <m/>
    <s v="Accident"/>
  </r>
  <r>
    <n v="2238"/>
    <s v="17-0162"/>
    <x v="257"/>
    <d v="1899-12-30T00:00:00"/>
    <n v="23"/>
    <s v="Male"/>
    <s v="Hispanic, White"/>
    <s v="MERIDEN"/>
    <s v="NEW HAVEN"/>
    <s v="CT"/>
    <s v="MERIDEN"/>
    <s v="NEW HAVEN"/>
    <s v="Hospital"/>
    <m/>
    <x v="0"/>
    <s v="Substance Abuse"/>
    <s v="Residential Building"/>
    <s v="MERIDEN"/>
    <s v="NEW HAVEN"/>
    <s v="CT"/>
    <s v="Multi drug Effects"/>
    <s v="Acute Intoxication due to the Combined Effects of Fentanyl and Heroin"/>
    <s v="Y"/>
    <m/>
    <s v="Y"/>
    <m/>
    <m/>
    <m/>
    <m/>
    <m/>
    <m/>
    <m/>
    <m/>
    <m/>
    <m/>
    <m/>
    <m/>
    <m/>
    <s v="Accident"/>
  </r>
  <r>
    <n v="2242"/>
    <s v="17-0095"/>
    <x v="222"/>
    <d v="1899-12-30T00:00:00"/>
    <n v="38"/>
    <s v="Male"/>
    <s v="White"/>
    <s v="WATERBURY"/>
    <s v="NEW HAVEN"/>
    <s v="CT"/>
    <s v="WATERBURY"/>
    <s v="NEW HAVEN"/>
    <s v="Hospital"/>
    <m/>
    <x v="0"/>
    <s v="SUBSTANCE ABUSE"/>
    <s v="Residence"/>
    <s v="WATERBURY"/>
    <s v="NEW HAVEN"/>
    <s v="CT"/>
    <s v="Multi drug Effects"/>
    <s v="ACUTE HEROIN AND COCAINE TOXICITIES, BUPROPION AND RISPERIDONE USE"/>
    <s v="Y"/>
    <s v="Y"/>
    <m/>
    <m/>
    <m/>
    <m/>
    <m/>
    <m/>
    <m/>
    <m/>
    <m/>
    <m/>
    <m/>
    <m/>
    <m/>
    <m/>
    <s v="Accident"/>
  </r>
  <r>
    <n v="2247"/>
    <s v="17-0701"/>
    <x v="258"/>
    <d v="1899-12-30T00:00:00"/>
    <n v="55"/>
    <s v="Male"/>
    <s v="White"/>
    <s v="DANBURY"/>
    <s v="FAIRFIELD"/>
    <s v="CT"/>
    <s v="DANBURY"/>
    <s v="FAIRFIELD"/>
    <s v="Residence"/>
    <m/>
    <x v="1"/>
    <s v="Drug Use"/>
    <s v="Residence"/>
    <s v="DANBURY"/>
    <s v="FAIRFIELD"/>
    <s v="CT"/>
    <s v="Multi drug Effects"/>
    <s v="Acute Intoxication Combined Effects of Ethanol, U-47700, Fentanyl, Acetyl Fentanyl, and Pseudoephedrine"/>
    <m/>
    <m/>
    <s v="Y"/>
    <s v="Y"/>
    <m/>
    <m/>
    <s v="Y"/>
    <m/>
    <m/>
    <m/>
    <m/>
    <m/>
    <m/>
    <m/>
    <s v="U-47700"/>
    <m/>
    <s v="Accident"/>
  </r>
  <r>
    <n v="2249"/>
    <s v="17-0771"/>
    <x v="74"/>
    <d v="1899-12-30T00:00:00"/>
    <n v="55"/>
    <s v="Male"/>
    <s v="Black"/>
    <s v="BRIDGEPORT"/>
    <s v="FAIRFIELD"/>
    <s v="CT"/>
    <s v="BRIDGEPORT"/>
    <s v="FAIRFIELD"/>
    <s v="Hospital"/>
    <m/>
    <x v="0"/>
    <s v="Substance Abuse"/>
    <s v="Residential Building"/>
    <s v="BRIDGEPORT"/>
    <s v="FAIRFIELD"/>
    <s v="CT"/>
    <s v="Multi drug Effects"/>
    <s v="Acute Intoxication due to the Combined Effects of para-Fluorobutyryl Fentanyl, Cocaine and Alcohol"/>
    <m/>
    <s v="Y"/>
    <s v="Y"/>
    <s v="Y"/>
    <m/>
    <m/>
    <s v="Y"/>
    <m/>
    <m/>
    <m/>
    <m/>
    <m/>
    <m/>
    <m/>
    <m/>
    <m/>
    <s v="Accident"/>
  </r>
  <r>
    <n v="2254"/>
    <s v="17-0846"/>
    <x v="34"/>
    <d v="1899-12-30T00:00:00"/>
    <n v="51"/>
    <s v="Female"/>
    <s v="White"/>
    <s v="WATERBURY"/>
    <s v="NEW HAVEN"/>
    <s v="CT"/>
    <s v="WATERBURY"/>
    <s v="NEW HAVEN"/>
    <s v="Hospital"/>
    <m/>
    <x v="1"/>
    <s v="Drug abuse"/>
    <s v="Residence"/>
    <s v="WATERBURY"/>
    <s v="NEW HAVEN"/>
    <s v="CT"/>
    <s v="Multi drug Effects"/>
    <s v="Multidrug Toxicity Including Cocaine and Methadone"/>
    <m/>
    <s v="Y"/>
    <m/>
    <m/>
    <m/>
    <m/>
    <m/>
    <m/>
    <m/>
    <s v="Y"/>
    <m/>
    <m/>
    <m/>
    <m/>
    <m/>
    <m/>
    <s v="Accident"/>
  </r>
  <r>
    <n v="2263"/>
    <s v="17-0780"/>
    <x v="259"/>
    <d v="1899-12-30T00:00:00"/>
    <n v="37"/>
    <s v="Male"/>
    <s v="White"/>
    <s v="STORRS"/>
    <s v="TOLLAND"/>
    <s v="CT"/>
    <s v="STORRS"/>
    <s v="TOLLAND"/>
    <s v="Residence"/>
    <m/>
    <x v="1"/>
    <s v="Drug abuse"/>
    <s v="Residence"/>
    <s v="STORRS"/>
    <s v="TOLLAND"/>
    <s v="CT"/>
    <s v="Multi drug Effects"/>
    <s v="Multidrug Toxicity Including Cocaine, Fentanyl, and Heroin"/>
    <s v="Y"/>
    <s v="Y"/>
    <s v="Y"/>
    <m/>
    <m/>
    <m/>
    <m/>
    <m/>
    <m/>
    <m/>
    <m/>
    <m/>
    <m/>
    <m/>
    <m/>
    <m/>
    <s v="Accident"/>
  </r>
  <r>
    <n v="2265"/>
    <s v="17-0749"/>
    <x v="125"/>
    <d v="1899-12-30T00:00:00"/>
    <n v="41"/>
    <s v="Male"/>
    <s v="White"/>
    <s v="MADISON"/>
    <s v="NEW HAVEN"/>
    <s v="CT"/>
    <s v="MADISON"/>
    <s v="NEW HAVEN"/>
    <s v="Residence"/>
    <m/>
    <x v="1"/>
    <s v="Drug abuse"/>
    <s v="Residence"/>
    <s v="MADISON"/>
    <s v="NEW HAVEN"/>
    <s v="CT"/>
    <s v="Multi drug Effects"/>
    <s v="Fentanyl Toxicity"/>
    <m/>
    <m/>
    <s v="Y"/>
    <m/>
    <m/>
    <m/>
    <m/>
    <m/>
    <m/>
    <m/>
    <m/>
    <m/>
    <m/>
    <m/>
    <m/>
    <m/>
    <s v="Accident"/>
  </r>
  <r>
    <n v="2284"/>
    <s v="17-0512"/>
    <x v="77"/>
    <d v="1899-12-30T00:00:00"/>
    <n v="37"/>
    <s v="Male"/>
    <s v="White"/>
    <s v="LEBANON"/>
    <s v="NEW LONDON"/>
    <s v="CT"/>
    <s v="HARTFORD"/>
    <s v="HARTFORD"/>
    <s v="Hospital"/>
    <m/>
    <x v="0"/>
    <s v="Substance Abuse"/>
    <s v="Residence"/>
    <s v="LEBANON"/>
    <s v="NEW LONDON"/>
    <s v="CT"/>
    <s v="Multi drug Effects"/>
    <s v="Ethanol and Heroin"/>
    <s v="Y"/>
    <m/>
    <m/>
    <m/>
    <m/>
    <m/>
    <s v="Y"/>
    <m/>
    <m/>
    <m/>
    <m/>
    <m/>
    <m/>
    <m/>
    <m/>
    <m/>
    <s v="Accident"/>
  </r>
  <r>
    <n v="2289"/>
    <s v="17-0574"/>
    <x v="241"/>
    <d v="1899-12-30T00:00:00"/>
    <n v="56"/>
    <s v="Male"/>
    <s v="White"/>
    <s v="STAMFORD"/>
    <s v="FAIRFIELD"/>
    <s v="CT"/>
    <s v="STAMFORD"/>
    <s v="FAIRFIELD"/>
    <s v="Residence"/>
    <m/>
    <x v="1"/>
    <s v="Drug abuse"/>
    <s v="Residence"/>
    <s v="STAMFORD"/>
    <s v="FAIRFIELD"/>
    <s v="CT"/>
    <s v="Others"/>
    <s v="Methadone Toxicity"/>
    <m/>
    <m/>
    <m/>
    <m/>
    <m/>
    <m/>
    <m/>
    <m/>
    <m/>
    <s v="Y"/>
    <m/>
    <m/>
    <m/>
    <m/>
    <m/>
    <m/>
    <s v="Accident"/>
  </r>
  <r>
    <n v="2298"/>
    <s v="17-1024"/>
    <x v="189"/>
    <d v="1899-12-30T00:00:00"/>
    <n v="21"/>
    <s v="Female"/>
    <s v="White"/>
    <s v="BERLIN"/>
    <s v="HARTFORD"/>
    <s v="CT"/>
    <s v="BERLIN"/>
    <s v="HARTFORD"/>
    <s v="Residence"/>
    <m/>
    <x v="0"/>
    <s v="Substance abuse"/>
    <s v="Residence"/>
    <s v="BERLIN"/>
    <s v="HARTFORD"/>
    <s v="CT"/>
    <s v="Multi drug Effects"/>
    <s v="Acute Fentanyl and Cocaine Intoxication"/>
    <m/>
    <s v="Y"/>
    <s v="Y"/>
    <m/>
    <m/>
    <m/>
    <m/>
    <m/>
    <m/>
    <m/>
    <m/>
    <m/>
    <m/>
    <m/>
    <m/>
    <m/>
    <s v="Accident"/>
  </r>
  <r>
    <n v="2301"/>
    <s v="17-0226"/>
    <x v="97"/>
    <d v="1899-12-30T00:00:00"/>
    <n v="53"/>
    <s v="Male"/>
    <s v="White"/>
    <s v="COLCHESTER"/>
    <s v="NEW LONDON"/>
    <s v="CT"/>
    <s v="COLCHESTER"/>
    <s v="NEW LONDON"/>
    <s v="Residence"/>
    <m/>
    <x v="0"/>
    <s v="Substance Abuse"/>
    <s v="Residence"/>
    <s v="COLCHESTER"/>
    <s v="NEW LONDON"/>
    <s v="CT"/>
    <s v="Multi drug Effects"/>
    <s v="Acute Intoxication due to the Combined Effects of Fentanyl, Heroin, Cocaine, Clonazepam and Hydromorphone"/>
    <s v="Y"/>
    <s v="Y"/>
    <s v="Y"/>
    <m/>
    <m/>
    <m/>
    <m/>
    <m/>
    <s v="Y"/>
    <m/>
    <m/>
    <m/>
    <m/>
    <s v="Y"/>
    <m/>
    <m/>
    <s v="Accident"/>
  </r>
  <r>
    <n v="2304"/>
    <s v="17-0537"/>
    <x v="260"/>
    <d v="1899-12-30T00:00:00"/>
    <n v="34"/>
    <s v="Male"/>
    <s v="White"/>
    <s v="NEWINGTON"/>
    <s v="HARTFORD"/>
    <s v="CT"/>
    <s v="NEWINGTON"/>
    <s v="HARTFORD"/>
    <s v="Residence"/>
    <m/>
    <x v="1"/>
    <s v="Drug Use"/>
    <s v="Residence"/>
    <s v="NEWINGTON"/>
    <s v="HARTFORD"/>
    <s v="CT"/>
    <s v="Multi drug Effects"/>
    <s v="Combined Effects of Alprazolam, Heroin, and Hydrocodone"/>
    <s v="Y"/>
    <m/>
    <m/>
    <m/>
    <m/>
    <m/>
    <m/>
    <s v="Y"/>
    <s v="Y"/>
    <m/>
    <m/>
    <m/>
    <m/>
    <m/>
    <m/>
    <m/>
    <s v="Accident"/>
  </r>
  <r>
    <n v="2305"/>
    <s v="17-0131"/>
    <x v="119"/>
    <d v="1899-12-30T00:00:00"/>
    <n v="57"/>
    <s v="Male"/>
    <s v="White"/>
    <s v="WETHERSFIELD"/>
    <s v="HARTFORD"/>
    <s v="CT"/>
    <s v="WETHERSFIELD"/>
    <s v="HARTFORD"/>
    <s v="Residence"/>
    <m/>
    <x v="0"/>
    <s v="Substance abuse"/>
    <s v="Residence"/>
    <s v="WETHERSFIELD"/>
    <s v="HARTFORD"/>
    <s v="CT"/>
    <s v="Multi drug Effects"/>
    <s v="ACUTE INTOXICATION DUE TO THE COMBINED EFFECTS OF FENTANYL, HEROIN, OXYCODONE, HYDROMORPHONE, AND ETHANOL"/>
    <s v="Y"/>
    <m/>
    <s v="Y"/>
    <m/>
    <s v="Y"/>
    <m/>
    <s v="Y"/>
    <m/>
    <m/>
    <m/>
    <m/>
    <m/>
    <m/>
    <s v="Y"/>
    <m/>
    <m/>
    <s v="Accident"/>
  </r>
  <r>
    <n v="2311"/>
    <s v="17-0121"/>
    <x v="23"/>
    <d v="1899-12-30T00:00:00"/>
    <n v="36"/>
    <s v="Male"/>
    <s v="White"/>
    <s v="PLAINFIELD"/>
    <s v="WINDHAM"/>
    <s v="CT"/>
    <s v="PLAINFIELD"/>
    <s v="WINDHAM"/>
    <s v="Residence"/>
    <m/>
    <x v="0"/>
    <s v="Substance Abuse"/>
    <s v="Residence"/>
    <s v="PLAINFIELD"/>
    <s v="WINDHAM"/>
    <s v="CT"/>
    <s v="Multi drug Effects"/>
    <s v="Acute Intoxication From the Combined Effects of Fentanyl, Acetyl Fentanyl, Heroin, and Alcohol"/>
    <s v="Y"/>
    <m/>
    <s v="Y"/>
    <s v="Y"/>
    <m/>
    <m/>
    <s v="Y"/>
    <m/>
    <m/>
    <m/>
    <m/>
    <m/>
    <m/>
    <m/>
    <m/>
    <m/>
    <s v="Accident"/>
  </r>
  <r>
    <n v="2314"/>
    <s v="17-0802"/>
    <x v="33"/>
    <d v="1899-12-30T00:00:00"/>
    <n v="31"/>
    <s v="Male"/>
    <s v="White"/>
    <s v="WEST HAVEN"/>
    <s v="NEW HAVEN"/>
    <s v="CT"/>
    <s v="WEST HAVEN"/>
    <s v="NEW HAVEN"/>
    <s v="Residence"/>
    <m/>
    <x v="0"/>
    <s v="Substance Abuse"/>
    <s v="Residence"/>
    <s v="WEST HAVEN"/>
    <s v="NEW HAVEN"/>
    <s v="CT"/>
    <s v="Multi drug Effects"/>
    <s v="Acute Intoxication due to the Combined Effects of Fentanyl, Methadone, Alprazolam, Clonazepam and Alcohol"/>
    <m/>
    <m/>
    <s v="Y"/>
    <m/>
    <m/>
    <m/>
    <s v="Y"/>
    <m/>
    <s v="Y"/>
    <s v="Y"/>
    <m/>
    <m/>
    <m/>
    <m/>
    <m/>
    <m/>
    <s v="Accident"/>
  </r>
  <r>
    <n v="2321"/>
    <s v="17-0252"/>
    <x v="196"/>
    <d v="1899-12-30T00:00:00"/>
    <n v="43"/>
    <s v="Male"/>
    <s v="White"/>
    <s v="CANTERBURY"/>
    <s v="WINDHAM"/>
    <s v="CT"/>
    <s v="CANTERBURY"/>
    <s v="WINDHAM"/>
    <s v="Residence"/>
    <m/>
    <x v="0"/>
    <s v="Substance Abuse"/>
    <s v="Residence"/>
    <s v="CANTERBURY"/>
    <s v="WINDHAM"/>
    <s v="CT"/>
    <s v="Multi drug Effects"/>
    <s v="Acute Intoxication From the Combined Effects of Fentanyl, U-44700 (Synthetic Opioid), and Heroin"/>
    <s v="Y"/>
    <m/>
    <s v="Y"/>
    <m/>
    <m/>
    <m/>
    <m/>
    <m/>
    <m/>
    <m/>
    <m/>
    <m/>
    <m/>
    <m/>
    <s v="U-47700"/>
    <m/>
    <s v="Accident"/>
  </r>
  <r>
    <n v="2322"/>
    <s v="17-0542"/>
    <x v="195"/>
    <d v="1899-12-30T00:00:00"/>
    <n v="40"/>
    <s v="Male"/>
    <s v="White"/>
    <s v="GLASTONBURY"/>
    <s v="HARTFORD"/>
    <s v="CT"/>
    <s v="HAMDEN"/>
    <s v="NEW HAVEN"/>
    <s v="Other"/>
    <s v="Price Rite"/>
    <x v="0"/>
    <s v="Substance Abuse"/>
    <s v="Store or Shopping Area"/>
    <s v="HAMDEN"/>
    <s v="NEW HAVEN"/>
    <s v="CT"/>
    <s v="Multi drug Effects"/>
    <s v="Acute Intoxication From the Combined Effects of Fentanyl, Heroin, Methadone, Alcohol, and Hydroxyzine"/>
    <s v="Y"/>
    <m/>
    <s v="Y"/>
    <m/>
    <m/>
    <m/>
    <s v="Y"/>
    <m/>
    <m/>
    <s v="Y"/>
    <m/>
    <m/>
    <m/>
    <m/>
    <m/>
    <m/>
    <s v="Accident"/>
  </r>
  <r>
    <n v="2328"/>
    <s v="17-0944"/>
    <x v="128"/>
    <d v="1899-12-30T00:00:00"/>
    <n v="49"/>
    <s v="Male"/>
    <s v="White"/>
    <s v="BERLIN"/>
    <s v="HARTFORD"/>
    <s v="CT"/>
    <s v="BERLIN"/>
    <s v="HARTFORD"/>
    <s v="Residence"/>
    <m/>
    <x v="0"/>
    <s v="Substance Abuse"/>
    <s v="Residence"/>
    <s v="BERLIN"/>
    <s v="HARTFORD"/>
    <s v="CT"/>
    <s v="Multi drug Effects"/>
    <s v="Acute Intoxication due to the Combined Effects of Alcohol, Oxycodone, Alprazolam and para-Fluorobutyryl Fentanyl"/>
    <m/>
    <m/>
    <s v="Y"/>
    <s v="Y"/>
    <s v="Y"/>
    <m/>
    <s v="Y"/>
    <m/>
    <s v="Y"/>
    <m/>
    <m/>
    <m/>
    <m/>
    <m/>
    <m/>
    <m/>
    <s v="Accident"/>
  </r>
  <r>
    <n v="2331"/>
    <s v="17-0266"/>
    <x v="31"/>
    <d v="1899-12-30T00:00:00"/>
    <n v="59"/>
    <s v="Male"/>
    <s v="White"/>
    <s v="GROTON"/>
    <s v="NEW LONDON"/>
    <s v="CT"/>
    <s v="GROTON"/>
    <s v="NEW LONDON"/>
    <s v="Residence"/>
    <m/>
    <x v="0"/>
    <s v="Substance Abuse"/>
    <s v="Hotel or Motel"/>
    <s v="GROTON"/>
    <s v="NEW LONDON"/>
    <s v="CT"/>
    <s v="Multi drug Effects"/>
    <s v="Acute Intoxication due to the Combined Effects of Heroin, Tramadol, Clonazepam, Diazepam, Trazodone, Duloxetine and Hydroxyzine"/>
    <s v="Y"/>
    <m/>
    <m/>
    <m/>
    <m/>
    <m/>
    <m/>
    <m/>
    <s v="Y"/>
    <m/>
    <m/>
    <s v="Y"/>
    <m/>
    <m/>
    <m/>
    <m/>
    <s v="Accident"/>
  </r>
  <r>
    <n v="2342"/>
    <s v="17-0588"/>
    <x v="261"/>
    <d v="1899-12-30T00:00:00"/>
    <n v="35"/>
    <s v="Male"/>
    <s v="White"/>
    <s v="COLCHESTER"/>
    <s v="NEW LONDON"/>
    <s v="CT"/>
    <s v="MARLBOROUGH"/>
    <s v="HARTFORD"/>
    <s v="Hospital"/>
    <m/>
    <x v="1"/>
    <s v="Drug abuse"/>
    <s v="Residence"/>
    <s v="COLCHESTER"/>
    <s v="NEW LONDON"/>
    <s v="CT"/>
    <s v="Multi drug Effects"/>
    <s v="Multidrug Toxicity Including Ethanol and Fentanyl"/>
    <m/>
    <m/>
    <s v="Y"/>
    <m/>
    <m/>
    <m/>
    <s v="Y"/>
    <m/>
    <m/>
    <m/>
    <m/>
    <m/>
    <m/>
    <m/>
    <m/>
    <m/>
    <s v="Accident"/>
  </r>
  <r>
    <n v="2351"/>
    <s v="17-0137"/>
    <x v="262"/>
    <d v="1899-12-30T00:00:00"/>
    <n v="38"/>
    <s v="Female"/>
    <s v="White"/>
    <s v="NEW LONDON"/>
    <s v="NEW LONDON"/>
    <s v="CT"/>
    <s v="NEW LONDON"/>
    <s v="NEW LONDON"/>
    <s v="Hospital"/>
    <m/>
    <x v="1"/>
    <s v="Ingestion of Medications"/>
    <s v="Residence"/>
    <s v="NEW LONDON"/>
    <s v="NEW LONDON"/>
    <s v="CT"/>
    <s v="Multi drug Effects"/>
    <s v="Combined Effects of Lamotrigine, Quetiapine, Sertraline, and Topiramate"/>
    <m/>
    <m/>
    <m/>
    <m/>
    <m/>
    <m/>
    <m/>
    <m/>
    <m/>
    <m/>
    <m/>
    <m/>
    <m/>
    <m/>
    <m/>
    <m/>
    <s v="Accident"/>
  </r>
  <r>
    <n v="2356"/>
    <s v="17-0456"/>
    <x v="39"/>
    <d v="1899-12-30T00:00:00"/>
    <n v="26"/>
    <s v="Female"/>
    <s v="White"/>
    <s v="MIDDLETOWN"/>
    <s v="MIDDLESEX"/>
    <s v="CT"/>
    <s v="MIDDLETOWN"/>
    <s v="MIDDLESEX"/>
    <s v="Residence"/>
    <m/>
    <x v="1"/>
    <s v="Drug Use"/>
    <s v="Residence"/>
    <s v="MIDDLETOWN"/>
    <s v="MIDDLESEX"/>
    <s v="CT"/>
    <s v="Multi drug Effects"/>
    <s v="Acute Fentanyl Intoxication"/>
    <m/>
    <m/>
    <s v="Y"/>
    <m/>
    <m/>
    <m/>
    <m/>
    <m/>
    <m/>
    <m/>
    <m/>
    <m/>
    <m/>
    <m/>
    <m/>
    <m/>
    <s v="Accident"/>
  </r>
  <r>
    <n v="2361"/>
    <s v="17-0365"/>
    <x v="202"/>
    <d v="1899-12-30T00:00:00"/>
    <n v="27"/>
    <s v="Male"/>
    <s v="White"/>
    <s v="WINSTED"/>
    <s v="LITCHFIELD"/>
    <s v="CT"/>
    <s v="WINSTED"/>
    <s v="LITCHFIELD"/>
    <s v="Residence"/>
    <m/>
    <x v="0"/>
    <s v="Substance abuse"/>
    <s v="Residence"/>
    <s v="WINSTED"/>
    <s v="LITCHFIELD"/>
    <s v="CT"/>
    <s v="Multi drug Effects"/>
    <s v="Acute Heroin intoxication"/>
    <s v="Y"/>
    <m/>
    <m/>
    <m/>
    <m/>
    <m/>
    <m/>
    <m/>
    <m/>
    <m/>
    <m/>
    <m/>
    <m/>
    <m/>
    <m/>
    <m/>
    <s v="Accident"/>
  </r>
  <r>
    <n v="2363"/>
    <s v="17-0787"/>
    <x v="263"/>
    <d v="1899-12-30T00:00:00"/>
    <n v="28"/>
    <s v="Male"/>
    <s v="Hispanic, Black"/>
    <s v="NORWICH"/>
    <s v="NEW LONDON"/>
    <s v="CT"/>
    <s v="NORWICH"/>
    <s v="NEW LONDON"/>
    <s v="Residence"/>
    <m/>
    <x v="0"/>
    <s v="Substance Abuse"/>
    <s v="Residence"/>
    <s v="NORWICH"/>
    <s v="NEW LONDON"/>
    <s v="CT"/>
    <s v="Multi drug Effects"/>
    <s v="Acute Intoxication due to the Combined Effects of Fentanyl and Heroin"/>
    <s v="Y"/>
    <m/>
    <s v="Y"/>
    <m/>
    <m/>
    <m/>
    <m/>
    <m/>
    <m/>
    <m/>
    <m/>
    <m/>
    <m/>
    <m/>
    <m/>
    <m/>
    <s v="Accident"/>
  </r>
  <r>
    <n v="2371"/>
    <s v="17-0949"/>
    <x v="4"/>
    <d v="1899-12-30T00:00:00"/>
    <n v="25"/>
    <s v="Male"/>
    <s v="White"/>
    <s v="WINDSOR LOCKS"/>
    <s v="HARTFORD"/>
    <s v="CT"/>
    <s v="WINDSOR LOCKS"/>
    <s v="HARTFORD"/>
    <s v="Residence"/>
    <m/>
    <x v="0"/>
    <s v="Substance Abuse"/>
    <s v="Residence"/>
    <s v="WINDSOR LOCKS"/>
    <s v="HARTFORD"/>
    <s v="CT"/>
    <s v="Multi drug Effects"/>
    <s v="Acute Intoxication due to the Combined Effects of Alprazolam and Fentanyl"/>
    <m/>
    <m/>
    <s v="Y"/>
    <m/>
    <m/>
    <m/>
    <m/>
    <m/>
    <s v="Y"/>
    <m/>
    <m/>
    <m/>
    <m/>
    <m/>
    <m/>
    <m/>
    <s v="Accident"/>
  </r>
  <r>
    <n v="2375"/>
    <s v="17-0624"/>
    <x v="177"/>
    <d v="1899-12-30T00:00:00"/>
    <n v="62"/>
    <s v="Female"/>
    <s v="White"/>
    <s v="BRISTOL"/>
    <s v="HARTFORD"/>
    <s v="CT"/>
    <s v="BRISTOL"/>
    <s v="HARTFORD"/>
    <s v="Residence"/>
    <m/>
    <x v="1"/>
    <s v="Misuse of Medications"/>
    <s v="Residence"/>
    <s v="BRISTOL"/>
    <s v="HARTFORD"/>
    <s v="CT"/>
    <s v="Multi drug Effects"/>
    <s v="Acute Intoxication due to the Combined Effects of Fentanyl and Hydrocodone"/>
    <m/>
    <m/>
    <s v="Y"/>
    <m/>
    <m/>
    <m/>
    <m/>
    <s v="Y"/>
    <m/>
    <m/>
    <m/>
    <m/>
    <m/>
    <m/>
    <m/>
    <m/>
    <s v="Accident"/>
  </r>
  <r>
    <n v="2388"/>
    <s v="17-0754"/>
    <x v="264"/>
    <d v="1899-12-30T00:00:00"/>
    <n v="51"/>
    <s v="Male"/>
    <s v="White"/>
    <s v="SOMERS"/>
    <s v="TOLLAND"/>
    <s v="CT"/>
    <s v="SOMERS"/>
    <s v="TOLLAND"/>
    <s v="Residence"/>
    <m/>
    <x v="0"/>
    <s v="Substance Abuse"/>
    <s v="Residence"/>
    <s v="SOMERS"/>
    <s v="TOLLAND"/>
    <s v="CT"/>
    <s v="Multi drug Effects"/>
    <s v="Acute Intoxication due to the Combined Effects of Cocaine and Heroin"/>
    <s v="Y"/>
    <s v="Y"/>
    <m/>
    <m/>
    <m/>
    <m/>
    <m/>
    <m/>
    <m/>
    <m/>
    <m/>
    <m/>
    <m/>
    <m/>
    <m/>
    <m/>
    <s v="Accident"/>
  </r>
  <r>
    <n v="2403"/>
    <s v="17-0610"/>
    <x v="5"/>
    <d v="1899-12-30T00:00:00"/>
    <n v="25"/>
    <s v="Male"/>
    <s v="White"/>
    <s v="WINDSOR LOCKS"/>
    <s v="HARTFORD"/>
    <s v="CT"/>
    <s v="WINDSOR LOCKS"/>
    <s v="HARTFORD"/>
    <s v="Residence"/>
    <m/>
    <x v="0"/>
    <s v="Substance Abuse"/>
    <s v="Unknown"/>
    <s v="WINDSOR LOCKS"/>
    <s v="HARTFORD"/>
    <s v="CT"/>
    <s v="Multi drug Effects"/>
    <s v="Acute Intoxication due to the Combined Effects of Fentanyl and Alprazolam"/>
    <m/>
    <m/>
    <s v="Y"/>
    <m/>
    <m/>
    <m/>
    <m/>
    <m/>
    <s v="Y"/>
    <m/>
    <m/>
    <m/>
    <m/>
    <m/>
    <m/>
    <m/>
    <s v="Accident"/>
  </r>
  <r>
    <n v="2407"/>
    <s v="17-0655"/>
    <x v="139"/>
    <d v="1899-12-30T00:00:00"/>
    <n v="42"/>
    <s v="Male"/>
    <s v="White"/>
    <s v="STRATFORD"/>
    <s v="FAIRFIELD"/>
    <s v="CT"/>
    <s v="NEW HAVEN"/>
    <s v="NEW HAVEN"/>
    <s v="Other"/>
    <s v="friends home"/>
    <x v="0"/>
    <s v="Substance Abuse"/>
    <s v="Residential Building"/>
    <s v="NEW HAVEN"/>
    <s v="NEW HAVEN"/>
    <s v="CT"/>
    <s v="Multi drug Effects"/>
    <s v="Acute Intoxication due to the Combined Effects of Fentanyl, Cocaine, Alprazolam, Bupropion and Olanzapine"/>
    <m/>
    <s v="Y"/>
    <s v="Y"/>
    <m/>
    <m/>
    <m/>
    <m/>
    <m/>
    <s v="Y"/>
    <m/>
    <m/>
    <m/>
    <m/>
    <m/>
    <m/>
    <m/>
    <s v="Accident"/>
  </r>
  <r>
    <n v="2415"/>
    <s v="17-0078"/>
    <x v="115"/>
    <d v="1899-12-30T00:00:00"/>
    <n v="61"/>
    <s v="Female"/>
    <s v="White"/>
    <s v="COVENTRY"/>
    <s v="TOLLAND"/>
    <s v="CT"/>
    <s v="COVENTRY"/>
    <s v="TOLLAND"/>
    <s v="Residence"/>
    <m/>
    <x v="1"/>
    <s v="Prescription Medicine Abuse"/>
    <s v="Residence"/>
    <s v="COVENTRY"/>
    <s v="TOLLAND"/>
    <s v="CT"/>
    <s v="Multi drug Effects"/>
    <s v="Acute Intoxication From the Combined Effects of Oxycodone, Morphine, Hydromorphone, Alprazolam, and Citalopram/Escitalopram"/>
    <m/>
    <m/>
    <m/>
    <m/>
    <s v="Y"/>
    <m/>
    <m/>
    <m/>
    <s v="Y"/>
    <m/>
    <m/>
    <m/>
    <s v="Y"/>
    <s v="Y"/>
    <s v="morphine"/>
    <m/>
    <s v="Accident"/>
  </r>
  <r>
    <n v="2439"/>
    <s v="17-0303"/>
    <x v="178"/>
    <d v="1899-12-30T00:00:00"/>
    <n v="33"/>
    <s v="Male"/>
    <s v="White"/>
    <s v="WALLINGFORD"/>
    <s v="NEW HAVEN"/>
    <s v="CT"/>
    <s v="WALLINGFORD"/>
    <s v="NEW HAVEN"/>
    <s v="Residence"/>
    <m/>
    <x v="1"/>
    <s v="Drug Use"/>
    <s v="Residence"/>
    <s v="WALLINGFORD"/>
    <s v="NEW HAVEN"/>
    <s v="CT"/>
    <s v="Multi drug Effects"/>
    <s v="Combined Effects of Para-Fluorobutyryl Fentanyl/FIBF, Furanyl Fentanyl, Cocaine, Fentanyl, and Heroin"/>
    <s v="Y"/>
    <s v="Y"/>
    <s v="Y"/>
    <s v="Y"/>
    <m/>
    <m/>
    <m/>
    <m/>
    <m/>
    <m/>
    <m/>
    <m/>
    <m/>
    <m/>
    <m/>
    <m/>
    <s v="Accident"/>
  </r>
  <r>
    <n v="2442"/>
    <s v="17-0815"/>
    <x v="265"/>
    <d v="1899-12-30T00:00:00"/>
    <n v="36"/>
    <s v="Male"/>
    <s v="White"/>
    <s v="WINSTED"/>
    <s v="LITCHFIELD"/>
    <s v="CT"/>
    <s v="WINSTED"/>
    <s v="LITCHFIELD"/>
    <s v="Residence"/>
    <m/>
    <x v="1"/>
    <s v="Drug abuse"/>
    <s v="Residence"/>
    <s v="WINSTED"/>
    <s v="LITCHFIELD"/>
    <s v="CT"/>
    <s v="Multi drug Effects"/>
    <s v="Fentanyl and Heroin Toxicity"/>
    <s v="Y"/>
    <m/>
    <s v="Y"/>
    <m/>
    <m/>
    <m/>
    <m/>
    <m/>
    <m/>
    <m/>
    <m/>
    <m/>
    <m/>
    <m/>
    <m/>
    <m/>
    <s v="Accident"/>
  </r>
  <r>
    <n v="2449"/>
    <s v="17-0204"/>
    <x v="73"/>
    <d v="1899-12-30T00:00:00"/>
    <n v="30"/>
    <s v="Male"/>
    <s v="White"/>
    <s v="HAMDEN"/>
    <s v="NEW HAVEN"/>
    <s v="CT"/>
    <s v="HAMDEN"/>
    <s v="NEW HAVEN"/>
    <s v="Residence"/>
    <m/>
    <x v="0"/>
    <s v="SUBSTANCE ABUSE"/>
    <s v="Residence"/>
    <s v="HAMDEN"/>
    <s v="NEW HAVEN"/>
    <s v="CT"/>
    <s v="Multi drug Effects"/>
    <s v="ACUTE FENTANYL TOXICITY, CLONAZEPAM, DULOXETINE USE"/>
    <m/>
    <m/>
    <s v="Y"/>
    <m/>
    <m/>
    <m/>
    <m/>
    <m/>
    <s v="Y"/>
    <m/>
    <m/>
    <m/>
    <m/>
    <m/>
    <m/>
    <m/>
    <s v="Accident"/>
  </r>
  <r>
    <n v="2453"/>
    <s v="17-0557"/>
    <x v="184"/>
    <d v="1899-12-30T00:00:00"/>
    <n v="27"/>
    <s v="Male"/>
    <s v="White"/>
    <s v="WINDHAM"/>
    <s v="WINDHAM"/>
    <s v="CT"/>
    <s v="COLUMBIA"/>
    <s v="TOLLAND"/>
    <s v="Other"/>
    <s v="Hop River Motel"/>
    <x v="0"/>
    <s v="Substance Abuse"/>
    <s v="Hotel or Motel"/>
    <s v="COLUMBIA"/>
    <s v="TOLLAND"/>
    <s v="CT"/>
    <s v="Multi drug Effects"/>
    <s v="Acute Intoxication due to the Combined Effects of Fentanyl and Cocaine"/>
    <m/>
    <s v="Y"/>
    <s v="Y"/>
    <m/>
    <m/>
    <m/>
    <m/>
    <m/>
    <m/>
    <m/>
    <m/>
    <m/>
    <m/>
    <m/>
    <m/>
    <m/>
    <s v="Accident"/>
  </r>
  <r>
    <n v="2454"/>
    <s v="17-0833"/>
    <x v="212"/>
    <d v="1899-12-30T00:00:00"/>
    <n v="51"/>
    <s v="Male"/>
    <s v="White"/>
    <s v="BRANFORD"/>
    <s v="NEW HAVEN"/>
    <s v="CT"/>
    <s v="NEW BRITAIN"/>
    <s v="HARTFORD"/>
    <s v="Hospital"/>
    <m/>
    <x v="2"/>
    <s v="Took fentanyl and ethanol"/>
    <s v="Residence"/>
    <s v="NEW BRITAIN"/>
    <s v="HARTFORD"/>
    <s v="CT"/>
    <s v="Multi drug Effects"/>
    <s v="Fentanyl and Ethanol Toxicity"/>
    <m/>
    <m/>
    <s v="Y"/>
    <m/>
    <m/>
    <m/>
    <s v="Y"/>
    <m/>
    <m/>
    <m/>
    <m/>
    <m/>
    <m/>
    <m/>
    <m/>
    <m/>
    <s v="Accident"/>
  </r>
  <r>
    <n v="2457"/>
    <s v="17-0440"/>
    <x v="187"/>
    <d v="1899-12-30T00:00:00"/>
    <n v="45"/>
    <s v="Male"/>
    <s v="White"/>
    <s v="WATERBURY"/>
    <s v="NEW HAVEN"/>
    <s v="CT"/>
    <s v="WATERBURY"/>
    <s v="NEW HAVEN"/>
    <s v="Other"/>
    <s v="friend's house"/>
    <x v="1"/>
    <s v="Drug abuse"/>
    <s v="Residence"/>
    <s v="WATERBURY"/>
    <s v="NEW HAVEN"/>
    <s v="CT"/>
    <s v="Multi drug Effects"/>
    <s v="Multidrug Toxicity Including Heroin, Fentanyl, Ethanol, and Cocaine"/>
    <s v="Y"/>
    <s v="Y"/>
    <s v="Y"/>
    <m/>
    <m/>
    <m/>
    <s v="Y"/>
    <m/>
    <m/>
    <m/>
    <m/>
    <m/>
    <m/>
    <m/>
    <m/>
    <m/>
    <s v="Accident"/>
  </r>
  <r>
    <n v="2479"/>
    <s v="17-0209"/>
    <x v="144"/>
    <d v="1899-12-30T00:00:00"/>
    <n v="37"/>
    <s v="Male"/>
    <s v="White"/>
    <s v="NORWICH"/>
    <s v="NEW LONDON"/>
    <s v="CT"/>
    <s v="NORWICH"/>
    <s v="NEW LONDON"/>
    <s v="Hospital"/>
    <m/>
    <x v="0"/>
    <s v="SUBSTANCE ABUSE"/>
    <s v="Residence"/>
    <s v="NORWICH"/>
    <s v="NEW LONDON"/>
    <s v="CT"/>
    <s v="Multi drug Effects"/>
    <s v="ACUTE HEROIN AND FENTANYL TOXICITIES, METHADONE, ALPRAZOLAM,CLONAZEPAM USE"/>
    <s v="Y"/>
    <m/>
    <s v="Y"/>
    <m/>
    <m/>
    <m/>
    <m/>
    <m/>
    <s v="Y"/>
    <s v="Y"/>
    <m/>
    <m/>
    <m/>
    <m/>
    <m/>
    <m/>
    <s v="Accident"/>
  </r>
  <r>
    <n v="2483"/>
    <s v="17-0235"/>
    <x v="165"/>
    <d v="1899-12-30T00:00:00"/>
    <n v="56"/>
    <s v="Male"/>
    <s v="White"/>
    <s v="WEST HAVEN"/>
    <s v="NEW HAVEN"/>
    <s v="CT"/>
    <s v="WEST HAVEN"/>
    <s v="NEW HAVEN"/>
    <s v="Residence"/>
    <m/>
    <x v="0"/>
    <s v="Substance Abuse"/>
    <s v="Residence"/>
    <s v="WEST HAVEN"/>
    <s v="NEW HAVEN"/>
    <s v="CT"/>
    <s v="Heroin"/>
    <s v="Heroin and Zolpidem"/>
    <s v="Y"/>
    <m/>
    <m/>
    <m/>
    <m/>
    <m/>
    <m/>
    <m/>
    <m/>
    <m/>
    <m/>
    <m/>
    <m/>
    <m/>
    <m/>
    <m/>
    <s v="Accident"/>
  </r>
  <r>
    <n v="2488"/>
    <s v="17-0684"/>
    <x v="137"/>
    <d v="1899-12-30T00:00:00"/>
    <n v="35"/>
    <s v="Male"/>
    <s v="Hispanic, White"/>
    <s v="EAST HAVEN"/>
    <s v="NEW HAVEN"/>
    <s v="CT"/>
    <s v="EAST HAVEN"/>
    <s v="NEW HAVEN"/>
    <s v="Residence"/>
    <m/>
    <x v="1"/>
    <s v="Drug Use"/>
    <s v="Residence"/>
    <s v="EAST HAVEN"/>
    <s v="NEW HAVEN"/>
    <s v="CT"/>
    <s v="Multi drug Effects"/>
    <s v="Acute Intoxication Combined Effects of Cocaine, Hydroxyzine, and Heroin"/>
    <s v="Y"/>
    <s v="Y"/>
    <m/>
    <m/>
    <m/>
    <m/>
    <m/>
    <m/>
    <m/>
    <m/>
    <m/>
    <m/>
    <m/>
    <m/>
    <m/>
    <m/>
    <s v="Accident"/>
  </r>
  <r>
    <n v="2494"/>
    <s v="17-0831"/>
    <x v="266"/>
    <d v="1899-12-30T00:00:00"/>
    <n v="33"/>
    <s v="Male"/>
    <s v="White"/>
    <s v="BETHANY"/>
    <s v="NEW HAVEN"/>
    <s v="CT"/>
    <s v="NEW HAVEN"/>
    <s v="NEW HAVEN"/>
    <s v="Hospital"/>
    <m/>
    <x v="0"/>
    <s v="Substance Abuse"/>
    <s v="Residence"/>
    <s v="BETHANY"/>
    <s v="NEW HAVEN"/>
    <s v="CT"/>
    <s v="Multi drug Effects"/>
    <s v="Acute Intoxication From the Combined Effects of Fentanyl, Acetyl Fentanyl, and 7-Amino Clonazepam"/>
    <m/>
    <m/>
    <s v="Y"/>
    <s v="Y"/>
    <m/>
    <m/>
    <m/>
    <m/>
    <s v="Y"/>
    <m/>
    <m/>
    <m/>
    <m/>
    <m/>
    <m/>
    <m/>
    <s v="Accident"/>
  </r>
  <r>
    <n v="2495"/>
    <s v="17-0785"/>
    <x v="267"/>
    <d v="1899-12-30T00:00:00"/>
    <n v="28"/>
    <s v="Female"/>
    <s v="White"/>
    <s v="NORTH HAVEN"/>
    <s v="NEW HAVEN"/>
    <s v="CT"/>
    <s v="NORTH HAVEN"/>
    <s v="NEW HAVEN"/>
    <s v="Residence"/>
    <m/>
    <x v="1"/>
    <s v="Drug abuse"/>
    <s v="Residence"/>
    <s v="NORTH HAVEN"/>
    <s v="NEW HAVEN"/>
    <s v="CT"/>
    <s v="Multi drug Effects"/>
    <s v="Fentanyl and Acetyl Fentanyl Toxicity"/>
    <m/>
    <m/>
    <s v="Y"/>
    <s v="Y"/>
    <m/>
    <m/>
    <m/>
    <m/>
    <m/>
    <m/>
    <m/>
    <m/>
    <m/>
    <m/>
    <m/>
    <m/>
    <s v="Accident"/>
  </r>
  <r>
    <n v="2496"/>
    <s v="17-0471"/>
    <x v="146"/>
    <d v="1899-12-30T00:00:00"/>
    <n v="52"/>
    <s v="Female"/>
    <s v="White"/>
    <s v="STRATFORD"/>
    <s v="FAIRFIELD"/>
    <s v="CT"/>
    <s v="STRATFORD"/>
    <s v="FAIRFIELD"/>
    <s v="Residence"/>
    <m/>
    <x v="0"/>
    <s v="Substance Abuse"/>
    <s v="Residence"/>
    <s v="STRATFORD"/>
    <s v="FAIRFIELD"/>
    <s v="CT"/>
    <s v="Multi drug Effects"/>
    <s v="Acute Intoxication due to the Combined Effects of Carfentanil, Etizolam, Fentanyl, Heroin, and Hydroxyzine"/>
    <s v="Y"/>
    <m/>
    <s v="Y"/>
    <s v="Y"/>
    <m/>
    <m/>
    <m/>
    <m/>
    <s v="Y"/>
    <m/>
    <m/>
    <m/>
    <m/>
    <m/>
    <s v="carfentanil"/>
    <m/>
    <s v="Accident"/>
  </r>
  <r>
    <n v="2502"/>
    <s v="17-0739"/>
    <x v="54"/>
    <d v="1899-12-30T00:00:00"/>
    <n v="60"/>
    <s v="Male"/>
    <s v="White"/>
    <s v="MIDDLETOWN"/>
    <s v="MIDDLESEX"/>
    <s v="CT"/>
    <s v="MIDDLETOWN"/>
    <s v="MIDDLESEX"/>
    <s v="Other"/>
    <s v="YMCA"/>
    <x v="0"/>
    <s v="Substance Abuse"/>
    <s v="Halfway House"/>
    <s v="MIDDLETOWN"/>
    <s v="MIDDLESEX"/>
    <s v="CT"/>
    <s v="Multi drug Effects"/>
    <s v="Acute Intoxication due to the Combined Effects of Heroin and Alcohol"/>
    <s v="Y"/>
    <m/>
    <m/>
    <m/>
    <m/>
    <m/>
    <s v="Y"/>
    <m/>
    <m/>
    <m/>
    <m/>
    <m/>
    <m/>
    <m/>
    <m/>
    <m/>
    <s v="Accident"/>
  </r>
  <r>
    <n v="2508"/>
    <s v="17-0061"/>
    <x v="47"/>
    <d v="1899-12-30T00:00:00"/>
    <n v="28"/>
    <s v="Male"/>
    <s v="Black"/>
    <s v="ANSONIA"/>
    <s v="NEW HAVEN"/>
    <s v="CT"/>
    <s v="ANSONIA"/>
    <s v="NEW HAVEN"/>
    <s v="Residence"/>
    <m/>
    <x v="1"/>
    <s v="Drug Use"/>
    <s v="Residence"/>
    <s v="ANSONIA"/>
    <s v="NEW HAVEN"/>
    <s v="CT"/>
    <s v="Multi drug Effects"/>
    <s v="Combined Effects of Ethanol and Heroin"/>
    <s v="Y"/>
    <m/>
    <m/>
    <m/>
    <m/>
    <m/>
    <s v="Y"/>
    <m/>
    <m/>
    <m/>
    <m/>
    <m/>
    <m/>
    <m/>
    <m/>
    <m/>
    <s v="Accident"/>
  </r>
  <r>
    <n v="2509"/>
    <s v="17-0221"/>
    <x v="81"/>
    <d v="1899-12-30T00:00:00"/>
    <n v="51"/>
    <s v="Male"/>
    <s v="White"/>
    <s v="LEDYARD"/>
    <s v="NEW LONDON"/>
    <s v="CT"/>
    <s v="LEDYARD"/>
    <s v="NEW LONDON"/>
    <s v="Residence"/>
    <m/>
    <x v="0"/>
    <s v="Substance Abuse"/>
    <s v="Residence"/>
    <s v="LEDYARD"/>
    <s v="NEW LONDON"/>
    <s v="CT"/>
    <s v="Multi drug Effects"/>
    <s v="Acute Intoxication From the Combined Effects of Fentanyl, Tramadol, and fluoxetine"/>
    <m/>
    <m/>
    <s v="Y"/>
    <m/>
    <m/>
    <m/>
    <m/>
    <m/>
    <m/>
    <m/>
    <m/>
    <s v="Y"/>
    <m/>
    <m/>
    <m/>
    <m/>
    <s v="Accident"/>
  </r>
  <r>
    <n v="2513"/>
    <s v="17-0962"/>
    <x v="21"/>
    <d v="1899-12-30T00:00:00"/>
    <n v="58"/>
    <s v="Female"/>
    <s v="White"/>
    <s v="NORWICH"/>
    <s v="NEW LONDON"/>
    <s v="CT"/>
    <s v="NORWICH"/>
    <s v="NEW LONDON"/>
    <s v="Residence"/>
    <m/>
    <x v="0"/>
    <s v="Substance Abuse"/>
    <s v="Residence"/>
    <s v="NORWICH"/>
    <s v="NEW LONDON"/>
    <s v="CT"/>
    <s v="Multi drug Effects"/>
    <s v="Acute Intoxication due to the Combined Effects of Cocaine and Alcohol"/>
    <m/>
    <s v="Y"/>
    <m/>
    <m/>
    <m/>
    <m/>
    <s v="Y"/>
    <m/>
    <m/>
    <m/>
    <m/>
    <m/>
    <m/>
    <m/>
    <m/>
    <m/>
    <s v="Accident"/>
  </r>
  <r>
    <n v="2524"/>
    <s v="17-0342"/>
    <x v="7"/>
    <d v="1899-12-30T00:00:00"/>
    <n v="54"/>
    <s v="Female"/>
    <s v="White"/>
    <s v="WATERBURY"/>
    <s v="NEW HAVEN"/>
    <s v="CT"/>
    <s v="WATERBURY"/>
    <s v="NEW HAVEN"/>
    <s v="Residence"/>
    <m/>
    <x v="0"/>
    <s v="Substance Abuse"/>
    <s v="Residence"/>
    <s v="WATERBURY"/>
    <s v="NEW HAVEN"/>
    <s v="CT"/>
    <s v="Multi drug Effects"/>
    <s v="Acute Intoxication From the Combined Effects of Fentanyl, Heroin, and butalbital"/>
    <s v="Y"/>
    <m/>
    <s v="Y"/>
    <m/>
    <m/>
    <m/>
    <m/>
    <m/>
    <m/>
    <m/>
    <m/>
    <m/>
    <m/>
    <m/>
    <m/>
    <m/>
    <s v="Accident"/>
  </r>
  <r>
    <n v="2531"/>
    <s v="17-0288"/>
    <x v="40"/>
    <d v="1899-12-30T00:00:00"/>
    <n v="34"/>
    <s v="Male"/>
    <s v="White"/>
    <s v="MIDDLETOWN"/>
    <s v="MIDDLESEX"/>
    <s v="CT"/>
    <s v="MIDDLETOWN"/>
    <s v="MIDDLESEX"/>
    <s v="Hospital"/>
    <m/>
    <x v="0"/>
    <s v="Substance abuse"/>
    <s v="Residence"/>
    <s v="MIDDLETOWN"/>
    <s v="MIDDLESEX"/>
    <s v="CT"/>
    <s v="Multi drug Effects"/>
    <s v="Acute Fentanyl and Heroin Intoxication"/>
    <s v="Y"/>
    <m/>
    <s v="Y"/>
    <m/>
    <m/>
    <m/>
    <m/>
    <m/>
    <m/>
    <m/>
    <m/>
    <m/>
    <m/>
    <m/>
    <m/>
    <m/>
    <s v="Accident"/>
  </r>
  <r>
    <n v="2532"/>
    <s v="17-0105"/>
    <x v="176"/>
    <d v="1899-12-30T00:00:00"/>
    <n v="57"/>
    <s v="Male"/>
    <s v="White"/>
    <s v="LEBANON"/>
    <s v="NEW LONDON"/>
    <s v="CT"/>
    <s v="MANCHESTER"/>
    <s v="HARTFORD"/>
    <s v="Hospital"/>
    <m/>
    <x v="0"/>
    <s v="Substance Abuse"/>
    <s v="Residential Building"/>
    <s v="MANCHESTER"/>
    <s v="HARTFORD"/>
    <s v="CT"/>
    <s v="Multi drug Effects"/>
    <s v="Acute Heroin Intoxication"/>
    <s v="Y"/>
    <m/>
    <m/>
    <m/>
    <m/>
    <m/>
    <m/>
    <m/>
    <m/>
    <m/>
    <m/>
    <m/>
    <m/>
    <m/>
    <m/>
    <m/>
    <s v="Accident"/>
  </r>
  <r>
    <n v="2537"/>
    <s v="17-0482"/>
    <x v="26"/>
    <d v="1899-12-30T00:00:00"/>
    <n v="24"/>
    <s v="Male"/>
    <s v="White"/>
    <s v="BRANFORD"/>
    <s v="NEW HAVEN"/>
    <s v="CT"/>
    <s v="NEW HAVEN"/>
    <s v="NEW HAVEN"/>
    <s v="Hospital"/>
    <m/>
    <x v="0"/>
    <s v="Substance Abuse"/>
    <s v="Residential Building"/>
    <s v="NEW HAVEN"/>
    <s v="NEW HAVEN"/>
    <s v="CT"/>
    <s v="Multi drug Effects"/>
    <s v="Acute Intoxication due to the Combined Effects of Fentanyl and Heroin"/>
    <s v="Y"/>
    <m/>
    <s v="Y"/>
    <m/>
    <m/>
    <m/>
    <m/>
    <m/>
    <m/>
    <m/>
    <m/>
    <m/>
    <m/>
    <m/>
    <m/>
    <m/>
    <s v="Accident"/>
  </r>
  <r>
    <n v="2541"/>
    <s v="17-0985"/>
    <x v="67"/>
    <d v="1899-12-30T00:00:00"/>
    <n v="58"/>
    <s v="Male"/>
    <s v="White"/>
    <s v="MIDDLETOWN"/>
    <s v="MIDDLESEX"/>
    <s v="CT"/>
    <s v="MIDDLETOWN"/>
    <s v="MIDDLESEX"/>
    <s v="Other"/>
    <s v="Friends House"/>
    <x v="2"/>
    <s v="Medication and alcohol abuse"/>
    <s v="Apartment"/>
    <s v="MIDDLETOWN"/>
    <s v="MIDDLESEX"/>
    <s v="CT"/>
    <s v="Multi drug Effects"/>
    <s v="COMBINED OXYCODONE, ETHANOL, MIRTAZAPINE AND CYCLOBENZAPRINE TOXICITIES"/>
    <m/>
    <m/>
    <m/>
    <m/>
    <s v="Y"/>
    <m/>
    <s v="Y"/>
    <m/>
    <m/>
    <m/>
    <m/>
    <m/>
    <m/>
    <m/>
    <m/>
    <m/>
    <s v="Accident"/>
  </r>
  <r>
    <n v="2543"/>
    <s v="17-0318"/>
    <x v="268"/>
    <d v="1899-12-30T00:00:00"/>
    <n v="28"/>
    <s v="Female"/>
    <s v="White"/>
    <s v="NEW HAVEN"/>
    <s v="NEW HAVEN"/>
    <s v="CT"/>
    <s v="NEW HAVEN"/>
    <s v="NEW HAVEN"/>
    <s v="Hospital"/>
    <m/>
    <x v="0"/>
    <s v="Substance abuse"/>
    <s v="Residence"/>
    <s v="NEW HAVEN"/>
    <s v="NEW HAVEN"/>
    <s v="CT"/>
    <s v="Multi drug Effects"/>
    <s v="ACUTE FENTANYL, HEROIN AND COCAINE TOXICITIES"/>
    <s v="Y"/>
    <s v="Y"/>
    <s v="Y"/>
    <m/>
    <m/>
    <m/>
    <m/>
    <m/>
    <m/>
    <m/>
    <m/>
    <m/>
    <m/>
    <m/>
    <m/>
    <m/>
    <s v="Accident"/>
  </r>
  <r>
    <n v="2546"/>
    <s v="17-0945"/>
    <x v="128"/>
    <d v="1899-12-30T00:00:00"/>
    <n v="36"/>
    <s v="Male"/>
    <s v="White"/>
    <s v="PLANTSVILLE"/>
    <s v="HARTFORD"/>
    <s v="CT"/>
    <s v="PLANTSVILLE"/>
    <s v="HARTFORD"/>
    <s v="Residence"/>
    <m/>
    <x v="0"/>
    <s v="SUBSTANCE ABUSE"/>
    <s v="Residence"/>
    <s v="PLANTSVILLE"/>
    <s v="HARTFORD"/>
    <s v="CT"/>
    <s v="Multi drug Effects"/>
    <s v="ACUTE COMBINED HEROIN, FENTANYL AND ALCOHOL TOXICITIES"/>
    <s v="Y"/>
    <m/>
    <s v="Y"/>
    <m/>
    <m/>
    <m/>
    <s v="Y"/>
    <m/>
    <m/>
    <m/>
    <m/>
    <m/>
    <m/>
    <m/>
    <m/>
    <m/>
    <s v="Accident"/>
  </r>
  <r>
    <n v="2549"/>
    <s v="17-0333"/>
    <x v="170"/>
    <d v="1899-12-30T00:00:00"/>
    <n v="34"/>
    <s v="Female"/>
    <s v="White"/>
    <s v="SHELTON"/>
    <s v="FAIRFIELD"/>
    <s v="CT"/>
    <s v="SHELTON"/>
    <s v="FAIRFIELD"/>
    <s v="Residence"/>
    <m/>
    <x v="0"/>
    <s v="Substance Abuse"/>
    <s v="Residence"/>
    <s v="SHELTON"/>
    <s v="FAIRFIELD"/>
    <s v="CT"/>
    <s v="Multi drug Effects"/>
    <s v="Acute Intoxication due to the Combined Effects of Heroin, Methadone, Alprazolam, Carisoprodol and Amphetamine"/>
    <s v="Y"/>
    <m/>
    <m/>
    <m/>
    <m/>
    <m/>
    <m/>
    <m/>
    <s v="Y"/>
    <s v="Y"/>
    <s v="Y"/>
    <m/>
    <m/>
    <m/>
    <m/>
    <m/>
    <s v="Accident"/>
  </r>
  <r>
    <n v="2551"/>
    <s v="17-0135"/>
    <x v="27"/>
    <d v="1899-12-30T00:00:00"/>
    <n v="39"/>
    <s v="Male"/>
    <s v="Hispanic, White"/>
    <s v="BRIDGEPORT"/>
    <s v="FAIRFIELD"/>
    <s v="CT"/>
    <s v="BRIDGEPORT"/>
    <s v="FAIRFIELD"/>
    <s v="Hospital"/>
    <m/>
    <x v="0"/>
    <s v="Substance abuse"/>
    <s v="Residence"/>
    <s v="BRIDGEPORT"/>
    <s v="FAIRFIELD"/>
    <s v="CT"/>
    <s v="Multi drug Effects"/>
    <s v="Acute Intoxication due to the Combined Effects of Fentanyl, Heroin, Alprazolam, and Diazepam"/>
    <s v="Y"/>
    <m/>
    <s v="Y"/>
    <m/>
    <m/>
    <m/>
    <m/>
    <m/>
    <s v="Y"/>
    <m/>
    <m/>
    <m/>
    <m/>
    <m/>
    <m/>
    <m/>
    <s v="Accident"/>
  </r>
  <r>
    <n v="2552"/>
    <s v="17-0687"/>
    <x v="137"/>
    <d v="1899-12-30T00:00:00"/>
    <n v="19"/>
    <s v="Male"/>
    <s v="White"/>
    <s v="WESTPORT"/>
    <s v="FAIRFIELD"/>
    <s v="CT"/>
    <s v="NORWALK"/>
    <s v="FAIRFIELD"/>
    <s v="Hospital"/>
    <m/>
    <x v="1"/>
    <s v="Drug abuse"/>
    <s v="Residence"/>
    <s v="WESTPORT"/>
    <s v="FAIRFIELD"/>
    <s v="CT"/>
    <s v="Multi drug Effects"/>
    <s v="Complications of Fentanyl and para-Fluorobutyryl Fentanyl Toxicity"/>
    <m/>
    <m/>
    <s v="Y"/>
    <s v="Y"/>
    <m/>
    <m/>
    <m/>
    <m/>
    <m/>
    <m/>
    <m/>
    <m/>
    <m/>
    <m/>
    <m/>
    <m/>
    <s v="Accident"/>
  </r>
  <r>
    <n v="2554"/>
    <s v="17-0494"/>
    <x v="269"/>
    <d v="1899-12-30T00:00:00"/>
    <n v="50"/>
    <s v="Male"/>
    <s v="White"/>
    <s v="WEST HAVEN"/>
    <s v="NEW HAVEN"/>
    <s v="CT"/>
    <s v="NEW HAVEN"/>
    <s v="NEW HAVEN"/>
    <s v="Hospital"/>
    <m/>
    <x v="0"/>
    <s v="Substance Abuse"/>
    <s v="Residence"/>
    <s v="WEST HAVEN"/>
    <s v="NEW HAVEN"/>
    <s v="CT"/>
    <s v="Multi drug Effects"/>
    <s v="Acute Intoxication Alprazolam, Clonazepam, Fentanyl, and Heroin"/>
    <s v="Y"/>
    <m/>
    <s v="Y"/>
    <m/>
    <m/>
    <m/>
    <m/>
    <m/>
    <s v="Y"/>
    <m/>
    <m/>
    <m/>
    <m/>
    <m/>
    <m/>
    <m/>
    <s v="Accident"/>
  </r>
  <r>
    <n v="2559"/>
    <s v="17-0020"/>
    <x v="270"/>
    <d v="1899-12-30T00:00:00"/>
    <n v="47"/>
    <s v="Male"/>
    <s v="White"/>
    <s v="DEEP RIVER"/>
    <s v="MIDDLESEX"/>
    <s v="CT"/>
    <s v="DEEP RIVER"/>
    <s v="MIDDLESEX"/>
    <s v="Residence"/>
    <m/>
    <x v="0"/>
    <s v="Substance Abuse"/>
    <s v="Residence"/>
    <s v="DEEP RIVER"/>
    <s v="MIDDLESEX"/>
    <s v="CT"/>
    <s v="Multi drug Effects"/>
    <s v="FENTANYL, HEROIN, AND ETHANOL"/>
    <s v="Y"/>
    <m/>
    <s v="Y"/>
    <m/>
    <m/>
    <m/>
    <s v="Y"/>
    <m/>
    <m/>
    <m/>
    <m/>
    <m/>
    <m/>
    <m/>
    <m/>
    <m/>
    <s v="Accident"/>
  </r>
  <r>
    <n v="2565"/>
    <s v="17-0264"/>
    <x v="31"/>
    <d v="1899-12-30T00:00:00"/>
    <n v="29"/>
    <s v="Male"/>
    <s v="White"/>
    <s v="ORANGE"/>
    <s v="NEW HAVEN"/>
    <s v="CT"/>
    <s v="ORANGE"/>
    <s v="NEW HAVEN"/>
    <s v="Residence"/>
    <m/>
    <x v="1"/>
    <s v="Drug Use"/>
    <s v="Residence"/>
    <s v="ORANGE"/>
    <s v="NEW HAVEN"/>
    <s v="CT"/>
    <s v="Multi drug Effects"/>
    <s v="Combined Effects of Furanyl Fentanyl and Alprazolam"/>
    <m/>
    <m/>
    <s v="Y"/>
    <s v="Y"/>
    <m/>
    <m/>
    <m/>
    <m/>
    <s v="Y"/>
    <m/>
    <m/>
    <m/>
    <m/>
    <m/>
    <m/>
    <m/>
    <s v="Accident"/>
  </r>
  <r>
    <n v="2566"/>
    <s v="17-0715"/>
    <x v="123"/>
    <d v="1899-12-30T00:00:00"/>
    <n v="48"/>
    <s v="Male"/>
    <s v="Hispanic, White"/>
    <s v="NAUGATUCK"/>
    <s v="NEW HAVEN"/>
    <s v="CT"/>
    <s v="WATERBURY"/>
    <s v="NEW HAVEN"/>
    <s v="Hospital"/>
    <m/>
    <x v="1"/>
    <s v="Ingestion"/>
    <s v="Residence"/>
    <s v="NAUGATUCK"/>
    <s v="NEW HAVEN"/>
    <s v="CT"/>
    <s v="Multi drug Effects"/>
    <s v="Acute Methadone and Diphenhydramine Intoxication"/>
    <m/>
    <m/>
    <m/>
    <m/>
    <m/>
    <m/>
    <m/>
    <m/>
    <m/>
    <s v="Y"/>
    <m/>
    <m/>
    <m/>
    <m/>
    <m/>
    <m/>
    <s v="Accident"/>
  </r>
  <r>
    <n v="2570"/>
    <s v="17-0585"/>
    <x v="199"/>
    <d v="1899-12-30T00:00:00"/>
    <n v="27"/>
    <s v="Female"/>
    <s v="White"/>
    <s v="SUFFIELD"/>
    <s v="HARTFORD"/>
    <s v="CT"/>
    <s v="SUFFIELD"/>
    <s v="HARTFORD"/>
    <s v="Residence"/>
    <m/>
    <x v="0"/>
    <s v="Substance Abuse"/>
    <s v="Residence"/>
    <s v="SUFFIELD"/>
    <s v="HARTFORD"/>
    <s v="CT"/>
    <s v="Multi drug Effects"/>
    <s v="Acute Intoxication due to the Combined Effects of Cocaine, Ethanol, Fentanyl, and Heroin"/>
    <s v="Y"/>
    <s v="Y"/>
    <s v="Y"/>
    <m/>
    <m/>
    <m/>
    <s v="Y"/>
    <m/>
    <m/>
    <m/>
    <m/>
    <m/>
    <m/>
    <m/>
    <m/>
    <m/>
    <s v="Accident"/>
  </r>
  <r>
    <n v="2571"/>
    <s v="17-0181"/>
    <x v="85"/>
    <d v="1899-12-30T00:00:00"/>
    <n v="41"/>
    <s v="Male"/>
    <s v="Black"/>
    <s v="NORWICH"/>
    <s v="NEW LONDON"/>
    <s v="CT"/>
    <s v="NORWICH"/>
    <s v="NEW LONDON"/>
    <s v="Hospital"/>
    <m/>
    <x v="0"/>
    <s v="Substance Abuse"/>
    <s v="Residence"/>
    <s v="NORWICH"/>
    <s v="NEW LONDON"/>
    <s v="CT"/>
    <s v="Multi drug Effects"/>
    <s v="Fentanyl and Oxycodone"/>
    <m/>
    <m/>
    <s v="Y"/>
    <m/>
    <s v="Y"/>
    <m/>
    <m/>
    <m/>
    <m/>
    <m/>
    <m/>
    <m/>
    <m/>
    <m/>
    <m/>
    <m/>
    <s v="Accident"/>
  </r>
  <r>
    <n v="2573"/>
    <s v="17-0869"/>
    <x v="164"/>
    <d v="1899-12-30T00:00:00"/>
    <n v="44"/>
    <s v="Female"/>
    <s v="White"/>
    <s v="WILLIMANTIC"/>
    <s v="WINDHAM"/>
    <s v="CT"/>
    <s v="WILLIMANTIC"/>
    <s v="WINDHAM"/>
    <s v="Residence"/>
    <m/>
    <x v="0"/>
    <s v="Substance Abuse"/>
    <s v="Residence"/>
    <s v="WILLIMANTIC"/>
    <s v="WINDHAM"/>
    <s v="CT"/>
    <s v="Multi drug Effects"/>
    <s v="ACUTE COMBINED HEROIN, FENTANYL, TRAMADOL, CYCLOBENZAPRINE AND QUETIAPINE TOXICITIES"/>
    <s v="Y"/>
    <m/>
    <s v="Y"/>
    <m/>
    <m/>
    <m/>
    <m/>
    <m/>
    <m/>
    <m/>
    <m/>
    <s v="Y"/>
    <m/>
    <m/>
    <m/>
    <m/>
    <s v="Accident"/>
  </r>
  <r>
    <n v="2578"/>
    <s v="17-0452"/>
    <x v="39"/>
    <d v="1899-12-30T00:00:00"/>
    <n v="38"/>
    <s v="Male"/>
    <s v="Hispanic, White"/>
    <s v="MERIDEN"/>
    <s v="NEW HAVEN"/>
    <s v="CT"/>
    <s v="MERIDEN"/>
    <s v="NEW HAVEN"/>
    <s v="Residence"/>
    <m/>
    <x v="0"/>
    <s v="Substance abuse"/>
    <s v="Residence"/>
    <s v="MERIDEN"/>
    <s v="NEW HAVEN"/>
    <s v="CT"/>
    <s v="Multi drug Effects"/>
    <s v="ACUTE HEROIN AND FENTANYL TOXICITIES, ALPRAZOLAM, BUPROPION, ZIPRASIDONE USE"/>
    <s v="Y"/>
    <m/>
    <s v="Y"/>
    <m/>
    <m/>
    <m/>
    <m/>
    <m/>
    <s v="Y"/>
    <m/>
    <m/>
    <m/>
    <m/>
    <m/>
    <m/>
    <m/>
    <s v="Accident"/>
  </r>
  <r>
    <n v="2587"/>
    <s v="17-1020"/>
    <x v="32"/>
    <d v="1899-12-30T00:00:00"/>
    <n v="33"/>
    <s v="Female"/>
    <s v="White"/>
    <s v="BERLIN"/>
    <s v="HARTFORD"/>
    <s v="CT"/>
    <s v="NEW BRITAIN"/>
    <s v="HARTFORD"/>
    <s v="Hospital"/>
    <m/>
    <x v="0"/>
    <s v="Substance Abuse"/>
    <s v="Residence"/>
    <s v="BERLIN"/>
    <s v="HARTFORD"/>
    <s v="CT"/>
    <s v="Multi drug Effects"/>
    <s v="Acute Intoxication From the Combined Effects of Fentanyl, Methadone, Hydroxyzine, Mirtazapine, and Duloxetine"/>
    <m/>
    <m/>
    <s v="Y"/>
    <m/>
    <m/>
    <m/>
    <m/>
    <m/>
    <m/>
    <s v="Y"/>
    <m/>
    <m/>
    <m/>
    <m/>
    <m/>
    <m/>
    <s v="Accident"/>
  </r>
  <r>
    <n v="2588"/>
    <s v="17-0202"/>
    <x v="73"/>
    <d v="1899-12-30T00:00:00"/>
    <n v="51"/>
    <s v="Male"/>
    <s v="White"/>
    <s v="SOUTH WINDSOR"/>
    <s v="HARTFORD"/>
    <s v="CT"/>
    <s v="SOUTH WINDSOR"/>
    <s v="HARTFORD"/>
    <s v="Residence"/>
    <m/>
    <x v="0"/>
    <s v="Substance Abuse"/>
    <s v="Residence"/>
    <s v="SOUTH WINDSOR"/>
    <s v="HARTFORD"/>
    <s v="CT"/>
    <s v="Multi drug Effects"/>
    <s v="Acute Intoxication Benzodiazepines, Ethanol, Fentanyl, and Heroin"/>
    <s v="Y"/>
    <m/>
    <s v="Y"/>
    <m/>
    <m/>
    <m/>
    <s v="Y"/>
    <m/>
    <s v="Y"/>
    <m/>
    <m/>
    <m/>
    <m/>
    <m/>
    <m/>
    <m/>
    <s v="Accident"/>
  </r>
  <r>
    <n v="2590"/>
    <s v="17-0758"/>
    <x v="215"/>
    <d v="1899-12-30T00:00:00"/>
    <n v="39"/>
    <s v="Male"/>
    <s v="White"/>
    <s v="JEWETT CITY"/>
    <s v="NEW LONDON"/>
    <s v="CT"/>
    <s v="JEWETT CITY"/>
    <s v="NEW LONDON"/>
    <s v="Other"/>
    <s v="Friend's house"/>
    <x v="0"/>
    <s v="Substance abuse"/>
    <s v="Residence"/>
    <s v="JEWETT CITY"/>
    <s v="NEW LONDON"/>
    <s v="CT"/>
    <s v="Multi drug Effects"/>
    <s v="Acute heroin and ethanol intoxication"/>
    <s v="Y"/>
    <m/>
    <m/>
    <m/>
    <m/>
    <m/>
    <s v="Y"/>
    <m/>
    <m/>
    <m/>
    <m/>
    <m/>
    <m/>
    <m/>
    <m/>
    <m/>
    <s v="Accident"/>
  </r>
  <r>
    <n v="2592"/>
    <s v="17-0187"/>
    <x v="205"/>
    <d v="1899-12-30T00:00:00"/>
    <n v="73"/>
    <s v="Male"/>
    <s v="White"/>
    <s v="NEWINGTON"/>
    <s v="HARTFORD"/>
    <s v="CT"/>
    <s v="NEWINGTON"/>
    <s v="HARTFORD"/>
    <s v="Other"/>
    <m/>
    <x v="0"/>
    <s v="Substance Abuse"/>
    <s v="Residence"/>
    <s v="NEWINGTON"/>
    <s v="HARTFORD"/>
    <s v="CT"/>
    <s v="Multi drug Effects"/>
    <s v="Acute and Chronic Cocaine Abuse"/>
    <m/>
    <s v="Y"/>
    <m/>
    <m/>
    <m/>
    <m/>
    <m/>
    <m/>
    <m/>
    <m/>
    <m/>
    <m/>
    <m/>
    <m/>
    <m/>
    <m/>
    <s v="Accident"/>
  </r>
  <r>
    <n v="2595"/>
    <s v="17-0468"/>
    <x v="127"/>
    <d v="1899-12-30T00:00:00"/>
    <n v="38"/>
    <s v="Male"/>
    <s v="White"/>
    <s v="TORRINGTON"/>
    <s v="LITCHFIELD"/>
    <s v="CT"/>
    <s v="TORRINGTON"/>
    <s v="LITCHFIELD"/>
    <s v="Residence"/>
    <m/>
    <x v="1"/>
    <s v="Drug Abuse"/>
    <s v="Residence"/>
    <s v="TORRINGTON"/>
    <s v="LITCHFIELD"/>
    <s v="CT"/>
    <s v="Heroin"/>
    <s v="Heroin and Fentanyl Toxicity"/>
    <s v="Y"/>
    <m/>
    <s v="Y"/>
    <m/>
    <m/>
    <m/>
    <m/>
    <m/>
    <m/>
    <m/>
    <m/>
    <m/>
    <m/>
    <m/>
    <m/>
    <m/>
    <s v="Accident"/>
  </r>
  <r>
    <n v="2597"/>
    <s v="17-0559"/>
    <x v="184"/>
    <d v="1899-12-30T00:00:00"/>
    <n v="48"/>
    <s v="Male"/>
    <s v="White"/>
    <s v="EAST HAMPTON"/>
    <s v="MIDDLESEX"/>
    <s v="CT"/>
    <s v="EAST HAMPTON"/>
    <s v="MIDDLESEX"/>
    <s v="Residence"/>
    <m/>
    <x v="1"/>
    <s v="Drug Use"/>
    <s v="Residence"/>
    <s v="EAST HAMPTON"/>
    <s v="MIDDLESEX"/>
    <s v="CT"/>
    <s v="Multi drug Effects"/>
    <s v="Acute Intoxication Combined Effects of Butalbital, Morphine, and Oxycodone"/>
    <m/>
    <m/>
    <m/>
    <m/>
    <s v="Y"/>
    <m/>
    <m/>
    <m/>
    <m/>
    <m/>
    <m/>
    <m/>
    <s v="Y"/>
    <m/>
    <m/>
    <m/>
    <s v="Accident"/>
  </r>
  <r>
    <n v="2607"/>
    <s v="17-0420"/>
    <x v="157"/>
    <d v="1899-12-30T00:00:00"/>
    <n v="34"/>
    <s v="Male"/>
    <s v="Hispanic, White"/>
    <s v="NEW HAVEN"/>
    <s v="NEW HAVEN"/>
    <s v="CT"/>
    <s v="NEW HAVEN"/>
    <s v="NEW HAVEN"/>
    <s v="Hospital"/>
    <m/>
    <x v="0"/>
    <s v="Substance Abuse"/>
    <s v="Residential Building"/>
    <s v="WEST HAVEN"/>
    <s v="NEW HAVEN"/>
    <s v="CT"/>
    <s v="Multi drug Effects"/>
    <s v="Acute Intoxication due to the Combined Effects of Fentanyl, Heroin and Methadone"/>
    <s v="Y"/>
    <m/>
    <s v="Y"/>
    <m/>
    <m/>
    <m/>
    <m/>
    <m/>
    <m/>
    <s v="Y"/>
    <m/>
    <m/>
    <m/>
    <m/>
    <m/>
    <m/>
    <s v="Accident"/>
  </r>
  <r>
    <n v="2610"/>
    <s v="17-0036"/>
    <x v="134"/>
    <d v="1899-12-30T00:00:00"/>
    <n v="30"/>
    <s v="Male"/>
    <s v="White"/>
    <s v="WILLINGTON"/>
    <s v="TOLLAND"/>
    <s v="CT"/>
    <s v="ASHFORD"/>
    <s v="WINDHAM"/>
    <s v="Other"/>
    <s v="Friend's Home"/>
    <x v="0"/>
    <s v="Substance Abuse"/>
    <s v="Other"/>
    <s v="ASHFORD"/>
    <s v="WINDHAM"/>
    <s v="CT"/>
    <s v="Multi drug Effects"/>
    <s v="Acute Intoxication From the Combined Effects of Cocaine, Fentanyl, and alcohol"/>
    <m/>
    <s v="Y"/>
    <s v="Y"/>
    <m/>
    <m/>
    <m/>
    <s v="Y"/>
    <m/>
    <m/>
    <m/>
    <m/>
    <m/>
    <m/>
    <m/>
    <m/>
    <m/>
    <s v="Accident"/>
  </r>
  <r>
    <n v="2615"/>
    <s v="17-0682"/>
    <x v="137"/>
    <d v="1899-12-30T00:00:00"/>
    <n v="49"/>
    <s v="Male"/>
    <s v="White"/>
    <s v="ENFIELD"/>
    <s v="HARTFORD"/>
    <s v="CT"/>
    <s v="ENFIELD"/>
    <s v="HARTFORD"/>
    <s v="Other"/>
    <s v="Red Roof Inn"/>
    <x v="1"/>
    <s v="Drug Use"/>
    <s v="Hotel or Motel"/>
    <s v="ENFIELD"/>
    <s v="HARTFORD"/>
    <s v="CT"/>
    <s v="Multi drug Effects"/>
    <s v="Acute Intoxication Combined Effects of Ethanol, Alprazolam, Quetiapine, Citalopram/Escitalopram, and Heroin"/>
    <s v="Y"/>
    <m/>
    <m/>
    <m/>
    <m/>
    <m/>
    <s v="Y"/>
    <m/>
    <s v="Y"/>
    <m/>
    <m/>
    <m/>
    <m/>
    <m/>
    <m/>
    <m/>
    <s v="Accident"/>
  </r>
  <r>
    <n v="2616"/>
    <s v="17-0031"/>
    <x v="134"/>
    <d v="1899-12-30T00:00:00"/>
    <n v="28"/>
    <s v="Male"/>
    <s v="Black"/>
    <s v="GROTON"/>
    <s v="NEW LONDON"/>
    <s v="CT"/>
    <s v="NEW LONDON"/>
    <s v="NEW LONDON"/>
    <s v="Hospital"/>
    <m/>
    <x v="0"/>
    <s v="Substance Abuse"/>
    <s v="Residential Building"/>
    <s v="GROTON"/>
    <s v="NEW LONDON"/>
    <s v="CT"/>
    <s v="Multi drug Effects"/>
    <s v="Fentanyl and Heroin"/>
    <s v="Y"/>
    <m/>
    <s v="Y"/>
    <m/>
    <m/>
    <m/>
    <m/>
    <m/>
    <m/>
    <m/>
    <m/>
    <m/>
    <m/>
    <m/>
    <m/>
    <m/>
    <s v="Accident"/>
  </r>
  <r>
    <n v="2619"/>
    <s v="17-0889"/>
    <x v="2"/>
    <d v="1899-12-30T00:00:00"/>
    <n v="24"/>
    <s v="Female"/>
    <s v="White"/>
    <s v="MERIDEN"/>
    <s v="NEW HAVEN"/>
    <s v="CT"/>
    <s v="MERIDEN"/>
    <s v="NEW HAVEN"/>
    <s v="Residence"/>
    <m/>
    <x v="0"/>
    <s v="Substance Abuse"/>
    <s v="Residence"/>
    <s v="MERIDEN"/>
    <s v="NEW HAVEN"/>
    <s v="CT"/>
    <s v="Multi drug Effects"/>
    <s v="Acute Intoxication From the Combined Effects of Fentanyl, Heroin, and Buprenorphine"/>
    <s v="Y"/>
    <m/>
    <s v="Y"/>
    <m/>
    <m/>
    <m/>
    <m/>
    <m/>
    <m/>
    <m/>
    <m/>
    <m/>
    <m/>
    <m/>
    <s v="Buprenor"/>
    <m/>
    <s v="Accident"/>
  </r>
  <r>
    <n v="2621"/>
    <s v="17-0230"/>
    <x v="97"/>
    <d v="1899-12-30T00:00:00"/>
    <n v="36"/>
    <s v="Male"/>
    <s v="White"/>
    <s v="NEW MILFORD"/>
    <s v="LITCHFIELD"/>
    <s v="CT"/>
    <s v="NEW MILFORD"/>
    <s v="LITCHFIELD"/>
    <s v="Residence"/>
    <m/>
    <x v="1"/>
    <s v="Ingestion"/>
    <s v="Residence"/>
    <s v="NEW MILFORD"/>
    <s v="LITCHFIELD"/>
    <s v="CT"/>
    <s v="Multi drug Effects"/>
    <s v="Acute Ethanol and Alprazolam Intoxication"/>
    <m/>
    <m/>
    <m/>
    <m/>
    <m/>
    <m/>
    <s v="Y"/>
    <m/>
    <s v="Y"/>
    <m/>
    <m/>
    <m/>
    <m/>
    <m/>
    <m/>
    <m/>
    <s v="Accident"/>
  </r>
  <r>
    <n v="2629"/>
    <s v="17-0219"/>
    <x v="214"/>
    <d v="1899-12-30T00:00:00"/>
    <n v="31"/>
    <s v="Male"/>
    <s v="White"/>
    <s v="PUTNAM"/>
    <s v="WINDHAM"/>
    <s v="CT"/>
    <s v="PUTNAM"/>
    <s v="WINDHAM"/>
    <s v="Residence"/>
    <m/>
    <x v="0"/>
    <s v="Substance Abuse"/>
    <s v="Residence"/>
    <s v="PUTNAM"/>
    <s v="WINDHAM"/>
    <s v="CT"/>
    <s v="Multi drug Effects"/>
    <s v="Acute Fentanyl and Heroin Intoxication"/>
    <s v="Y"/>
    <m/>
    <s v="Y"/>
    <m/>
    <m/>
    <m/>
    <m/>
    <m/>
    <m/>
    <m/>
    <m/>
    <m/>
    <m/>
    <m/>
    <m/>
    <m/>
    <s v="Accident"/>
  </r>
  <r>
    <n v="2635"/>
    <s v="17-0975"/>
    <x v="201"/>
    <d v="1899-12-30T00:00:00"/>
    <n v="39"/>
    <s v="Male"/>
    <s v="White"/>
    <s v="PLAINVILLE"/>
    <s v="HARTFORD"/>
    <s v="CT"/>
    <s v="HARTFORD"/>
    <s v="HARTFORD"/>
    <s v="Other"/>
    <s v="In Vehicle"/>
    <x v="0"/>
    <s v="Substance abuse"/>
    <s v="Automobile"/>
    <s v="HARTFORD"/>
    <s v="HARTFORD"/>
    <s v="CT"/>
    <s v="Multi drug Effects"/>
    <s v="ACUTE FENTANYL AND HEROIN TOXICITIES, ASSOCIATED QUETIAPINE USE"/>
    <s v="Y"/>
    <m/>
    <s v="Y"/>
    <m/>
    <m/>
    <m/>
    <m/>
    <m/>
    <m/>
    <m/>
    <m/>
    <m/>
    <m/>
    <m/>
    <m/>
    <m/>
    <s v="Accident"/>
  </r>
  <r>
    <n v="2640"/>
    <s v="17-0843"/>
    <x v="99"/>
    <d v="1899-12-30T00:00:00"/>
    <n v="30"/>
    <s v="Female"/>
    <s v="White"/>
    <s v="TORRINGTON"/>
    <s v="LITCHFIELD"/>
    <s v="CT"/>
    <s v="TORRINGTON"/>
    <s v="LITCHFIELD"/>
    <s v="Residence"/>
    <m/>
    <x v="0"/>
    <s v="Substance abuse"/>
    <s v="Residence"/>
    <s v="TORRINGTON"/>
    <s v="LITCHFIELD"/>
    <s v="CT"/>
    <s v="Multi drug Effects"/>
    <s v="COMBINED HEROIN, FENTANYL AND ALCOHOL TOXICITIES"/>
    <s v="Y"/>
    <m/>
    <s v="Y"/>
    <m/>
    <m/>
    <m/>
    <s v="Y"/>
    <m/>
    <m/>
    <m/>
    <m/>
    <m/>
    <m/>
    <m/>
    <m/>
    <m/>
    <s v="Accident"/>
  </r>
  <r>
    <n v="2651"/>
    <s v="17-0406"/>
    <x v="271"/>
    <d v="1899-12-30T00:00:00"/>
    <n v="37"/>
    <s v="Male"/>
    <s v="White"/>
    <s v="BEACON FALLS"/>
    <s v="NEW HAVEN"/>
    <s v="CT"/>
    <s v="WATERBURY"/>
    <s v="NEW HAVEN"/>
    <s v="Hospital"/>
    <m/>
    <x v="1"/>
    <s v="Drug Use"/>
    <s v="Residence"/>
    <s v="BEACON FALLS"/>
    <s v="NEW HAVEN"/>
    <s v="CT"/>
    <s v="Multi drug Effects"/>
    <s v="Combined Effects of Fentanyl and Heroin"/>
    <s v="Y"/>
    <m/>
    <s v="Y"/>
    <m/>
    <m/>
    <m/>
    <m/>
    <m/>
    <m/>
    <m/>
    <m/>
    <m/>
    <m/>
    <m/>
    <m/>
    <m/>
    <s v="Accident"/>
  </r>
  <r>
    <n v="2655"/>
    <s v="17-0540"/>
    <x v="260"/>
    <d v="1899-12-30T00:00:00"/>
    <n v="48"/>
    <s v="Female"/>
    <s v="White"/>
    <s v="WINCHESTER"/>
    <s v="LITCHFIELD"/>
    <s v="CT"/>
    <s v="WINCHESTER"/>
    <s v="LITCHFIELD"/>
    <s v="Residence"/>
    <m/>
    <x v="0"/>
    <s v="Substance Abuse"/>
    <s v="Residence"/>
    <s v="WINCHESTER"/>
    <s v="LITCHFIELD"/>
    <s v="CT"/>
    <s v="Multi drug Effects"/>
    <s v="Acute Intoxication From the Combined Effects of Cocaine, Hydroxyzine, and quetipine"/>
    <m/>
    <s v="Y"/>
    <m/>
    <m/>
    <m/>
    <m/>
    <m/>
    <m/>
    <m/>
    <m/>
    <m/>
    <m/>
    <m/>
    <m/>
    <m/>
    <m/>
    <s v="Accident"/>
  </r>
  <r>
    <n v="2659"/>
    <s v="17-0554"/>
    <x v="140"/>
    <d v="1899-12-30T00:00:00"/>
    <n v="28"/>
    <s v="Female"/>
    <s v="White"/>
    <s v="MERIDEN"/>
    <s v="NEW HAVEN"/>
    <s v="CT"/>
    <s v="MERIDEN"/>
    <s v="NEW HAVEN"/>
    <s v="Residence"/>
    <m/>
    <x v="1"/>
    <s v="Drug Use"/>
    <s v="Residence"/>
    <s v="MERIDEN"/>
    <s v="NEW HAVEN"/>
    <s v="CT"/>
    <s v="Multi drug Effects"/>
    <s v="Acute Fentanyl and Heroin Intoxication"/>
    <s v="Y"/>
    <m/>
    <s v="Y"/>
    <m/>
    <m/>
    <m/>
    <m/>
    <m/>
    <m/>
    <m/>
    <m/>
    <m/>
    <m/>
    <m/>
    <m/>
    <m/>
    <s v="Accident"/>
  </r>
  <r>
    <n v="2665"/>
    <s v="17-0349"/>
    <x v="272"/>
    <d v="1899-12-30T00:00:00"/>
    <n v="36"/>
    <s v="Male"/>
    <s v="White"/>
    <s v="NORWICH"/>
    <s v="NEW LONDON"/>
    <s v="CT"/>
    <s v="NEW LONDON"/>
    <s v="NEW LONDON"/>
    <s v="Hospital"/>
    <m/>
    <x v="0"/>
    <s v="Substance Abuse"/>
    <s v="Halfway House"/>
    <s v="NORWICH"/>
    <s v="NEW LONDON"/>
    <s v="CT"/>
    <s v="Multi drug Effects"/>
    <s v="Acute Intoxication due to the Combined Effects of Fentanyl and Alcohol"/>
    <m/>
    <m/>
    <s v="Y"/>
    <m/>
    <m/>
    <m/>
    <s v="Y"/>
    <m/>
    <m/>
    <m/>
    <m/>
    <m/>
    <m/>
    <m/>
    <m/>
    <m/>
    <s v="Accident"/>
  </r>
  <r>
    <n v="2666"/>
    <s v="17-0813"/>
    <x v="183"/>
    <d v="1899-12-30T00:00:00"/>
    <n v="28"/>
    <s v="Male"/>
    <s v="Hispanic, White"/>
    <s v="ENFIELD"/>
    <s v="HARTFORD"/>
    <s v="CT"/>
    <s v="ENFIELD"/>
    <s v="HARTFORD"/>
    <s v="Other"/>
    <s v="Friend's House"/>
    <x v="0"/>
    <s v="Substance Abuse"/>
    <s v="Other"/>
    <s v="ENFIELD"/>
    <s v="HARTFORD"/>
    <s v="CT"/>
    <s v="Multi drug Effects"/>
    <s v="Acute Intoxication From the Combined Effects of Cocaine, Heroin, and Alcohol"/>
    <s v="Y"/>
    <s v="Y"/>
    <m/>
    <m/>
    <m/>
    <m/>
    <s v="Y"/>
    <m/>
    <m/>
    <m/>
    <m/>
    <m/>
    <m/>
    <m/>
    <m/>
    <m/>
    <s v="Accident"/>
  </r>
  <r>
    <n v="2685"/>
    <s v="17-0549"/>
    <x v="102"/>
    <d v="1899-12-30T00:00:00"/>
    <n v="39"/>
    <s v="Male"/>
    <s v="Hispanic, White"/>
    <s v="STAMFORD"/>
    <s v="FAIRFIELD"/>
    <s v="CT"/>
    <s v="STAMFORD"/>
    <s v="FAIRFIELD"/>
    <s v="Residence"/>
    <m/>
    <x v="0"/>
    <s v="Substance Abuse"/>
    <s v="Residence"/>
    <s v="STAMFORD"/>
    <s v="FAIRFIELD"/>
    <s v="CT"/>
    <s v="Multi drug Effects"/>
    <s v="Acute Intoxication Due To The Combined Effects Of Fentanyl, Acetyl Fentanyl, Heroin, And Ethanol"/>
    <s v="Y"/>
    <m/>
    <s v="Y"/>
    <s v="Y"/>
    <m/>
    <m/>
    <s v="Y"/>
    <m/>
    <m/>
    <m/>
    <m/>
    <m/>
    <m/>
    <m/>
    <m/>
    <m/>
    <s v="Accident"/>
  </r>
  <r>
    <n v="2688"/>
    <s v="17-0160"/>
    <x v="273"/>
    <d v="1899-12-30T00:00:00"/>
    <n v="28"/>
    <s v="Male"/>
    <s v="Black"/>
    <s v="WEST HAVEN"/>
    <s v="NEW HAVEN"/>
    <s v="CT"/>
    <s v="WEST HAVEN"/>
    <s v="NEW HAVEN"/>
    <s v="Other"/>
    <s v="Counsin's Residence"/>
    <x v="0"/>
    <s v="Substance Abuse"/>
    <s v="Other"/>
    <s v="WEST HAVEN"/>
    <s v="NEW HAVEN"/>
    <s v="CT"/>
    <s v="Multi drug Effects"/>
    <s v="Acute Fentanyl Intoxication"/>
    <m/>
    <m/>
    <s v="Y"/>
    <m/>
    <m/>
    <m/>
    <m/>
    <m/>
    <m/>
    <m/>
    <m/>
    <m/>
    <m/>
    <m/>
    <m/>
    <m/>
    <s v="Accident"/>
  </r>
  <r>
    <n v="2699"/>
    <s v="17-0743"/>
    <x v="203"/>
    <d v="1899-12-30T00:00:00"/>
    <n v="37"/>
    <s v="Male"/>
    <s v="White"/>
    <s v="NORWICH"/>
    <s v="NEW LONDON"/>
    <s v="CT"/>
    <s v="NORWICH"/>
    <s v="NEW LONDON"/>
    <s v="Residence"/>
    <m/>
    <x v="0"/>
    <s v="Substance Abuse"/>
    <s v="Residence"/>
    <s v="NORWICH"/>
    <s v="NEW LONDON"/>
    <s v="CT"/>
    <s v="Multi drug Effects"/>
    <s v="Acute Intoxication due to the Combined Effects of Diazepam, Diphenhydramine, Heroin, and Oxycodone"/>
    <s v="Y"/>
    <m/>
    <m/>
    <m/>
    <s v="Y"/>
    <m/>
    <m/>
    <m/>
    <s v="Y"/>
    <m/>
    <m/>
    <m/>
    <m/>
    <m/>
    <m/>
    <m/>
    <s v="Accident"/>
  </r>
  <r>
    <n v="2711"/>
    <s v="17-0720"/>
    <x v="237"/>
    <d v="1899-12-30T00:00:00"/>
    <n v="39"/>
    <s v="Male"/>
    <s v="White"/>
    <s v="BERLIN"/>
    <s v="HARTFORD"/>
    <s v="CT"/>
    <s v="BERLIN"/>
    <s v="HARTFORD"/>
    <s v="Residence"/>
    <m/>
    <x v="0"/>
    <s v="Substance Abuse"/>
    <s v="Residence"/>
    <s v="BERLIN"/>
    <s v="HARTFORD"/>
    <s v="CT"/>
    <s v="Multi drug Effects"/>
    <s v="Acute Intoxication From the Combined Effects of Heroin, 7-Amino Clonazepam, and Citalopram"/>
    <s v="Y"/>
    <m/>
    <m/>
    <m/>
    <m/>
    <m/>
    <m/>
    <m/>
    <s v="Y"/>
    <m/>
    <m/>
    <m/>
    <m/>
    <m/>
    <m/>
    <m/>
    <s v="Accident"/>
  </r>
  <r>
    <n v="2713"/>
    <s v="17-0068"/>
    <x v="274"/>
    <d v="1899-12-30T00:00:00"/>
    <n v="51"/>
    <s v="Male"/>
    <s v="White"/>
    <s v="STAMFORD"/>
    <s v="FAIRFIELD"/>
    <s v="CT"/>
    <s v="BRIDGEPORT"/>
    <s v="FAIRFIELD"/>
    <s v="Hospital"/>
    <m/>
    <x v="0"/>
    <s v="Substance Abuse"/>
    <s v="Porch"/>
    <s v="STRATFORD"/>
    <s v="FAIRFIELD"/>
    <s v="CT"/>
    <s v="Multi drug Effects"/>
    <s v="Acute Intoxication due to the Combined Effects of Ethanol, Fentanyl, Furanyl Fentanyl, and Heroin"/>
    <s v="Y"/>
    <m/>
    <s v="Y"/>
    <s v="Y"/>
    <m/>
    <m/>
    <s v="Y"/>
    <m/>
    <m/>
    <m/>
    <m/>
    <m/>
    <m/>
    <m/>
    <m/>
    <m/>
    <s v="Accident"/>
  </r>
  <r>
    <n v="2715"/>
    <s v="17-0697"/>
    <x v="275"/>
    <d v="1899-12-30T00:00:00"/>
    <n v="41"/>
    <s v="Male"/>
    <s v="White"/>
    <s v="MILFORD"/>
    <s v="NEW HAVEN"/>
    <s v="CT"/>
    <s v="MILFORD"/>
    <s v="NEW HAVEN"/>
    <s v="Hospital"/>
    <m/>
    <x v="2"/>
    <s v="Ethanol and drug abuse"/>
    <s v="Residence"/>
    <s v="MILFORD"/>
    <s v="NEW HAVEN"/>
    <s v="CT"/>
    <s v="Multi drug Effects"/>
    <s v="Multidrug Toxicity Including Ethanol, Morphine, Methadone, and Fentanyl, RECENT COCAINE USE"/>
    <s v="Y"/>
    <s v="Y"/>
    <s v="Y"/>
    <m/>
    <m/>
    <m/>
    <s v="Y"/>
    <m/>
    <m/>
    <s v="Y"/>
    <m/>
    <m/>
    <m/>
    <m/>
    <m/>
    <m/>
    <s v="Accident"/>
  </r>
  <r>
    <n v="2720"/>
    <s v="17-0909"/>
    <x v="1"/>
    <d v="1899-12-30T00:00:00"/>
    <n v="30"/>
    <s v="Female"/>
    <s v="Hispanic, White"/>
    <s v="WATERBURY"/>
    <s v="NEW HAVEN"/>
    <s v="CT"/>
    <s v="WATERBURY"/>
    <s v="NEW HAVEN"/>
    <s v="Residence"/>
    <m/>
    <x v="0"/>
    <s v="Substance Abuse"/>
    <s v="Residence"/>
    <s v="WATERBURY"/>
    <s v="NEW HAVEN"/>
    <s v="CT"/>
    <s v="Multi drug Effects"/>
    <s v="Acute Intoxication From the Combined Effects of Cocaine, Fentanyl, and Alcohol"/>
    <m/>
    <s v="Y"/>
    <s v="Y"/>
    <m/>
    <m/>
    <m/>
    <s v="Y"/>
    <m/>
    <m/>
    <m/>
    <m/>
    <m/>
    <m/>
    <m/>
    <m/>
    <m/>
    <s v="Accident"/>
  </r>
  <r>
    <n v="2729"/>
    <s v="17-0001"/>
    <x v="276"/>
    <d v="1899-12-30T00:00:00"/>
    <n v="35"/>
    <s v="Female"/>
    <s v="White"/>
    <s v="PROSPECT"/>
    <s v="NEW HAVEN"/>
    <s v="CT"/>
    <s v="BRISTOL"/>
    <s v="HARTFORD"/>
    <s v="Other"/>
    <s v="Friend's Home"/>
    <x v="0"/>
    <s v="Substance Abuse"/>
    <s v="Residence"/>
    <s v="BRISTOL"/>
    <s v="HARTFORD"/>
    <s v="CT"/>
    <s v="Multi drug Effects"/>
    <s v="Acute Intoxication Due To The Combined Effects Of Cocaine, Fentanyl, and Acetyl Fentanyl"/>
    <m/>
    <s v="Y"/>
    <s v="Y"/>
    <s v="Y"/>
    <m/>
    <m/>
    <m/>
    <m/>
    <m/>
    <m/>
    <m/>
    <m/>
    <m/>
    <m/>
    <m/>
    <m/>
    <s v="Accident"/>
  </r>
  <r>
    <n v="2733"/>
    <s v="17-0673"/>
    <x v="224"/>
    <d v="1899-12-30T00:00:00"/>
    <n v="44"/>
    <s v="Male"/>
    <s v="White"/>
    <s v="OLD SAYBROOK"/>
    <s v="MIDDLESEX"/>
    <s v="CT"/>
    <s v="OLD SAYBROOK"/>
    <s v="MIDDLESEX"/>
    <s v="Residence"/>
    <m/>
    <x v="0"/>
    <s v="Substance Abuse"/>
    <s v="Residence"/>
    <s v="OLD SAYBROOK"/>
    <s v="MIDDLESEX"/>
    <s v="CT"/>
    <s v="Multi drug Effects"/>
    <s v="Acute Intoxication due to the Combined Effects of Cocaine, Ethanol, and Fentanyl"/>
    <m/>
    <s v="Y"/>
    <s v="Y"/>
    <m/>
    <m/>
    <m/>
    <s v="Y"/>
    <m/>
    <m/>
    <m/>
    <m/>
    <m/>
    <m/>
    <m/>
    <m/>
    <m/>
    <s v="Accident"/>
  </r>
  <r>
    <n v="2745"/>
    <s v="17-0600"/>
    <x v="62"/>
    <d v="1899-12-30T00:00:00"/>
    <n v="29"/>
    <s v="Male"/>
    <s v="White"/>
    <s v="BROOKLYN"/>
    <s v="WINDHAM"/>
    <s v="CT"/>
    <s v="BROOKLYN"/>
    <s v="WINDHAM"/>
    <s v="Other"/>
    <s v="Group Home"/>
    <x v="1"/>
    <s v="Drug Use"/>
    <s v="Residence"/>
    <s v="BROOKLYN"/>
    <s v="WINDHAM"/>
    <s v="CT"/>
    <s v="Multi drug Effects"/>
    <s v="acute Intoxication Combined Effects of U-47700, Bupropion, and Heroin"/>
    <s v="Y"/>
    <m/>
    <m/>
    <m/>
    <m/>
    <m/>
    <m/>
    <m/>
    <m/>
    <m/>
    <m/>
    <m/>
    <m/>
    <m/>
    <s v="U-47700"/>
    <m/>
    <s v="Accident"/>
  </r>
  <r>
    <n v="2746"/>
    <s v="17-0643"/>
    <x v="13"/>
    <d v="1899-12-30T00:00:00"/>
    <n v="32"/>
    <s v="Male"/>
    <s v="White"/>
    <s v="SOMERS"/>
    <s v="TOLLAND"/>
    <s v="CT"/>
    <s v="EAST WINDSOR"/>
    <s v="HARTFORD"/>
    <s v="Other"/>
    <s v="Sister's house"/>
    <x v="0"/>
    <s v="Substance Abuse"/>
    <s v="Residential Building"/>
    <s v="EAST WINDSOR"/>
    <s v="HARTFORD"/>
    <s v="CT"/>
    <s v="Multi drug Effects"/>
    <s v="Acute Fentanyl Intoxication"/>
    <m/>
    <m/>
    <s v="Y"/>
    <m/>
    <m/>
    <m/>
    <m/>
    <m/>
    <m/>
    <m/>
    <m/>
    <m/>
    <m/>
    <m/>
    <m/>
    <m/>
    <s v="Accident"/>
  </r>
  <r>
    <n v="2749"/>
    <s v="17-0275"/>
    <x v="181"/>
    <d v="1899-12-30T00:00:00"/>
    <n v="41"/>
    <s v="Female"/>
    <s v="Asian, Other"/>
    <s v="MILFORD"/>
    <s v="NEW HAVEN"/>
    <s v="CT"/>
    <s v="MILFORD"/>
    <s v="NEW HAVEN"/>
    <s v="Residence"/>
    <m/>
    <x v="1"/>
    <s v="Took Medications"/>
    <s v="Residence"/>
    <s v="MILFORD"/>
    <s v="NEW HAVEN"/>
    <s v="CT"/>
    <s v="Others"/>
    <s v="Alprazolam, Butalbital, Cyclobenzaprine, Dextromethorphan, Diphenhydramine, Doxylamine, Eszopiclone, Metaxalone, and Temazepam"/>
    <m/>
    <m/>
    <m/>
    <m/>
    <m/>
    <m/>
    <m/>
    <m/>
    <s v="Y"/>
    <m/>
    <m/>
    <m/>
    <m/>
    <m/>
    <m/>
    <m/>
    <s v="Accident"/>
  </r>
  <r>
    <n v="2753"/>
    <s v="17-0155"/>
    <x v="209"/>
    <d v="1899-12-30T00:00:00"/>
    <n v="43"/>
    <s v="Male"/>
    <s v="White"/>
    <s v="BRISTOL"/>
    <s v="HARTFORD"/>
    <s v="CT"/>
    <s v="BRISTOL"/>
    <s v="HARTFORD"/>
    <s v="Residence"/>
    <m/>
    <x v="0"/>
    <s v="SUBSTANCE ABUSE"/>
    <s v="Residence"/>
    <s v="BRISTOL"/>
    <s v="HARTFORD"/>
    <s v="CT"/>
    <s v="Multi drug Effects"/>
    <s v="ACUTE HEROIN TOXICITY, DIAZEPAM USE"/>
    <s v="Y"/>
    <m/>
    <m/>
    <m/>
    <m/>
    <m/>
    <m/>
    <m/>
    <s v="Y"/>
    <m/>
    <m/>
    <m/>
    <m/>
    <m/>
    <m/>
    <m/>
    <s v="Accident"/>
  </r>
  <r>
    <n v="2756"/>
    <s v="17-0613"/>
    <x v="5"/>
    <d v="1899-12-30T00:00:00"/>
    <n v="47"/>
    <s v="Male"/>
    <s v="Hispanic, White"/>
    <s v="HARTFORD"/>
    <s v="HARTFORD"/>
    <s v="CT"/>
    <s v="HARTFORD"/>
    <s v="HARTFORD"/>
    <s v="Residence"/>
    <m/>
    <x v="0"/>
    <s v="Substance abuse"/>
    <s v="Residence"/>
    <s v="HARTFORD"/>
    <s v="HARTFORD"/>
    <s v="CT"/>
    <s v="Multi drug Effects"/>
    <s v="Acute Fentanyl Intoxication"/>
    <m/>
    <m/>
    <s v="Y"/>
    <m/>
    <m/>
    <m/>
    <m/>
    <m/>
    <m/>
    <m/>
    <m/>
    <m/>
    <m/>
    <m/>
    <m/>
    <m/>
    <s v="Accident"/>
  </r>
  <r>
    <n v="2769"/>
    <s v="17-0285"/>
    <x v="211"/>
    <d v="1899-12-30T00:00:00"/>
    <n v="37"/>
    <s v="Male"/>
    <s v="White"/>
    <s v="NORWICH"/>
    <s v="NEW LONDON"/>
    <s v="CT"/>
    <s v="NORWICH"/>
    <s v="NEW LONDON"/>
    <s v="Residence"/>
    <m/>
    <x v="1"/>
    <s v="MEDICATION/OPIATE ABUSE"/>
    <s v="Residence"/>
    <s v="NORWICH"/>
    <s v="NEW LONDON"/>
    <s v="CT"/>
    <s v="Multi drug Effects"/>
    <s v="ACUTE COMBINED OXYCODONE, HYDROMORPHONE, MORPHINE AND DIAZEPAM TOXICITIES, CITALOPRAM USE"/>
    <m/>
    <m/>
    <m/>
    <m/>
    <s v="Y"/>
    <m/>
    <m/>
    <m/>
    <s v="Y"/>
    <m/>
    <m/>
    <m/>
    <m/>
    <s v="Y"/>
    <s v="morphine"/>
    <m/>
    <s v="Accident"/>
  </r>
  <r>
    <n v="2770"/>
    <s v="17-0544"/>
    <x v="195"/>
    <d v="1899-12-30T00:00:00"/>
    <n v="33"/>
    <s v="Male"/>
    <s v="White"/>
    <s v="NORTH HAVEN"/>
    <s v="NEW HAVEN"/>
    <s v="CT"/>
    <s v="NORTH HAVEN"/>
    <s v="NEW HAVEN"/>
    <s v="Residence"/>
    <m/>
    <x v="0"/>
    <s v="Substance Abuse"/>
    <s v="Residence"/>
    <s v="NORTH HAVEN"/>
    <s v="NEW HAVEN"/>
    <s v="CT"/>
    <s v="Multi drug Effects"/>
    <s v="Acute Intoxication From the Combined Effects of Fentanyl and Morphine"/>
    <s v="Y"/>
    <m/>
    <s v="Y"/>
    <m/>
    <m/>
    <m/>
    <m/>
    <m/>
    <m/>
    <m/>
    <m/>
    <m/>
    <m/>
    <m/>
    <m/>
    <m/>
    <s v="Accident"/>
  </r>
  <r>
    <n v="2778"/>
    <s v="17-0072"/>
    <x v="277"/>
    <d v="1899-12-30T00:00:00"/>
    <n v="40"/>
    <s v="Male"/>
    <s v="White"/>
    <s v="PLAINFIELD"/>
    <s v="WINDHAM"/>
    <s v="CT"/>
    <s v="NORWICH"/>
    <s v="NEW LONDON"/>
    <s v="Hospital"/>
    <m/>
    <x v="0"/>
    <s v="Substance Abuse"/>
    <s v="Residence"/>
    <s v="PLAINFIELD"/>
    <s v="WINDHAM"/>
    <s v="CT"/>
    <s v="Multi drug Effects"/>
    <s v="Acute Intoxication due to the Combined Effects of Fentanyl and Oxycodone"/>
    <m/>
    <m/>
    <s v="Y"/>
    <m/>
    <s v="Y"/>
    <m/>
    <m/>
    <m/>
    <m/>
    <m/>
    <m/>
    <m/>
    <m/>
    <m/>
    <m/>
    <m/>
    <s v="Accident"/>
  </r>
  <r>
    <n v="2783"/>
    <s v="17-0381"/>
    <x v="55"/>
    <d v="1899-12-30T00:00:00"/>
    <n v="24"/>
    <s v="Male"/>
    <s v="White"/>
    <s v="TORRINGTON"/>
    <s v="LITCHFIELD"/>
    <s v="CT"/>
    <s v="TORRINGTON"/>
    <s v="LITCHFIELD"/>
    <s v="Residence"/>
    <m/>
    <x v="0"/>
    <s v="Substance Abuse"/>
    <s v="Halfway House"/>
    <s v="TORRINGTON"/>
    <s v="LITCHFIELD"/>
    <s v="CT"/>
    <s v="Multi drug Effects"/>
    <s v="Acute Intoxication due to the Combined Effects of Fentanyl and Heroin"/>
    <s v="Y"/>
    <m/>
    <s v="Y"/>
    <m/>
    <m/>
    <m/>
    <m/>
    <m/>
    <m/>
    <m/>
    <m/>
    <m/>
    <m/>
    <m/>
    <m/>
    <m/>
    <s v="Accident"/>
  </r>
  <r>
    <n v="2784"/>
    <s v="17-0730"/>
    <x v="229"/>
    <d v="1899-12-30T00:00:00"/>
    <n v="24"/>
    <s v="Male"/>
    <s v="White"/>
    <s v="NEW MILFORD"/>
    <s v="LITCHFIELD"/>
    <s v="CT"/>
    <s v="NEW MILFORD"/>
    <s v="LITCHFIELD"/>
    <s v="Residence"/>
    <m/>
    <x v="0"/>
    <s v="Substance abuse"/>
    <s v="Residence"/>
    <s v="NEW MILFORD"/>
    <s v="LITCHFIELD"/>
    <s v="CT"/>
    <s v="Multi drug Effects"/>
    <s v="Acute Intoxication due to the Combined Effects of Fentanyl, Heroin, and 3,4-Methylenedioxymethamphetamine (MDMA)"/>
    <s v="Y"/>
    <m/>
    <s v="Y"/>
    <m/>
    <m/>
    <m/>
    <m/>
    <m/>
    <m/>
    <m/>
    <s v="Y"/>
    <m/>
    <m/>
    <m/>
    <s v="MDMA"/>
    <m/>
    <s v="Accident"/>
  </r>
  <r>
    <n v="2785"/>
    <s v="17-0436"/>
    <x v="187"/>
    <d v="1899-12-30T00:00:00"/>
    <n v="66"/>
    <s v="Male"/>
    <s v="White"/>
    <s v="BLOOMFIELD"/>
    <s v="HARTFORD"/>
    <s v="CT"/>
    <s v="BLOOMFIELD"/>
    <s v="HARTFORD"/>
    <s v="Residence"/>
    <m/>
    <x v="0"/>
    <s v="Substance Abuse"/>
    <s v="Residence"/>
    <s v="BLOOMFIELD"/>
    <s v="HARTFORD"/>
    <s v="CT"/>
    <s v="Multi drug Effects"/>
    <s v="Acute Intoxication From the Combined Effects of Fentanyl and Morphine"/>
    <s v="Y"/>
    <m/>
    <s v="Y"/>
    <m/>
    <m/>
    <m/>
    <m/>
    <m/>
    <m/>
    <m/>
    <m/>
    <m/>
    <m/>
    <m/>
    <m/>
    <m/>
    <s v="Accident"/>
  </r>
  <r>
    <n v="2791"/>
    <s v="17-1002"/>
    <x v="72"/>
    <d v="1899-12-30T00:00:00"/>
    <n v="34"/>
    <s v="Male"/>
    <s v="Black"/>
    <s v="STAMFORD"/>
    <s v="FAIRFIELD"/>
    <s v="CT"/>
    <s v="BRIDGEPORT"/>
    <s v="FAIRFIELD"/>
    <s v="Hospital"/>
    <m/>
    <x v="0"/>
    <s v="SUBSTANCE ABUSE"/>
    <s v="Automobile"/>
    <s v="STAMFORD"/>
    <s v="FAIRFIELD"/>
    <s v="CT"/>
    <s v="Multi drug Effects"/>
    <s v="COMBINED FENTANYL AND ALCOHOL TOXICITIES, RECENT COCAINE USE"/>
    <m/>
    <s v="Y"/>
    <s v="Y"/>
    <m/>
    <m/>
    <m/>
    <s v="Y"/>
    <m/>
    <m/>
    <m/>
    <m/>
    <m/>
    <m/>
    <m/>
    <m/>
    <m/>
    <s v="Accident"/>
  </r>
  <r>
    <n v="2793"/>
    <s v="17-0778"/>
    <x v="278"/>
    <d v="1899-12-30T00:00:00"/>
    <n v="32"/>
    <s v="Male"/>
    <s v="White"/>
    <s v="BRIDGEPORT"/>
    <s v="FAIRFIELD"/>
    <s v="CT"/>
    <s v="BRIDGEPORT"/>
    <s v="FAIRFIELD"/>
    <s v="Residence"/>
    <m/>
    <x v="0"/>
    <s v="Substance Abuse"/>
    <s v="Residence"/>
    <s v="BRIDGEPORT"/>
    <s v="FAIRFIELD"/>
    <s v="CT"/>
    <s v="Multi drug Effects"/>
    <s v="Acute Intoxication From the Combined Effects of Fentanyl and Alprazolam"/>
    <m/>
    <m/>
    <s v="Y"/>
    <m/>
    <m/>
    <m/>
    <m/>
    <m/>
    <s v="Y"/>
    <m/>
    <m/>
    <m/>
    <m/>
    <m/>
    <m/>
    <m/>
    <s v="Accident"/>
  </r>
  <r>
    <n v="2798"/>
    <s v="17-0569"/>
    <x v="70"/>
    <d v="1899-12-30T00:00:00"/>
    <n v="22"/>
    <s v="Female"/>
    <s v="White"/>
    <s v="OXFORD"/>
    <s v="NEW HAVEN"/>
    <s v="CT"/>
    <s v="OXFORD"/>
    <s v="NEW HAVEN"/>
    <s v="Residence"/>
    <m/>
    <x v="0"/>
    <s v="Substance Abuse"/>
    <s v="Residence"/>
    <s v="OXFORD"/>
    <s v="NEW HAVEN"/>
    <s v="CT"/>
    <s v="Multi drug Effects"/>
    <s v="Acute Intoxication due to the Combined Effects of Acetyl Fentanyl and Fentanyl"/>
    <m/>
    <m/>
    <s v="Y"/>
    <s v="Y"/>
    <m/>
    <m/>
    <m/>
    <m/>
    <m/>
    <m/>
    <m/>
    <m/>
    <m/>
    <m/>
    <m/>
    <m/>
    <s v="Accident"/>
  </r>
  <r>
    <n v="2799"/>
    <s v="17-0529"/>
    <x v="16"/>
    <d v="1899-12-30T00:00:00"/>
    <n v="47"/>
    <s v="Male"/>
    <s v="White"/>
    <s v="TERRYVILLE"/>
    <s v="LITCHFIELD"/>
    <s v="CT"/>
    <s v="TERRYVILLE"/>
    <s v="LITCHFIELD"/>
    <s v="Residence"/>
    <m/>
    <x v="0"/>
    <s v="Substance abuse"/>
    <s v="Residence"/>
    <s v="TERRYVILLE"/>
    <s v="LITCHFIELD"/>
    <s v="CT"/>
    <s v="Multi drug Effects"/>
    <s v="Acute Fentanyl Intoxication"/>
    <m/>
    <m/>
    <s v="Y"/>
    <m/>
    <m/>
    <m/>
    <m/>
    <m/>
    <m/>
    <m/>
    <m/>
    <m/>
    <m/>
    <m/>
    <m/>
    <m/>
    <s v="Accident"/>
  </r>
  <r>
    <n v="2806"/>
    <s v="17-0590"/>
    <x v="261"/>
    <d v="1899-12-30T00:00:00"/>
    <n v="44"/>
    <s v="Male"/>
    <s v="White"/>
    <s v="MIDDLEBURY"/>
    <s v="NEW HAVEN"/>
    <s v="CT"/>
    <s v="MIDDLEBURY"/>
    <s v="NEW HAVEN"/>
    <s v="Residence"/>
    <m/>
    <x v="0"/>
    <s v="Substance abuse"/>
    <s v="Residence"/>
    <s v="MIDDLEBURY"/>
    <s v="NEW HAVEN"/>
    <s v="CT"/>
    <s v="Multi drug Effects"/>
    <s v="ACUTE COCAINE TOXICITY, OXYCODONE USE"/>
    <m/>
    <s v="Y"/>
    <m/>
    <m/>
    <s v="Y"/>
    <m/>
    <m/>
    <m/>
    <m/>
    <m/>
    <m/>
    <m/>
    <m/>
    <m/>
    <m/>
    <m/>
    <s v="Accident"/>
  </r>
  <r>
    <n v="2810"/>
    <s v="17-0359"/>
    <x v="279"/>
    <d v="1899-12-30T00:00:00"/>
    <n v="41"/>
    <s v="Male"/>
    <s v="White"/>
    <s v="HAMDEN"/>
    <s v="NEW HAVEN"/>
    <s v="CT"/>
    <s v="HAMDEN"/>
    <s v="NEW HAVEN"/>
    <s v="Residence"/>
    <m/>
    <x v="0"/>
    <s v="Substance Abuse"/>
    <s v="Residence"/>
    <s v="HAMDEN"/>
    <s v="NEW HAVEN"/>
    <s v="CT"/>
    <s v="Multi drug Effects"/>
    <s v="Acute Intoxication From the Combined Effects of Cocaine, Cocaethylene, Fentanyl, Heroin, and Methadone"/>
    <s v="Y"/>
    <s v="Y"/>
    <s v="Y"/>
    <m/>
    <m/>
    <m/>
    <m/>
    <m/>
    <m/>
    <s v="Y"/>
    <m/>
    <m/>
    <m/>
    <m/>
    <m/>
    <m/>
    <s v="Accident"/>
  </r>
  <r>
    <n v="2814"/>
    <s v="17-0041"/>
    <x v="217"/>
    <d v="1899-12-30T00:00:00"/>
    <n v="44"/>
    <s v="Male"/>
    <s v="White"/>
    <s v="MERIDEN"/>
    <s v="NEW HAVEN"/>
    <s v="CT"/>
    <s v="MERIDEN"/>
    <s v="NEW HAVEN"/>
    <s v="Residence"/>
    <m/>
    <x v="0"/>
    <s v="Substance Abuse"/>
    <s v="Porch"/>
    <s v="MERIDEN"/>
    <s v="NEW HAVEN"/>
    <s v="CT"/>
    <s v="Multi drug Effects"/>
    <s v="Acute Intoxication due to the Combined Effects of Fentanyl, Heroin, Oxycodone and Diazepam"/>
    <s v="Y"/>
    <m/>
    <s v="Y"/>
    <m/>
    <s v="Y"/>
    <m/>
    <m/>
    <m/>
    <s v="Y"/>
    <m/>
    <m/>
    <m/>
    <m/>
    <m/>
    <m/>
    <m/>
    <s v="Accident"/>
  </r>
  <r>
    <n v="2819"/>
    <s v="17-0518"/>
    <x v="163"/>
    <d v="1899-12-30T00:00:00"/>
    <n v="54"/>
    <s v="Female"/>
    <s v="White"/>
    <s v="NEW BRITAIN"/>
    <s v="HARTFORD"/>
    <s v="CT"/>
    <s v="NEW BRITAIN"/>
    <s v="HARTFORD"/>
    <s v="Residence"/>
    <m/>
    <x v="0"/>
    <s v="Substance Abuse"/>
    <s v="Residence"/>
    <s v="NEW BRITAIN"/>
    <s v="HARTFORD"/>
    <s v="CT"/>
    <s v="Multi drug Effects"/>
    <s v="Acute Morphine Intoxication"/>
    <s v="Y"/>
    <m/>
    <m/>
    <m/>
    <m/>
    <m/>
    <m/>
    <m/>
    <m/>
    <m/>
    <m/>
    <m/>
    <m/>
    <m/>
    <m/>
    <m/>
    <s v="Accident"/>
  </r>
  <r>
    <n v="2822"/>
    <s v="17-0300"/>
    <x v="124"/>
    <d v="1899-12-30T00:00:00"/>
    <n v="30"/>
    <s v="Male"/>
    <s v="White"/>
    <s v="TORRINGTON"/>
    <s v="LITCHFIELD"/>
    <s v="CT"/>
    <s v="HARTFORD"/>
    <s v="HARTFORD"/>
    <s v="Hospital"/>
    <m/>
    <x v="0"/>
    <s v="Substance Abuse"/>
    <s v="Residence"/>
    <s v="TORRINGTON"/>
    <s v="LITCHFIELD"/>
    <s v="CT"/>
    <s v="Multi drug Effects"/>
    <s v="Acute Fentanyl and Ethanol Intoxication"/>
    <m/>
    <m/>
    <s v="Y"/>
    <m/>
    <m/>
    <m/>
    <s v="Y"/>
    <m/>
    <m/>
    <m/>
    <m/>
    <m/>
    <m/>
    <m/>
    <m/>
    <m/>
    <s v="Accident"/>
  </r>
  <r>
    <n v="2827"/>
    <s v="17-0666"/>
    <x v="80"/>
    <d v="1899-12-30T00:00:00"/>
    <n v="54"/>
    <s v="Male"/>
    <s v="White"/>
    <s v="VERNON"/>
    <s v="TOLLAND"/>
    <s v="CT"/>
    <s v="VERNON"/>
    <s v="TOLLAND"/>
    <s v="Residence"/>
    <m/>
    <x v="1"/>
    <s v="Drug abuse"/>
    <s v="Residence"/>
    <s v="VERNON"/>
    <s v="TOLLAND"/>
    <s v="CT"/>
    <s v="Multi drug Effects"/>
    <s v="Multidrug Toxicity Including Fentanyl and Acetyl Fentanyl, recent cocaine"/>
    <m/>
    <s v="Y"/>
    <s v="Y"/>
    <s v="Y"/>
    <m/>
    <m/>
    <m/>
    <m/>
    <m/>
    <m/>
    <m/>
    <m/>
    <m/>
    <m/>
    <m/>
    <m/>
    <s v="Accident"/>
  </r>
  <r>
    <n v="2833"/>
    <s v="17-0118"/>
    <x v="23"/>
    <d v="1899-12-30T00:00:00"/>
    <n v="48"/>
    <s v="Female"/>
    <s v="White"/>
    <s v="JEWETT CITY"/>
    <s v="NEW LONDON"/>
    <s v="CT"/>
    <s v="JEWETT CITY"/>
    <s v="NEW LONDON"/>
    <s v="Residence"/>
    <m/>
    <x v="0"/>
    <s v="SUBSTANCE ABUSE"/>
    <s v="Residence"/>
    <s v="JEWETT CITY"/>
    <s v="NEW LONDON"/>
    <s v="CT"/>
    <s v="Multi drug Effects"/>
    <s v="ACUTE HEROIN, ALCOHOL TOXICITIES, HYDROXYZINE, CYCLOBENZAPRINE USE"/>
    <s v="Y"/>
    <m/>
    <m/>
    <m/>
    <m/>
    <m/>
    <s v="Y"/>
    <m/>
    <m/>
    <m/>
    <m/>
    <m/>
    <m/>
    <m/>
    <m/>
    <m/>
    <s v="Accident"/>
  </r>
  <r>
    <n v="2837"/>
    <s v="17-0479"/>
    <x v="26"/>
    <d v="1899-12-30T00:00:00"/>
    <n v="39"/>
    <s v="Male"/>
    <s v="White"/>
    <s v="CLINTON"/>
    <s v="MIDDLESEX"/>
    <s v="CT"/>
    <s v="CLINTON"/>
    <s v="MIDDLESEX"/>
    <s v="Residence"/>
    <m/>
    <x v="0"/>
    <s v="Substance Abuse"/>
    <s v="Residence"/>
    <s v="CLINTON"/>
    <s v="MIDDLESEX"/>
    <s v="CT"/>
    <s v="Multi drug Effects"/>
    <s v="Acute Fentanyl Intoxication"/>
    <m/>
    <m/>
    <s v="Y"/>
    <m/>
    <m/>
    <m/>
    <m/>
    <m/>
    <m/>
    <m/>
    <m/>
    <m/>
    <m/>
    <m/>
    <m/>
    <m/>
    <s v="Accident"/>
  </r>
  <r>
    <n v="2847"/>
    <s v="17-0627"/>
    <x v="204"/>
    <d v="1899-12-30T00:00:00"/>
    <n v="58"/>
    <s v="Male"/>
    <s v="White"/>
    <s v="NORWALK"/>
    <s v="FAIRFIELD"/>
    <s v="CT"/>
    <s v="NORWALK"/>
    <s v="FAIRFIELD"/>
    <s v="Residence"/>
    <m/>
    <x v="0"/>
    <s v="Substance Abuse"/>
    <s v="Residence"/>
    <s v="NORWALK"/>
    <s v="FAIRFIELD"/>
    <s v="CT"/>
    <s v="Multi drug Effects"/>
    <s v="Acute and Chronic Substance Abuse (Fentanyl and Cocaine)"/>
    <m/>
    <s v="Y"/>
    <s v="Y"/>
    <m/>
    <m/>
    <m/>
    <m/>
    <m/>
    <m/>
    <m/>
    <m/>
    <m/>
    <m/>
    <m/>
    <m/>
    <m/>
    <s v="Accident"/>
  </r>
  <r>
    <n v="2852"/>
    <s v="17-0051"/>
    <x v="233"/>
    <d v="1899-12-30T00:00:00"/>
    <n v="34"/>
    <s v="Male"/>
    <s v="White"/>
    <s v="SOUTHINGTON"/>
    <s v="HARTFORD"/>
    <s v="CT"/>
    <s v="SOUTHINGTON"/>
    <s v="HARTFORD"/>
    <s v="Residence"/>
    <m/>
    <x v="0"/>
    <s v="Substance Abuse"/>
    <s v="Residence"/>
    <s v="SOUTHINGTON"/>
    <s v="HARTFORD"/>
    <s v="CT"/>
    <s v="Multi drug Effects"/>
    <s v="Acute Intoxication From the Combined Effects of Fentanyl, 3,4-Methylenedioxymethamphetamine (MDMA), Alprazolam, and Bupropion"/>
    <m/>
    <m/>
    <s v="Y"/>
    <m/>
    <m/>
    <m/>
    <m/>
    <m/>
    <s v="Y"/>
    <m/>
    <s v="Y"/>
    <m/>
    <m/>
    <m/>
    <s v="MDMA"/>
    <m/>
    <s v="Accident"/>
  </r>
  <r>
    <n v="2860"/>
    <s v="17-0297"/>
    <x v="124"/>
    <d v="1899-12-30T00:00:00"/>
    <n v="49"/>
    <s v="Male"/>
    <s v="Hispanic, White"/>
    <s v="NEWINGTON"/>
    <s v="HARTFORD"/>
    <s v="CT"/>
    <s v="NEWINGTON"/>
    <s v="HARTFORD"/>
    <s v="Residence"/>
    <s v="Grantmoor Motel"/>
    <x v="0"/>
    <s v="Substance abuse"/>
    <s v="Hotel or Motel"/>
    <s v="NEWINGTON"/>
    <s v="HARTFORD"/>
    <s v="CT"/>
    <s v="Multi drug Effects"/>
    <s v="Acute Heroin and Cocaine intoxication"/>
    <s v="Y"/>
    <s v="Y"/>
    <m/>
    <m/>
    <m/>
    <m/>
    <m/>
    <m/>
    <m/>
    <m/>
    <m/>
    <m/>
    <m/>
    <m/>
    <m/>
    <m/>
    <s v="Accident"/>
  </r>
  <r>
    <n v="2872"/>
    <s v="17-0941"/>
    <x v="280"/>
    <d v="1899-12-30T00:00:00"/>
    <n v="52"/>
    <s v="Female"/>
    <s v="White"/>
    <s v="NEW LONDON"/>
    <s v="NEW LONDON"/>
    <s v="CT"/>
    <s v="NEW LONDON"/>
    <s v="NEW LONDON"/>
    <s v="Hospital"/>
    <m/>
    <x v="1"/>
    <s v="Drug Use"/>
    <s v="Residence"/>
    <s v="NEW LONDON"/>
    <s v="NEW LONDON"/>
    <s v="CT"/>
    <s v="DM"/>
    <s v="Hyperglycemia and Ketoacidosis Diabetes Mellitus and Acute Intoxication With Ethanol, Alprazolam, Cocaine, and Heroin"/>
    <s v="Y"/>
    <s v="Y"/>
    <m/>
    <m/>
    <m/>
    <m/>
    <s v="Y"/>
    <m/>
    <s v="Y"/>
    <m/>
    <m/>
    <m/>
    <m/>
    <m/>
    <m/>
    <m/>
    <s v="Accident"/>
  </r>
  <r>
    <n v="2873"/>
    <s v="17-0581"/>
    <x v="281"/>
    <d v="1899-12-30T00:00:00"/>
    <n v="25"/>
    <s v="Female"/>
    <s v="White"/>
    <s v="PLAINVILLE"/>
    <s v="HARTFORD"/>
    <s v="CT"/>
    <s v="PLAINVILLE"/>
    <s v="HARTFORD"/>
    <s v="Residence"/>
    <m/>
    <x v="1"/>
    <s v="Inhaling 1,1-DIFLUOROETHANE"/>
    <s v="Residence"/>
    <s v="PLAINVILLE"/>
    <s v="HARTFORD"/>
    <s v="CT"/>
    <s v="Multi drug Effects"/>
    <s v="ACUTE 1,1-DIFLUOROETHANE TOXICITY, ALCOHOL, ALPRAZOLAM, DIPHENHYDRAMINE, AMPHETAMINE USE"/>
    <m/>
    <m/>
    <m/>
    <m/>
    <m/>
    <m/>
    <s v="Y"/>
    <m/>
    <s v="Y"/>
    <m/>
    <s v="Y"/>
    <m/>
    <m/>
    <m/>
    <s v="Difluro"/>
    <m/>
    <s v="Accident"/>
  </r>
  <r>
    <n v="2880"/>
    <s v="17-0198"/>
    <x v="282"/>
    <d v="1899-12-30T00:00:00"/>
    <n v="43"/>
    <s v="Male"/>
    <s v="White"/>
    <s v="BRIDGEPORT"/>
    <s v="FAIRFIELD"/>
    <s v="CT"/>
    <s v="BRIDGEPORT"/>
    <s v="FAIRFIELD"/>
    <s v="Hospital"/>
    <m/>
    <x v="0"/>
    <s v="Substance Abuse"/>
    <s v="Residence"/>
    <s v="BRIDGEPORT"/>
    <s v="FAIRFIELD"/>
    <s v="CT"/>
    <s v="Multi drug Effects"/>
    <s v="Acute Intoxication due to the Combined Effects of Butyryl Fentanyl, Delorazepam, Dextromethorphan, Lorazepam, and U47700 (Synthetic Opioid)"/>
    <m/>
    <m/>
    <s v="Y"/>
    <s v="Y"/>
    <m/>
    <m/>
    <m/>
    <m/>
    <s v="Y"/>
    <m/>
    <m/>
    <m/>
    <m/>
    <m/>
    <s v="U-47700"/>
    <m/>
    <s v="Accident"/>
  </r>
  <r>
    <n v="2885"/>
    <s v="17-0102"/>
    <x v="42"/>
    <d v="1899-12-30T00:00:00"/>
    <n v="33"/>
    <s v="Male"/>
    <s v="White"/>
    <s v="NEW BRITAIN"/>
    <s v="HARTFORD"/>
    <s v="CT"/>
    <s v="NEW BRITAIN"/>
    <s v="HARTFORD"/>
    <s v="Residence"/>
    <m/>
    <x v="0"/>
    <s v="Substance Abuse"/>
    <s v="Residential Building"/>
    <s v="NEW BRITAIN"/>
    <s v="HARTFORD"/>
    <s v="CT"/>
    <s v="Multi drug Effects"/>
    <s v="Acute Intoxication due to the Combined Effects of Fentanyl and Acetyl Fentanyl"/>
    <m/>
    <m/>
    <s v="Y"/>
    <s v="Y"/>
    <m/>
    <m/>
    <m/>
    <m/>
    <m/>
    <m/>
    <m/>
    <m/>
    <m/>
    <m/>
    <m/>
    <m/>
    <s v="Accident"/>
  </r>
  <r>
    <n v="2887"/>
    <s v="17-0762"/>
    <x v="283"/>
    <d v="1899-12-30T00:00:00"/>
    <n v="29"/>
    <s v="Female"/>
    <s v="White"/>
    <s v="HARTFORD"/>
    <s v="HARTFORD"/>
    <s v="CT"/>
    <s v="HARTFORD"/>
    <s v="HARTFORD"/>
    <s v="Hospital"/>
    <m/>
    <x v="0"/>
    <s v="Substance Abuse"/>
    <s v="Residence"/>
    <s v="HARTFORD"/>
    <s v="HARTFORD"/>
    <s v="CT"/>
    <s v="Multi drug Effects"/>
    <s v="Complications of Drug Toxicity Probable Cocaine and Phencyclidine"/>
    <m/>
    <s v="Y"/>
    <m/>
    <m/>
    <m/>
    <m/>
    <m/>
    <m/>
    <m/>
    <m/>
    <m/>
    <m/>
    <m/>
    <m/>
    <s v="PCP"/>
    <m/>
    <s v="Accident"/>
  </r>
  <r>
    <n v="2890"/>
    <s v="17-0185"/>
    <x v="205"/>
    <d v="1899-12-30T00:00:00"/>
    <n v="29"/>
    <s v="Male"/>
    <s v="White"/>
    <s v="NEW HARTFORD"/>
    <s v="LITCHFIELD"/>
    <s v="CT"/>
    <s v="CANTON"/>
    <s v="HARTFORD"/>
    <s v="Other"/>
    <s v="Restaurant"/>
    <x v="0"/>
    <s v="Substance Abuse"/>
    <s v="Restaurant"/>
    <s v="CANTON"/>
    <s v="HARTFORD"/>
    <s v="CT"/>
    <s v="Multi drug Effects"/>
    <s v="Acute Intoxication Due to the Combined Effects of Fentanyl, Heroin, Cocaine, Amphetamine, and Alprazolam"/>
    <s v="Y"/>
    <s v="Y"/>
    <s v="Y"/>
    <m/>
    <m/>
    <m/>
    <m/>
    <m/>
    <s v="Y"/>
    <m/>
    <s v="Y"/>
    <m/>
    <m/>
    <m/>
    <m/>
    <m/>
    <s v="Accident"/>
  </r>
  <r>
    <n v="2893"/>
    <s v="17-0710"/>
    <x v="223"/>
    <d v="1899-12-30T00:00:00"/>
    <n v="33"/>
    <s v="Male"/>
    <s v="White"/>
    <s v="BRANFORD"/>
    <s v="NEW HAVEN"/>
    <s v="CT"/>
    <s v="NEW HAVEN"/>
    <s v="NEW HAVEN"/>
    <s v="Hospital"/>
    <m/>
    <x v="0"/>
    <s v="Substance Abuse"/>
    <s v="Hotel or Motel"/>
    <s v="BRANFORD"/>
    <s v="NEW HAVEN"/>
    <s v="CT"/>
    <s v="Multi drug Effects"/>
    <s v="Acute Intoxication due to the Combined Effects of Fentanyl, Acetyl Fentanyl and Cocaine"/>
    <m/>
    <s v="Y"/>
    <s v="Y"/>
    <s v="Y"/>
    <m/>
    <m/>
    <m/>
    <m/>
    <m/>
    <m/>
    <m/>
    <m/>
    <m/>
    <m/>
    <m/>
    <m/>
    <s v="Accident"/>
  </r>
  <r>
    <n v="2902"/>
    <s v="17-0498"/>
    <x v="141"/>
    <d v="1899-12-30T00:00:00"/>
    <n v="44"/>
    <s v="Male"/>
    <s v="Black"/>
    <s v="WILLIMANTIC"/>
    <s v="WINDHAM"/>
    <s v="CT"/>
    <s v="WILLIMANTIC"/>
    <s v="WINDHAM"/>
    <s v="Residence"/>
    <m/>
    <x v="1"/>
    <s v="Drug abuse"/>
    <s v="Residence"/>
    <s v="WILLIMANTIC"/>
    <s v="WINDHAM"/>
    <s v="CT"/>
    <s v="Multi drug Effects"/>
    <s v="Multidrug Toxicity Including Ethanol, Fentanyl, and Morphine"/>
    <s v="Y"/>
    <m/>
    <s v="Y"/>
    <m/>
    <m/>
    <m/>
    <s v="Y"/>
    <m/>
    <m/>
    <m/>
    <m/>
    <m/>
    <m/>
    <m/>
    <m/>
    <m/>
    <s v="Accident"/>
  </r>
  <r>
    <n v="2910"/>
    <s v="17-0901"/>
    <x v="44"/>
    <d v="1899-12-30T00:00:00"/>
    <n v="51"/>
    <s v="Female"/>
    <s v="White"/>
    <s v="EAST HARTFORD"/>
    <s v="HARTFORD"/>
    <s v="CT"/>
    <s v="HARTFORD"/>
    <s v="HARTFORD"/>
    <s v="Hospital"/>
    <m/>
    <x v="2"/>
    <s v="Drug and Alcohol Abuse"/>
    <s v="Residence"/>
    <s v="EAST HARTFORD"/>
    <s v="HARTFORD"/>
    <s v="CT"/>
    <s v="Multi drug Effects"/>
    <s v="Complications of Ethanol, Opiate, and Benzodiazepine Toxicity"/>
    <s v="Y"/>
    <m/>
    <m/>
    <m/>
    <m/>
    <m/>
    <s v="Y"/>
    <m/>
    <s v="Y"/>
    <m/>
    <m/>
    <m/>
    <m/>
    <m/>
    <m/>
    <m/>
    <s v="Accident"/>
  </r>
  <r>
    <n v="2913"/>
    <s v="17-0632"/>
    <x v="284"/>
    <d v="1899-12-30T00:00:00"/>
    <n v="35"/>
    <s v="Male"/>
    <s v="Black"/>
    <s v="EAST HARTFORD"/>
    <s v="HARTFORD"/>
    <s v="CT"/>
    <s v="EAST HARTFORD"/>
    <s v="HARTFORD"/>
    <s v="Residence"/>
    <m/>
    <x v="0"/>
    <s v="Substance Abuse"/>
    <s v="Residence"/>
    <s v="EAST HARTFORD"/>
    <s v="HARTFORD"/>
    <s v="CT"/>
    <s v="Multi drug Effects"/>
    <s v="Acute Intoxication due to the Combined Effects of Cocaine, Ethanol, and Fentanyl"/>
    <m/>
    <s v="Y"/>
    <s v="Y"/>
    <m/>
    <m/>
    <m/>
    <s v="Y"/>
    <m/>
    <m/>
    <m/>
    <m/>
    <m/>
    <m/>
    <m/>
    <m/>
    <m/>
    <s v="Accident"/>
  </r>
  <r>
    <n v="2917"/>
    <s v="17-0464"/>
    <x v="210"/>
    <d v="1899-12-30T00:00:00"/>
    <n v="64"/>
    <s v="Male"/>
    <s v="White"/>
    <s v="BRISTOL"/>
    <s v="HARTFORD"/>
    <s v="CT"/>
    <s v="BRISTOL"/>
    <s v="HARTFORD"/>
    <s v="Hospital"/>
    <m/>
    <x v="1"/>
    <s v="Ingestion"/>
    <s v="Residence"/>
    <s v="BRISTOL"/>
    <s v="HARTFORD"/>
    <s v="CT"/>
    <s v="Multi drug Effects"/>
    <s v="Acute Intoxication (Benzodiazepines and Opiates)"/>
    <m/>
    <m/>
    <m/>
    <m/>
    <m/>
    <m/>
    <m/>
    <m/>
    <s v="Y"/>
    <m/>
    <m/>
    <m/>
    <m/>
    <m/>
    <m/>
    <s v="Y"/>
    <s v="Accident"/>
  </r>
  <r>
    <n v="2918"/>
    <s v="17-0726"/>
    <x v="71"/>
    <d v="1899-12-30T00:00:00"/>
    <n v="62"/>
    <s v="Male"/>
    <s v="White"/>
    <s v="NEW BRITAIN"/>
    <s v="HARTFORD"/>
    <s v="CT"/>
    <s v="NEW BRITAIN"/>
    <s v="HARTFORD"/>
    <s v="Residence"/>
    <m/>
    <x v="0"/>
    <s v="Substance Abuse"/>
    <s v="Residence"/>
    <s v="NEW BRITAIN"/>
    <s v="HARTFORD"/>
    <s v="CT"/>
    <s v="Multi drug Effects"/>
    <s v="Acute Heroin Intoxication"/>
    <s v="Y"/>
    <m/>
    <m/>
    <m/>
    <m/>
    <m/>
    <m/>
    <m/>
    <m/>
    <m/>
    <m/>
    <m/>
    <m/>
    <m/>
    <m/>
    <m/>
    <s v="Accident"/>
  </r>
  <r>
    <n v="2920"/>
    <s v="17-0362"/>
    <x v="202"/>
    <d v="1899-12-30T00:00:00"/>
    <n v="35"/>
    <s v="Male"/>
    <s v="Black"/>
    <s v="WATERBURY"/>
    <s v="NEW HAVEN"/>
    <s v="CT"/>
    <s v="WATERBURY"/>
    <s v="NEW HAVEN"/>
    <s v="Residence"/>
    <m/>
    <x v="0"/>
    <s v="Substance Abuse"/>
    <s v="Residence"/>
    <s v="WATERBURY"/>
    <s v="NEW HAVEN"/>
    <s v="CT"/>
    <s v="Multi drug Effects"/>
    <s v="Acute Fentanyl and Cocaine Intoxication"/>
    <m/>
    <s v="Y"/>
    <s v="Y"/>
    <m/>
    <m/>
    <m/>
    <m/>
    <m/>
    <m/>
    <m/>
    <m/>
    <m/>
    <m/>
    <m/>
    <m/>
    <m/>
    <s v="Accident"/>
  </r>
  <r>
    <n v="2927"/>
    <s v="17-0217"/>
    <x v="214"/>
    <d v="1899-12-30T00:00:00"/>
    <n v="27"/>
    <s v="Male"/>
    <s v="White"/>
    <s v="WINDSOR LOCKS"/>
    <s v="HARTFORD"/>
    <s v="CT"/>
    <s v="WINDSOR LOCKS"/>
    <s v="HARTFORD"/>
    <s v="Residence"/>
    <m/>
    <x v="0"/>
    <s v="Substance Abuse"/>
    <s v="Residence"/>
    <s v="WINDSOR LOCKS"/>
    <s v="HARTFORD"/>
    <s v="CT"/>
    <s v="Multi drug Effects"/>
    <s v="Acute Fentanyl Intoxication"/>
    <m/>
    <m/>
    <s v="Y"/>
    <m/>
    <m/>
    <m/>
    <m/>
    <m/>
    <m/>
    <m/>
    <m/>
    <m/>
    <m/>
    <m/>
    <m/>
    <m/>
    <s v="Accident"/>
  </r>
  <r>
    <n v="2933"/>
    <s v="17-0678"/>
    <x v="285"/>
    <d v="1899-12-30T00:00:00"/>
    <n v="53"/>
    <s v="Female"/>
    <s v="White"/>
    <s v="MILFORD"/>
    <s v="NEW HAVEN"/>
    <s v="CT"/>
    <s v="MILFORD"/>
    <s v="NEW HAVEN"/>
    <s v="Residence"/>
    <m/>
    <x v="0"/>
    <s v="Substance Abuse"/>
    <s v="Residence"/>
    <s v="MILFORD"/>
    <s v="NEW HAVEN"/>
    <s v="CT"/>
    <s v="Multi drug Effects"/>
    <s v="Acute Intoxication due to the Combined Effects of Clonazepam, Cyclobenzaprine, Morphine, and Sertraline"/>
    <m/>
    <m/>
    <m/>
    <m/>
    <m/>
    <m/>
    <m/>
    <m/>
    <m/>
    <m/>
    <m/>
    <m/>
    <s v="Y"/>
    <m/>
    <m/>
    <m/>
    <s v="Accident"/>
  </r>
  <r>
    <n v="2945"/>
    <s v="17-0416"/>
    <x v="98"/>
    <d v="1899-12-30T00:00:00"/>
    <n v="42"/>
    <s v="Male"/>
    <s v="White"/>
    <s v="CHESHIRE"/>
    <s v="NEW HAVEN"/>
    <s v="CT"/>
    <s v="CHESHIRE"/>
    <s v="NEW HAVEN"/>
    <s v="Residence"/>
    <m/>
    <x v="0"/>
    <s v="Substance Abuse"/>
    <s v="Residence"/>
    <s v="CHESHIRE"/>
    <s v="NEW HAVEN"/>
    <s v="CT"/>
    <s v="Multi drug Effects"/>
    <s v="Acute Intoxication From the Combined Effects of Cocaine, Fentanyl, Acetyl Fentanyl, Tramadol, Alprazolam, Sertraline, and Lamotrigine"/>
    <m/>
    <s v="Y"/>
    <s v="Y"/>
    <s v="Y"/>
    <m/>
    <m/>
    <m/>
    <m/>
    <s v="Y"/>
    <m/>
    <m/>
    <s v="Y"/>
    <m/>
    <m/>
    <m/>
    <m/>
    <s v="Accident"/>
  </r>
  <r>
    <n v="2963"/>
    <s v="17-0658"/>
    <x v="126"/>
    <d v="1899-12-30T00:00:00"/>
    <n v="20"/>
    <s v="Male"/>
    <s v="White"/>
    <s v="BRISTOL"/>
    <s v="HARTFORD"/>
    <s v="CT"/>
    <s v="BRISTOL"/>
    <s v="HARTFORD"/>
    <s v="Hospital"/>
    <m/>
    <x v="2"/>
    <s v="Alcohol and Benzodiazepine use"/>
    <s v="Other"/>
    <s v="BRISTOL"/>
    <s v="HARTFORD"/>
    <s v="CT"/>
    <s v="Multi drug Effects"/>
    <s v="COMPLICATIONS OF COMBINED ALCOHOL AND BENZODIAZEPINE TOXICITIES"/>
    <m/>
    <m/>
    <m/>
    <m/>
    <m/>
    <m/>
    <s v="Y"/>
    <m/>
    <s v="Y"/>
    <m/>
    <m/>
    <m/>
    <m/>
    <m/>
    <m/>
    <m/>
    <s v="Accident"/>
  </r>
  <r>
    <n v="2971"/>
    <s v="17-0144"/>
    <x v="112"/>
    <d v="1899-12-30T00:00:00"/>
    <n v="23"/>
    <s v="Female"/>
    <s v="White"/>
    <s v="BARKHAMSTED"/>
    <s v="LITCHFIELD"/>
    <s v="CT"/>
    <s v="ENFIELD"/>
    <s v="HARTFORD"/>
    <s v="Other"/>
    <s v="Holiday Inn"/>
    <x v="0"/>
    <s v="Substance Abuse"/>
    <s v="Hotel or Motel"/>
    <s v="ENFIELD"/>
    <s v="HARTFORD"/>
    <s v="CT"/>
    <s v="Multi drug Effects"/>
    <s v="Acute fentanyl Intoxication"/>
    <m/>
    <m/>
    <s v="Y"/>
    <m/>
    <m/>
    <m/>
    <m/>
    <m/>
    <m/>
    <m/>
    <m/>
    <m/>
    <m/>
    <m/>
    <m/>
    <m/>
    <s v="Accident"/>
  </r>
  <r>
    <n v="2985"/>
    <s v="17-0448"/>
    <x v="48"/>
    <d v="1899-12-30T00:00:00"/>
    <n v="50"/>
    <s v="Male"/>
    <s v="White"/>
    <s v="MANCHESTER"/>
    <s v="HARTFORD"/>
    <s v="CT"/>
    <s v="MANCHESTER"/>
    <s v="HARTFORD"/>
    <s v="Residence"/>
    <m/>
    <x v="0"/>
    <s v="Substance Abuse"/>
    <s v="Residence"/>
    <s v="MANCHESTER"/>
    <s v="HARTFORD"/>
    <s v="CT"/>
    <s v="Multi drug Effects"/>
    <s v="Fentanyl, Quetiapine, and Duloxetine."/>
    <m/>
    <m/>
    <s v="Y"/>
    <m/>
    <m/>
    <m/>
    <m/>
    <m/>
    <m/>
    <m/>
    <m/>
    <m/>
    <m/>
    <m/>
    <m/>
    <m/>
    <s v="Accident"/>
  </r>
  <r>
    <n v="2986"/>
    <s v="17-0086"/>
    <x v="286"/>
    <d v="1899-12-30T00:00:00"/>
    <n v="26"/>
    <s v="Male"/>
    <s v="White"/>
    <s v="WATERBURY"/>
    <s v="NEW HAVEN"/>
    <s v="CT"/>
    <s v="WATERBURY"/>
    <s v="NEW HAVEN"/>
    <s v="Residence"/>
    <m/>
    <x v="0"/>
    <s v="SUBSTANCE ABUSE"/>
    <s v="Residence"/>
    <s v="WATERBURY"/>
    <s v="NEW HAVEN"/>
    <s v="CT"/>
    <s v="Multi drug Effects"/>
    <s v="COMPLICATIONS OF FENTANYL AND COCAINE TOXICITIES"/>
    <m/>
    <s v="Y"/>
    <s v="Y"/>
    <m/>
    <m/>
    <m/>
    <m/>
    <m/>
    <m/>
    <m/>
    <m/>
    <m/>
    <m/>
    <m/>
    <m/>
    <m/>
    <s v="Accident"/>
  </r>
  <r>
    <n v="2995"/>
    <s v="17-0130"/>
    <x v="119"/>
    <d v="1899-12-30T00:00:00"/>
    <n v="26"/>
    <s v="Male"/>
    <s v="White"/>
    <s v="STAFFORD SPRINGS"/>
    <s v="TOLLAND"/>
    <s v="CT"/>
    <s v="STAFFORD SPRINGS"/>
    <s v="TOLLAND"/>
    <s v="Residence"/>
    <m/>
    <x v="0"/>
    <s v="Substance Abuse"/>
    <s v="Residence"/>
    <s v="STAFFORD SPRINGS"/>
    <s v="TOLLAND"/>
    <s v="CT"/>
    <s v="Multi drug Effects"/>
    <s v="Acetyl Fentanyl and Fentanyl"/>
    <m/>
    <m/>
    <s v="Y"/>
    <s v="Y"/>
    <m/>
    <m/>
    <m/>
    <m/>
    <m/>
    <m/>
    <m/>
    <m/>
    <m/>
    <m/>
    <m/>
    <m/>
    <s v="Accident"/>
  </r>
  <r>
    <n v="2996"/>
    <s v="17-0016"/>
    <x v="118"/>
    <d v="1899-12-30T00:00:00"/>
    <n v="23"/>
    <s v="Male"/>
    <s v="White"/>
    <s v="DANBURY"/>
    <s v="FAIRFIELD"/>
    <s v="CT"/>
    <s v="DANBURY"/>
    <s v="FAIRFIELD"/>
    <s v="Residence"/>
    <m/>
    <x v="0"/>
    <s v="Substance Abuse"/>
    <s v="Residence"/>
    <s v="DANBURY"/>
    <s v="FAIRFIELD"/>
    <s v="CT"/>
    <s v="Multi drug Effects"/>
    <s v="Acute Fentanyl Intoxication"/>
    <m/>
    <m/>
    <s v="Y"/>
    <m/>
    <m/>
    <m/>
    <m/>
    <m/>
    <m/>
    <m/>
    <m/>
    <m/>
    <m/>
    <m/>
    <m/>
    <m/>
    <s v="Accident"/>
  </r>
  <r>
    <n v="2998"/>
    <s v="17-0536"/>
    <x v="260"/>
    <d v="1899-12-30T00:00:00"/>
    <n v="52"/>
    <s v="Male"/>
    <s v="White"/>
    <s v="WILLIMANTIC"/>
    <s v="WINDHAM"/>
    <s v="CT"/>
    <s v="HARTFORD"/>
    <s v="HARTFORD"/>
    <s v="Hospital"/>
    <m/>
    <x v="1"/>
    <s v="Drug Use"/>
    <s v="Restaurant"/>
    <s v="GLASTONBURY"/>
    <s v="HARTFORD"/>
    <s v="CT"/>
    <s v="Multi drug Effects"/>
    <s v="Combined Effects of Clonazepam, Trazodone, and Fentanyl"/>
    <m/>
    <m/>
    <s v="Y"/>
    <m/>
    <m/>
    <m/>
    <m/>
    <m/>
    <s v="Y"/>
    <m/>
    <m/>
    <m/>
    <m/>
    <m/>
    <m/>
    <m/>
    <s v="Accident"/>
  </r>
  <r>
    <n v="3000"/>
    <s v="17-0330"/>
    <x v="287"/>
    <d v="1899-12-30T00:00:00"/>
    <n v="59"/>
    <s v="Male"/>
    <s v="White"/>
    <s v="JEWETT CITY"/>
    <s v="NEW LONDON"/>
    <s v="CT"/>
    <s v="NORWICH"/>
    <s v="NEW LONDON"/>
    <s v="Hospital"/>
    <m/>
    <x v="1"/>
    <s v="Drug Use"/>
    <s v="Residence"/>
    <s v="JEWETT CITY"/>
    <s v="NEW LONDON"/>
    <s v="CT"/>
    <s v="Multi drug Effects"/>
    <s v="Combined Effects of Clonazepam, Cocaine, Quetiapine, and Fentanyl"/>
    <m/>
    <s v="Y"/>
    <s v="Y"/>
    <m/>
    <m/>
    <m/>
    <m/>
    <m/>
    <s v="Y"/>
    <m/>
    <m/>
    <m/>
    <m/>
    <m/>
    <m/>
    <m/>
    <s v="Accident"/>
  </r>
  <r>
    <n v="3012"/>
    <s v="17-0107"/>
    <x v="176"/>
    <d v="1899-12-30T00:00:00"/>
    <n v="24"/>
    <s v="Male"/>
    <s v="White"/>
    <s v="DEEP RIVER"/>
    <s v="MIDDLESEX"/>
    <s v="CT"/>
    <s v="DEEP RIVER"/>
    <s v="MIDDLESEX"/>
    <s v="Residence"/>
    <m/>
    <x v="0"/>
    <s v="Substance Abuse"/>
    <s v="Residence"/>
    <s v="DEEP RIVER"/>
    <s v="MIDDLESEX"/>
    <s v="CT"/>
    <s v="Multi drug Effects"/>
    <s v="Acute Intoxication From the Combined Effects of Fentanyl, Acetyl Fentanyl, U-47700 (Synthetic Opioid), and Alcohol"/>
    <m/>
    <m/>
    <s v="Y"/>
    <s v="Y"/>
    <m/>
    <m/>
    <s v="Y"/>
    <m/>
    <m/>
    <m/>
    <m/>
    <m/>
    <m/>
    <m/>
    <s v="U-47700"/>
    <m/>
    <s v="Accident"/>
  </r>
  <r>
    <n v="3019"/>
    <s v="17-0404"/>
    <x v="271"/>
    <d v="1899-12-30T00:00:00"/>
    <n v="22"/>
    <s v="Male"/>
    <s v="White"/>
    <s v="GREENWICH"/>
    <s v="FAIRFIELD"/>
    <s v="CT"/>
    <s v="HARTFORD"/>
    <s v="HARTFORD"/>
    <s v="Hospital"/>
    <m/>
    <x v="0"/>
    <s v="SUBSTANCE ABUSE"/>
    <s v="Residence"/>
    <s v="GREENWICH"/>
    <s v="FAIRFIELD"/>
    <s v="CT"/>
    <s v="Multi drug Effects"/>
    <s v="Fentanyl, Heroin, And Clonazepam"/>
    <s v="Y"/>
    <m/>
    <s v="Y"/>
    <m/>
    <m/>
    <m/>
    <m/>
    <m/>
    <s v="Y"/>
    <m/>
    <m/>
    <m/>
    <m/>
    <m/>
    <m/>
    <m/>
    <s v="Accident"/>
  </r>
  <r>
    <n v="3022"/>
    <s v="17-0166"/>
    <x v="231"/>
    <d v="1899-12-30T00:00:00"/>
    <n v="38"/>
    <s v="Male"/>
    <s v="White"/>
    <s v="NEW BRITAIN"/>
    <s v="HARTFORD"/>
    <s v="CT"/>
    <s v="NEW BRITAIN"/>
    <s v="HARTFORD"/>
    <s v="Hospital"/>
    <m/>
    <x v="0"/>
    <s v="Substance Abuse"/>
    <s v="Residence"/>
    <s v="NEW BRITAIN"/>
    <s v="HARTFORD"/>
    <s v="CT"/>
    <s v="Multi drug Effects"/>
    <s v="ACUTE FENTANYL AND BENZODIAZEPINE INTOXICATION"/>
    <m/>
    <m/>
    <s v="Y"/>
    <m/>
    <m/>
    <m/>
    <m/>
    <m/>
    <s v="Y"/>
    <m/>
    <m/>
    <m/>
    <m/>
    <m/>
    <m/>
    <m/>
    <s v="Accident"/>
  </r>
  <r>
    <n v="3055"/>
    <s v="17-0081"/>
    <x v="207"/>
    <d v="1899-12-30T00:00:00"/>
    <n v="45"/>
    <s v="Female"/>
    <s v="White"/>
    <s v="BRIDGEPORT"/>
    <s v="FAIRFIELD"/>
    <s v="CT"/>
    <s v="BRIDGEPORT"/>
    <s v="FAIRFIELD"/>
    <s v="Residence"/>
    <m/>
    <x v="0"/>
    <s v="SUBSTANCE ABUSE"/>
    <s v="Residence"/>
    <s v="BRIDGEPORT"/>
    <s v="FAIRFIELD"/>
    <s v="CT"/>
    <s v="Multi drug Effects"/>
    <s v="ACUTE FENTANYL, ACETYL FENTANYL AND HEROIN TOXICITIES"/>
    <s v="Y"/>
    <m/>
    <s v="Y"/>
    <s v="Y"/>
    <m/>
    <m/>
    <m/>
    <m/>
    <m/>
    <m/>
    <m/>
    <m/>
    <m/>
    <m/>
    <m/>
    <m/>
    <s v="Accident"/>
  </r>
  <r>
    <n v="3058"/>
    <s v="17-0005"/>
    <x v="288"/>
    <d v="1899-12-30T00:00:00"/>
    <n v="45"/>
    <s v="Female"/>
    <s v="White"/>
    <s v="NEW LONDON"/>
    <s v="NEW LONDON"/>
    <s v="CT"/>
    <s v="NEW LONDON"/>
    <s v="NEW LONDON"/>
    <s v="Residence"/>
    <m/>
    <x v="0"/>
    <s v="Substance Abuse"/>
    <s v="Residence"/>
    <s v="NEW LONDON"/>
    <s v="NEW LONDON"/>
    <s v="CT"/>
    <s v="Multi drug Effects"/>
    <s v="Acute Intoxication due to the Combined Effects of Heroin, Cocaine and Cyclobenzaprine"/>
    <s v="Y"/>
    <s v="Y"/>
    <m/>
    <m/>
    <m/>
    <m/>
    <m/>
    <m/>
    <m/>
    <m/>
    <m/>
    <m/>
    <m/>
    <m/>
    <m/>
    <m/>
    <s v="Accident"/>
  </r>
  <r>
    <n v="3067"/>
    <s v="17-0617"/>
    <x v="225"/>
    <d v="1899-12-30T00:00:00"/>
    <n v="34"/>
    <s v="Male"/>
    <s v="White"/>
    <s v="NAUGATUCK"/>
    <s v="NEW HAVEN"/>
    <s v="CT"/>
    <s v="NAUGATUCK"/>
    <s v="NEW HAVEN"/>
    <s v="Residence"/>
    <m/>
    <x v="0"/>
    <s v="Substance Abuse"/>
    <s v="Residence"/>
    <s v="NAUGATUCK"/>
    <s v="NEW HAVEN"/>
    <s v="CT"/>
    <s v="Multi drug Effects"/>
    <s v="Acute Intoxication From the Combined Effects of Fentanyl, Morphine, and Methamphetamine"/>
    <s v="Y"/>
    <m/>
    <s v="Y"/>
    <m/>
    <m/>
    <m/>
    <m/>
    <m/>
    <m/>
    <m/>
    <s v="Y"/>
    <m/>
    <m/>
    <m/>
    <m/>
    <m/>
    <s v="Accident"/>
  </r>
  <r>
    <n v="3088"/>
    <s v="17-0971"/>
    <x v="95"/>
    <d v="1899-12-30T00:00:00"/>
    <n v="22"/>
    <s v="Male"/>
    <s v="Black"/>
    <s v="MERIDEN"/>
    <s v="NEW HAVEN"/>
    <s v="CT"/>
    <s v="MERIDEN"/>
    <s v="NEW HAVEN"/>
    <s v="Hospital"/>
    <m/>
    <x v="0"/>
    <s v="Substance Abuse"/>
    <s v="In Vehicle"/>
    <s v="MERIDEN"/>
    <s v="NEW HAVEN"/>
    <s v="CT"/>
    <s v="Multi drug Effects"/>
    <s v="Acute Intoxication due to the Combined Effects of Ethanol and Fentanyl"/>
    <m/>
    <m/>
    <s v="Y"/>
    <m/>
    <m/>
    <m/>
    <s v="Y"/>
    <m/>
    <m/>
    <m/>
    <m/>
    <m/>
    <m/>
    <m/>
    <m/>
    <m/>
    <s v="Accident"/>
  </r>
  <r>
    <n v="3092"/>
    <s v="17-0747"/>
    <x v="289"/>
    <d v="1899-12-30T00:00:00"/>
    <n v="48"/>
    <s v="Male"/>
    <s v="White"/>
    <s v="MIDDLETOWN"/>
    <s v="MIDDLESEX"/>
    <s v="CT"/>
    <s v="MIDDLETOWN"/>
    <s v="MIDDLESEX"/>
    <s v="Residence"/>
    <m/>
    <x v="1"/>
    <s v="Drug Use"/>
    <s v="Residence"/>
    <s v="MIDDLETOWN"/>
    <s v="MIDDLESEX"/>
    <s v="CT"/>
    <s v="Multi drug Effects"/>
    <s v="Acute Intoxication Combined Effects of Cocaine, Amphetamine, and Heroin"/>
    <s v="Y"/>
    <s v="Y"/>
    <m/>
    <m/>
    <m/>
    <m/>
    <m/>
    <m/>
    <m/>
    <m/>
    <s v="Y"/>
    <m/>
    <m/>
    <m/>
    <m/>
    <m/>
    <s v="Accident"/>
  </r>
  <r>
    <n v="3097"/>
    <s v="17-0522"/>
    <x v="290"/>
    <d v="1899-12-30T00:00:00"/>
    <n v="33"/>
    <s v="Male"/>
    <s v="White"/>
    <s v="PAWCATUCK"/>
    <s v="NEW LONDON"/>
    <s v="CT"/>
    <s v="PAWCATUCK"/>
    <s v="NEW LONDON"/>
    <s v="Residence"/>
    <m/>
    <x v="0"/>
    <s v="Substance abuse"/>
    <s v="Residence"/>
    <s v="PAWCATUCK"/>
    <s v="NEW LONDON"/>
    <s v="CT"/>
    <s v="Multi drug Effects"/>
    <s v="Fentanyl, Diazepam, and Citalopram"/>
    <m/>
    <m/>
    <s v="Y"/>
    <m/>
    <m/>
    <m/>
    <m/>
    <m/>
    <s v="Y"/>
    <m/>
    <m/>
    <m/>
    <m/>
    <m/>
    <m/>
    <m/>
    <s v="Accident"/>
  </r>
  <r>
    <n v="3098"/>
    <s v="17-0876"/>
    <x v="150"/>
    <d v="1899-12-30T00:00:00"/>
    <n v="40"/>
    <s v="Female"/>
    <s v="White"/>
    <s v="CROMWELL"/>
    <s v="MIDDLESEX"/>
    <s v="CT"/>
    <s v="CROMWELL"/>
    <s v="MIDDLESEX"/>
    <s v="Residence"/>
    <m/>
    <x v="0"/>
    <s v="Substance Abuse"/>
    <s v="Residence"/>
    <s v="CROMWELL"/>
    <s v="MIDDLESEX"/>
    <s v="CT"/>
    <s v="Multi drug Effects"/>
    <s v="Acute Intoxication From the Combined Effects of Cocaine, Fentanyl, Acetyl Fentanyl, Hydrocodone, and Alcohol"/>
    <m/>
    <s v="Y"/>
    <s v="Y"/>
    <s v="Y"/>
    <m/>
    <m/>
    <s v="Y"/>
    <s v="Y"/>
    <m/>
    <m/>
    <m/>
    <m/>
    <m/>
    <m/>
    <m/>
    <m/>
    <s v="Accident"/>
  </r>
  <r>
    <n v="3111"/>
    <s v="17-0113"/>
    <x v="11"/>
    <d v="1899-12-30T00:00:00"/>
    <n v="57"/>
    <s v="Male"/>
    <s v="White"/>
    <s v="ROCKFALL"/>
    <s v="MIDDLESEX"/>
    <s v="CT"/>
    <s v="MIDDLETOWN"/>
    <s v="MIDDLESEX"/>
    <s v="Hospital"/>
    <m/>
    <x v="1"/>
    <s v="Opiate use"/>
    <s v="Residence"/>
    <s v="ROCKFALL"/>
    <s v="MIDDLESEX"/>
    <s v="CT"/>
    <s v="Multi drug Effects"/>
    <s v="COMPLICATIONS OF ACUTE AND CHRONIC OPIATE TOXICITY"/>
    <m/>
    <m/>
    <m/>
    <m/>
    <s v="Y"/>
    <s v="Y"/>
    <m/>
    <m/>
    <m/>
    <m/>
    <m/>
    <m/>
    <m/>
    <m/>
    <m/>
    <m/>
    <s v="Accident"/>
  </r>
  <r>
    <n v="3124"/>
    <s v="17-0923"/>
    <x v="291"/>
    <d v="1899-12-30T00:00:00"/>
    <n v="57"/>
    <s v="Male"/>
    <s v="White"/>
    <s v="WEST HARTFORD"/>
    <s v="HARTFORD"/>
    <s v="CT"/>
    <s v="WEST HARTFORD"/>
    <s v="HARTFORD"/>
    <s v="Residence"/>
    <m/>
    <x v="0"/>
    <s v="Substance Abuse"/>
    <s v="Residence"/>
    <s v="WEST HARTFORD"/>
    <s v="HARTFORD"/>
    <s v="CT"/>
    <s v="Multi drug Effects"/>
    <s v="Acute Methamphetamine Intoxication"/>
    <m/>
    <m/>
    <m/>
    <m/>
    <m/>
    <m/>
    <m/>
    <m/>
    <m/>
    <m/>
    <s v="Y"/>
    <m/>
    <m/>
    <m/>
    <m/>
    <m/>
    <s v="Accident"/>
  </r>
  <r>
    <n v="3131"/>
    <s v="17-0564"/>
    <x v="245"/>
    <d v="1899-12-30T00:00:00"/>
    <n v="63"/>
    <s v="Female"/>
    <s v="White"/>
    <s v="REDDING"/>
    <s v="FAIRFIELD"/>
    <s v="CT"/>
    <s v="REDDING"/>
    <s v="FAIRFIELD"/>
    <s v="Residence"/>
    <m/>
    <x v="0"/>
    <s v="Substance abuse"/>
    <s v="Residence"/>
    <s v="REDDING"/>
    <s v="FAIRFIELD"/>
    <s v="CT"/>
    <s v="Multi drug Effects"/>
    <s v="ACUTE U-47700, FENTANYL TOXICITIES, DIAZEPAM, ALPRAZOLAM, CITALOPRAM USE"/>
    <m/>
    <m/>
    <s v="Y"/>
    <m/>
    <m/>
    <m/>
    <m/>
    <m/>
    <s v="Y"/>
    <m/>
    <m/>
    <m/>
    <m/>
    <m/>
    <s v="U-47700"/>
    <m/>
    <s v="Accident"/>
  </r>
  <r>
    <n v="3141"/>
    <s v="17-0244"/>
    <x v="218"/>
    <d v="1899-12-30T00:00:00"/>
    <n v="51"/>
    <s v="Male"/>
    <s v="White"/>
    <s v="SHELTON"/>
    <s v="FAIRFIELD"/>
    <s v="CT"/>
    <s v="SHELTON"/>
    <s v="FAIRFIELD"/>
    <s v="Other"/>
    <s v="Friend's residence"/>
    <x v="1"/>
    <s v="Drug use"/>
    <s v="Residence"/>
    <s v="SHELTON"/>
    <s v="FAIRFIELD"/>
    <s v="CT"/>
    <s v="Multi drug Effects"/>
    <s v="Combined Effects of Diazepam, Cocaine, Fentanyl, and Heroin"/>
    <s v="Y"/>
    <s v="Y"/>
    <s v="Y"/>
    <m/>
    <m/>
    <m/>
    <m/>
    <m/>
    <s v="Y"/>
    <m/>
    <m/>
    <m/>
    <m/>
    <m/>
    <m/>
    <m/>
    <s v="Accident"/>
  </r>
  <r>
    <n v="3148"/>
    <s v="17-0917"/>
    <x v="292"/>
    <d v="1899-12-30T00:00:00"/>
    <n v="24"/>
    <s v="Female"/>
    <s v="White"/>
    <s v="CROMWELL"/>
    <s v="MIDDLESEX"/>
    <s v="CT"/>
    <s v="HARTFORD"/>
    <s v="HARTFORD"/>
    <s v="Hospital"/>
    <m/>
    <x v="0"/>
    <s v="Took drugs"/>
    <s v="Residence"/>
    <s v="ROCKY HILL"/>
    <s v="HARTFORD"/>
    <s v="CT"/>
    <s v="Multi drug Effects"/>
    <s v="Complications of an Acute Intoxication Combined effects of Fentanyl, Morphine, and Amphetamine"/>
    <s v="Y"/>
    <m/>
    <s v="Y"/>
    <m/>
    <m/>
    <m/>
    <m/>
    <m/>
    <m/>
    <m/>
    <s v="Y"/>
    <m/>
    <m/>
    <m/>
    <m/>
    <m/>
    <s v="Accident"/>
  </r>
  <r>
    <n v="3162"/>
    <s v="17-0807"/>
    <x v="293"/>
    <d v="1899-12-30T00:00:00"/>
    <n v="55"/>
    <s v="Male"/>
    <s v="White"/>
    <s v="KILLINGLY"/>
    <s v="WINDHAM"/>
    <s v="CT"/>
    <s v="KILLINGLY"/>
    <s v="WINDHAM"/>
    <s v="Residence"/>
    <m/>
    <x v="1"/>
    <s v="Drug abuse"/>
    <s v="Residence"/>
    <s v="KILLINGLY"/>
    <s v="WINDHAM"/>
    <s v="CT"/>
    <s v="Multi drug Effects"/>
    <s v="Cocaine and Fentanyl Toxicity"/>
    <m/>
    <s v="Y"/>
    <s v="Y"/>
    <m/>
    <m/>
    <m/>
    <m/>
    <m/>
    <m/>
    <m/>
    <m/>
    <m/>
    <m/>
    <m/>
    <m/>
    <m/>
    <s v="Accident"/>
  </r>
  <r>
    <n v="3184"/>
    <s v="17-0836"/>
    <x v="79"/>
    <d v="1899-12-30T00:00:00"/>
    <n v="56"/>
    <s v="Female"/>
    <s v="White"/>
    <s v="NORWALK"/>
    <s v="FAIRFIELD"/>
    <s v="CT"/>
    <s v="NORWALK"/>
    <s v="FAIRFIELD"/>
    <s v="Hospital"/>
    <m/>
    <x v="0"/>
    <s v="Substance Abuse"/>
    <s v="Residence"/>
    <s v="NORWALK"/>
    <s v="FAIRFIELD"/>
    <s v="CT"/>
    <s v="Multi drug Effects"/>
    <s v="Acute Intoxication From the Combined Effects of Fentanyl, Heroin, Trazodone, 7-Amino Clonazepam, and Desmethylsertraline"/>
    <s v="Y"/>
    <m/>
    <s v="Y"/>
    <m/>
    <m/>
    <m/>
    <m/>
    <m/>
    <s v="Y"/>
    <m/>
    <m/>
    <m/>
    <m/>
    <m/>
    <m/>
    <m/>
    <s v="Accident"/>
  </r>
  <r>
    <n v="3225"/>
    <s v="17-0577"/>
    <x v="252"/>
    <d v="1899-12-30T00:00:00"/>
    <n v="50"/>
    <s v="Male"/>
    <s v="Hispanic, White"/>
    <s v="STRATFORD"/>
    <s v="FAIRFIELD"/>
    <s v="CT"/>
    <s v="BRIDGEPORT"/>
    <s v="FAIRFIELD"/>
    <s v="Hospital"/>
    <m/>
    <x v="0"/>
    <s v="Substance Abuse"/>
    <s v="Other, Park or Recreational Area"/>
    <s v="BRIDGEPORT"/>
    <s v="FAIRFIELD"/>
    <s v="CT"/>
    <s v="Multi drug Effects"/>
    <s v="Acute Intoxication From the Combined Effects of Fentanyl and Heroin"/>
    <s v="Y"/>
    <m/>
    <s v="Y"/>
    <m/>
    <m/>
    <m/>
    <m/>
    <m/>
    <m/>
    <m/>
    <m/>
    <m/>
    <m/>
    <m/>
    <m/>
    <m/>
    <s v="Accident"/>
  </r>
  <r>
    <n v="3231"/>
    <s v="17-0705"/>
    <x v="253"/>
    <d v="1899-12-30T00:00:00"/>
    <n v="58"/>
    <s v="Male"/>
    <s v="White"/>
    <s v="MADISON"/>
    <s v="NEW HAVEN"/>
    <s v="CT"/>
    <s v="MADISON"/>
    <s v="NEW HAVEN"/>
    <s v="Residence"/>
    <m/>
    <x v="1"/>
    <s v="Drug Use"/>
    <s v="Halfway House"/>
    <s v="MADISON"/>
    <s v="NEW HAVEN"/>
    <s v="CT"/>
    <s v="Multi drug Effects"/>
    <s v="Acute Intoxication Combined Effects of Alprazolam, Cocaine, and Heroin"/>
    <s v="Y"/>
    <s v="Y"/>
    <m/>
    <m/>
    <m/>
    <m/>
    <m/>
    <m/>
    <s v="Y"/>
    <m/>
    <m/>
    <m/>
    <m/>
    <m/>
    <m/>
    <m/>
    <s v="Accident"/>
  </r>
  <r>
    <n v="3232"/>
    <s v="17-0784"/>
    <x v="294"/>
    <d v="1899-12-30T00:00:00"/>
    <n v="50"/>
    <s v="Male"/>
    <s v="White"/>
    <s v="MILFORD"/>
    <s v="NEW HAVEN"/>
    <s v="CT"/>
    <s v="NEW HAVEN"/>
    <s v="NEW HAVEN"/>
    <s v="Other"/>
    <s v="Residential Building"/>
    <x v="0"/>
    <s v="Substance Abuse"/>
    <s v="Residential Building"/>
    <s v="NEW HAVEN"/>
    <s v="NEW HAVEN"/>
    <s v="CT"/>
    <s v="Multi drug Effects"/>
    <s v="Acute Intoxication due to the Combined Effects of Alcohol, Methadone and Diazepam"/>
    <m/>
    <m/>
    <m/>
    <m/>
    <m/>
    <m/>
    <s v="Y"/>
    <m/>
    <s v="Y"/>
    <s v="Y"/>
    <m/>
    <m/>
    <m/>
    <m/>
    <m/>
    <m/>
    <s v="Accident"/>
  </r>
  <r>
    <n v="3251"/>
    <s v="17-0060"/>
    <x v="47"/>
    <d v="1899-12-30T00:00:00"/>
    <n v="58"/>
    <s v="Male"/>
    <s v="Hispanic, White"/>
    <s v="TORRINGTON"/>
    <s v="LITCHFIELD"/>
    <s v="CT"/>
    <s v="TORRINGTON"/>
    <s v="LITCHFIELD"/>
    <s v="Residence"/>
    <m/>
    <x v="0"/>
    <s v="Substance Abuse"/>
    <s v="Residence"/>
    <s v="TORRINGTON"/>
    <s v="LITCHFIELD"/>
    <s v="CT"/>
    <s v="Multi drug Effects"/>
    <s v="Acute Intoxication due to the Combined Effects of Heroin, Oxycodone and Alprazolam"/>
    <s v="Y"/>
    <m/>
    <m/>
    <m/>
    <s v="Y"/>
    <m/>
    <m/>
    <m/>
    <s v="Y"/>
    <m/>
    <m/>
    <m/>
    <m/>
    <m/>
    <m/>
    <m/>
    <s v="Accident"/>
  </r>
  <r>
    <n v="3257"/>
    <s v="17-0861"/>
    <x v="295"/>
    <d v="1899-12-30T00:00:00"/>
    <n v="46"/>
    <s v="Male"/>
    <s v="White"/>
    <s v="BRISTOL"/>
    <s v="HARTFORD"/>
    <s v="CT"/>
    <s v="BRISTOL"/>
    <s v="HARTFORD"/>
    <s v="Residence"/>
    <m/>
    <x v="0"/>
    <s v="Substance abuse"/>
    <s v="Residence"/>
    <s v="BRISTOL"/>
    <s v="HARTFORD"/>
    <s v="CT"/>
    <s v="Multi drug Effects"/>
    <s v="INTOXICATION WITH FENTANYL AND HEROIN, COMBINED WITH LORAZEPAM, SERTRALINE, DEXTROMETHORPHAN"/>
    <s v="Y"/>
    <m/>
    <s v="Y"/>
    <m/>
    <m/>
    <m/>
    <m/>
    <m/>
    <s v="Y"/>
    <m/>
    <m/>
    <m/>
    <m/>
    <m/>
    <m/>
    <m/>
    <s v="Accident"/>
  </r>
  <r>
    <n v="3262"/>
    <s v="17-0753"/>
    <x v="296"/>
    <d v="1899-12-30T00:00:00"/>
    <n v="38"/>
    <s v="Male"/>
    <s v="White"/>
    <s v="GUILFORD"/>
    <s v="NEW HAVEN"/>
    <s v="CT"/>
    <s v="GUILFORD"/>
    <s v="NEW HAVEN"/>
    <s v="Residence"/>
    <m/>
    <x v="1"/>
    <s v="Drug abuse"/>
    <s v="Residence"/>
    <s v="GUILFORD"/>
    <s v="NEW HAVEN"/>
    <s v="CT"/>
    <s v="Heroin"/>
    <s v="Heroin and Fentanyl Toxicity"/>
    <s v="Y"/>
    <m/>
    <s v="Y"/>
    <m/>
    <m/>
    <m/>
    <m/>
    <m/>
    <m/>
    <m/>
    <m/>
    <m/>
    <m/>
    <m/>
    <m/>
    <m/>
    <s v="Accident"/>
  </r>
  <r>
    <n v="3263"/>
    <s v="17-1028"/>
    <x v="256"/>
    <d v="1899-12-30T00:00:00"/>
    <n v="38"/>
    <s v="Male"/>
    <s v="White"/>
    <s v="NEW HAVEN"/>
    <s v="NEW HAVEN"/>
    <s v="CT"/>
    <s v="NEW HAVEN"/>
    <s v="NEW HAVEN"/>
    <s v="Residence"/>
    <m/>
    <x v="2"/>
    <s v="Combined Alcohol and Medications"/>
    <s v="Residence"/>
    <s v="NEW HAVEN"/>
    <s v="NEW HAVEN"/>
    <s v="CT"/>
    <s v="Multi drug Effects"/>
    <s v="Acute Intoxication due to the Combined Effects of Alcohol, Methadone, Hydroxyzine, Nordiazepam, Quetiapine and Bupropion"/>
    <m/>
    <m/>
    <m/>
    <m/>
    <m/>
    <m/>
    <s v="Y"/>
    <m/>
    <s v="Y"/>
    <s v="Y"/>
    <m/>
    <m/>
    <m/>
    <m/>
    <m/>
    <m/>
    <s v="Accident"/>
  </r>
  <r>
    <n v="3264"/>
    <s v="17-0106"/>
    <x v="176"/>
    <d v="1899-12-30T00:00:00"/>
    <n v="37"/>
    <s v="Female"/>
    <s v="White"/>
    <s v="BRISTOL"/>
    <s v="HARTFORD"/>
    <s v="CT"/>
    <s v="BRISTOL"/>
    <s v="HARTFORD"/>
    <s v="Hospital"/>
    <m/>
    <x v="1"/>
    <s v="Drug Abuse"/>
    <s v="Other, Residential Institution"/>
    <s v="BRISTOL"/>
    <s v="HARTFORD"/>
    <s v="CT"/>
    <s v="Multi drug Effects"/>
    <s v="Acute Drug Intoxication Including Benzodiazepines"/>
    <m/>
    <m/>
    <m/>
    <m/>
    <m/>
    <m/>
    <m/>
    <m/>
    <s v="Y"/>
    <m/>
    <m/>
    <m/>
    <m/>
    <m/>
    <m/>
    <m/>
    <s v="Accident"/>
  </r>
  <r>
    <n v="3281"/>
    <s v="17-0897"/>
    <x v="138"/>
    <d v="1899-12-30T00:00:00"/>
    <n v="48"/>
    <s v="Female"/>
    <s v="White"/>
    <s v="BERLIN"/>
    <s v="HARTFORD"/>
    <s v="CT"/>
    <s v="BERLIN"/>
    <s v="HARTFORD"/>
    <s v="Residence"/>
    <m/>
    <x v="0"/>
    <s v="Substance Abuse"/>
    <s v="Residence"/>
    <s v="BERLIN"/>
    <s v="HARTFORD"/>
    <s v="CT"/>
    <s v="Multi drug Effects"/>
    <s v="Acute Intoxication due to the Combined Effects of Fentanyl and Alcohol"/>
    <m/>
    <m/>
    <s v="Y"/>
    <m/>
    <m/>
    <m/>
    <s v="Y"/>
    <m/>
    <m/>
    <m/>
    <m/>
    <m/>
    <m/>
    <m/>
    <m/>
    <m/>
    <s v="Accident"/>
  </r>
  <r>
    <n v="3283"/>
    <s v="17-0188"/>
    <x v="105"/>
    <d v="1899-12-30T00:00:00"/>
    <n v="59"/>
    <s v="Male"/>
    <s v="White"/>
    <s v="EAST HARTFORD"/>
    <s v="HARTFORD"/>
    <s v="CT"/>
    <s v="EAST HARTFORD"/>
    <s v="HARTFORD"/>
    <s v="Residence"/>
    <m/>
    <x v="1"/>
    <s v="Drug Use"/>
    <s v="Residence"/>
    <s v="EAST HARTFORD"/>
    <s v="HARTFORD"/>
    <s v="CT"/>
    <s v="Multi drug Effects"/>
    <s v="Combined Effects of Butyryl Fentanyl, U-47700 (Synthetic Opioid), Clonazepam, Cocaine, Venlafaxine, Fentanyl, Oxycodone, and Heroin"/>
    <s v="Y"/>
    <s v="Y"/>
    <s v="Y"/>
    <s v="Y"/>
    <s v="Y"/>
    <m/>
    <m/>
    <m/>
    <s v="Y"/>
    <m/>
    <m/>
    <m/>
    <m/>
    <m/>
    <s v="U-47700"/>
    <m/>
    <s v="Accident"/>
  </r>
  <r>
    <n v="3295"/>
    <s v="17-0308"/>
    <x v="255"/>
    <d v="1899-12-30T00:00:00"/>
    <n v="33"/>
    <s v="Male"/>
    <s v="White"/>
    <s v="BRISTOL"/>
    <s v="HARTFORD"/>
    <s v="CT"/>
    <s v="BRISTOL"/>
    <s v="HARTFORD"/>
    <s v="Residence"/>
    <m/>
    <x v="1"/>
    <s v="Ingestion"/>
    <s v="Residence"/>
    <s v="BRISTOL"/>
    <s v="HARTFORD"/>
    <s v="CT"/>
    <s v="Multi drug Effects"/>
    <s v="Combined Effects of Ethanol and Methadone"/>
    <m/>
    <m/>
    <m/>
    <m/>
    <m/>
    <m/>
    <s v="Y"/>
    <m/>
    <m/>
    <s v="Y"/>
    <m/>
    <m/>
    <m/>
    <m/>
    <m/>
    <m/>
    <s v="Accident"/>
  </r>
  <r>
    <n v="3296"/>
    <s v="17-0256"/>
    <x v="93"/>
    <d v="1899-12-30T00:00:00"/>
    <n v="66"/>
    <s v="Male"/>
    <s v="White"/>
    <s v="VERNON"/>
    <s v="TOLLAND"/>
    <s v="CT"/>
    <s v="VERNON"/>
    <s v="TOLLAND"/>
    <s v="Hospital"/>
    <m/>
    <x v="0"/>
    <s v="Substance Abuse"/>
    <s v="Restaurant"/>
    <s v="VERNON"/>
    <s v="TOLLAND"/>
    <s v="CT"/>
    <s v="Multi drug Effects"/>
    <s v="Ethanol and Fentanyl"/>
    <m/>
    <m/>
    <s v="Y"/>
    <m/>
    <m/>
    <m/>
    <s v="Y"/>
    <m/>
    <m/>
    <m/>
    <m/>
    <m/>
    <m/>
    <m/>
    <m/>
    <m/>
    <s v="Accident"/>
  </r>
  <r>
    <n v="3299"/>
    <s v="17-0654"/>
    <x v="139"/>
    <d v="1899-12-30T00:00:00"/>
    <n v="29"/>
    <s v="Female"/>
    <s v="White"/>
    <s v="ASHFORD"/>
    <s v="WINDHAM"/>
    <s v="CT"/>
    <s v="ASHFORD"/>
    <s v="WINDHAM"/>
    <s v="Residence"/>
    <m/>
    <x v="1"/>
    <s v="Drug Use"/>
    <s v="Residence"/>
    <s v="ASHFORD"/>
    <s v="WINDHAM"/>
    <s v="CT"/>
    <s v="Multi drug Effects"/>
    <s v="Acute Intoxication Combined Effects of Cocaine, Diphenhydramine, and Fentanyl"/>
    <m/>
    <s v="Y"/>
    <s v="Y"/>
    <m/>
    <m/>
    <m/>
    <m/>
    <m/>
    <m/>
    <m/>
    <m/>
    <m/>
    <m/>
    <m/>
    <m/>
    <m/>
    <s v="Accident"/>
  </r>
  <r>
    <n v="3300"/>
    <s v="17-0270"/>
    <x v="297"/>
    <d v="1899-12-30T00:00:00"/>
    <n v="26"/>
    <s v="Male"/>
    <s v="White"/>
    <s v="NORWICH"/>
    <s v="NEW LONDON"/>
    <s v="CT"/>
    <s v="NORWICH"/>
    <s v="NEW LONDON"/>
    <s v="Residence"/>
    <m/>
    <x v="0"/>
    <s v="Substance abuse"/>
    <s v="Residence"/>
    <s v="NORWICH"/>
    <s v="NEW LONDON"/>
    <s v="CT"/>
    <s v="Multi drug Effects"/>
    <s v="ACUTE HEROIN, FENTANYL AND COCAINE TOXICITIES, VENLAFAXINE, MIRTAZAPINE USE"/>
    <s v="Y"/>
    <s v="Y"/>
    <s v="Y"/>
    <m/>
    <m/>
    <m/>
    <m/>
    <m/>
    <m/>
    <m/>
    <m/>
    <m/>
    <m/>
    <m/>
    <m/>
    <m/>
    <s v="Accident"/>
  </r>
  <r>
    <n v="3301"/>
    <s v="17-0090"/>
    <x v="238"/>
    <d v="1899-12-30T00:00:00"/>
    <n v="64"/>
    <s v="Male"/>
    <s v="White"/>
    <s v="MILFORD"/>
    <s v="NEW HAVEN"/>
    <s v="CT"/>
    <s v="MILFORD"/>
    <s v="NEW HAVEN"/>
    <s v="Residence"/>
    <m/>
    <x v="1"/>
    <s v="Ingestion"/>
    <s v="Residence"/>
    <s v="MILFORD"/>
    <s v="NEW HAVEN"/>
    <s v="CT"/>
    <s v="Multi drug Effects"/>
    <s v="Acute Oxycodone Intoxication"/>
    <m/>
    <m/>
    <m/>
    <m/>
    <s v="Y"/>
    <m/>
    <m/>
    <m/>
    <m/>
    <m/>
    <m/>
    <m/>
    <m/>
    <m/>
    <m/>
    <m/>
    <s v="Accident"/>
  </r>
  <r>
    <n v="3318"/>
    <s v="17-0460"/>
    <x v="173"/>
    <d v="1899-12-30T00:00:00"/>
    <n v="58"/>
    <s v="Female"/>
    <s v="White"/>
    <s v="SOUTHBURY"/>
    <s v="NEW HAVEN"/>
    <s v="CT"/>
    <s v="SOUTHBURY"/>
    <s v="NEW HAVEN"/>
    <s v="Residence"/>
    <m/>
    <x v="0"/>
    <s v="Substance Abuse"/>
    <s v="Residence"/>
    <s v="SOUTHBURY"/>
    <s v="NEW HAVEN"/>
    <s v="CT"/>
    <s v="DM"/>
    <s v="Hyperglycemia and Ketosis DM and acute cocaine intoxication"/>
    <m/>
    <s v="Y"/>
    <m/>
    <m/>
    <m/>
    <m/>
    <m/>
    <m/>
    <m/>
    <m/>
    <m/>
    <m/>
    <m/>
    <m/>
    <m/>
    <m/>
    <s v="Accident"/>
  </r>
  <r>
    <n v="3320"/>
    <s v="17-0127"/>
    <x v="119"/>
    <d v="1899-12-30T00:00:00"/>
    <n v="41"/>
    <s v="Male"/>
    <s v="White"/>
    <s v="MIDDLETOWN"/>
    <s v="MIDDLESEX"/>
    <s v="CT"/>
    <s v="HARTFORD"/>
    <s v="HARTFORD"/>
    <s v="Other"/>
    <s v="Girlfriend's Residence"/>
    <x v="0"/>
    <s v="Substance Abuse"/>
    <s v="Residential Building"/>
    <s v="HARTFORD"/>
    <s v="HARTFORD"/>
    <s v="CT"/>
    <s v="Multi drug Effects"/>
    <s v="Diphenhydramine, Fentanyl, and Heroin"/>
    <s v="Y"/>
    <m/>
    <s v="Y"/>
    <m/>
    <m/>
    <m/>
    <m/>
    <m/>
    <m/>
    <m/>
    <m/>
    <m/>
    <m/>
    <m/>
    <m/>
    <m/>
    <s v="Accident"/>
  </r>
  <r>
    <n v="3327"/>
    <s v="17-0293"/>
    <x v="86"/>
    <d v="1899-12-30T00:00:00"/>
    <n v="24"/>
    <s v="Male"/>
    <s v="White"/>
    <s v="PLYMOUTH"/>
    <s v="LITCHFIELD"/>
    <s v="CT"/>
    <s v="BRISTOL"/>
    <s v="HARTFORD"/>
    <s v="Hospital"/>
    <m/>
    <x v="0"/>
    <s v="Substance Abuse"/>
    <s v="Residence"/>
    <s v="PLYMOUTH"/>
    <s v="LITCHFIELD"/>
    <s v="CT"/>
    <s v="Multi drug Effects"/>
    <s v="Acute Intoxication due to the Combined Effects of Synthetic Fentanyls including Furanyl, Butyryl, para-Fluorofentanyl, para-Fluorobutyryl and 4-ANPP"/>
    <m/>
    <m/>
    <s v="Y"/>
    <s v="Y"/>
    <m/>
    <m/>
    <m/>
    <m/>
    <m/>
    <m/>
    <m/>
    <m/>
    <m/>
    <m/>
    <m/>
    <m/>
    <s v="Accident"/>
  </r>
  <r>
    <n v="3331"/>
    <s v="17-1009"/>
    <x v="249"/>
    <d v="1899-12-30T00:00:00"/>
    <n v="43"/>
    <s v="Male"/>
    <s v="White"/>
    <s v="BRIDGEPORT"/>
    <s v="FAIRFIELD"/>
    <s v="CT"/>
    <s v="BRIDGEPORT"/>
    <s v="FAIRFIELD"/>
    <s v="Residence"/>
    <m/>
    <x v="0"/>
    <s v="Substance Abuse"/>
    <s v="Residential Building"/>
    <s v="BRIDGEPORT"/>
    <s v="FAIRFIELD"/>
    <s v="CT"/>
    <s v="Multi drug Effects"/>
    <s v="Acute Intoxication due to the Combined Effects of Fentanyl, Cocaine and Heroin"/>
    <s v="Y"/>
    <s v="Y"/>
    <s v="Y"/>
    <m/>
    <m/>
    <m/>
    <m/>
    <m/>
    <m/>
    <m/>
    <m/>
    <m/>
    <m/>
    <m/>
    <m/>
    <m/>
    <s v="Accident"/>
  </r>
  <r>
    <n v="3338"/>
    <s v="17-0852"/>
    <x v="186"/>
    <d v="1899-12-30T00:00:00"/>
    <n v="24"/>
    <s v="Male"/>
    <s v="White"/>
    <s v="COS COB"/>
    <s v="FAIRFIELD"/>
    <s v="CT"/>
    <s v="COS COB"/>
    <s v="FAIRFIELD"/>
    <s v="Residence"/>
    <m/>
    <x v="0"/>
    <s v="Substance Abuse"/>
    <s v="Residence"/>
    <s v="COS COB"/>
    <s v="FAIRFIELD"/>
    <s v="CT"/>
    <s v="Multi drug Effects"/>
    <s v="Acute Intoxication due to the Combined Effects of Amphetamine, Clonazepam, Diphenhydramine, and Heroin"/>
    <s v="Y"/>
    <m/>
    <m/>
    <m/>
    <m/>
    <m/>
    <m/>
    <m/>
    <m/>
    <m/>
    <s v="Y"/>
    <m/>
    <m/>
    <m/>
    <m/>
    <m/>
    <s v="Accident"/>
  </r>
  <r>
    <n v="3339"/>
    <s v="17-0820"/>
    <x v="0"/>
    <d v="1899-12-30T00:00:00"/>
    <n v="47"/>
    <s v="Male"/>
    <s v="White"/>
    <s v="CLINTON"/>
    <s v="MIDDLESEX"/>
    <s v="CT"/>
    <s v="CLINTON"/>
    <s v="MIDDLESEX"/>
    <s v="Residence"/>
    <m/>
    <x v="0"/>
    <s v="Substance abuse"/>
    <s v="Residence"/>
    <s v="CLINTON"/>
    <s v="MIDDLESEX"/>
    <s v="CT"/>
    <s v="Multi drug Effects"/>
    <s v="Acute Fentanyl, Acetyl Fentanyl, and Heroin Intoxication"/>
    <s v="Y"/>
    <m/>
    <s v="Y"/>
    <s v="Y"/>
    <m/>
    <m/>
    <m/>
    <m/>
    <m/>
    <m/>
    <m/>
    <m/>
    <m/>
    <m/>
    <m/>
    <m/>
    <s v="Accident"/>
  </r>
  <r>
    <n v="3359"/>
    <s v="17-0326"/>
    <x v="50"/>
    <d v="1899-12-30T00:00:00"/>
    <n v="42"/>
    <s v="Female"/>
    <s v="White"/>
    <s v="ENFIELD"/>
    <s v="HARTFORD"/>
    <s v="CT"/>
    <s v="ENFIELD"/>
    <s v="HARTFORD"/>
    <s v="Residence"/>
    <m/>
    <x v="0"/>
    <s v="Substance abuse"/>
    <s v="Residence"/>
    <s v="ENFIELD"/>
    <s v="HARTFORD"/>
    <s v="CT"/>
    <s v="Multi drug Effects"/>
    <s v="ACUTE INTOXICATION DUE TO THE COMBINED EFFECTS of fentanyl and cocaine"/>
    <m/>
    <s v="Y"/>
    <s v="Y"/>
    <m/>
    <m/>
    <m/>
    <m/>
    <m/>
    <m/>
    <m/>
    <m/>
    <m/>
    <m/>
    <m/>
    <m/>
    <m/>
    <s v="Accident"/>
  </r>
  <r>
    <n v="3361"/>
    <s v="17-1027"/>
    <x v="256"/>
    <d v="1899-12-30T00:00:00"/>
    <n v="25"/>
    <s v="Male"/>
    <s v="White"/>
    <s v="STRATFORD"/>
    <s v="FAIRFIELD"/>
    <s v="CT"/>
    <s v="BRIDGEPORT"/>
    <s v="FAIRFIELD"/>
    <s v="Hospital"/>
    <m/>
    <x v="0"/>
    <s v="Substance Abuse"/>
    <s v="Residence"/>
    <s v="STRATFORD"/>
    <s v="FAIRFIELD"/>
    <s v="CT"/>
    <s v="Multi drug Effects"/>
    <s v="Acute Intoxication From the Combined Effects of Fentanyl, Heroin, Methadone, Alprazolam, Mirtazapine, and Alcohol"/>
    <s v="Y"/>
    <m/>
    <s v="Y"/>
    <m/>
    <m/>
    <m/>
    <s v="Y"/>
    <m/>
    <s v="Y"/>
    <s v="Y"/>
    <m/>
    <m/>
    <m/>
    <m/>
    <m/>
    <m/>
    <s v="Accident"/>
  </r>
  <r>
    <n v="3366"/>
    <s v="17-0825"/>
    <x v="298"/>
    <d v="1899-12-30T00:00:00"/>
    <n v="27"/>
    <s v="Female"/>
    <s v="White"/>
    <s v="NORWICH"/>
    <s v="NEW LONDON"/>
    <s v="CT"/>
    <s v="NORWICH"/>
    <s v="NEW LONDON"/>
    <s v="Residence"/>
    <m/>
    <x v="0"/>
    <s v="Substance Abuse"/>
    <s v="Residence"/>
    <s v="NORWICH"/>
    <s v="NEW LONDON"/>
    <s v="CT"/>
    <s v="Multi drug Effects"/>
    <s v="Acute Intoxication From the Combined Effects of Fentanyl and Alprazolam"/>
    <m/>
    <m/>
    <s v="Y"/>
    <m/>
    <m/>
    <m/>
    <m/>
    <m/>
    <s v="Y"/>
    <m/>
    <m/>
    <m/>
    <m/>
    <m/>
    <m/>
    <m/>
    <s v="Accident"/>
  </r>
  <r>
    <n v="3367"/>
    <s v="17-0487"/>
    <x v="247"/>
    <d v="1899-12-30T00:00:00"/>
    <n v="44"/>
    <s v="Male"/>
    <s v="Hispanic, White"/>
    <s v="EAST HARTFORD"/>
    <s v="HARTFORD"/>
    <s v="CT"/>
    <s v="EAST HARTFORD"/>
    <s v="HARTFORD"/>
    <s v="Residence"/>
    <m/>
    <x v="0"/>
    <s v="Substance abuse"/>
    <s v="Residence"/>
    <s v="EAST HARTFORD"/>
    <s v="HARTFORD"/>
    <s v="CT"/>
    <s v="Multi drug Effects"/>
    <s v="ACUTE FENTANYL TOXICITY"/>
    <m/>
    <m/>
    <s v="Y"/>
    <m/>
    <m/>
    <m/>
    <m/>
    <m/>
    <m/>
    <m/>
    <m/>
    <m/>
    <m/>
    <m/>
    <m/>
    <m/>
    <s v="Accident"/>
  </r>
  <r>
    <n v="3398"/>
    <s v="17-0140"/>
    <x v="299"/>
    <d v="1899-12-30T00:00:00"/>
    <n v="33"/>
    <s v="Female"/>
    <s v="White"/>
    <s v="MERIDEN"/>
    <s v="NEW HAVEN"/>
    <s v="CT"/>
    <s v="MERIDEN"/>
    <s v="NEW HAVEN"/>
    <s v="Hospital"/>
    <m/>
    <x v="0"/>
    <s v="Substance abuse"/>
    <s v="Residence"/>
    <s v="MERIDEN"/>
    <s v="NEW HAVEN"/>
    <s v="CT"/>
    <s v="Multi drug Effects"/>
    <s v="Fentanyl, Heroin, and Clonazepam"/>
    <s v="Y"/>
    <m/>
    <s v="Y"/>
    <m/>
    <m/>
    <m/>
    <m/>
    <m/>
    <s v="Y"/>
    <m/>
    <m/>
    <m/>
    <m/>
    <m/>
    <m/>
    <m/>
    <s v="Accident"/>
  </r>
  <r>
    <n v="3399"/>
    <s v="17-0370"/>
    <x v="300"/>
    <d v="1899-12-30T00:00:00"/>
    <n v="49"/>
    <s v="Male"/>
    <s v="White"/>
    <s v="NEW HAVEN"/>
    <s v="NEW HAVEN"/>
    <s v="CT"/>
    <s v="BRANFORD"/>
    <s v="NEW HAVEN"/>
    <s v="Other"/>
    <s v="friend's house"/>
    <x v="0"/>
    <s v="Substance Abuse"/>
    <s v="Residential Building"/>
    <s v="BRANFORD"/>
    <s v="NEW HAVEN"/>
    <s v="CT"/>
    <s v="Multi drug Effects"/>
    <s v="Acute Intoxication due to the Combined Effects of Fentanyl, Heroin and Alprazolam"/>
    <s v="Y"/>
    <m/>
    <s v="Y"/>
    <m/>
    <m/>
    <m/>
    <m/>
    <m/>
    <s v="Y"/>
    <m/>
    <m/>
    <m/>
    <m/>
    <m/>
    <m/>
    <m/>
    <s v="Accident"/>
  </r>
  <r>
    <n v="3400"/>
    <s v="17-0958"/>
    <x v="65"/>
    <d v="1899-12-30T00:00:00"/>
    <n v="59"/>
    <s v="Female"/>
    <s v="White"/>
    <s v="WATERBURY"/>
    <s v="NEW HAVEN"/>
    <s v="CT"/>
    <s v="WATERBURY"/>
    <s v="NEW HAVEN"/>
    <s v="Residence"/>
    <m/>
    <x v="0"/>
    <s v="Substance Abuse"/>
    <s v="Residence"/>
    <s v="WATERBURY"/>
    <s v="NEW HAVEN"/>
    <s v="CT"/>
    <s v="Multi drug Effects"/>
    <s v="Acute Intoxication From the Combined Effects of Cocaine, Methamphetamine, Phencyclidine, Fentanyl, Heroin, Alprazolam, Tramadol, and Hydroxyzine"/>
    <s v="Y"/>
    <s v="Y"/>
    <s v="Y"/>
    <m/>
    <m/>
    <m/>
    <m/>
    <m/>
    <s v="Y"/>
    <m/>
    <s v="Y"/>
    <s v="Y"/>
    <m/>
    <m/>
    <s v="PCP"/>
    <m/>
    <s v="Accident"/>
  </r>
  <r>
    <n v="3402"/>
    <s v="17-0880"/>
    <x v="150"/>
    <d v="1899-12-30T00:00:00"/>
    <n v="57"/>
    <s v="Male"/>
    <s v="White"/>
    <s v="BRISTOL"/>
    <s v="HARTFORD"/>
    <s v="CT"/>
    <s v="BRISTOL"/>
    <s v="HARTFORD"/>
    <s v="Residence"/>
    <m/>
    <x v="2"/>
    <s v="Ethanol and drug abuse"/>
    <s v="Residence"/>
    <s v="BRISTOL"/>
    <s v="HARTFORD"/>
    <s v="CT"/>
    <s v="Multi drug Effects"/>
    <s v="Multidrug Toxicity Including Ethanol, Heroin, Nordiazepam, Lorazepam, Hydroxyzine, and Promethazine"/>
    <s v="Y"/>
    <m/>
    <m/>
    <m/>
    <m/>
    <m/>
    <s v="Y"/>
    <m/>
    <s v="Y"/>
    <m/>
    <m/>
    <m/>
    <m/>
    <m/>
    <m/>
    <m/>
    <s v="Accident"/>
  </r>
  <r>
    <n v="3413"/>
    <s v="17-0526"/>
    <x v="301"/>
    <d v="1899-12-30T00:00:00"/>
    <n v="28"/>
    <s v="Female"/>
    <s v="White"/>
    <s v="STAMFORD"/>
    <s v="FAIRFIELD"/>
    <s v="CT"/>
    <s v="STAMFORD"/>
    <s v="FAIRFIELD"/>
    <s v="Residence"/>
    <m/>
    <x v="0"/>
    <s v="Substance abuse"/>
    <s v="Residence"/>
    <s v="STAMFORD"/>
    <s v="FAIRFIELD"/>
    <s v="CT"/>
    <s v="Multi drug Effects"/>
    <s v="ACUTE CYCLOPROPYL FENTANYL TOXICITY, CLONAZEPAM, BUPRENORPHINE, ALCOHOL USE"/>
    <m/>
    <m/>
    <s v="Y"/>
    <m/>
    <m/>
    <m/>
    <s v="Y"/>
    <m/>
    <s v="Y"/>
    <m/>
    <m/>
    <m/>
    <m/>
    <m/>
    <s v="Buprenophine"/>
    <m/>
    <s v="Accident"/>
  </r>
  <r>
    <n v="3426"/>
    <s v="17-0341"/>
    <x v="302"/>
    <d v="1899-12-30T00:00:00"/>
    <n v="58"/>
    <s v="Female"/>
    <s v="White"/>
    <s v="WATERBURY"/>
    <s v="NEW HAVEN"/>
    <s v="CT"/>
    <s v="WATERBURY"/>
    <s v="NEW HAVEN"/>
    <s v="Residence"/>
    <m/>
    <x v="1"/>
    <s v="Ingestion"/>
    <s v="Residence"/>
    <s v="WATERBURY"/>
    <s v="NEW HAVEN"/>
    <s v="CT"/>
    <s v="Multi drug Effects"/>
    <s v="Combined Effects of Ethanol, Lorazepam, and Oxycodone"/>
    <m/>
    <m/>
    <m/>
    <m/>
    <s v="Y"/>
    <m/>
    <s v="Y"/>
    <m/>
    <s v="Y"/>
    <m/>
    <m/>
    <m/>
    <m/>
    <m/>
    <m/>
    <m/>
    <s v="Accident"/>
  </r>
  <r>
    <n v="3431"/>
    <s v="17-0153"/>
    <x v="209"/>
    <d v="1899-12-30T00:00:00"/>
    <n v="36"/>
    <s v="Female"/>
    <s v="White"/>
    <s v="BETHANY"/>
    <s v="NEW HAVEN"/>
    <s v="CT"/>
    <s v="BETHANY"/>
    <s v="NEW HAVEN"/>
    <s v="Residence"/>
    <m/>
    <x v="1"/>
    <s v="Took multiple medications"/>
    <s v="Residence"/>
    <s v="BETHANY"/>
    <s v="NEW HAVEN"/>
    <s v="CT"/>
    <s v="Multi drug Effects"/>
    <s v="COMBINED HYDROCODONE, HYDROMORPHONE, CYCLOBENZAPRINE AND HYDROXYZINE TOXICITIES, HALOPERIDOL USE"/>
    <m/>
    <m/>
    <m/>
    <m/>
    <m/>
    <m/>
    <m/>
    <s v="Y"/>
    <m/>
    <m/>
    <m/>
    <m/>
    <m/>
    <s v="Y"/>
    <m/>
    <m/>
    <s v="Accident"/>
  </r>
  <r>
    <n v="3434"/>
    <s v="17-0239"/>
    <x v="243"/>
    <d v="1899-12-30T00:00:00"/>
    <n v="29"/>
    <s v="Male"/>
    <s v="White"/>
    <s v="ENFIELD"/>
    <s v="HARTFORD"/>
    <s v="CT"/>
    <s v="ENFIELD"/>
    <s v="HARTFORD"/>
    <s v="Residence"/>
    <m/>
    <x v="0"/>
    <s v="Substance Abuse"/>
    <s v="Residence"/>
    <s v="ENFIELD"/>
    <s v="HARTFORD"/>
    <s v="CT"/>
    <s v="Multi drug Effects"/>
    <s v="Acute Intoxication Alprazolam, Fentanyl, and Heroin"/>
    <s v="Y"/>
    <m/>
    <s v="Y"/>
    <m/>
    <m/>
    <m/>
    <m/>
    <m/>
    <s v="Y"/>
    <m/>
    <m/>
    <m/>
    <m/>
    <m/>
    <m/>
    <m/>
    <s v="Accident"/>
  </r>
  <r>
    <n v="3438"/>
    <s v="17-0108"/>
    <x v="176"/>
    <d v="1899-12-30T00:00:00"/>
    <n v="51"/>
    <s v="Male"/>
    <s v="Black"/>
    <s v="BRIDGEPORT"/>
    <s v="FAIRFIELD"/>
    <s v="CT"/>
    <s v="BRIDGEPORT"/>
    <s v="FAIRFIELD"/>
    <s v="Hospital"/>
    <m/>
    <x v="1"/>
    <s v="Drug Use"/>
    <s v="Residence"/>
    <s v="BRIDGEPORT"/>
    <s v="FAIRFIELD"/>
    <s v="CT"/>
    <s v="Multi drug Effects"/>
    <s v="Combined Effects of Cocaine and Fentanyl"/>
    <m/>
    <s v="Y"/>
    <s v="Y"/>
    <m/>
    <m/>
    <m/>
    <m/>
    <m/>
    <m/>
    <m/>
    <m/>
    <m/>
    <m/>
    <m/>
    <m/>
    <m/>
    <s v="Accident"/>
  </r>
  <r>
    <n v="3439"/>
    <s v="17-0621"/>
    <x v="155"/>
    <d v="1899-12-30T00:00:00"/>
    <n v="47"/>
    <s v="Male"/>
    <s v="White"/>
    <s v="WEST HAVEN"/>
    <s v="NEW HAVEN"/>
    <s v="CT"/>
    <s v="WEST HAVEN"/>
    <s v="NEW HAVEN"/>
    <s v="Residence"/>
    <m/>
    <x v="0"/>
    <s v="Substance Abuse"/>
    <s v="Residence"/>
    <s v="WEST HAVEN"/>
    <s v="NEW HAVEN"/>
    <s v="CT"/>
    <s v="Multi drug Effects"/>
    <s v="Acute Intoxication From the Combined Effects of Fentanyl and Diphenhydramine"/>
    <m/>
    <m/>
    <s v="Y"/>
    <m/>
    <m/>
    <m/>
    <m/>
    <m/>
    <m/>
    <m/>
    <m/>
    <m/>
    <m/>
    <m/>
    <m/>
    <m/>
    <s v="Accident"/>
  </r>
  <r>
    <n v="3454"/>
    <s v="17-0995"/>
    <x v="216"/>
    <d v="1899-12-30T00:00:00"/>
    <n v="49"/>
    <s v="Male"/>
    <s v="White"/>
    <s v="HARTFORD"/>
    <s v="HARTFORD"/>
    <s v="CT"/>
    <s v="HARTFORD"/>
    <s v="HARTFORD"/>
    <s v="Residence"/>
    <m/>
    <x v="1"/>
    <s v="Drug abuse"/>
    <s v="Residence"/>
    <s v="HARTFORD"/>
    <s v="HARTFORD"/>
    <s v="CT"/>
    <s v="Multi drug Effects"/>
    <s v="Multidrug Toxicity Including Ethanol, Cocaine, Cocaethylene, Fentanyl, and Acetyl Fentanyl"/>
    <m/>
    <s v="Y"/>
    <s v="Y"/>
    <s v="Y"/>
    <m/>
    <m/>
    <s v="Y"/>
    <m/>
    <m/>
    <m/>
    <m/>
    <m/>
    <m/>
    <m/>
    <m/>
    <m/>
    <s v="Accident"/>
  </r>
  <r>
    <n v="3460"/>
    <s v="17-0094"/>
    <x v="222"/>
    <d v="1899-12-30T00:00:00"/>
    <n v="46"/>
    <s v="Female"/>
    <s v="Black"/>
    <s v="NEW BRITAIN"/>
    <s v="HARTFORD"/>
    <s v="CT"/>
    <s v="NEW BRITAIN"/>
    <s v="HARTFORD"/>
    <s v="Residence"/>
    <m/>
    <x v="1"/>
    <s v="Drug Use"/>
    <s v="Residence"/>
    <s v="NEW BRITAIN"/>
    <s v="HARTFORD"/>
    <s v="CT"/>
    <s v="Multi drug Effects"/>
    <s v="Combined Effects of Ethanol, Cocaine, Doxylamine, Citalopram/Escitalopram, and Heroin"/>
    <s v="Y"/>
    <s v="Y"/>
    <m/>
    <m/>
    <m/>
    <m/>
    <s v="Y"/>
    <m/>
    <m/>
    <m/>
    <m/>
    <m/>
    <m/>
    <m/>
    <m/>
    <m/>
    <s v="Accident"/>
  </r>
  <r>
    <n v="3482"/>
    <s v="17-0865"/>
    <x v="240"/>
    <d v="1899-12-30T00:00:00"/>
    <n v="30"/>
    <s v="Male"/>
    <s v="White"/>
    <s v="BRISTOL"/>
    <s v="HARTFORD"/>
    <s v="CT"/>
    <s v="BRISTOL"/>
    <s v="HARTFORD"/>
    <s v="Hospital"/>
    <m/>
    <x v="0"/>
    <s v="Substance Abuse"/>
    <s v="Residence"/>
    <s v="BRISTOL"/>
    <s v="HARTFORD"/>
    <s v="CT"/>
    <s v="Multi drug Effects"/>
    <s v="Acute Intoxication due to the Combined Effects of Fentanyl and Alcohol"/>
    <m/>
    <m/>
    <s v="Y"/>
    <m/>
    <m/>
    <m/>
    <s v="Y"/>
    <m/>
    <m/>
    <m/>
    <m/>
    <m/>
    <m/>
    <m/>
    <m/>
    <m/>
    <s v="Accident"/>
  </r>
  <r>
    <n v="3486"/>
    <s v="17-0403"/>
    <x v="156"/>
    <d v="1899-12-30T00:00:00"/>
    <n v="31"/>
    <s v="Male"/>
    <s v="White"/>
    <s v="BRANFORD"/>
    <s v="NEW HAVEN"/>
    <s v="CT"/>
    <s v="BRANFORD"/>
    <s v="NEW HAVEN"/>
    <s v="Other"/>
    <s v="In Car in Margherita's parking lot"/>
    <x v="0"/>
    <s v="Substance abuse"/>
    <s v="Parking Lot"/>
    <s v="BRANFORD"/>
    <s v="NEW HAVEN"/>
    <s v="CT"/>
    <s v="Multi drug Effects"/>
    <s v="ACUTE FENTANYL TOXICITY"/>
    <m/>
    <m/>
    <s v="Y"/>
    <m/>
    <m/>
    <m/>
    <m/>
    <m/>
    <m/>
    <m/>
    <m/>
    <m/>
    <m/>
    <m/>
    <m/>
    <m/>
    <s v="Accident"/>
  </r>
  <r>
    <n v="3496"/>
    <s v="17-0225"/>
    <x v="97"/>
    <d v="1899-12-30T00:00:00"/>
    <n v="57"/>
    <s v="Female"/>
    <s v="White"/>
    <s v="EAST HARTFORD"/>
    <s v="HARTFORD"/>
    <s v="CT"/>
    <s v="EAST HARTFORD"/>
    <s v="HARTFORD"/>
    <s v="Residence"/>
    <m/>
    <x v="1"/>
    <s v="Drug Use"/>
    <s v="Residence"/>
    <s v="EAST HARTFORD"/>
    <s v="HARTFORD"/>
    <s v="CT"/>
    <s v="Multi drug Effects"/>
    <s v="Combined Effects of Butyryl Fentanyl, Clonazepam, Bupropion, Fentanyl, Acetyl Fentanyl, and Heroin"/>
    <s v="Y"/>
    <m/>
    <s v="Y"/>
    <s v="Y"/>
    <m/>
    <m/>
    <m/>
    <m/>
    <s v="Y"/>
    <m/>
    <m/>
    <m/>
    <m/>
    <m/>
    <m/>
    <m/>
    <s v="Accident"/>
  </r>
  <r>
    <n v="3520"/>
    <s v="17-0521"/>
    <x v="290"/>
    <d v="1899-12-30T00:00:00"/>
    <n v="23"/>
    <s v="Male"/>
    <s v="White"/>
    <s v="PLANTSVILLE"/>
    <s v="HARTFORD"/>
    <s v="CT"/>
    <s v="PLANTSVILLE"/>
    <s v="HARTFORD"/>
    <s v="Residence"/>
    <m/>
    <x v="0"/>
    <s v="Substance abuse"/>
    <s v="Residence"/>
    <s v="PLANTSVILLE"/>
    <s v="HARTFORD"/>
    <s v="CT"/>
    <s v="Multi drug Effects"/>
    <s v="Acute Heroin and Diphenhydramine Intoxication"/>
    <s v="Y"/>
    <m/>
    <m/>
    <m/>
    <m/>
    <m/>
    <m/>
    <m/>
    <m/>
    <m/>
    <m/>
    <m/>
    <m/>
    <m/>
    <m/>
    <m/>
    <s v="Accident"/>
  </r>
  <r>
    <n v="3522"/>
    <s v="17-0795"/>
    <x v="51"/>
    <d v="1899-12-30T00:00:00"/>
    <n v="52"/>
    <s v="Female"/>
    <s v="White"/>
    <s v="WATERFORD"/>
    <s v="NEW LONDON"/>
    <s v="CT"/>
    <s v="WATERFORD"/>
    <s v="NEW LONDON"/>
    <s v="Residence"/>
    <m/>
    <x v="1"/>
    <s v="Ingestion"/>
    <s v="Residence"/>
    <s v="WATERFORD"/>
    <s v="NEW LONDON"/>
    <s v="CT"/>
    <s v="Multi drug Effects"/>
    <s v="Acute Intoxication Combined Effects of Loperamide, Clonazepam, Duloxetine, Sertraline, Amitriptyline, Diphenhydramine, Cyclobenzaprine, and Oxycodone"/>
    <m/>
    <m/>
    <m/>
    <m/>
    <s v="Y"/>
    <m/>
    <m/>
    <m/>
    <s v="Y"/>
    <m/>
    <m/>
    <m/>
    <m/>
    <m/>
    <m/>
    <m/>
    <s v="Accident"/>
  </r>
  <r>
    <n v="3524"/>
    <s v="17-0989"/>
    <x v="25"/>
    <d v="1899-12-30T00:00:00"/>
    <n v="40"/>
    <s v="Male"/>
    <s v="White"/>
    <s v="VERNON"/>
    <s v="TOLLAND"/>
    <s v="CT"/>
    <s v="VERNON"/>
    <s v="TOLLAND"/>
    <s v="Residence"/>
    <m/>
    <x v="1"/>
    <s v="Used multiple medications"/>
    <s v="Residence"/>
    <s v="VERNON"/>
    <s v="TOLLAND"/>
    <s v="CT"/>
    <s v="Multi drug Effects"/>
    <s v="ACUTE COMBINED BUPRENORPHINE, DIAZEPAM, ALPRAZOLAM AND HYDROXYZINE TOXICITIES"/>
    <m/>
    <m/>
    <m/>
    <m/>
    <m/>
    <m/>
    <m/>
    <m/>
    <s v="Y"/>
    <m/>
    <m/>
    <m/>
    <m/>
    <m/>
    <s v="Buprenor"/>
    <m/>
    <s v="Accident"/>
  </r>
  <r>
    <n v="3528"/>
    <s v="17-0933"/>
    <x v="28"/>
    <d v="1899-12-30T00:00:00"/>
    <n v="45"/>
    <s v="Male"/>
    <s v="Hispanic, White"/>
    <s v="NEWINGTON"/>
    <s v="HARTFORD"/>
    <s v="CT"/>
    <s v="NEWINGTON"/>
    <s v="HARTFORD"/>
    <s v="Residence"/>
    <m/>
    <x v="0"/>
    <s v="Substance abuse"/>
    <s v="Residence"/>
    <s v="NEWINGTON"/>
    <s v="HARTFORD"/>
    <s v="CT"/>
    <s v="Multi drug Effects"/>
    <s v="Acute Fentanyl Intoxication, RECENT COCAINE USE"/>
    <m/>
    <s v="Y"/>
    <s v="Y"/>
    <m/>
    <m/>
    <m/>
    <m/>
    <m/>
    <m/>
    <m/>
    <m/>
    <m/>
    <m/>
    <m/>
    <m/>
    <m/>
    <s v="Accident"/>
  </r>
  <r>
    <n v="3546"/>
    <s v="17-0683"/>
    <x v="137"/>
    <d v="1899-12-30T00:00:00"/>
    <n v="36"/>
    <s v="Male"/>
    <s v="White"/>
    <s v="WINDSOR LOCKS"/>
    <s v="HARTFORD"/>
    <s v="CT"/>
    <s v="MERIDEN"/>
    <s v="NEW HAVEN"/>
    <s v="Other"/>
    <s v="Sober House"/>
    <x v="0"/>
    <s v="Substance Abuse"/>
    <s v="Other"/>
    <s v="MERIDEN"/>
    <s v="NEW HAVEN"/>
    <s v="CT"/>
    <s v="Multi drug Effects"/>
    <s v="Acute Intoxication From the Combined Effects of Fentanyl and Morphine"/>
    <s v="Y"/>
    <m/>
    <s v="Y"/>
    <m/>
    <m/>
    <m/>
    <m/>
    <m/>
    <m/>
    <m/>
    <m/>
    <m/>
    <m/>
    <m/>
    <m/>
    <m/>
    <s v="Accident"/>
  </r>
  <r>
    <n v="3557"/>
    <s v="17-0260"/>
    <x v="135"/>
    <d v="1899-12-30T00:00:00"/>
    <n v="38"/>
    <s v="Male"/>
    <s v="White"/>
    <s v="BRIDGEPORT"/>
    <s v="FAIRFIELD"/>
    <s v="CT"/>
    <s v="STRATFORD"/>
    <s v="FAIRFIELD"/>
    <s v="Other"/>
    <s v="Hotel/Motel"/>
    <x v="0"/>
    <s v="SUBSTANCE ABUSE"/>
    <s v="Hotel or Motel"/>
    <s v="STRATFORD"/>
    <s v="FAIRFIELD"/>
    <s v="CT"/>
    <s v="Multi drug Effects"/>
    <s v="ACUTE COCAINE, HEROIN, METHAMPHETAMINE AND ALCOHOL TOXICITIES"/>
    <s v="Y"/>
    <s v="Y"/>
    <m/>
    <m/>
    <m/>
    <m/>
    <s v="Y"/>
    <m/>
    <m/>
    <m/>
    <s v="Y"/>
    <m/>
    <m/>
    <m/>
    <m/>
    <m/>
    <s v="Accident"/>
  </r>
  <r>
    <n v="3561"/>
    <s v="17-0978"/>
    <x v="303"/>
    <d v="1899-12-30T00:00:00"/>
    <n v="38"/>
    <s v="Male"/>
    <s v="Hispanic, White"/>
    <s v="WATERBURY"/>
    <s v="NEW HAVEN"/>
    <s v="CT"/>
    <s v="NEW HAVEN"/>
    <s v="NEW HAVEN"/>
    <s v="Other"/>
    <s v="Mother's Residence"/>
    <x v="1"/>
    <s v="Ingested Methadone Prescribed to Another Person with Own Prescription Medications"/>
    <s v="Other"/>
    <s v="WATERBURY"/>
    <s v="NEW HAVEN"/>
    <s v="CT"/>
    <s v="Multi drug Effects"/>
    <s v="Acute Intoxication From the Combined Effects of Methadone, Clonazepam, Zolpidem, Olanzapine, and Sertraline"/>
    <m/>
    <m/>
    <m/>
    <m/>
    <m/>
    <m/>
    <m/>
    <m/>
    <s v="Y"/>
    <s v="Y"/>
    <m/>
    <m/>
    <m/>
    <m/>
    <m/>
    <m/>
    <s v="Accident"/>
  </r>
  <r>
    <n v="3565"/>
    <s v="17-0504"/>
    <x v="141"/>
    <d v="1899-12-30T00:00:00"/>
    <n v="35"/>
    <s v="Male"/>
    <s v="White"/>
    <s v="BRANFORD"/>
    <s v="NEW HAVEN"/>
    <s v="CT"/>
    <s v="BRANFORD"/>
    <s v="NEW HAVEN"/>
    <s v="Residence"/>
    <m/>
    <x v="1"/>
    <s v="Drug Use"/>
    <s v="Residence"/>
    <s v="BRANFORD"/>
    <s v="NEW HAVEN"/>
    <s v="CT"/>
    <s v="Multi drug Effects"/>
    <s v="Acute Ethanol and Heroin Intoxication"/>
    <s v="Y"/>
    <m/>
    <m/>
    <m/>
    <m/>
    <m/>
    <s v="Y"/>
    <m/>
    <m/>
    <m/>
    <m/>
    <m/>
    <m/>
    <m/>
    <m/>
    <m/>
    <s v="Accident"/>
  </r>
  <r>
    <n v="3567"/>
    <s v="17-0857"/>
    <x v="304"/>
    <d v="1899-12-30T00:00:00"/>
    <n v="32"/>
    <s v="Male"/>
    <s v="White"/>
    <s v="HAMDEN"/>
    <s v="NEW HAVEN"/>
    <s v="CT"/>
    <s v="NEW HAVEN"/>
    <s v="NEW HAVEN"/>
    <s v="Hospital"/>
    <m/>
    <x v="0"/>
    <s v="Substance abuse"/>
    <s v="Residence"/>
    <s v="HAMDEN"/>
    <s v="NEW HAVEN"/>
    <s v="CT"/>
    <s v="Multi drug Effects"/>
    <s v="Acute Intoxication due to the Combined Effects of Fentanyl, Acetyl Fentanyl, Heroin, Alprazolam, Mitragynine and Ethanol"/>
    <s v="Y"/>
    <m/>
    <s v="Y"/>
    <s v="Y"/>
    <m/>
    <m/>
    <s v="Y"/>
    <m/>
    <s v="Y"/>
    <m/>
    <m/>
    <m/>
    <m/>
    <m/>
    <m/>
    <m/>
    <s v="Accident"/>
  </r>
  <r>
    <n v="3570"/>
    <s v="17-0788"/>
    <x v="263"/>
    <d v="1899-12-30T00:00:00"/>
    <n v="57"/>
    <s v="Male"/>
    <s v="White"/>
    <s v="NEW LONDON"/>
    <s v="NEW LONDON"/>
    <s v="CT"/>
    <s v="NEW LONDON"/>
    <s v="NEW LONDON"/>
    <s v="Residence"/>
    <m/>
    <x v="0"/>
    <s v="Substance abuse)"/>
    <s v="Residence"/>
    <s v="NEW LONDON"/>
    <s v="NEW LONDON"/>
    <s v="CT"/>
    <s v="Multi drug Effects"/>
    <s v="Acute Intoxication due to the Combined Effects of Fentanyl, Heroin, and Ethanol"/>
    <s v="Y"/>
    <m/>
    <s v="Y"/>
    <m/>
    <m/>
    <m/>
    <s v="Y"/>
    <m/>
    <m/>
    <m/>
    <m/>
    <m/>
    <m/>
    <m/>
    <m/>
    <m/>
    <s v="Accident"/>
  </r>
  <r>
    <n v="3591"/>
    <s v="17-0032"/>
    <x v="134"/>
    <d v="1899-12-30T00:00:00"/>
    <n v="34"/>
    <s v="Female"/>
    <s v="White"/>
    <s v="NEWINGTON"/>
    <s v="HARTFORD"/>
    <s v="CT"/>
    <s v="NEWINGTON"/>
    <s v="HARTFORD"/>
    <s v="Residence"/>
    <m/>
    <x v="0"/>
    <s v="Substance Abuse"/>
    <s v="Residence"/>
    <s v="NEWINGTON"/>
    <s v="HARTFORD"/>
    <s v="CT"/>
    <s v="Multi drug Effects"/>
    <s v="Acute Intoxication From the Combined Effects of Heroin, Cocaine, Cocaethylene, Alcohol, Diphenhydramine, and Dextro/Levo Methorphan"/>
    <s v="Y"/>
    <s v="Y"/>
    <m/>
    <m/>
    <m/>
    <m/>
    <s v="Y"/>
    <m/>
    <m/>
    <m/>
    <m/>
    <m/>
    <m/>
    <m/>
    <m/>
    <m/>
    <s v="Accident"/>
  </r>
  <r>
    <n v="3595"/>
    <s v="17-0161"/>
    <x v="305"/>
    <d v="1899-12-30T00:00:00"/>
    <n v="61"/>
    <s v="Female"/>
    <s v="Hispanic, White"/>
    <s v="HARTFORD"/>
    <s v="HARTFORD"/>
    <s v="CT"/>
    <s v="HARTFORD"/>
    <s v="HARTFORD"/>
    <s v="Hospital"/>
    <m/>
    <x v="0"/>
    <s v="Substance Abuse"/>
    <s v="Residential Building"/>
    <s v="HARTFORD"/>
    <s v="HARTFORD"/>
    <s v="CT"/>
    <s v="Multi drug Effects"/>
    <s v="Acute and Chronic Cocaine Abuse, Pulmonary Emphysema, Diabetes Mellitus"/>
    <m/>
    <s v="Y"/>
    <m/>
    <m/>
    <m/>
    <m/>
    <m/>
    <m/>
    <m/>
    <m/>
    <m/>
    <m/>
    <m/>
    <m/>
    <m/>
    <m/>
    <s v="Accident"/>
  </r>
  <r>
    <n v="3602"/>
    <s v="17-0847"/>
    <x v="34"/>
    <d v="1899-12-30T00:00:00"/>
    <n v="34"/>
    <s v="Male"/>
    <s v="White"/>
    <s v="NEW BRITAIN"/>
    <s v="HARTFORD"/>
    <s v="CT"/>
    <s v="NEW BRITAIN"/>
    <s v="HARTFORD"/>
    <s v="Residence"/>
    <m/>
    <x v="0"/>
    <s v="Substance abuse"/>
    <s v="Residence"/>
    <s v="NEW BRITAIN"/>
    <s v="HARTFORD"/>
    <s v="CT"/>
    <s v="Multi drug Effects"/>
    <s v="Acute Orthro-Fluoro-Acrylfentanyl Intoxication"/>
    <m/>
    <m/>
    <s v="Y"/>
    <s v="Y"/>
    <m/>
    <m/>
    <m/>
    <m/>
    <m/>
    <m/>
    <m/>
    <m/>
    <m/>
    <m/>
    <m/>
    <m/>
    <s v="Accident"/>
  </r>
  <r>
    <n v="3604"/>
    <s v="17-0207"/>
    <x v="144"/>
    <d v="1899-12-30T00:00:00"/>
    <n v="59"/>
    <s v="Male"/>
    <s v="White"/>
    <s v="BERLIN"/>
    <s v="HARTFORD"/>
    <s v="CT"/>
    <s v="BERLIN"/>
    <s v="HARTFORD"/>
    <s v="Other"/>
    <s v="Friends house"/>
    <x v="0"/>
    <s v="Substance Abuse"/>
    <s v="Other"/>
    <s v="BERLIN"/>
    <s v="HARTFORD"/>
    <s v="CT"/>
    <s v="Multi drug Effects"/>
    <s v="Acute Intoxication From the Combined Effects of Heroin and Doxylamine with recent cocaine use"/>
    <s v="Y"/>
    <s v="Y"/>
    <m/>
    <m/>
    <m/>
    <m/>
    <m/>
    <m/>
    <m/>
    <m/>
    <m/>
    <m/>
    <m/>
    <m/>
    <m/>
    <m/>
    <s v="Accident"/>
  </r>
  <r>
    <n v="3607"/>
    <s v="17-0700"/>
    <x v="258"/>
    <d v="1899-12-30T00:00:00"/>
    <n v="39"/>
    <s v="Male"/>
    <s v="White"/>
    <s v="SEYMOUR"/>
    <s v="NEW HAVEN"/>
    <s v="CT"/>
    <s v="BRIDGEPORT"/>
    <s v="FAIRFIELD"/>
    <s v="Other"/>
    <s v="Sidewalk"/>
    <x v="0"/>
    <s v="Substance abuse"/>
    <s v="Unknown"/>
    <s v="BRIDGEPORT"/>
    <s v="FAIRFIELD"/>
    <s v="CT"/>
    <s v="Multi drug Effects"/>
    <s v="Acute Intoxication due to the Combined Effects of Fentanyl, Heroin, Ethanol, and Alprazolam"/>
    <s v="Y"/>
    <m/>
    <s v="Y"/>
    <m/>
    <m/>
    <m/>
    <s v="Y"/>
    <m/>
    <s v="Y"/>
    <m/>
    <m/>
    <m/>
    <m/>
    <m/>
    <m/>
    <m/>
    <s v="Accident"/>
  </r>
  <r>
    <n v="3611"/>
    <s v="17-0779"/>
    <x v="278"/>
    <d v="1899-12-30T00:00:00"/>
    <n v="33"/>
    <s v="Male"/>
    <s v="White"/>
    <s v="WATERFORD"/>
    <s v="NEW LONDON"/>
    <s v="CT"/>
    <s v="WATERFORD"/>
    <s v="NEW LONDON"/>
    <s v="Residence"/>
    <m/>
    <x v="1"/>
    <s v="Took prescription medications"/>
    <s v="Residence"/>
    <s v="WATERFORD"/>
    <s v="NEW LONDON"/>
    <s v="CT"/>
    <s v="Multi drug Effects"/>
    <s v="Multidrug Toxicity Including Buprenorphine, Nordiazepam, Oxazepam, Zolpidem, and Cyclobenzaprine"/>
    <m/>
    <m/>
    <m/>
    <m/>
    <m/>
    <m/>
    <m/>
    <m/>
    <s v="Y"/>
    <m/>
    <m/>
    <m/>
    <m/>
    <m/>
    <s v="Bupreno"/>
    <m/>
    <s v="Accident"/>
  </r>
  <r>
    <n v="3613"/>
    <s v="17-0608"/>
    <x v="5"/>
    <d v="1899-12-30T00:00:00"/>
    <n v="34"/>
    <s v="Female"/>
    <s v="White"/>
    <s v="MANCHESTER"/>
    <s v="HARTFORD"/>
    <s v="CT"/>
    <s v="MANCHESTER"/>
    <s v="HARTFORD"/>
    <s v="Other"/>
    <s v="Manchester Inn"/>
    <x v="0"/>
    <s v="Substance Abuse"/>
    <s v="Hotel or Motel"/>
    <s v="MANCHESTER"/>
    <s v="HARTFORD"/>
    <s v="CT"/>
    <s v="Multi drug Effects"/>
    <s v="Acute Intoxication due to the Combined Effects of Cocaine, Alcohol, Phencyclidine, Diazepam and Fentanyl with Intracerebral Hemorrhag"/>
    <m/>
    <s v="Y"/>
    <s v="Y"/>
    <m/>
    <m/>
    <m/>
    <s v="Y"/>
    <m/>
    <s v="Y"/>
    <m/>
    <m/>
    <m/>
    <m/>
    <m/>
    <s v="PCP"/>
    <m/>
    <s v="Accident"/>
  </r>
  <r>
    <n v="3618"/>
    <s v="17-0410"/>
    <x v="43"/>
    <d v="1899-12-30T00:00:00"/>
    <n v="57"/>
    <s v="Female"/>
    <s v="White"/>
    <s v="WATERBURY"/>
    <s v="NEW HAVEN"/>
    <s v="CT"/>
    <s v="WATERBURY"/>
    <s v="NEW HAVEN"/>
    <s v="Residence"/>
    <m/>
    <x v="1"/>
    <s v="Ingestion"/>
    <s v="Residence"/>
    <s v="WATERBURY"/>
    <s v="NEW HAVEN"/>
    <s v="CT"/>
    <s v="Multi drug Effects"/>
    <s v="Combined Effects of Alprazolam, Methadone, Quetiapine, and Citalopram/Escitalopram"/>
    <m/>
    <m/>
    <m/>
    <m/>
    <m/>
    <m/>
    <m/>
    <m/>
    <s v="Y"/>
    <s v="Y"/>
    <m/>
    <m/>
    <m/>
    <m/>
    <m/>
    <m/>
    <s v="Accident"/>
  </r>
  <r>
    <n v="3621"/>
    <s v="17-0077"/>
    <x v="115"/>
    <d v="1899-12-30T00:00:00"/>
    <n v="53"/>
    <s v="Male"/>
    <s v="Black"/>
    <s v="MANCHESTER"/>
    <s v="HARTFORD"/>
    <s v="CT"/>
    <s v="WETHERSFIELD"/>
    <s v="HARTFORD"/>
    <s v="Other"/>
    <s v="Almar Motel"/>
    <x v="1"/>
    <s v="Drug Use"/>
    <s v="Hotel or Motel"/>
    <s v="WETHERSFIELD"/>
    <s v="HARTFORD"/>
    <s v="CT"/>
    <s v="Multi drug Effects"/>
    <s v="Acute Intoxication Combined Effects of Ethanol, Cocaine, and Morphine"/>
    <s v="Y"/>
    <s v="Y"/>
    <m/>
    <m/>
    <m/>
    <m/>
    <s v="Y"/>
    <m/>
    <m/>
    <m/>
    <m/>
    <m/>
    <m/>
    <m/>
    <m/>
    <m/>
    <s v="Accident"/>
  </r>
  <r>
    <n v="3622"/>
    <s v="17-0893"/>
    <x v="94"/>
    <d v="1899-12-30T00:00:00"/>
    <n v="24"/>
    <s v="Male"/>
    <s v="White"/>
    <s v="WALLINGFORD"/>
    <s v="NEW HAVEN"/>
    <s v="CT"/>
    <s v="WALLINGFORD"/>
    <s v="NEW HAVEN"/>
    <s v="Residence"/>
    <m/>
    <x v="0"/>
    <s v="Substance abuse"/>
    <s v="Residence"/>
    <s v="WALLINGFORD"/>
    <s v="NEW HAVEN"/>
    <s v="CT"/>
    <s v="Multi drug Effects"/>
    <s v="ACUTE METHADONE TOXICITY, RECENT COCAINE USE"/>
    <m/>
    <s v="Y"/>
    <m/>
    <m/>
    <m/>
    <m/>
    <m/>
    <m/>
    <m/>
    <s v="Y"/>
    <m/>
    <m/>
    <m/>
    <m/>
    <m/>
    <m/>
    <s v="Accident"/>
  </r>
  <r>
    <n v="3628"/>
    <s v="17-0175"/>
    <x v="37"/>
    <d v="1899-12-30T00:00:00"/>
    <n v="55"/>
    <s v="Male"/>
    <s v="White"/>
    <s v="WETHERSFIELD"/>
    <s v="HARTFORD"/>
    <s v="CT"/>
    <s v="WETHERSFIELD"/>
    <s v="HARTFORD"/>
    <s v="Residence"/>
    <m/>
    <x v="0"/>
    <s v="Substance Abuse"/>
    <s v="Residence"/>
    <s v="WETHERSFIELD"/>
    <s v="HARTFORD"/>
    <s v="CT"/>
    <s v="Multi drug Effects"/>
    <s v="Acute Intoxication From the Combined Effects of Fentanyl, Heroin, U-47700 (Synthetic Opioid), and Butyryl Fentanyl"/>
    <s v="Y"/>
    <m/>
    <s v="Y"/>
    <s v="Y"/>
    <m/>
    <m/>
    <m/>
    <m/>
    <m/>
    <m/>
    <m/>
    <m/>
    <m/>
    <m/>
    <s v="U-47700"/>
    <m/>
    <s v="Accident"/>
  </r>
  <r>
    <n v="3635"/>
    <s v="17-0156"/>
    <x v="185"/>
    <d v="1899-12-30T00:00:00"/>
    <n v="50"/>
    <s v="Female"/>
    <s v="White"/>
    <s v="WATERBURY"/>
    <s v="NEW HAVEN"/>
    <s v="CT"/>
    <s v="WATERBURY"/>
    <s v="NEW HAVEN"/>
    <s v="Hospital"/>
    <m/>
    <x v="1"/>
    <s v="Ingestion"/>
    <s v="Residence"/>
    <s v="WATERBURY"/>
    <s v="NEW HAVEN"/>
    <s v="CT"/>
    <s v="Multi drug Effects"/>
    <s v="Combined Effects of Lorazepam, Citalopram/Escitalopram, and Oxycodone"/>
    <m/>
    <m/>
    <m/>
    <m/>
    <s v="Y"/>
    <m/>
    <m/>
    <m/>
    <m/>
    <m/>
    <m/>
    <m/>
    <m/>
    <m/>
    <m/>
    <m/>
    <s v="Accident"/>
  </r>
  <r>
    <n v="3639"/>
    <s v="17-0733"/>
    <x v="248"/>
    <d v="1899-12-30T00:00:00"/>
    <n v="58"/>
    <s v="Male"/>
    <s v="Black"/>
    <s v="NEW LONDON"/>
    <s v="NEW LONDON"/>
    <s v="CT"/>
    <s v="NEW LONDON"/>
    <s v="NEW LONDON"/>
    <s v="Hospital"/>
    <m/>
    <x v="1"/>
    <s v="Drug Use"/>
    <s v="Residence"/>
    <s v="NEW LONDON"/>
    <s v="NEW LONDON"/>
    <s v="CT"/>
    <s v="Multi drug Effects"/>
    <s v="Acute Intoxication Combined Effects of Carfentanil, Diazepam, Cocaine, Fentanyl, Heroin, and Oxycodone"/>
    <s v="Y"/>
    <s v="Y"/>
    <s v="Y"/>
    <s v="Y"/>
    <s v="Y"/>
    <m/>
    <m/>
    <m/>
    <s v="Y"/>
    <m/>
    <m/>
    <m/>
    <m/>
    <m/>
    <s v="carfentanil"/>
    <m/>
    <s v="Accident"/>
  </r>
  <r>
    <n v="3643"/>
    <s v="17-0008"/>
    <x v="236"/>
    <d v="1899-12-30T00:00:00"/>
    <n v="56"/>
    <s v="Male"/>
    <s v="White"/>
    <s v="HAMDEN"/>
    <s v="NEW HAVEN"/>
    <s v="CT"/>
    <s v="HAMDEN"/>
    <s v="NEW HAVEN"/>
    <s v="Residence"/>
    <m/>
    <x v="0"/>
    <s v="Substance Abuse"/>
    <s v="Residence"/>
    <s v="HAMDEN"/>
    <s v="NEW HAVEN"/>
    <s v="CT"/>
    <s v="Multi drug Effects"/>
    <s v="Acute Intoxication Alprazolam, Clonazepam, Oxycodone, Promethazine, and Zolpidem, recent cocaine use"/>
    <m/>
    <s v="Y"/>
    <m/>
    <m/>
    <s v="Y"/>
    <m/>
    <m/>
    <m/>
    <s v="Y"/>
    <m/>
    <m/>
    <m/>
    <m/>
    <m/>
    <m/>
    <m/>
    <s v="Accident"/>
  </r>
  <r>
    <n v="3647"/>
    <s v="17-0816"/>
    <x v="265"/>
    <d v="1899-12-30T00:00:00"/>
    <n v="39"/>
    <s v="Male"/>
    <s v="Hispanic, White"/>
    <s v="BRISTOL"/>
    <s v="HARTFORD"/>
    <s v="CT"/>
    <s v="MERIDEN"/>
    <s v="NEW HAVEN"/>
    <s v="Hospital"/>
    <m/>
    <x v="0"/>
    <s v="Substance Abuse"/>
    <s v="Residence"/>
    <s v="MERIDEN"/>
    <s v="NEW HAVEN"/>
    <s v="CT"/>
    <s v="Multi drug Effects"/>
    <s v="Acute Heroin Intoxication"/>
    <s v="Y"/>
    <m/>
    <m/>
    <m/>
    <m/>
    <m/>
    <m/>
    <m/>
    <m/>
    <m/>
    <m/>
    <m/>
    <m/>
    <m/>
    <m/>
    <m/>
    <s v="Accident"/>
  </r>
  <r>
    <n v="3653"/>
    <s v="17-0558"/>
    <x v="184"/>
    <d v="1899-12-30T00:00:00"/>
    <n v="54"/>
    <s v="Male"/>
    <s v="White"/>
    <s v="WEST HARTFORD"/>
    <s v="HARTFORD"/>
    <s v="CT"/>
    <s v="WEST HARTFORD"/>
    <s v="HARTFORD"/>
    <s v="Residence"/>
    <m/>
    <x v="0"/>
    <s v="Substance abuse"/>
    <s v="Residence"/>
    <s v="WEST HARTFORD"/>
    <s v="HARTFORD"/>
    <s v="CT"/>
    <s v="Multi drug Effects"/>
    <s v="Acute Heroin Intoxication"/>
    <s v="Y"/>
    <m/>
    <m/>
    <m/>
    <m/>
    <m/>
    <m/>
    <m/>
    <m/>
    <m/>
    <m/>
    <m/>
    <m/>
    <m/>
    <m/>
    <m/>
    <s v="Accident"/>
  </r>
  <r>
    <n v="3672"/>
    <s v="17-0030"/>
    <x v="234"/>
    <d v="1899-12-30T00:00:00"/>
    <n v="59"/>
    <s v="Male"/>
    <s v="White"/>
    <s v="NORWICH"/>
    <s v="NEW LONDON"/>
    <s v="CT"/>
    <s v="NORWICH"/>
    <s v="NEW LONDON"/>
    <s v="Residence"/>
    <m/>
    <x v="0"/>
    <s v="Substance Abuse"/>
    <s v="Residence"/>
    <s v="NORWICH"/>
    <s v="NEW LONDON"/>
    <s v="CT"/>
    <s v="Multi drug Effects"/>
    <s v="Acute Intoxication From the Combined Effects of Opioids and Hydroxyzine"/>
    <m/>
    <m/>
    <m/>
    <m/>
    <m/>
    <m/>
    <m/>
    <m/>
    <m/>
    <m/>
    <m/>
    <m/>
    <m/>
    <m/>
    <m/>
    <s v="Y"/>
    <s v="Accident"/>
  </r>
  <r>
    <n v="3679"/>
    <s v="17-0193"/>
    <x v="105"/>
    <d v="1899-12-30T00:00:00"/>
    <n v="40"/>
    <s v="Female"/>
    <s v="White"/>
    <s v="KILLINGLY"/>
    <s v="WINDHAM"/>
    <s v="CT"/>
    <s v="KILLINGLY"/>
    <s v="WINDHAM"/>
    <s v="Residence"/>
    <m/>
    <x v="0"/>
    <s v="Substance Abuse"/>
    <s v="Residential Building"/>
    <s v="KILLINGLY"/>
    <s v="WINDHAM"/>
    <s v="CT"/>
    <s v="Multi drug Effects"/>
    <s v="Acute Intoxication due to the Combined Effects of Methadone, Diphenhydramine and Clonazepam"/>
    <m/>
    <m/>
    <m/>
    <m/>
    <m/>
    <m/>
    <m/>
    <m/>
    <s v="Y"/>
    <s v="Y"/>
    <m/>
    <m/>
    <m/>
    <m/>
    <m/>
    <m/>
    <s v="Accident"/>
  </r>
  <r>
    <n v="3685"/>
    <s v="17-0591"/>
    <x v="242"/>
    <d v="1899-12-30T00:00:00"/>
    <n v="59"/>
    <s v="Female"/>
    <s v="White"/>
    <s v="HARTFORD"/>
    <s v="HARTFORD"/>
    <s v="CT"/>
    <s v="HARTFORD"/>
    <s v="HARTFORD"/>
    <s v="Residence"/>
    <m/>
    <x v="0"/>
    <s v="Substance Abuse"/>
    <s v="Residence"/>
    <s v="HARTFORD"/>
    <s v="HARTFORD"/>
    <s v="CT"/>
    <s v="Multi drug Effects"/>
    <s v="Acute Intoxication due to the Combined Effects of Alprazolam and Heroin"/>
    <s v="Y"/>
    <m/>
    <m/>
    <m/>
    <m/>
    <m/>
    <m/>
    <m/>
    <s v="Y"/>
    <m/>
    <m/>
    <m/>
    <m/>
    <m/>
    <m/>
    <m/>
    <s v="Accident"/>
  </r>
  <r>
    <n v="3693"/>
    <s v="17-1036"/>
    <x v="56"/>
    <d v="1899-12-30T00:00:00"/>
    <n v="26"/>
    <s v="Male"/>
    <s v="White"/>
    <s v="FAIRFIELD"/>
    <s v="FAIRFIELD"/>
    <s v="CT"/>
    <s v="MIDDLETOWN"/>
    <s v="MIDDLESEX"/>
    <s v="Hospital"/>
    <m/>
    <x v="1"/>
    <s v="Drug Use"/>
    <s v="Halfway House"/>
    <s v="MIDDLETOWN"/>
    <s v="MIDDLESEX"/>
    <s v="CT"/>
    <s v="Multi drug Effects"/>
    <s v="Acute Intoxication Combined Effects of Ethanol, Cocaine, and Buprenorphine"/>
    <m/>
    <s v="Y"/>
    <m/>
    <m/>
    <m/>
    <m/>
    <s v="Y"/>
    <m/>
    <m/>
    <m/>
    <m/>
    <m/>
    <m/>
    <m/>
    <s v="Buprenor"/>
    <m/>
    <s v="Accident"/>
  </r>
  <r>
    <n v="3698"/>
    <s v="17-0884"/>
    <x v="111"/>
    <d v="1899-12-30T00:00:00"/>
    <n v="23"/>
    <s v="Male"/>
    <s v="White"/>
    <s v="BURLINGTON"/>
    <s v="HARTFORD"/>
    <s v="CT"/>
    <s v="BURLINGTON"/>
    <s v="HARTFORD"/>
    <s v="Residence"/>
    <m/>
    <x v="0"/>
    <s v="Substance Abuse"/>
    <s v="Residence"/>
    <s v="BURLINGTON"/>
    <s v="HARTFORD"/>
    <s v="CT"/>
    <s v="Multi drug Effects"/>
    <s v="Acute Intoxication From the Combined Effects of Fentanyl and Alprazolam"/>
    <m/>
    <m/>
    <s v="Y"/>
    <m/>
    <m/>
    <m/>
    <m/>
    <m/>
    <s v="Y"/>
    <m/>
    <m/>
    <m/>
    <m/>
    <m/>
    <m/>
    <m/>
    <s v="Accident"/>
  </r>
  <r>
    <n v="3706"/>
    <s v="17-0828"/>
    <x v="147"/>
    <d v="1899-12-30T00:00:00"/>
    <n v="28"/>
    <s v="Male"/>
    <s v="White"/>
    <s v="TOLLAND"/>
    <s v="TOLLAND"/>
    <s v="CT"/>
    <s v="TOLLAND"/>
    <s v="TOLLAND"/>
    <s v="Residence"/>
    <m/>
    <x v="0"/>
    <s v="Substance Abuse"/>
    <s v="Residence"/>
    <s v="TOLLAND"/>
    <s v="TOLLAND"/>
    <s v="CT"/>
    <s v="Multi drug Effects"/>
    <s v="Acute Intoxication due to the Combined Effects of Fentanyl, Heroin and Alprazolam"/>
    <s v="Y"/>
    <m/>
    <s v="Y"/>
    <m/>
    <m/>
    <m/>
    <m/>
    <m/>
    <s v="Y"/>
    <m/>
    <m/>
    <m/>
    <m/>
    <m/>
    <m/>
    <m/>
    <s v="Accident"/>
  </r>
  <r>
    <n v="3710"/>
    <s v="17-0639"/>
    <x v="254"/>
    <d v="1899-12-30T00:00:00"/>
    <n v="32"/>
    <s v="Male"/>
    <s v="White"/>
    <s v="NEW HAVEN"/>
    <s v="NEW HAVEN"/>
    <s v="CT"/>
    <s v="NEW HAVEN"/>
    <s v="NEW HAVEN"/>
    <s v="Hospital"/>
    <m/>
    <x v="1"/>
    <s v="Drug Use"/>
    <s v="Halfway House"/>
    <s v="NEW HAVEN"/>
    <s v="NEW HAVEN"/>
    <s v="CT"/>
    <s v="Multi drug Effects"/>
    <s v="Acute Intoxication Combined Effects of Clonazepam, Alprazolam, Cocaine, Methadone, Duloxetine, Cyclobenzapeine, and Heroin"/>
    <s v="Y"/>
    <s v="Y"/>
    <m/>
    <m/>
    <m/>
    <m/>
    <m/>
    <m/>
    <s v="Y"/>
    <s v="Y"/>
    <m/>
    <m/>
    <m/>
    <m/>
    <m/>
    <m/>
    <s v="Accident"/>
  </r>
  <r>
    <n v="3712"/>
    <s v="17-0064"/>
    <x v="116"/>
    <d v="1899-12-30T00:00:00"/>
    <n v="35"/>
    <s v="Male"/>
    <s v="White"/>
    <s v="ENFIELD"/>
    <s v="HARTFORD"/>
    <s v="CT"/>
    <s v="ENFIELD"/>
    <s v="HARTFORD"/>
    <s v="Residence"/>
    <m/>
    <x v="0"/>
    <s v="Substance Abuse"/>
    <s v="Residence"/>
    <s v="ENFIELD"/>
    <s v="HARTFORD"/>
    <s v="CT"/>
    <s v="Multi drug Effects"/>
    <s v="Acute Intoxication due to the Combined Effects of Cocaine, Ethanol, and Heroin"/>
    <s v="Y"/>
    <s v="Y"/>
    <m/>
    <m/>
    <m/>
    <m/>
    <s v="Y"/>
    <m/>
    <m/>
    <m/>
    <m/>
    <m/>
    <m/>
    <m/>
    <m/>
    <m/>
    <s v="Accident"/>
  </r>
  <r>
    <n v="3714"/>
    <s v="17-0220"/>
    <x v="306"/>
    <d v="1899-12-30T00:00:00"/>
    <n v="37"/>
    <s v="Male"/>
    <s v="White"/>
    <s v="WATERBURY"/>
    <s v="NEW HAVEN"/>
    <s v="CT"/>
    <s v="WATERBURY"/>
    <s v="NEW HAVEN"/>
    <s v="Residence"/>
    <m/>
    <x v="1"/>
    <s v="Drug Use"/>
    <s v="Residence"/>
    <s v="WATERBURY"/>
    <s v="NEW HAVEN"/>
    <s v="CT"/>
    <s v="Multi drug Effects"/>
    <s v="Combined Effects of Ethanol, Alprazolam, and Fentanyl"/>
    <m/>
    <m/>
    <s v="Y"/>
    <m/>
    <m/>
    <m/>
    <s v="Y"/>
    <m/>
    <s v="Y"/>
    <m/>
    <m/>
    <m/>
    <m/>
    <m/>
    <m/>
    <m/>
    <s v="Accident"/>
  </r>
  <r>
    <n v="3715"/>
    <s v="17-0279"/>
    <x v="60"/>
    <d v="1899-12-30T00:00:00"/>
    <n v="53"/>
    <s v="Female"/>
    <s v="White"/>
    <s v="BRIDGEPORT"/>
    <s v="FAIRFIELD"/>
    <s v="CT"/>
    <s v="BRIDGEPORT"/>
    <s v="FAIRFIELD"/>
    <s v="Hospital"/>
    <m/>
    <x v="0"/>
    <s v="SUBSTANCE ABUSE"/>
    <s v="Residence"/>
    <s v="BRIDGEPORT"/>
    <s v="FAIRFIELD"/>
    <s v="CT"/>
    <s v="Multi drug Effects"/>
    <s v="ACUTE COMBINED FENTANYL, HEROIN, COCAINE AND ALCOHOL TOXICITIES"/>
    <s v="Y"/>
    <s v="Y"/>
    <s v="Y"/>
    <m/>
    <m/>
    <m/>
    <s v="Y"/>
    <m/>
    <m/>
    <m/>
    <m/>
    <m/>
    <m/>
    <m/>
    <m/>
    <m/>
    <s v="Accident"/>
  </r>
  <r>
    <n v="3718"/>
    <s v="17-0013"/>
    <x v="118"/>
    <d v="1899-12-30T00:00:00"/>
    <n v="47"/>
    <s v="Female"/>
    <s v="Asian, Other"/>
    <s v="EAST HARTFORD"/>
    <s v="HARTFORD"/>
    <s v="CT"/>
    <s v="WINDSOR"/>
    <s v="HARTFORD"/>
    <s v="Other"/>
    <s v="Flamingo Inn"/>
    <x v="1"/>
    <s v="Drug Use"/>
    <s v="Hotel or Motel"/>
    <s v="WINDSOR"/>
    <s v="HARTFORD"/>
    <s v="CT"/>
    <s v="Multi drug Effects"/>
    <s v="Combined Effects of Ethanol, Cocaine, Quetiapine, Fluoxetine, Fentanyl, and Heroin"/>
    <s v="Y"/>
    <s v="Y"/>
    <s v="Y"/>
    <m/>
    <m/>
    <m/>
    <s v="Y"/>
    <m/>
    <m/>
    <m/>
    <m/>
    <m/>
    <m/>
    <m/>
    <m/>
    <m/>
    <s v="Accident"/>
  </r>
  <r>
    <n v="3729"/>
    <s v="17-0965"/>
    <x v="152"/>
    <d v="1899-12-30T00:00:00"/>
    <n v="36"/>
    <s v="Male"/>
    <s v="White"/>
    <s v="ENFIELD"/>
    <s v="HARTFORD"/>
    <s v="CT"/>
    <s v="ENFIELD"/>
    <s v="HARTFORD"/>
    <s v="Residence"/>
    <m/>
    <x v="0"/>
    <s v="Substance Abuse"/>
    <s v="Residence"/>
    <s v="ENFIELD"/>
    <s v="HARTFORD"/>
    <s v="CT"/>
    <s v="Multi drug Effects"/>
    <s v="Acute Fentanyl Intoxication"/>
    <m/>
    <m/>
    <s v="Y"/>
    <m/>
    <m/>
    <m/>
    <m/>
    <m/>
    <m/>
    <m/>
    <m/>
    <m/>
    <m/>
    <m/>
    <m/>
    <m/>
    <s v="Accident"/>
  </r>
  <r>
    <n v="3731"/>
    <s v="17-0948"/>
    <x v="4"/>
    <d v="1899-12-30T00:00:00"/>
    <n v="59"/>
    <s v="Male"/>
    <s v="Black"/>
    <s v="NEW HAVEN"/>
    <s v="NEW HAVEN"/>
    <s v="CT"/>
    <s v="NEW HAVEN"/>
    <s v="NEW HAVEN"/>
    <s v="Hospital"/>
    <m/>
    <x v="0"/>
    <s v="Substance Abuse"/>
    <s v="Residence"/>
    <s v="NEW HAVEN"/>
    <s v="NEW HAVEN"/>
    <s v="CT"/>
    <s v="Multi drug Effects"/>
    <s v="Acute Intoxication From the Combined Effects of Heroin, Fentanyl, para-Fluorobutyryl Fentanyl, Hydromorphone, and Methadone"/>
    <s v="Y"/>
    <m/>
    <s v="Y"/>
    <s v="Y"/>
    <m/>
    <m/>
    <m/>
    <m/>
    <m/>
    <s v="Y"/>
    <m/>
    <m/>
    <m/>
    <m/>
    <m/>
    <m/>
    <s v="Accident"/>
  </r>
  <r>
    <n v="3735"/>
    <s v="17-0501"/>
    <x v="141"/>
    <d v="1899-12-30T00:00:00"/>
    <n v="28"/>
    <s v="Female"/>
    <s v="White"/>
    <s v="SHELTON"/>
    <s v="FAIRFIELD"/>
    <s v="CT"/>
    <s v="DERBY"/>
    <s v="NEW HAVEN"/>
    <s v="Hospital"/>
    <m/>
    <x v="0"/>
    <s v="Substance Abuse"/>
    <s v="Residence"/>
    <s v="SHELTON"/>
    <s v="FAIRFIELD"/>
    <s v="CT"/>
    <s v="Multi drug Effects"/>
    <s v="Acute Intoxication due to the Combined Effects of Fentanyl and Heroin"/>
    <s v="Y"/>
    <m/>
    <s v="Y"/>
    <m/>
    <m/>
    <m/>
    <m/>
    <m/>
    <m/>
    <m/>
    <m/>
    <m/>
    <m/>
    <m/>
    <m/>
    <m/>
    <s v="Accident"/>
  </r>
  <r>
    <n v="3737"/>
    <s v="17-0289"/>
    <x v="40"/>
    <d v="1899-12-30T00:00:00"/>
    <n v="58"/>
    <s v="Female"/>
    <s v="White"/>
    <s v="NEW HAVEN"/>
    <s v="NEW HAVEN"/>
    <s v="CT"/>
    <s v="NEW HAVEN"/>
    <s v="NEW HAVEN"/>
    <s v="Residence"/>
    <m/>
    <x v="1"/>
    <s v="Ingested Medications"/>
    <s v="Residence"/>
    <s v="NEW HAVEN"/>
    <s v="NEW HAVEN"/>
    <s v="CT"/>
    <s v="Multi drug Effects"/>
    <s v="Acute Intoxication From the Combined Effects of Methadone, Diphenhydramine, Topiramate, Lamotrigine, and Olanzapine"/>
    <m/>
    <m/>
    <m/>
    <m/>
    <m/>
    <m/>
    <m/>
    <m/>
    <m/>
    <s v="Y"/>
    <m/>
    <m/>
    <m/>
    <m/>
    <m/>
    <m/>
    <s v="Accident"/>
  </r>
  <r>
    <n v="3739"/>
    <s v="17-0149"/>
    <x v="106"/>
    <d v="1899-12-30T00:00:00"/>
    <n v="49"/>
    <s v="Female"/>
    <s v="White"/>
    <s v="CANTERBURY"/>
    <s v="WINDHAM"/>
    <s v="CT"/>
    <s v="CANTERBURY"/>
    <s v="WINDHAM"/>
    <s v="Residence"/>
    <m/>
    <x v="1"/>
    <s v="Drug Use"/>
    <s v="Residence"/>
    <s v="CANTERBURY"/>
    <s v="WINDHAM"/>
    <s v="CT"/>
    <s v="Multi drug Effects"/>
    <s v="Combined Effects of Clonazepam, Cocaine, Quetiapine, Trazodone, Clonidine, Hydroxyzine, Fentanyl, and Heroin"/>
    <s v="Y"/>
    <s v="Y"/>
    <s v="Y"/>
    <m/>
    <m/>
    <m/>
    <m/>
    <m/>
    <s v="Y"/>
    <m/>
    <m/>
    <m/>
    <m/>
    <m/>
    <m/>
    <m/>
    <s v="Accident"/>
  </r>
  <r>
    <n v="3749"/>
    <s v="17-0604"/>
    <x v="136"/>
    <d v="1899-12-30T00:00:00"/>
    <n v="28"/>
    <s v="Male"/>
    <s v="Black"/>
    <s v="ANSONIA"/>
    <s v="NEW HAVEN"/>
    <s v="CT"/>
    <s v="DERBY"/>
    <s v="NEW HAVEN"/>
    <s v="Hospital"/>
    <m/>
    <x v="0"/>
    <s v="Substance Abuse"/>
    <s v="Residence"/>
    <s v="ANSONIA"/>
    <s v="NEW HAVEN"/>
    <s v="CT"/>
    <s v="Multi drug Effects"/>
    <s v="Acute Intoxication due to the Combined Effects of Acetyl Fentanyl, Cocaine, Fentanyl, and Hydroxyzine"/>
    <m/>
    <s v="Y"/>
    <s v="Y"/>
    <s v="Y"/>
    <m/>
    <m/>
    <m/>
    <m/>
    <m/>
    <m/>
    <m/>
    <m/>
    <m/>
    <m/>
    <m/>
    <m/>
    <s v="Accident"/>
  </r>
  <r>
    <n v="3754"/>
    <s v="17-0770"/>
    <x v="104"/>
    <d v="1899-12-30T00:00:00"/>
    <n v="25"/>
    <s v="Female"/>
    <s v="White"/>
    <s v="STRATFORD"/>
    <s v="FAIRFIELD"/>
    <s v="CT"/>
    <s v="BRIDGEPORT"/>
    <s v="FAIRFIELD"/>
    <s v="Hospital"/>
    <m/>
    <x v="1"/>
    <s v="Drug abuse"/>
    <s v="Residence"/>
    <s v="STRATFORD"/>
    <s v="FAIRFIELD"/>
    <s v="CT"/>
    <s v="Multi drug Effects"/>
    <s v="Multidrug Toxicity Including Fentanyl, Heroin, para-Fluorobutyryl Fentanyl, and 4-ANPP"/>
    <s v="Y"/>
    <m/>
    <s v="Y"/>
    <s v="Y"/>
    <m/>
    <m/>
    <m/>
    <m/>
    <m/>
    <m/>
    <m/>
    <m/>
    <m/>
    <m/>
    <m/>
    <m/>
    <s v="Accident"/>
  </r>
  <r>
    <n v="3759"/>
    <s v="17-0748"/>
    <x v="125"/>
    <d v="1899-12-30T00:00:00"/>
    <n v="20"/>
    <s v="Female"/>
    <s v="White"/>
    <s v="NORWICH"/>
    <s v="NEW LONDON"/>
    <s v="CT"/>
    <s v="NORWICH"/>
    <s v="NEW LONDON"/>
    <s v="Residence"/>
    <m/>
    <x v="0"/>
    <s v="Substance Abuse"/>
    <s v="Residence"/>
    <s v="NORWICH"/>
    <s v="NEW LONDON"/>
    <s v="CT"/>
    <s v="Multi drug Effects"/>
    <s v="Acute Intoxication due to the Combined Effects of Fentanyl and Heroin"/>
    <s v="Y"/>
    <m/>
    <s v="Y"/>
    <m/>
    <m/>
    <m/>
    <m/>
    <m/>
    <m/>
    <m/>
    <m/>
    <m/>
    <m/>
    <m/>
    <m/>
    <m/>
    <s v="Accident"/>
  </r>
  <r>
    <n v="3767"/>
    <s v="17-0075"/>
    <x v="307"/>
    <d v="1899-12-30T00:00:00"/>
    <n v="60"/>
    <s v="Male"/>
    <s v="Black"/>
    <s v="MERIDEN"/>
    <s v="NEW HAVEN"/>
    <s v="CT"/>
    <s v="MERIDEN"/>
    <s v="NEW HAVEN"/>
    <s v="Residence"/>
    <m/>
    <x v="1"/>
    <s v="Drug Use"/>
    <s v="Residence"/>
    <s v="MERIDEN"/>
    <s v="NEW HAVEN"/>
    <s v="CT"/>
    <s v="Multi drug Effects"/>
    <s v="Acute Intoxication Combined Effects of Ethanol, Fentanyl, and Furanyl Fentanyl"/>
    <m/>
    <m/>
    <s v="Y"/>
    <s v="Y"/>
    <m/>
    <m/>
    <s v="Y"/>
    <m/>
    <m/>
    <m/>
    <m/>
    <m/>
    <m/>
    <m/>
    <m/>
    <m/>
    <s v="Accident"/>
  </r>
  <r>
    <n v="3771"/>
    <s v="17-0491"/>
    <x v="87"/>
    <d v="1899-12-30T00:00:00"/>
    <n v="54"/>
    <s v="Male"/>
    <s v="White"/>
    <s v="NEW BRITAIN"/>
    <s v="HARTFORD"/>
    <s v="CT"/>
    <s v="NEW BRITAIN"/>
    <s v="HARTFORD"/>
    <s v="Residence"/>
    <m/>
    <x v="1"/>
    <s v="Drug Use"/>
    <s v="Residence"/>
    <s v="NEW BRITAIN"/>
    <s v="HARTFORD"/>
    <s v="CT"/>
    <s v="Multi drug Effects"/>
    <s v="Acute Fentanyl Intoxication"/>
    <m/>
    <m/>
    <s v="Y"/>
    <m/>
    <m/>
    <m/>
    <m/>
    <m/>
    <m/>
    <m/>
    <m/>
    <m/>
    <m/>
    <m/>
    <m/>
    <m/>
    <s v="Accident"/>
  </r>
  <r>
    <n v="3772"/>
    <s v="17-0774"/>
    <x v="308"/>
    <d v="1899-12-30T00:00:00"/>
    <n v="29"/>
    <s v="Male"/>
    <s v="White"/>
    <s v="NEW HAVEN"/>
    <s v="NEW HAVEN"/>
    <s v="CT"/>
    <s v="NEW HAVEN"/>
    <s v="NEW HAVEN"/>
    <s v="Other"/>
    <s v="Regal Inn Hotel"/>
    <x v="0"/>
    <s v="Substance Abuse"/>
    <s v="Hotel or Motel"/>
    <s v="NEW HAVEN"/>
    <s v="NEW HAVEN"/>
    <s v="CT"/>
    <s v="Multi drug Effects"/>
    <s v="Acute Intoxication due to the Combined Effects of Ethanol and Fentanyl"/>
    <m/>
    <m/>
    <s v="Y"/>
    <m/>
    <m/>
    <m/>
    <s v="Y"/>
    <m/>
    <m/>
    <m/>
    <m/>
    <m/>
    <m/>
    <m/>
    <m/>
    <m/>
    <s v="Accident"/>
  </r>
  <r>
    <n v="3787"/>
    <s v="17-0793"/>
    <x v="51"/>
    <d v="1899-12-30T00:00:00"/>
    <n v="38"/>
    <s v="Male"/>
    <s v="White"/>
    <s v="EAST HAMPTON"/>
    <s v="MIDDLESEX"/>
    <s v="CT"/>
    <s v="EAST HAMPTON"/>
    <s v="MIDDLESEX"/>
    <s v="Residence"/>
    <m/>
    <x v="1"/>
    <s v="Drug Use"/>
    <s v="Residence"/>
    <s v="EAST HAMPTON"/>
    <s v="MIDDLESEX"/>
    <s v="CT"/>
    <s v="Multi drug Effects"/>
    <s v="Acute Intoxication Combined Effects of Alprazolam, Quetiapine, and Fentanyl"/>
    <m/>
    <m/>
    <s v="Y"/>
    <m/>
    <m/>
    <m/>
    <m/>
    <m/>
    <s v="Y"/>
    <m/>
    <m/>
    <m/>
    <m/>
    <m/>
    <m/>
    <m/>
    <s v="Accident"/>
  </r>
  <r>
    <n v="3792"/>
    <s v="17-0573"/>
    <x v="241"/>
    <d v="1899-12-30T00:00:00"/>
    <n v="48"/>
    <s v="Male"/>
    <s v="Black"/>
    <s v="HARTFORD"/>
    <s v="HARTFORD"/>
    <s v="CT"/>
    <s v="HARTFORD"/>
    <s v="HARTFORD"/>
    <s v="Hospital"/>
    <m/>
    <x v="0"/>
    <s v="Substance abuse"/>
    <s v="Parking Lot"/>
    <s v="HARTFORD"/>
    <s v="HARTFORD"/>
    <s v="CT"/>
    <s v="Multi drug Effects"/>
    <s v="ACUTE HEROIN TOXICITY COMBINED WITH METHADONE USE"/>
    <s v="Y"/>
    <m/>
    <m/>
    <m/>
    <m/>
    <m/>
    <m/>
    <m/>
    <m/>
    <s v="Y"/>
    <m/>
    <m/>
    <m/>
    <m/>
    <m/>
    <m/>
    <s v="Accident"/>
  </r>
  <r>
    <n v="3794"/>
    <s v="17-0357"/>
    <x v="122"/>
    <d v="1899-12-30T00:00:00"/>
    <n v="54"/>
    <s v="Male"/>
    <s v="White"/>
    <s v="HARTFORD"/>
    <s v="HARTFORD"/>
    <s v="CT"/>
    <s v="HARTFORD"/>
    <s v="HARTFORD"/>
    <s v="Residence"/>
    <m/>
    <x v="0"/>
    <s v="Substance Abuse"/>
    <s v="Residence"/>
    <s v="HARTFORD"/>
    <s v="HARTFORD"/>
    <s v="CT"/>
    <s v="Multi drug Effects"/>
    <s v="Acute Intoxication From the Combined Effects of Morphine, Methadone, and alcohol"/>
    <s v="Y"/>
    <m/>
    <m/>
    <m/>
    <m/>
    <m/>
    <s v="Y"/>
    <m/>
    <m/>
    <s v="Y"/>
    <m/>
    <m/>
    <m/>
    <m/>
    <m/>
    <m/>
    <s v="Accident"/>
  </r>
  <r>
    <n v="3795"/>
    <s v="17-0514"/>
    <x v="22"/>
    <d v="1899-12-30T00:00:00"/>
    <n v="48"/>
    <s v="Male"/>
    <s v="White"/>
    <s v="BERLIN"/>
    <s v="HARTFORD"/>
    <s v="CT"/>
    <s v="BERLIN"/>
    <s v="HARTFORD"/>
    <s v="Residence"/>
    <m/>
    <x v="0"/>
    <s v="Substance Abuse"/>
    <s v="Residence"/>
    <s v="BERLIN"/>
    <s v="HARTFORD"/>
    <s v="CT"/>
    <s v="Multi drug Effects"/>
    <s v="Acute Intoxication due to the Combined Effects of Fentanyl, Morphine and Alprazolam"/>
    <s v="Y"/>
    <m/>
    <s v="Y"/>
    <m/>
    <m/>
    <m/>
    <m/>
    <m/>
    <s v="Y"/>
    <m/>
    <m/>
    <m/>
    <m/>
    <m/>
    <m/>
    <m/>
    <s v="Accident"/>
  </r>
  <r>
    <n v="3797"/>
    <s v="17-0304"/>
    <x v="178"/>
    <d v="1899-12-30T00:00:00"/>
    <n v="37"/>
    <s v="Male"/>
    <s v="White"/>
    <s v="ONECO"/>
    <s v="WINDHAM"/>
    <s v="CT"/>
    <s v="ONECO"/>
    <s v="WINDHAM"/>
    <s v="Residence"/>
    <m/>
    <x v="0"/>
    <s v="Substance abuse"/>
    <s v="Residence"/>
    <s v="ONECO"/>
    <s v="WINDHAM"/>
    <s v="CT"/>
    <s v="Multi drug Effects"/>
    <s v="ACUTE HEROIN AND FENTANYL TOXICITIES, ALCOHOL, ALPRAZOLAM, CITALOPRAM USE"/>
    <s v="Y"/>
    <m/>
    <s v="Y"/>
    <m/>
    <m/>
    <m/>
    <s v="Y"/>
    <m/>
    <s v="Y"/>
    <m/>
    <m/>
    <m/>
    <m/>
    <m/>
    <m/>
    <m/>
    <s v="Accident"/>
  </r>
  <r>
    <n v="3798"/>
    <s v="17-0274"/>
    <x v="181"/>
    <d v="1899-12-30T00:00:00"/>
    <n v="56"/>
    <s v="Male"/>
    <s v="Hispanic, White"/>
    <s v="NEWINGTON"/>
    <s v="HARTFORD"/>
    <s v="CT"/>
    <s v="NEWINGTON"/>
    <s v="HARTFORD"/>
    <s v="Residence"/>
    <m/>
    <x v="0"/>
    <s v="Substance Abuse"/>
    <s v="Residence"/>
    <s v="NEWINGTON"/>
    <s v="HARTFORD"/>
    <s v="CT"/>
    <s v="Multi drug Effects"/>
    <s v="Acute Cocaine Intoxication"/>
    <m/>
    <s v="Y"/>
    <m/>
    <m/>
    <m/>
    <m/>
    <m/>
    <m/>
    <m/>
    <m/>
    <m/>
    <m/>
    <m/>
    <m/>
    <m/>
    <m/>
    <s v="Accident"/>
  </r>
  <r>
    <n v="3799"/>
    <s v="17-0122"/>
    <x v="68"/>
    <d v="1899-12-30T00:00:00"/>
    <n v="63"/>
    <s v="Female"/>
    <s v="White"/>
    <s v="STRATFORD"/>
    <s v="FAIRFIELD"/>
    <s v="CT"/>
    <s v="STRATFORD"/>
    <s v="FAIRFIELD"/>
    <s v="Residence"/>
    <m/>
    <x v="0"/>
    <s v="Substance Abuse"/>
    <s v="Residence"/>
    <s v="STRATFORD"/>
    <s v="FAIRFIELD"/>
    <s v="CT"/>
    <s v="Multi drug Effects"/>
    <s v="Acute Intoxication due to the Combined Effects of Heroin, Fentanyl, Cocaine, Diazepam, Tramadol and Carisoprodol"/>
    <s v="Y"/>
    <s v="Y"/>
    <s v="Y"/>
    <m/>
    <m/>
    <m/>
    <m/>
    <m/>
    <s v="Y"/>
    <m/>
    <m/>
    <s v="Y"/>
    <m/>
    <m/>
    <m/>
    <m/>
    <s v="Accident"/>
  </r>
  <r>
    <n v="3810"/>
    <s v="17-0045"/>
    <x v="193"/>
    <d v="1899-12-30T00:00:00"/>
    <n v="41"/>
    <s v="Female"/>
    <s v="White"/>
    <s v="ORANGE"/>
    <s v="NEW HAVEN"/>
    <s v="CT"/>
    <s v="MILFORD"/>
    <s v="NEW HAVEN"/>
    <s v="Hospital"/>
    <m/>
    <x v="0"/>
    <s v="Substance Abuse"/>
    <s v="Residence"/>
    <s v="ORANGE"/>
    <s v="NEW HAVEN"/>
    <s v="CT"/>
    <s v="Multi drug Effects"/>
    <s v="Acute Intoxication due to the Combined Effects of Fentanyl and Hydromorphone"/>
    <m/>
    <m/>
    <s v="Y"/>
    <m/>
    <m/>
    <m/>
    <m/>
    <m/>
    <m/>
    <m/>
    <m/>
    <m/>
    <m/>
    <s v="Y"/>
    <m/>
    <m/>
    <s v="Accident"/>
  </r>
  <r>
    <n v="3811"/>
    <s v="17-0799"/>
    <x v="169"/>
    <d v="1899-12-30T00:00:00"/>
    <n v="32"/>
    <s v="Male"/>
    <s v="White"/>
    <s v="BRANFORD"/>
    <s v="NEW HAVEN"/>
    <s v="CT"/>
    <s v="BRANFORD"/>
    <s v="NEW HAVEN"/>
    <s v="Residence"/>
    <m/>
    <x v="0"/>
    <s v="Substance Abuse"/>
    <s v="Residence"/>
    <s v="BRANFORD"/>
    <s v="NEW HAVEN"/>
    <s v="CT"/>
    <s v="Multi drug Effects"/>
    <s v="Acute Intoxication due to the Combined Effects of Heroin, Cocaine, Phencyclidine and Buprenorphine"/>
    <s v="Y"/>
    <s v="Y"/>
    <m/>
    <m/>
    <m/>
    <m/>
    <m/>
    <m/>
    <m/>
    <m/>
    <m/>
    <m/>
    <m/>
    <m/>
    <s v="PCP, Buprenor"/>
    <m/>
    <s v="Accident"/>
  </r>
  <r>
    <n v="3814"/>
    <s v="17-0716"/>
    <x v="123"/>
    <d v="1899-12-30T00:00:00"/>
    <n v="21"/>
    <s v="Female"/>
    <s v="White"/>
    <s v="WEST HAVEN"/>
    <s v="NEW HAVEN"/>
    <s v="CT"/>
    <s v="NEW HAVEN"/>
    <s v="NEW HAVEN"/>
    <s v="Hospital"/>
    <m/>
    <x v="2"/>
    <s v="Combined Medication with Alcohol"/>
    <s v="Residence"/>
    <s v="WEST HAVEN"/>
    <s v="NEW HAVEN"/>
    <s v="CT"/>
    <s v="Multi drug Effects"/>
    <s v="Complications of Acute Intoxication due to the Combined Effects of Diphenhydramine and Ethanol"/>
    <m/>
    <m/>
    <m/>
    <m/>
    <m/>
    <m/>
    <s v="Y"/>
    <m/>
    <m/>
    <m/>
    <m/>
    <m/>
    <m/>
    <m/>
    <m/>
    <m/>
    <s v="Accident"/>
  </r>
  <r>
    <n v="3831"/>
    <s v="17-0645"/>
    <x v="13"/>
    <d v="1899-12-30T00:00:00"/>
    <n v="50"/>
    <s v="Male"/>
    <s v="Hispanic, White"/>
    <s v="HARTFORD"/>
    <s v="HARTFORD"/>
    <s v="CT"/>
    <s v="HARTFORD"/>
    <s v="HARTFORD"/>
    <s v="Residence"/>
    <m/>
    <x v="0"/>
    <s v="Substance Abuse"/>
    <s v="Residence"/>
    <s v="HARTFORD"/>
    <s v="HARTFORD"/>
    <s v="CT"/>
    <s v="Multi drug Effects"/>
    <s v="Acute Intoxication due to the Combined Effects of Cocaine, Fentanyl, and Heroin"/>
    <s v="Y"/>
    <s v="Y"/>
    <s v="Y"/>
    <m/>
    <m/>
    <m/>
    <m/>
    <m/>
    <m/>
    <m/>
    <m/>
    <m/>
    <m/>
    <m/>
    <m/>
    <m/>
    <s v="Accident"/>
  </r>
  <r>
    <n v="3833"/>
    <s v="17-0437"/>
    <x v="187"/>
    <d v="1899-12-30T00:00:00"/>
    <n v="59"/>
    <s v="Male"/>
    <s v="White"/>
    <s v="DANBURY"/>
    <s v="FAIRFIELD"/>
    <s v="CT"/>
    <s v="DANBURY"/>
    <s v="FAIRFIELD"/>
    <s v="Residence"/>
    <m/>
    <x v="0"/>
    <s v="Substance Abuse"/>
    <s v="Residence"/>
    <s v="DANBURY"/>
    <s v="FAIRFIELD"/>
    <s v="CT"/>
    <s v="Multi drug Effects"/>
    <s v="Acute Intoxication From the Combined Effects of Fentanyl, Acetyl Fentanyl, and heroin"/>
    <s v="Y"/>
    <m/>
    <s v="Y"/>
    <s v="Y"/>
    <m/>
    <m/>
    <m/>
    <m/>
    <m/>
    <m/>
    <m/>
    <m/>
    <m/>
    <m/>
    <m/>
    <m/>
    <s v="Accident"/>
  </r>
  <r>
    <n v="3841"/>
    <s v="17-0999"/>
    <x v="72"/>
    <d v="1899-12-30T00:00:00"/>
    <n v="63"/>
    <s v="Male"/>
    <s v="White"/>
    <s v="NEW MILFORD"/>
    <s v="LITCHFIELD"/>
    <s v="CT"/>
    <s v="NEW MILFORD"/>
    <s v="LITCHFIELD"/>
    <s v="Residence"/>
    <m/>
    <x v="1"/>
    <s v="Drug abuse"/>
    <s v="Residence"/>
    <s v="NEW MILFORD"/>
    <s v="LITCHFIELD"/>
    <s v="CT"/>
    <s v="Multi drug Effects"/>
    <s v="Multidrug Toxicity Including Cocaine, Cocaethylene, Fentanyl, Heroin, and Amphetamine"/>
    <s v="Y"/>
    <s v="Y"/>
    <s v="Y"/>
    <m/>
    <m/>
    <m/>
    <m/>
    <m/>
    <m/>
    <m/>
    <s v="Y"/>
    <m/>
    <m/>
    <m/>
    <m/>
    <m/>
    <s v="Accident"/>
  </r>
  <r>
    <n v="3844"/>
    <s v="17-0601"/>
    <x v="62"/>
    <d v="1899-12-30T00:00:00"/>
    <n v="31"/>
    <s v="Female"/>
    <s v="White"/>
    <s v="DAYVILLE"/>
    <s v="WINDHAM"/>
    <s v="CT"/>
    <s v="DAYVILLE"/>
    <s v="WINDHAM"/>
    <s v="Residence"/>
    <m/>
    <x v="0"/>
    <s v="Substance Abuse"/>
    <s v="Residence"/>
    <s v="DAYVILLE"/>
    <s v="WINDHAM"/>
    <s v="CT"/>
    <s v="Multi drug Effects"/>
    <s v="Acute Fentanyl Intoxication"/>
    <m/>
    <m/>
    <s v="Y"/>
    <m/>
    <m/>
    <m/>
    <m/>
    <m/>
    <m/>
    <m/>
    <m/>
    <m/>
    <m/>
    <m/>
    <m/>
    <m/>
    <s v="Accident"/>
  </r>
  <r>
    <n v="3849"/>
    <s v="17-0915"/>
    <x v="309"/>
    <d v="1899-12-30T00:00:00"/>
    <n v="36"/>
    <s v="Male"/>
    <s v="White"/>
    <s v="SOUTH WINDSOR"/>
    <s v="HARTFORD"/>
    <s v="CT"/>
    <s v="SOUTH WINDSOR"/>
    <s v="HARTFORD"/>
    <s v="Residence"/>
    <m/>
    <x v="1"/>
    <s v="Drug abuse"/>
    <s v="Residence"/>
    <s v="SOUTH WINDSOR"/>
    <s v="HARTFORD"/>
    <s v="CT"/>
    <s v="Multi drug Effects"/>
    <s v="Fentanyl Toxicity,Recent Cocaine Use"/>
    <m/>
    <s v="Y"/>
    <s v="Y"/>
    <m/>
    <m/>
    <m/>
    <m/>
    <m/>
    <m/>
    <m/>
    <m/>
    <m/>
    <m/>
    <m/>
    <m/>
    <m/>
    <s v="Accident"/>
  </r>
  <r>
    <n v="3851"/>
    <s v="17-0373"/>
    <x v="58"/>
    <d v="1899-12-30T00:00:00"/>
    <n v="50"/>
    <s v="Female"/>
    <s v="Unknown"/>
    <s v="NEW BRITAIN"/>
    <s v="HARTFORD"/>
    <s v="CT"/>
    <s v="NEW BRITAIN"/>
    <s v="HARTFORD"/>
    <s v="Residence"/>
    <m/>
    <x v="0"/>
    <s v="Substance Abuse"/>
    <s v="Residence"/>
    <s v="NEW BRITAIN"/>
    <s v="HARTFORD"/>
    <s v="CT"/>
    <s v="Multi drug Effects"/>
    <s v="Acute Fentanyl Intoxication"/>
    <m/>
    <m/>
    <s v="Y"/>
    <m/>
    <m/>
    <m/>
    <m/>
    <m/>
    <m/>
    <m/>
    <m/>
    <m/>
    <m/>
    <m/>
    <m/>
    <m/>
    <s v="Accident"/>
  </r>
  <r>
    <n v="3853"/>
    <s v="17-0775"/>
    <x v="308"/>
    <d v="1899-12-30T00:00:00"/>
    <n v="37"/>
    <s v="Female"/>
    <s v="White"/>
    <s v="WEST HAVEN"/>
    <s v="NEW HAVEN"/>
    <s v="CT"/>
    <s v="WEST HAVEN"/>
    <s v="NEW HAVEN"/>
    <s v="Residence"/>
    <m/>
    <x v="2"/>
    <s v="Used oxycodone and alcohol"/>
    <s v="Residence"/>
    <s v="WEST HAVEN"/>
    <s v="NEW HAVEN"/>
    <s v="CT"/>
    <s v="Multi drug Effects"/>
    <s v="ACUTE COMBINED OXYCODONE AND ALCOHOL TOXICITIES"/>
    <m/>
    <m/>
    <m/>
    <m/>
    <s v="Y"/>
    <m/>
    <s v="Y"/>
    <m/>
    <m/>
    <m/>
    <m/>
    <m/>
    <m/>
    <m/>
    <m/>
    <m/>
    <s v="Accident"/>
  </r>
  <r>
    <n v="3855"/>
    <s v="17-0073"/>
    <x v="277"/>
    <d v="1899-12-30T00:00:00"/>
    <n v="41"/>
    <s v="Male"/>
    <s v="Hispanic, White"/>
    <s v="HARTFORD"/>
    <s v="HARTFORD"/>
    <s v="CT"/>
    <s v="HARTFORD"/>
    <s v="HARTFORD"/>
    <s v="Hospital"/>
    <m/>
    <x v="0"/>
    <s v="SUBSTANCE ABUSE"/>
    <s v="Residence"/>
    <s v="HARTFORD"/>
    <s v="HARTFORD"/>
    <s v="CT"/>
    <s v="Multi drug Effects"/>
    <s v="ACUTE HEROIN, FENTANYL AND COCAINE TOXICITIES, CYCLOBENZAPRINE USE"/>
    <s v="Y"/>
    <s v="Y"/>
    <s v="Y"/>
    <m/>
    <m/>
    <m/>
    <m/>
    <m/>
    <m/>
    <m/>
    <m/>
    <m/>
    <m/>
    <m/>
    <m/>
    <m/>
    <s v="Accident"/>
  </r>
  <r>
    <n v="3863"/>
    <s v="17-0455"/>
    <x v="39"/>
    <d v="1899-12-30T00:00:00"/>
    <n v="17"/>
    <s v="Male"/>
    <s v="White"/>
    <s v="NEW PRESTON"/>
    <s v="LITCHFIELD"/>
    <s v="CT"/>
    <s v="NEW PRESTON"/>
    <s v="LITCHFIELD"/>
    <s v="Other"/>
    <s v="Lake Warmaug"/>
    <x v="1"/>
    <s v="Drug Use"/>
    <s v="Boat/Marina"/>
    <s v="NEW PRESTON"/>
    <s v="LITCHFIELD"/>
    <s v="CT"/>
    <s v="Multi drug Effects"/>
    <s v="Combined Effects of Ethanol, Alprazolam, Venlafaxine, Mirtazapine, and Heroin"/>
    <s v="Y"/>
    <m/>
    <m/>
    <m/>
    <m/>
    <m/>
    <s v="Y"/>
    <m/>
    <s v="Y"/>
    <m/>
    <m/>
    <m/>
    <m/>
    <m/>
    <m/>
    <m/>
    <s v="Accident"/>
  </r>
  <r>
    <n v="3874"/>
    <s v="17-0301"/>
    <x v="310"/>
    <d v="1899-12-30T00:00:00"/>
    <n v="27"/>
    <s v="Male"/>
    <s v="Hispanic, White"/>
    <s v="NEW BRITAIN"/>
    <s v="HARTFORD"/>
    <s v="CT"/>
    <s v="NEW BRITAIN"/>
    <s v="HARTFORD"/>
    <s v="Hospital"/>
    <m/>
    <x v="0"/>
    <s v="Substance Abuse"/>
    <s v="Residence"/>
    <s v="NEW BRITAIN"/>
    <s v="HARTFORD"/>
    <s v="CT"/>
    <s v="Multi drug Effects"/>
    <s v="Acute Intoxication From the Combined Effects of Fentanyl and Morphine"/>
    <s v="Y"/>
    <m/>
    <s v="Y"/>
    <m/>
    <m/>
    <m/>
    <m/>
    <m/>
    <m/>
    <m/>
    <m/>
    <m/>
    <m/>
    <m/>
    <m/>
    <m/>
    <s v="Accident"/>
  </r>
  <r>
    <n v="3902"/>
    <s v="17-0990"/>
    <x v="25"/>
    <d v="1899-12-30T00:00:00"/>
    <n v="43"/>
    <s v="Male"/>
    <s v="White"/>
    <s v="MERIDEN"/>
    <s v="NEW HAVEN"/>
    <s v="CT"/>
    <s v="MERIDEN"/>
    <s v="NEW HAVEN"/>
    <s v="Residence"/>
    <m/>
    <x v="0"/>
    <s v="Substance abuse"/>
    <s v="Residence"/>
    <s v="MERIDEN"/>
    <s v="NEW HAVEN"/>
    <s v="CT"/>
    <s v="Multi drug Effects"/>
    <s v="Acute Fentanyl and Heroin Intoxication with Recent Cocaine Use"/>
    <s v="Y"/>
    <s v="Y"/>
    <s v="Y"/>
    <m/>
    <m/>
    <m/>
    <m/>
    <m/>
    <m/>
    <m/>
    <m/>
    <m/>
    <m/>
    <m/>
    <m/>
    <m/>
    <s v="Accident"/>
  </r>
  <r>
    <n v="3904"/>
    <s v="17-0171"/>
    <x v="311"/>
    <d v="1899-12-30T00:00:00"/>
    <n v="46"/>
    <s v="Male"/>
    <s v="Hispanic, White"/>
    <s v="BRIDGEPORT"/>
    <s v="FAIRFIELD"/>
    <s v="CT"/>
    <s v="BRIDGEPORT"/>
    <s v="FAIRFIELD"/>
    <s v="Residence"/>
    <m/>
    <x v="0"/>
    <s v="Substance Abuse"/>
    <s v="Residence"/>
    <s v="BRIDGEPORT"/>
    <s v="FAIRFIELD"/>
    <s v="CT"/>
    <s v="Multi drug Effects"/>
    <s v="Acute Intoxication From the Combined Effects of Fentanyl, Acetyl Fentanyl, Diazepam, and Alcohol"/>
    <m/>
    <m/>
    <s v="Y"/>
    <s v="Y"/>
    <m/>
    <m/>
    <s v="Y"/>
    <m/>
    <s v="Y"/>
    <m/>
    <m/>
    <m/>
    <m/>
    <m/>
    <m/>
    <m/>
    <s v="Accident"/>
  </r>
  <r>
    <n v="3927"/>
    <s v="17-0067"/>
    <x v="274"/>
    <d v="1899-12-30T00:00:00"/>
    <n v="64"/>
    <s v="Male"/>
    <s v="Hispanic, White"/>
    <s v="HARTFORD"/>
    <s v="HARTFORD"/>
    <s v="CT"/>
    <s v="HARTFORD"/>
    <s v="HARTFORD"/>
    <s v="Residence"/>
    <m/>
    <x v="0"/>
    <s v="Substance Abuse"/>
    <s v="Residence"/>
    <s v="HARTFORD"/>
    <s v="HARTFORD"/>
    <s v="CT"/>
    <s v="Multi drug Effects"/>
    <s v="Acute Intoxication From the Combined Effects of Fentanyl, Heroin, and Methadone"/>
    <s v="Y"/>
    <m/>
    <s v="Y"/>
    <m/>
    <m/>
    <m/>
    <m/>
    <m/>
    <m/>
    <s v="Y"/>
    <m/>
    <m/>
    <m/>
    <m/>
    <m/>
    <m/>
    <s v="Accident"/>
  </r>
  <r>
    <n v="3933"/>
    <s v="17-0887"/>
    <x v="64"/>
    <d v="1899-12-30T00:00:00"/>
    <n v="34"/>
    <s v="Male"/>
    <s v="White"/>
    <s v="GLASTONBURY"/>
    <s v="HARTFORD"/>
    <s v="CT"/>
    <s v="GLASTONBURY"/>
    <s v="HARTFORD"/>
    <s v="Residence"/>
    <m/>
    <x v="0"/>
    <s v="Substance Abuse"/>
    <s v="Residence"/>
    <s v="GLASTONBURY"/>
    <s v="HARTFORD"/>
    <s v="CT"/>
    <s v="Multi drug Effects"/>
    <s v="Acute Fentanyl Intoxication"/>
    <m/>
    <m/>
    <s v="Y"/>
    <m/>
    <m/>
    <m/>
    <m/>
    <m/>
    <m/>
    <m/>
    <m/>
    <m/>
    <m/>
    <m/>
    <m/>
    <m/>
    <s v="Accident"/>
  </r>
  <r>
    <n v="3941"/>
    <s v="17-0906"/>
    <x v="1"/>
    <d v="1899-12-30T00:00:00"/>
    <n v="27"/>
    <s v="Male"/>
    <s v="Hispanic, Black"/>
    <s v="BLOOMFIELD"/>
    <s v="HARTFORD"/>
    <s v="CT"/>
    <s v="BLOOMFIELD"/>
    <s v="HARTFORD"/>
    <s v="Residence"/>
    <m/>
    <x v="1"/>
    <s v="Drug Use"/>
    <s v="Residence"/>
    <s v="BLOOMFIELD"/>
    <s v="HARTFORD"/>
    <s v="CT"/>
    <s v="HT"/>
    <s v="Hypertensive Cardiovascular Disease  and Acute N-Ethyl Pentylone Intoxication"/>
    <m/>
    <m/>
    <m/>
    <m/>
    <m/>
    <m/>
    <m/>
    <m/>
    <m/>
    <m/>
    <m/>
    <m/>
    <m/>
    <m/>
    <m/>
    <m/>
    <s v="Accident"/>
  </r>
  <r>
    <n v="3942"/>
    <s v="17-0021"/>
    <x v="270"/>
    <d v="1899-12-30T00:00:00"/>
    <n v="54"/>
    <s v="Male"/>
    <s v="White"/>
    <s v="WALLINGFORD"/>
    <s v="NEW HAVEN"/>
    <s v="CT"/>
    <s v="WALLINGFORD"/>
    <s v="NEW HAVEN"/>
    <s v="Residence"/>
    <m/>
    <x v="1"/>
    <s v="Abuse of Medications"/>
    <s v="Residence"/>
    <s v="WALLINGFORD"/>
    <s v="NEW HAVEN"/>
    <s v="CT"/>
    <s v="Multi drug Effects"/>
    <s v="Acute Intoxication due to the Combined Effects of Quetiapine, Clonazepam and Trazodone"/>
    <m/>
    <m/>
    <m/>
    <m/>
    <m/>
    <m/>
    <m/>
    <m/>
    <s v="Y"/>
    <m/>
    <m/>
    <m/>
    <m/>
    <m/>
    <m/>
    <m/>
    <s v="Accident"/>
  </r>
  <r>
    <n v="3947"/>
    <s v="17-0203"/>
    <x v="73"/>
    <d v="1899-12-30T00:00:00"/>
    <n v="52"/>
    <s v="Male"/>
    <s v="White"/>
    <s v="HARTFORD"/>
    <s v="HARTFORD"/>
    <s v="CT"/>
    <s v="HARTFORD"/>
    <s v="HARTFORD"/>
    <s v="Hospital"/>
    <m/>
    <x v="1"/>
    <s v="Drug Use"/>
    <s v="Residence"/>
    <s v="HARTFORD"/>
    <s v="HARTFORD"/>
    <s v="CT"/>
    <s v="Multi drug Effects"/>
    <s v="Combined Effects of Sertraline, Hydroxyzine, Fentanyl, and Hydromorphone"/>
    <m/>
    <m/>
    <s v="Y"/>
    <m/>
    <m/>
    <m/>
    <m/>
    <m/>
    <m/>
    <m/>
    <m/>
    <m/>
    <m/>
    <s v="Y"/>
    <m/>
    <m/>
    <s v="Accident"/>
  </r>
  <r>
    <n v="3954"/>
    <s v="17-0103"/>
    <x v="176"/>
    <d v="1899-12-30T00:00:00"/>
    <n v="42"/>
    <s v="Male"/>
    <s v="Hispanic, White"/>
    <s v="EAST HARTFORD"/>
    <s v="HARTFORD"/>
    <s v="CT"/>
    <s v="EAST HARTFORD"/>
    <s v="HARTFORD"/>
    <s v="Residence"/>
    <m/>
    <x v="0"/>
    <s v="Substance Abuse"/>
    <s v="Residence"/>
    <s v="EAST HARTFORD"/>
    <s v="HARTFORD"/>
    <s v="CT"/>
    <s v="Multi drug Effects"/>
    <s v="Ethanol, Furanyl Fentanyl, and Heroin"/>
    <s v="Y"/>
    <m/>
    <s v="Y"/>
    <s v="Y"/>
    <m/>
    <m/>
    <s v="Y"/>
    <m/>
    <m/>
    <m/>
    <m/>
    <m/>
    <m/>
    <m/>
    <m/>
    <m/>
    <s v="Accident"/>
  </r>
  <r>
    <n v="3955"/>
    <s v="17-0858"/>
    <x v="90"/>
    <d v="1899-12-30T00:00:00"/>
    <n v="28"/>
    <s v="Male"/>
    <s v="White"/>
    <s v="MIDDLETOWN"/>
    <s v="MIDDLESEX"/>
    <s v="CT"/>
    <s v="HARTFORD"/>
    <s v="HARTFORD"/>
    <s v="Hospital"/>
    <m/>
    <x v="0"/>
    <s v="Substance Abuse"/>
    <s v="Other, Health Care Facility"/>
    <s v="NEWINGTON"/>
    <s v="HARTFORD"/>
    <s v="CT"/>
    <s v="Multi drug Effects"/>
    <s v="Complications of Acute Intoxication From the Combined Effects of Fentanyl, Heroin, Clonazepam, and Trazodone"/>
    <s v="Y"/>
    <m/>
    <s v="Y"/>
    <m/>
    <m/>
    <m/>
    <m/>
    <m/>
    <s v="Y"/>
    <m/>
    <m/>
    <m/>
    <m/>
    <m/>
    <m/>
    <m/>
    <s v="Accident"/>
  </r>
  <r>
    <n v="3959"/>
    <s v="17-0469"/>
    <x v="312"/>
    <d v="1899-12-30T00:00:00"/>
    <n v="55"/>
    <s v="Male"/>
    <s v="White"/>
    <s v="CLINTON"/>
    <s v="MIDDLESEX"/>
    <s v="CT"/>
    <s v="CLINTON"/>
    <s v="MIDDLESEX"/>
    <s v="Residence"/>
    <m/>
    <x v="0"/>
    <s v="Substance Abuse"/>
    <s v="Residence"/>
    <s v="CLINTON"/>
    <s v="MIDDLESEX"/>
    <s v="CT"/>
    <s v="Multi drug Effects"/>
    <s v="Acute Intoxication due to the Combined Effects of Alcohol and Diazepam"/>
    <m/>
    <m/>
    <m/>
    <m/>
    <m/>
    <m/>
    <s v="Y"/>
    <m/>
    <s v="Y"/>
    <m/>
    <m/>
    <m/>
    <m/>
    <m/>
    <m/>
    <m/>
    <s v="Accident"/>
  </r>
  <r>
    <n v="3961"/>
    <s v="17-0311"/>
    <x v="61"/>
    <d v="1899-12-30T00:00:00"/>
    <n v="32"/>
    <s v="Male"/>
    <s v="White"/>
    <s v="NORWALK"/>
    <s v="FAIRFIELD"/>
    <s v="CT"/>
    <s v="NORWALK"/>
    <s v="FAIRFIELD"/>
    <s v="Residence"/>
    <m/>
    <x v="0"/>
    <s v="Substance Abuse"/>
    <s v="Residence"/>
    <s v="NORWALK"/>
    <s v="FAIRFIELD"/>
    <s v="CT"/>
    <s v="Multi drug Effects"/>
    <s v="Acute Intoxication due to the Combined Effects of Carfentanil, Fentanyl, Acetyl Fentanyl, Butyryl Fentanyl, Heroin, Etizolam, U-47700, Methadone and Alprazolam"/>
    <s v="Y"/>
    <m/>
    <s v="Y"/>
    <s v="Y"/>
    <m/>
    <m/>
    <m/>
    <m/>
    <s v="Y"/>
    <s v="Y"/>
    <m/>
    <m/>
    <m/>
    <m/>
    <s v="U-47700, carfentanil"/>
    <m/>
    <s v="Accident"/>
  </r>
  <r>
    <n v="3973"/>
    <s v="17-0343"/>
    <x v="7"/>
    <d v="1899-12-30T00:00:00"/>
    <n v="32"/>
    <s v="Male"/>
    <s v="White"/>
    <s v="NEW MILFORD"/>
    <s v="LITCHFIELD"/>
    <s v="CT"/>
    <s v="NEW MILFORD"/>
    <s v="LITCHFIELD"/>
    <s v="Residence"/>
    <m/>
    <x v="1"/>
    <s v="Drug Use"/>
    <s v="Residence"/>
    <s v="NEW MILFORD"/>
    <s v="LITCHFIELD"/>
    <s v="CT"/>
    <s v="Multi drug Effects"/>
    <s v="Combined Effects of Ethanol, Clonazepam, Lamotrigine, Venlafaxine, Doxepin, Fentanyl, and Heroin"/>
    <s v="Y"/>
    <m/>
    <s v="Y"/>
    <m/>
    <m/>
    <m/>
    <s v="Y"/>
    <m/>
    <s v="Y"/>
    <m/>
    <m/>
    <m/>
    <m/>
    <m/>
    <m/>
    <m/>
    <s v="Accident"/>
  </r>
  <r>
    <n v="3980"/>
    <s v="17-0234"/>
    <x v="213"/>
    <d v="1899-12-30T00:00:00"/>
    <n v="64"/>
    <s v="Female"/>
    <s v="White"/>
    <s v="SHELTON"/>
    <s v="FAIRFIELD"/>
    <s v="CT"/>
    <s v="SHELTON"/>
    <s v="FAIRFIELD"/>
    <s v="Residence"/>
    <m/>
    <x v="1"/>
    <s v="Prescription drug use"/>
    <s v="Residence"/>
    <s v="SHELTON"/>
    <s v="FAIRFIELD"/>
    <s v="CT"/>
    <s v="Multi drug Effects"/>
    <s v="Acute Oxycodone and Diphenhydramine Intoxication"/>
    <m/>
    <m/>
    <m/>
    <m/>
    <s v="Y"/>
    <m/>
    <m/>
    <m/>
    <m/>
    <m/>
    <m/>
    <m/>
    <m/>
    <m/>
    <m/>
    <m/>
    <s v="Accident"/>
  </r>
  <r>
    <n v="3987"/>
    <s v="17-0116"/>
    <x v="11"/>
    <d v="1899-12-30T00:00:00"/>
    <n v="25"/>
    <s v="Female"/>
    <s v="White"/>
    <s v="NEW BRITAIN"/>
    <s v="HARTFORD"/>
    <s v="CT"/>
    <s v="NEW BRITAIN"/>
    <s v="HARTFORD"/>
    <s v="Other"/>
    <s v="Friend's Residence"/>
    <x v="0"/>
    <s v="Substance abuse"/>
    <s v="Residence"/>
    <s v="NEW BRITAIN"/>
    <s v="HARTFORD"/>
    <s v="CT"/>
    <s v="Multi drug Effects"/>
    <s v="Acute Intoxication Due To The Combined Effects Of Fentanyl, Acetyl Fentanyl, Methadone, Nordiazepam, And Alprazolam"/>
    <m/>
    <m/>
    <s v="Y"/>
    <s v="Y"/>
    <m/>
    <m/>
    <m/>
    <m/>
    <s v="Y"/>
    <s v="Y"/>
    <m/>
    <m/>
    <m/>
    <m/>
    <m/>
    <m/>
    <s v="Accident"/>
  </r>
  <r>
    <n v="3991"/>
    <s v="17-0231"/>
    <x v="213"/>
    <d v="1899-12-30T00:00:00"/>
    <n v="32"/>
    <s v="Male"/>
    <s v="White"/>
    <s v="NORWICH"/>
    <s v="NEW LONDON"/>
    <s v="CT"/>
    <s v="LISBON"/>
    <s v="NEW LONDON"/>
    <s v="Other"/>
    <s v="Parking Lot"/>
    <x v="0"/>
    <s v="Substance Abuse"/>
    <s v="Parking Lot"/>
    <s v="LISBON"/>
    <s v="NEW LONDON"/>
    <s v="CT"/>
    <s v="Multi drug Effects"/>
    <s v="Acute Intoxication From the Combined Effects of Fentanyl and Alcohol"/>
    <m/>
    <m/>
    <s v="Y"/>
    <m/>
    <m/>
    <m/>
    <s v="Y"/>
    <m/>
    <m/>
    <m/>
    <m/>
    <m/>
    <m/>
    <m/>
    <m/>
    <m/>
    <s v="Accident"/>
  </r>
  <r>
    <n v="3996"/>
    <s v="17-0345"/>
    <x v="49"/>
    <d v="1899-12-30T00:00:00"/>
    <n v="24"/>
    <s v="Male"/>
    <s v="White"/>
    <s v="WEST HARTFORD"/>
    <s v="HARTFORD"/>
    <s v="CT"/>
    <s v="FARMINGTON"/>
    <s v="HARTFORD"/>
    <s v="Hospital"/>
    <m/>
    <x v="0"/>
    <s v="Substance abuse"/>
    <s v="Residence"/>
    <s v="WEST HARTFORD"/>
    <s v="HARTFORD"/>
    <s v="CT"/>
    <s v="Multi drug Effects"/>
    <s v="Acute Fentanyl Intoxication"/>
    <m/>
    <m/>
    <s v="Y"/>
    <m/>
    <m/>
    <m/>
    <m/>
    <m/>
    <m/>
    <m/>
    <m/>
    <m/>
    <m/>
    <m/>
    <m/>
    <m/>
    <s v="Accident"/>
  </r>
  <r>
    <n v="4001"/>
    <s v="17-0426"/>
    <x v="12"/>
    <d v="1899-12-30T00:00:00"/>
    <n v="54"/>
    <s v="Female"/>
    <s v="White"/>
    <s v="DANBURY"/>
    <s v="FAIRFIELD"/>
    <s v="CT"/>
    <s v="DANBURY"/>
    <s v="FAIRFIELD"/>
    <s v="Hospital"/>
    <m/>
    <x v="1"/>
    <s v="Drug Use"/>
    <s v="Residence"/>
    <s v="DANBURY"/>
    <s v="FAIRFIELD"/>
    <s v="CT"/>
    <s v="Multi drug Effects"/>
    <s v="Combined Effects of Nordiazepam, Fentanyl, and Heroin"/>
    <s v="Y"/>
    <m/>
    <s v="Y"/>
    <m/>
    <m/>
    <m/>
    <m/>
    <m/>
    <s v="Y"/>
    <m/>
    <m/>
    <m/>
    <m/>
    <m/>
    <m/>
    <m/>
    <s v="Accident"/>
  </r>
  <r>
    <n v="4002"/>
    <s v="17-0378"/>
    <x v="192"/>
    <d v="1899-12-30T00:00:00"/>
    <n v="36"/>
    <s v="Female"/>
    <s v="White"/>
    <s v="CHAPLIN"/>
    <s v="WINDHAM"/>
    <s v="CT"/>
    <s v="ASHFORD"/>
    <s v="WINDHAM"/>
    <s v="Other"/>
    <s v="Friend's home"/>
    <x v="0"/>
    <s v="Substance Abuse"/>
    <s v="Other"/>
    <s v="ASHFORD"/>
    <s v="WINDHAM"/>
    <s v="CT"/>
    <s v="Multi drug Effects"/>
    <s v="Acute Intoxication From the Combined Effects of Cocaine, Cocaethylene, Morphine, Alcohol, and Diazepam"/>
    <s v="Y"/>
    <s v="Y"/>
    <m/>
    <m/>
    <m/>
    <m/>
    <s v="Y"/>
    <m/>
    <s v="Y"/>
    <m/>
    <m/>
    <m/>
    <m/>
    <m/>
    <m/>
    <m/>
    <s v="Accident"/>
  </r>
  <r>
    <n v="4003"/>
    <s v="17-0890"/>
    <x v="94"/>
    <d v="1899-12-30T00:00:00"/>
    <n v="53"/>
    <s v="Male"/>
    <s v="White"/>
    <s v="HARTFORD"/>
    <s v="HARTFORD"/>
    <s v="CT"/>
    <s v="HARTFORD"/>
    <s v="HARTFORD"/>
    <s v="Residence"/>
    <m/>
    <x v="0"/>
    <s v="Substance Abuse"/>
    <s v="Residence"/>
    <s v="HARTFORD"/>
    <s v="HARTFORD"/>
    <s v="CT"/>
    <s v="Multi drug Effects"/>
    <s v="Acute Fentanyl Intoxication"/>
    <m/>
    <m/>
    <s v="Y"/>
    <m/>
    <m/>
    <m/>
    <m/>
    <m/>
    <m/>
    <m/>
    <m/>
    <m/>
    <m/>
    <m/>
    <m/>
    <m/>
    <s v="Accident"/>
  </r>
  <r>
    <n v="4008"/>
    <s v="17-0534"/>
    <x v="194"/>
    <d v="1899-12-30T00:00:00"/>
    <n v="58"/>
    <s v="Male"/>
    <s v="White"/>
    <s v="MILFORD"/>
    <s v="NEW HAVEN"/>
    <s v="CT"/>
    <s v="MILFORD"/>
    <s v="NEW HAVEN"/>
    <s v="Residence"/>
    <s v="Milford Inn"/>
    <x v="0"/>
    <s v="Substance abuse"/>
    <s v="Hotel or Motel"/>
    <s v="MILFORD"/>
    <s v="NEW HAVEN"/>
    <s v="CT"/>
    <s v="Multi drug Effects"/>
    <s v="ACUTE HEROIN AND FENTANYL TOXICITIES, AMPHETAMINE, MIRTAZAPINE, ALPRAZOLAM USE"/>
    <s v="Y"/>
    <m/>
    <s v="Y"/>
    <m/>
    <m/>
    <m/>
    <m/>
    <m/>
    <s v="Y"/>
    <m/>
    <s v="Y"/>
    <m/>
    <m/>
    <m/>
    <m/>
    <m/>
    <s v="Accident"/>
  </r>
  <r>
    <n v="4009"/>
    <s v="17-0087"/>
    <x v="238"/>
    <d v="1899-12-30T00:00:00"/>
    <n v="44"/>
    <s v="Female"/>
    <s v="White"/>
    <s v="NEW LONDON"/>
    <s v="NEW LONDON"/>
    <s v="CT"/>
    <s v="CHAPLIN"/>
    <s v="WINDHAM"/>
    <s v="Other"/>
    <s v="Boyfriend's Residence"/>
    <x v="0"/>
    <s v="Substance Abuse"/>
    <s v="Residence"/>
    <s v="CHAPLIN"/>
    <s v="WINDHAM"/>
    <s v="CT"/>
    <s v="Multi drug Effects"/>
    <s v="Acute Intoxication due to the Combined Effects of Cyclobenzaprine and Dextromethorphan, recent cocaine use"/>
    <m/>
    <s v="Y"/>
    <m/>
    <m/>
    <m/>
    <m/>
    <m/>
    <m/>
    <m/>
    <m/>
    <m/>
    <m/>
    <m/>
    <m/>
    <m/>
    <m/>
    <s v="Accident"/>
  </r>
  <r>
    <n v="4011"/>
    <s v="17-0570"/>
    <x v="161"/>
    <d v="1899-12-30T00:00:00"/>
    <n v="41"/>
    <s v="Male"/>
    <s v="White"/>
    <s v="BRIDGEPORT"/>
    <s v="FAIRFIELD"/>
    <s v="CT"/>
    <s v="BRIDGEPORT"/>
    <s v="FAIRFIELD"/>
    <s v="Residence"/>
    <m/>
    <x v="0"/>
    <s v="Substance abuse"/>
    <s v="Residence"/>
    <s v="BRIDGEPORT"/>
    <s v="FAIRFIELD"/>
    <s v="CT"/>
    <s v="Multi drug Effects"/>
    <s v="ACUTE OXYCODONE AND COCAINE TOXICITIES, ALPRAZOLAM, AMPHETAMINE USE"/>
    <m/>
    <s v="Y"/>
    <m/>
    <m/>
    <s v="Y"/>
    <m/>
    <m/>
    <m/>
    <s v="Y"/>
    <m/>
    <s v="Y"/>
    <m/>
    <m/>
    <m/>
    <m/>
    <m/>
    <s v="Accident"/>
  </r>
  <r>
    <n v="4012"/>
    <s v="17-0400"/>
    <x v="313"/>
    <d v="1899-12-30T00:00:00"/>
    <n v="62"/>
    <s v="Male"/>
    <s v="White"/>
    <s v="KENSINGTON"/>
    <s v="HARTFORD"/>
    <s v="CT"/>
    <s v="NEW BRITAIN"/>
    <s v="HARTFORD"/>
    <s v="Hospital"/>
    <m/>
    <x v="0"/>
    <s v="Substance Abuse"/>
    <s v="Other"/>
    <s v="NEW BRITAIN"/>
    <s v="HARTFORD"/>
    <s v="CT"/>
    <s v="Multi drug Effects"/>
    <s v="Complications of Acute Opioid Intoxication"/>
    <m/>
    <m/>
    <m/>
    <m/>
    <m/>
    <m/>
    <m/>
    <m/>
    <m/>
    <m/>
    <m/>
    <m/>
    <m/>
    <m/>
    <m/>
    <s v="Y"/>
    <s v="Accident"/>
  </r>
  <r>
    <n v="4019"/>
    <s v="17-0405"/>
    <x v="271"/>
    <d v="1899-12-30T00:00:00"/>
    <n v="41"/>
    <s v="Male"/>
    <s v="White"/>
    <s v="WATERBURY"/>
    <s v="NEW HAVEN"/>
    <s v="CT"/>
    <s v="WATERBURY"/>
    <s v="NEW HAVEN"/>
    <s v="Other"/>
    <s v="Rear Yard"/>
    <x v="0"/>
    <s v="Substance Abuse"/>
    <s v="Yard"/>
    <s v="WATERBURY"/>
    <s v="NEW HAVEN"/>
    <s v="CT"/>
    <s v="Multi drug Effects"/>
    <s v="Acute Intoxication due to the Combined Effects of Fentanyl and Clonazepam"/>
    <m/>
    <m/>
    <s v="Y"/>
    <m/>
    <m/>
    <m/>
    <m/>
    <m/>
    <s v="Y"/>
    <m/>
    <m/>
    <m/>
    <m/>
    <m/>
    <m/>
    <m/>
    <s v="Accident"/>
  </r>
  <r>
    <n v="4026"/>
    <s v="17-0704"/>
    <x v="179"/>
    <d v="1899-12-30T00:00:00"/>
    <n v="51"/>
    <s v="Male"/>
    <s v="White"/>
    <s v="MOODUS"/>
    <s v="MIDDLESEX"/>
    <s v="CT"/>
    <s v="MOODUS"/>
    <s v="MIDDLESEX"/>
    <s v="Residence"/>
    <m/>
    <x v="0"/>
    <s v="Substance Abuse"/>
    <s v="Residence"/>
    <s v="MOODUS"/>
    <s v="MIDDLESEX"/>
    <s v="CT"/>
    <s v="Multi drug Effects"/>
    <s v="Acute Intoxication due to the Combined Effects of Alcohol, Fluvoxamine, Cyclobenzaprine, Diazepam, Morphine and Oxycodone"/>
    <m/>
    <m/>
    <m/>
    <m/>
    <s v="Y"/>
    <m/>
    <s v="Y"/>
    <m/>
    <s v="Y"/>
    <m/>
    <m/>
    <m/>
    <s v="Y"/>
    <m/>
    <m/>
    <m/>
    <s v="Accident"/>
  </r>
  <r>
    <n v="4030"/>
    <s v="17-0515"/>
    <x v="22"/>
    <d v="1899-12-30T00:00:00"/>
    <n v="36"/>
    <s v="Male"/>
    <s v="White"/>
    <s v="WATERBURY"/>
    <s v="NEW HAVEN"/>
    <s v="CT"/>
    <s v="WATERBURY"/>
    <s v="NEW HAVEN"/>
    <s v="Hospital"/>
    <m/>
    <x v="1"/>
    <s v="Drug abuse"/>
    <s v="Residence"/>
    <s v="WATERBURY"/>
    <s v="NEW HAVEN"/>
    <s v="CT"/>
    <s v="Multi drug Effects"/>
    <s v="Multidrug Toxicity Including Heroin, Ethanol, and Fentanyl"/>
    <s v="Y"/>
    <m/>
    <s v="Y"/>
    <m/>
    <m/>
    <m/>
    <s v="Y"/>
    <m/>
    <m/>
    <m/>
    <m/>
    <m/>
    <m/>
    <m/>
    <m/>
    <m/>
    <s v="Accident"/>
  </r>
  <r>
    <n v="4034"/>
    <s v="17-0539"/>
    <x v="260"/>
    <d v="1899-12-30T00:00:00"/>
    <n v="50"/>
    <s v="Male"/>
    <s v="White"/>
    <s v="GUILFORD"/>
    <s v="NEW HAVEN"/>
    <s v="CT"/>
    <s v="GUILFORD"/>
    <s v="NEW HAVEN"/>
    <s v="Residence"/>
    <m/>
    <x v="0"/>
    <s v="Substance Abuse"/>
    <s v="Residence"/>
    <s v="GUILFORD"/>
    <s v="NEW HAVEN"/>
    <s v="CT"/>
    <s v="Multi drug Effects"/>
    <s v="Acute Intoxication From the Combined Effects of Heroin, Clonazepam, and pseudoephedrine"/>
    <s v="Y"/>
    <m/>
    <m/>
    <m/>
    <m/>
    <m/>
    <m/>
    <m/>
    <s v="Y"/>
    <m/>
    <m/>
    <m/>
    <m/>
    <m/>
    <m/>
    <m/>
    <s v="Accident"/>
  </r>
  <r>
    <n v="4043"/>
    <s v="17-0017"/>
    <x v="118"/>
    <d v="1899-12-30T00:00:00"/>
    <n v="34"/>
    <s v="Male"/>
    <s v="White"/>
    <s v="EAST HARTFORD"/>
    <s v="HARTFORD"/>
    <s v="CT"/>
    <s v="NEW LONDON"/>
    <s v="NEW LONDON"/>
    <s v="Hospital"/>
    <m/>
    <x v="0"/>
    <s v="Substance Abuse"/>
    <s v="Other"/>
    <s v="NIANTIC"/>
    <s v="NEW LONDON"/>
    <s v="CT"/>
    <s v="Multi drug Effects"/>
    <s v="Acute Intoxication From the Combined Effects of Fentanyl, Heroin, and diphenhydramine"/>
    <s v="Y"/>
    <m/>
    <s v="Y"/>
    <m/>
    <m/>
    <m/>
    <m/>
    <m/>
    <m/>
    <m/>
    <m/>
    <m/>
    <m/>
    <m/>
    <m/>
    <m/>
    <s v="Accident"/>
  </r>
  <r>
    <n v="4065"/>
    <s v="17-0119"/>
    <x v="23"/>
    <d v="1899-12-30T00:00:00"/>
    <n v="56"/>
    <s v="Female"/>
    <s v="White"/>
    <s v="NEW BRITAIN"/>
    <s v="HARTFORD"/>
    <s v="CT"/>
    <s v="NEW BRITAIN"/>
    <s v="HARTFORD"/>
    <s v="Hospital"/>
    <m/>
    <x v="2"/>
    <s v="Alcohol and medication/substance abuse"/>
    <s v="House"/>
    <s v="NEW BRITAIN"/>
    <s v="HARTFORD"/>
    <s v="CT"/>
    <s v="Multi drug Effects"/>
    <s v="COMPLICATIONS OF ACUTE AND CHRONIC ALCOHOL AND OPIATE ABUSE"/>
    <m/>
    <m/>
    <m/>
    <m/>
    <m/>
    <m/>
    <s v="Y"/>
    <m/>
    <m/>
    <m/>
    <m/>
    <m/>
    <m/>
    <m/>
    <m/>
    <s v="Y"/>
    <s v="Accident"/>
  </r>
  <r>
    <n v="4077"/>
    <s v="17-0480"/>
    <x v="26"/>
    <d v="1899-12-30T00:00:00"/>
    <n v="20"/>
    <s v="Female"/>
    <s v="Black"/>
    <s v="STAMFORD"/>
    <s v="FAIRFIELD"/>
    <s v="CT"/>
    <s v="BRIDGEPORT"/>
    <s v="FAIRFIELD"/>
    <s v="Other"/>
    <m/>
    <x v="0"/>
    <s v="Substance Abuse"/>
    <s v="Residential Building"/>
    <s v="BRIDGEPORT"/>
    <s v="FAIRFIELD"/>
    <s v="CT"/>
    <s v="Multi drug Effects"/>
    <s v="Acute Intoxication due to the Combined Effects of Fentanyl, Heroin, Cocaine and Phencyclidine"/>
    <s v="Y"/>
    <s v="Y"/>
    <s v="Y"/>
    <m/>
    <m/>
    <m/>
    <m/>
    <m/>
    <m/>
    <m/>
    <m/>
    <m/>
    <m/>
    <m/>
    <s v="PCP"/>
    <m/>
    <s v="Accident"/>
  </r>
  <r>
    <n v="4078"/>
    <s v="17-0395"/>
    <x v="314"/>
    <d v="1899-12-30T00:00:00"/>
    <n v="51"/>
    <s v="Male"/>
    <s v="White"/>
    <s v="TORRINGTON"/>
    <s v="LITCHFIELD"/>
    <s v="CT"/>
    <s v="TORRINGTON"/>
    <s v="LITCHFIELD"/>
    <s v="Residence"/>
    <m/>
    <x v="0"/>
    <s v="Substance Abuse"/>
    <s v="Residence"/>
    <s v="TORRINGTON"/>
    <s v="LITCHFIELD"/>
    <s v="CT"/>
    <s v="Multi drug Effects"/>
    <s v="Acute Intoxication From the Combined Effects of Fentanyl, Heroin, Alcohol, Hydroxyzine, and Quetiapine"/>
    <s v="Y"/>
    <m/>
    <s v="Y"/>
    <m/>
    <m/>
    <m/>
    <s v="Y"/>
    <m/>
    <m/>
    <m/>
    <m/>
    <m/>
    <m/>
    <m/>
    <m/>
    <m/>
    <s v="Accident"/>
  </r>
  <r>
    <n v="4084"/>
    <s v="17-0818"/>
    <x v="0"/>
    <d v="1899-12-30T00:00:00"/>
    <n v="31"/>
    <s v="Male"/>
    <s v="White"/>
    <s v="WATERBURY"/>
    <s v="NEW HAVEN"/>
    <s v="CT"/>
    <s v="WATERBURY"/>
    <s v="NEW HAVEN"/>
    <s v="Residence"/>
    <m/>
    <x v="0"/>
    <s v="Substance abuse"/>
    <s v="Residence"/>
    <s v="WATERBURY"/>
    <s v="NEW HAVEN"/>
    <s v="CT"/>
    <s v="Multi drug Effects"/>
    <s v="Acute Intoxication due to the Combined Effects of Fentanyl, Heroin, and Hydromorphone."/>
    <s v="Y"/>
    <m/>
    <s v="Y"/>
    <m/>
    <m/>
    <m/>
    <m/>
    <m/>
    <m/>
    <m/>
    <m/>
    <m/>
    <m/>
    <m/>
    <m/>
    <m/>
    <s v="Accident"/>
  </r>
  <r>
    <n v="4088"/>
    <s v="17-0495"/>
    <x v="38"/>
    <d v="1899-12-30T00:00:00"/>
    <n v="55"/>
    <s v="Male"/>
    <s v="White"/>
    <s v="NORWICH"/>
    <s v="NEW LONDON"/>
    <s v="CT"/>
    <s v="NORWICH"/>
    <s v="NEW LONDON"/>
    <s v="Residence"/>
    <m/>
    <x v="0"/>
    <s v="Substance Abuse"/>
    <s v="Residence"/>
    <s v="NORWICH"/>
    <s v="NEW LONDON"/>
    <s v="CT"/>
    <s v="Multi drug Effects"/>
    <s v="Acute Cocaine Intoxication"/>
    <m/>
    <s v="Y"/>
    <m/>
    <m/>
    <m/>
    <m/>
    <m/>
    <m/>
    <m/>
    <m/>
    <m/>
    <m/>
    <m/>
    <m/>
    <m/>
    <m/>
    <s v="Accident"/>
  </r>
  <r>
    <n v="4102"/>
    <s v="17-0872"/>
    <x v="8"/>
    <d v="1899-12-30T00:00:00"/>
    <n v="46"/>
    <s v="Male"/>
    <s v="White"/>
    <s v="BRIDGEPORT"/>
    <s v="FAIRFIELD"/>
    <s v="CT"/>
    <s v="BRIDGEPORT"/>
    <s v="FAIRFIELD"/>
    <s v="Hospital"/>
    <m/>
    <x v="1"/>
    <s v="Drug Use"/>
    <s v="Residence"/>
    <s v="BRIDGEPORT"/>
    <s v="FAIRFIELD"/>
    <s v="CT"/>
    <s v="Multi drug Effects"/>
    <s v="Acute Intoxication Combined Effects of Ethanol, Nordiazepam, Chlordiazepoxide, Methadone, Fentanyl, and Heroin"/>
    <s v="Y"/>
    <m/>
    <s v="Y"/>
    <m/>
    <m/>
    <m/>
    <s v="Y"/>
    <m/>
    <s v="Y"/>
    <s v="Y"/>
    <m/>
    <m/>
    <m/>
    <m/>
    <m/>
    <m/>
    <s v="Accident"/>
  </r>
  <r>
    <n v="4109"/>
    <s v="17-0575"/>
    <x v="241"/>
    <d v="1899-12-30T00:00:00"/>
    <n v="33"/>
    <s v="Male"/>
    <s v="White"/>
    <s v="GREENWICH"/>
    <s v="FAIRFIELD"/>
    <s v="CT"/>
    <s v="GREENWICH"/>
    <s v="FAIRFIELD"/>
    <s v="Residence"/>
    <m/>
    <x v="1"/>
    <s v="Drug abuse"/>
    <s v="Residence"/>
    <s v="GREENWICH"/>
    <s v="FAIRFIELD"/>
    <s v="CT"/>
    <s v="Heroin"/>
    <s v="Heroin Toxicity"/>
    <s v="Y"/>
    <m/>
    <m/>
    <m/>
    <m/>
    <m/>
    <m/>
    <m/>
    <m/>
    <m/>
    <m/>
    <m/>
    <m/>
    <m/>
    <m/>
    <m/>
    <s v="Accident"/>
  </r>
  <r>
    <n v="4111"/>
    <s v="17-1021"/>
    <x v="32"/>
    <d v="1899-12-30T00:00:00"/>
    <n v="26"/>
    <s v="Male"/>
    <s v="Black"/>
    <s v="WATERBURY"/>
    <s v="NEW HAVEN"/>
    <s v="CT"/>
    <s v="WATERBURY"/>
    <s v="NEW HAVEN"/>
    <s v="Hospital"/>
    <m/>
    <x v="1"/>
    <s v="Drug abuse"/>
    <s v="Halfway House"/>
    <s v="WATERBURY"/>
    <s v="NEW HAVEN"/>
    <s v="CT"/>
    <s v="Multi drug Effects"/>
    <s v="Fentanyl and Hydroxyzine Toxicity"/>
    <m/>
    <m/>
    <s v="Y"/>
    <m/>
    <m/>
    <m/>
    <m/>
    <m/>
    <m/>
    <m/>
    <m/>
    <m/>
    <m/>
    <m/>
    <m/>
    <m/>
    <s v="Accident"/>
  </r>
  <r>
    <n v="4112"/>
    <s v="17-0672"/>
    <x v="315"/>
    <d v="1899-12-30T00:00:00"/>
    <n v="43"/>
    <s v="Male"/>
    <s v="White"/>
    <s v="NEW BRITAIN"/>
    <s v="HARTFORD"/>
    <s v="CT"/>
    <s v="NEW BRITAIN"/>
    <s v="HARTFORD"/>
    <s v="Residence"/>
    <m/>
    <x v="0"/>
    <s v="Substance abuse"/>
    <s v="Residence"/>
    <s v="NEW BRITAIN"/>
    <s v="HARTFORD"/>
    <s v="CT"/>
    <s v="Multi drug Effects"/>
    <s v="Acute And Chronic Substance Abuse (Fentanyl And Cocaine)"/>
    <m/>
    <s v="Y"/>
    <s v="Y"/>
    <m/>
    <m/>
    <m/>
    <m/>
    <m/>
    <m/>
    <m/>
    <m/>
    <m/>
    <m/>
    <m/>
    <m/>
    <m/>
    <s v="Accident"/>
  </r>
  <r>
    <n v="4121"/>
    <s v="17-0291"/>
    <x v="316"/>
    <d v="1899-12-30T00:00:00"/>
    <n v="22"/>
    <s v="Female"/>
    <s v="White"/>
    <s v="DANBURY"/>
    <s v="FAIRFIELD"/>
    <s v="CT"/>
    <s v="DANBURY"/>
    <s v="FAIRFIELD"/>
    <s v="Residence"/>
    <m/>
    <x v="0"/>
    <s v="Substance Abuse"/>
    <s v="Residence"/>
    <s v="DANBURY"/>
    <s v="FAIRFIELD"/>
    <s v="CT"/>
    <s v="Multi drug Effects"/>
    <s v="Acute Intoxication Clonazepam and Methadone"/>
    <m/>
    <m/>
    <m/>
    <m/>
    <m/>
    <m/>
    <m/>
    <m/>
    <s v="Y"/>
    <s v="Y"/>
    <m/>
    <m/>
    <m/>
    <m/>
    <m/>
    <m/>
    <s v="Accident"/>
  </r>
  <r>
    <n v="4122"/>
    <s v="17-0951"/>
    <x v="4"/>
    <d v="1899-12-30T00:00:00"/>
    <n v="32"/>
    <s v="Male"/>
    <s v="White"/>
    <s v="CANTON"/>
    <s v="HARTFORD"/>
    <s v="CT"/>
    <s v="CANTON"/>
    <s v="HARTFORD"/>
    <s v="Residence"/>
    <m/>
    <x v="0"/>
    <s v="Substance abuse"/>
    <s v="Residence"/>
    <s v="CANTON"/>
    <s v="HARTFORD"/>
    <s v="CT"/>
    <s v="Multi drug Effects"/>
    <s v="Acute intoxication due to the combined effects of Cocaine, Buprenorphine, Alprazolam and Clonazepam"/>
    <m/>
    <s v="Y"/>
    <m/>
    <m/>
    <m/>
    <m/>
    <m/>
    <m/>
    <s v="Y"/>
    <m/>
    <m/>
    <m/>
    <m/>
    <m/>
    <s v="Buprenor"/>
    <m/>
    <s v="Accident"/>
  </r>
  <r>
    <n v="4124"/>
    <s v="17-0265"/>
    <x v="31"/>
    <d v="1899-12-30T00:00:00"/>
    <n v="25"/>
    <s v="Male"/>
    <s v="White"/>
    <s v="ELLINGTON"/>
    <s v="TOLLAND"/>
    <s v="CT"/>
    <s v="MANCHESTER"/>
    <s v="HARTFORD"/>
    <s v="Other"/>
    <s v="Parking Lot"/>
    <x v="1"/>
    <s v="Drug Use"/>
    <s v="Parking Lot"/>
    <s v="MANCHESTER"/>
    <s v="HARTFORD"/>
    <s v="CT"/>
    <s v="Multi drug Effects"/>
    <s v="Acute Intoxication Combined Effects of Alprazolam, 10-Hydroxycarbazepine, Zolpidem, and Fentanyl"/>
    <m/>
    <m/>
    <s v="Y"/>
    <m/>
    <m/>
    <m/>
    <m/>
    <m/>
    <s v="Y"/>
    <m/>
    <m/>
    <m/>
    <m/>
    <m/>
    <m/>
    <m/>
    <s v="Accident"/>
  </r>
  <r>
    <n v="4135"/>
    <s v="17-0006"/>
    <x v="288"/>
    <d v="1899-12-30T00:00:00"/>
    <n v="36"/>
    <s v="Male"/>
    <s v="White"/>
    <s v="MERIDEN"/>
    <s v="NEW HAVEN"/>
    <s v="CT"/>
    <s v="MERIDEN"/>
    <s v="NEW HAVEN"/>
    <s v="Residence"/>
    <m/>
    <x v="0"/>
    <s v="Substance Abuse"/>
    <s v="Residence"/>
    <s v="MERIDEN"/>
    <s v="NEW HAVEN"/>
    <s v="CT"/>
    <s v="Multi drug Effects"/>
    <s v="Acute 3,4-Methylenedioxymethamphetamine (MDMA) Intoxication"/>
    <m/>
    <m/>
    <m/>
    <m/>
    <m/>
    <m/>
    <m/>
    <m/>
    <m/>
    <m/>
    <s v="Y"/>
    <m/>
    <m/>
    <m/>
    <s v="MDMA"/>
    <m/>
    <s v="Accident"/>
  </r>
  <r>
    <n v="4143"/>
    <s v="17-0873"/>
    <x v="8"/>
    <d v="1899-12-30T00:00:00"/>
    <n v="31"/>
    <s v="Male"/>
    <s v="White"/>
    <s v="STAMFORD"/>
    <s v="FAIRFIELD"/>
    <s v="CT"/>
    <s v="STAMFORD"/>
    <s v="FAIRFIELD"/>
    <s v="Residence"/>
    <m/>
    <x v="2"/>
    <s v="Took fentanyl and ethanol"/>
    <s v="Residence"/>
    <s v="STAMFORD"/>
    <s v="FAIRFIELD"/>
    <s v="CT"/>
    <s v="Multi drug Effects"/>
    <s v="Fentanyl and Ethanol Toxicity"/>
    <m/>
    <m/>
    <s v="Y"/>
    <m/>
    <m/>
    <m/>
    <s v="Y"/>
    <m/>
    <m/>
    <m/>
    <m/>
    <m/>
    <m/>
    <m/>
    <m/>
    <m/>
    <s v="Accident"/>
  </r>
  <r>
    <n v="4150"/>
    <s v="17-1003"/>
    <x v="6"/>
    <d v="1899-12-30T00:00:00"/>
    <n v="50"/>
    <s v="Male"/>
    <s v="Black"/>
    <s v="BRIDGEPORT"/>
    <s v="FAIRFIELD"/>
    <s v="CT"/>
    <s v="BRIDGEPORT"/>
    <s v="FAIRFIELD"/>
    <s v="Hospital"/>
    <m/>
    <x v="0"/>
    <s v="Substance abuse"/>
    <s v="Residence"/>
    <s v="BRIDGEPORT"/>
    <s v="FAIRFIELD"/>
    <s v="CT"/>
    <s v="Multi drug Effects"/>
    <s v="ACUTE FENTANYL AND COCAINE TOXICITIES"/>
    <m/>
    <s v="Y"/>
    <s v="Y"/>
    <m/>
    <m/>
    <m/>
    <m/>
    <m/>
    <m/>
    <m/>
    <m/>
    <m/>
    <m/>
    <m/>
    <m/>
    <m/>
    <s v="Accident"/>
  </r>
  <r>
    <n v="4154"/>
    <s v="17-0614"/>
    <x v="317"/>
    <d v="1899-12-30T00:00:00"/>
    <n v="31"/>
    <s v="Male"/>
    <s v="Black"/>
    <s v="NORWALK"/>
    <s v="FAIRFIELD"/>
    <s v="CT"/>
    <s v="NORWALK"/>
    <s v="FAIRFIELD"/>
    <s v="Other"/>
    <s v="Dunkin' Donuts/J&amp;T Shell Gas Station"/>
    <x v="0"/>
    <s v="Substance Abuse"/>
    <s v="Gas Station"/>
    <s v="NORWALK"/>
    <s v="FAIRFIELD"/>
    <s v="CT"/>
    <s v="Multi drug Effects"/>
    <s v="Acute Intoxication due to the Combined Effects of Cocaine and Fentanyl"/>
    <m/>
    <s v="Y"/>
    <s v="Y"/>
    <m/>
    <m/>
    <m/>
    <m/>
    <m/>
    <m/>
    <m/>
    <m/>
    <m/>
    <m/>
    <m/>
    <m/>
    <m/>
    <s v="Accident"/>
  </r>
  <r>
    <n v="4160"/>
    <s v="17-0744"/>
    <x v="203"/>
    <d v="1899-12-30T00:00:00"/>
    <n v="29"/>
    <s v="Male"/>
    <s v="Hispanic, White"/>
    <s v="WEST HAVEN"/>
    <s v="NEW HAVEN"/>
    <s v="CT"/>
    <s v="WEST HAVEN"/>
    <s v="NEW HAVEN"/>
    <s v="Residence"/>
    <m/>
    <x v="0"/>
    <s v="Substance Abuse"/>
    <s v="Residence"/>
    <s v="WEST HAVEN"/>
    <s v="NEW HAVEN"/>
    <s v="CT"/>
    <s v="Multi drug Effects"/>
    <s v="Acute Intoxication From the Combined Effects of Methadone and Alcohol"/>
    <m/>
    <m/>
    <m/>
    <m/>
    <m/>
    <m/>
    <s v="Y"/>
    <m/>
    <m/>
    <s v="Y"/>
    <m/>
    <m/>
    <m/>
    <m/>
    <m/>
    <m/>
    <s v="Accident"/>
  </r>
  <r>
    <n v="4161"/>
    <s v="17-0543"/>
    <x v="195"/>
    <d v="1899-12-30T00:00:00"/>
    <n v="47"/>
    <s v="Male"/>
    <s v="Hispanic, White"/>
    <s v="BRIDGEPORT"/>
    <s v="FAIRFIELD"/>
    <s v="CT"/>
    <s v="BRIDGEPORT"/>
    <s v="FAIRFIELD"/>
    <s v="Hospital"/>
    <m/>
    <x v="1"/>
    <s v="Ingestion"/>
    <s v="Residence"/>
    <s v="BRIDGEPORT"/>
    <s v="FAIRFIELD"/>
    <s v="CT"/>
    <s v="Multi drug Effects"/>
    <s v="Acute Intoxication Combined Effects of Alprazolam, Methadone, Quetiapine, and Amitriptyline"/>
    <m/>
    <m/>
    <m/>
    <m/>
    <m/>
    <m/>
    <m/>
    <m/>
    <s v="Y"/>
    <s v="Y"/>
    <m/>
    <m/>
    <m/>
    <m/>
    <m/>
    <m/>
    <s v="Accident"/>
  </r>
  <r>
    <n v="4162"/>
    <s v="17-0413"/>
    <x v="130"/>
    <d v="1899-12-30T00:00:00"/>
    <n v="38"/>
    <s v="Female"/>
    <s v="White"/>
    <s v="MILFORD"/>
    <s v="NEW HAVEN"/>
    <s v="CT"/>
    <s v="MILFORD"/>
    <s v="NEW HAVEN"/>
    <s v="Hospital"/>
    <m/>
    <x v="0"/>
    <s v="Substance abuse"/>
    <s v="Hotel or Motel"/>
    <s v="MILFORD"/>
    <s v="NEW HAVEN"/>
    <s v="CT"/>
    <s v="Multi drug Effects"/>
    <s v="ACUTE HEROIN TOXICITY IN COMBINATION WITH ALCOHOL, BENZODIAZEPINE(S), HYDROXYZINE, CITALOPRAM USE"/>
    <s v="Y"/>
    <m/>
    <m/>
    <m/>
    <m/>
    <m/>
    <s v="Y"/>
    <m/>
    <s v="Y"/>
    <m/>
    <m/>
    <m/>
    <m/>
    <m/>
    <m/>
    <m/>
    <s v="Accident"/>
  </r>
  <r>
    <n v="4171"/>
    <s v="17-0849"/>
    <x v="34"/>
    <d v="1899-12-30T00:00:00"/>
    <n v="31"/>
    <s v="Male"/>
    <s v="White"/>
    <s v="WATERBURY"/>
    <s v="NEW HAVEN"/>
    <s v="CT"/>
    <s v="WATERBURY"/>
    <s v="NEW HAVEN"/>
    <s v="Residence"/>
    <m/>
    <x v="1"/>
    <s v="Drug abuse"/>
    <s v="Residence"/>
    <s v="WATERBURY"/>
    <s v="NEW HAVEN"/>
    <s v="CT"/>
    <s v="Cocaine"/>
    <s v="Cocaine Toxicity"/>
    <m/>
    <s v="Y"/>
    <m/>
    <m/>
    <m/>
    <m/>
    <m/>
    <m/>
    <m/>
    <m/>
    <m/>
    <m/>
    <m/>
    <m/>
    <m/>
    <m/>
    <s v="Accident"/>
  </r>
  <r>
    <n v="4173"/>
    <s v="17-0855"/>
    <x v="45"/>
    <d v="1899-12-30T00:00:00"/>
    <n v="31"/>
    <s v="Female"/>
    <s v="White"/>
    <s v="WINDHAM"/>
    <s v="WINDHAM"/>
    <s v="CT"/>
    <s v="WILLIMANTIC"/>
    <s v="WINDHAM"/>
    <s v="Hospital"/>
    <m/>
    <x v="0"/>
    <s v="Substance abuse"/>
    <s v="Residence"/>
    <s v="WINDHAM"/>
    <s v="WINDHAM"/>
    <s v="CT"/>
    <s v="Multi drug Effects"/>
    <s v="Acute Intoxication due to the Combined Effects of Fentanyl, Acetyl fentanyl, and Oxycodone"/>
    <m/>
    <m/>
    <s v="Y"/>
    <s v="Y"/>
    <s v="Y"/>
    <m/>
    <m/>
    <m/>
    <m/>
    <m/>
    <m/>
    <m/>
    <m/>
    <m/>
    <m/>
    <m/>
    <s v="Accident"/>
  </r>
  <r>
    <n v="4184"/>
    <s v="17-0810"/>
    <x v="142"/>
    <d v="1899-12-30T00:00:00"/>
    <n v="62"/>
    <s v="Male"/>
    <s v="White"/>
    <s v="NORWALK"/>
    <s v="FAIRFIELD"/>
    <s v="CT"/>
    <s v="NORWALK"/>
    <s v="FAIRFIELD"/>
    <s v="Residence"/>
    <m/>
    <x v="0"/>
    <s v="Substance abuse"/>
    <s v="Residence"/>
    <s v="NORWALK"/>
    <s v="FAIRFIELD"/>
    <s v="CT"/>
    <s v="Multi drug Effects"/>
    <s v="ACUTE FENTANYL TOXICITY"/>
    <m/>
    <m/>
    <s v="Y"/>
    <m/>
    <m/>
    <m/>
    <m/>
    <m/>
    <m/>
    <m/>
    <m/>
    <m/>
    <m/>
    <m/>
    <m/>
    <m/>
    <s v="Accident"/>
  </r>
  <r>
    <n v="4201"/>
    <s v="17-0433"/>
    <x v="230"/>
    <d v="1899-12-30T00:00:00"/>
    <n v="21"/>
    <s v="Male"/>
    <s v="White"/>
    <s v="NORTHFORD"/>
    <s v="NEW HAVEN"/>
    <s v="CT"/>
    <s v="NEW HAVEN"/>
    <s v="NEW HAVEN"/>
    <s v="Hospital"/>
    <m/>
    <x v="0"/>
    <s v="Substance Abuse"/>
    <s v="Residence"/>
    <s v="NORTHFORD"/>
    <s v="NEW HAVEN"/>
    <s v="CT"/>
    <s v="Multi drug Effects"/>
    <s v="Acute Intoxication Cocaine, Heroin, and para-Fluorobutyryl Fentanyl"/>
    <s v="Y"/>
    <s v="Y"/>
    <s v="Y"/>
    <s v="Y"/>
    <m/>
    <m/>
    <m/>
    <m/>
    <m/>
    <m/>
    <m/>
    <m/>
    <m/>
    <m/>
    <m/>
    <m/>
    <s v="Accident"/>
  </r>
  <r>
    <n v="4205"/>
    <s v="17-0657"/>
    <x v="318"/>
    <d v="1899-12-30T00:00:00"/>
    <n v="68"/>
    <s v="Male"/>
    <s v="Black"/>
    <s v="HARTFORD"/>
    <s v="HARTFORD"/>
    <s v="CT"/>
    <s v="HARTFORD"/>
    <s v="HARTFORD"/>
    <s v="Residence"/>
    <m/>
    <x v="1"/>
    <s v="Drug abuse"/>
    <s v="Residence"/>
    <s v="HARTFORD"/>
    <s v="HARTFORD"/>
    <s v="CT"/>
    <s v="Cocaine"/>
    <s v="Cocaine Toxicity"/>
    <m/>
    <s v="Y"/>
    <m/>
    <m/>
    <m/>
    <m/>
    <m/>
    <m/>
    <m/>
    <m/>
    <m/>
    <m/>
    <m/>
    <m/>
    <m/>
    <m/>
    <s v="Accident"/>
  </r>
  <r>
    <n v="4212"/>
    <s v="17-0902"/>
    <x v="44"/>
    <d v="1899-12-30T00:00:00"/>
    <n v="35"/>
    <s v="Female"/>
    <s v="White"/>
    <s v="MERIDEN"/>
    <s v="NEW HAVEN"/>
    <s v="CT"/>
    <s v="MERIDEN"/>
    <s v="NEW HAVEN"/>
    <s v="Residence"/>
    <m/>
    <x v="1"/>
    <s v="Drug abuse"/>
    <s v="Residence"/>
    <s v="MERIDEN"/>
    <s v="NEW HAVEN"/>
    <s v="CT"/>
    <s v="Multi drug Effects"/>
    <s v="Fentanyl Toxicity"/>
    <m/>
    <m/>
    <s v="Y"/>
    <m/>
    <m/>
    <m/>
    <m/>
    <m/>
    <m/>
    <m/>
    <m/>
    <m/>
    <m/>
    <m/>
    <m/>
    <m/>
    <s v="Accident"/>
  </r>
  <r>
    <n v="4218"/>
    <s v="17-1033"/>
    <x v="175"/>
    <d v="1899-12-30T00:00:00"/>
    <n v="68"/>
    <s v="Female"/>
    <s v="White"/>
    <s v="BRISTOL"/>
    <s v="HARTFORD"/>
    <s v="CT"/>
    <s v="BRISTOL"/>
    <s v="HARTFORD"/>
    <s v="Other"/>
    <s v="Sister's Residence"/>
    <x v="0"/>
    <s v="Substance Abuse"/>
    <s v="Residence"/>
    <s v="BRISTOL"/>
    <s v="HARTFORD"/>
    <s v="CT"/>
    <s v="Multi drug Effects"/>
    <s v="Acute Intoxication From the Combined Effects of Fentanyl, Heroin, and Tramadol"/>
    <s v="Y"/>
    <m/>
    <s v="Y"/>
    <m/>
    <m/>
    <m/>
    <m/>
    <m/>
    <m/>
    <m/>
    <m/>
    <s v="Y"/>
    <m/>
    <m/>
    <m/>
    <m/>
    <s v="Accident"/>
  </r>
  <r>
    <n v="4229"/>
    <s v="17-0329"/>
    <x v="287"/>
    <d v="1899-12-30T00:00:00"/>
    <n v="31"/>
    <s v="Male"/>
    <s v="White"/>
    <s v="WEST HARTFORD"/>
    <s v="HARTFORD"/>
    <s v="CT"/>
    <s v="HARTFORD"/>
    <s v="HARTFORD"/>
    <s v="Hospital"/>
    <m/>
    <x v="0"/>
    <s v="Substance Abuse"/>
    <s v="Residence"/>
    <s v="WEST HARTFORD"/>
    <s v="HARTFORD"/>
    <s v="CT"/>
    <s v="Multi drug Effects"/>
    <s v="Fentanyl and Heroin and Chronic Substance Abuse"/>
    <s v="Y"/>
    <m/>
    <s v="Y"/>
    <m/>
    <m/>
    <m/>
    <m/>
    <m/>
    <m/>
    <m/>
    <m/>
    <m/>
    <m/>
    <m/>
    <m/>
    <m/>
    <s v="Accident"/>
  </r>
  <r>
    <n v="4237"/>
    <s v="17-0281"/>
    <x v="82"/>
    <d v="1899-12-30T00:00:00"/>
    <n v="53"/>
    <s v="Male"/>
    <s v="White"/>
    <s v="NEW BRITAIN"/>
    <s v="HARTFORD"/>
    <s v="CT"/>
    <s v="NEW BRITAIN"/>
    <s v="HARTFORD"/>
    <s v="Residence"/>
    <m/>
    <x v="2"/>
    <s v="Combined Alcohol and Medication"/>
    <s v="Residence"/>
    <s v="NEW BRITAIN"/>
    <s v="HARTFORD"/>
    <s v="CT"/>
    <s v="Multi drug Effects"/>
    <s v="Acute Intoxication due to the Combined Effects of Tramadol, Oxycodone and Ethanol"/>
    <m/>
    <m/>
    <m/>
    <m/>
    <s v="Y"/>
    <m/>
    <s v="Y"/>
    <m/>
    <m/>
    <m/>
    <m/>
    <s v="Y"/>
    <m/>
    <m/>
    <m/>
    <m/>
    <s v="Accident"/>
  </r>
  <r>
    <n v="4238"/>
    <s v="17-0314"/>
    <x v="319"/>
    <d v="1899-12-30T00:00:00"/>
    <n v="29"/>
    <s v="Male"/>
    <s v="White"/>
    <s v="LEDYARD"/>
    <s v="NEW LONDON"/>
    <s v="CT"/>
    <s v="LEDYARD"/>
    <s v="NEW LONDON"/>
    <s v="Residence"/>
    <m/>
    <x v="1"/>
    <s v="Drug Use"/>
    <s v="Residence"/>
    <s v="LEDYARD"/>
    <s v="NEW LONDON"/>
    <s v="CT"/>
    <s v="Multi drug Effects"/>
    <s v="Combined Effects of Diazepam, Clonazepam, Cyclobenzaprine, and Fentanyl"/>
    <m/>
    <m/>
    <s v="Y"/>
    <m/>
    <m/>
    <m/>
    <m/>
    <m/>
    <s v="Y"/>
    <m/>
    <m/>
    <m/>
    <m/>
    <m/>
    <m/>
    <m/>
    <s v="Accident"/>
  </r>
  <r>
    <n v="4241"/>
    <s v="17-0167"/>
    <x v="109"/>
    <d v="1899-12-30T00:00:00"/>
    <n v="49"/>
    <s v="Male"/>
    <s v="Hispanic, White"/>
    <s v="HARTFORD"/>
    <s v="HARTFORD"/>
    <s v="CT"/>
    <s v="HARTFORD"/>
    <s v="HARTFORD"/>
    <s v="Residence"/>
    <m/>
    <x v="0"/>
    <s v="SUBSTANCE ABUSE"/>
    <s v="Residence"/>
    <s v="HARTFORD"/>
    <s v="HARTFORD"/>
    <s v="CT"/>
    <s v="Multi drug Effects"/>
    <s v="ACUTE HEROIN TOXICITY, HYDROXYZINE, CITALOPRAM USE, recent cocaine"/>
    <s v="Y"/>
    <s v="Y"/>
    <m/>
    <m/>
    <m/>
    <m/>
    <m/>
    <m/>
    <m/>
    <m/>
    <m/>
    <m/>
    <m/>
    <m/>
    <m/>
    <m/>
    <s v="Accident"/>
  </r>
  <r>
    <n v="4243"/>
    <s v="17-0986"/>
    <x v="25"/>
    <d v="1899-12-30T00:00:00"/>
    <n v="52"/>
    <s v="Male"/>
    <s v="White"/>
    <s v="SOUTHINGTON"/>
    <s v="HARTFORD"/>
    <s v="CT"/>
    <s v="SOUTHINGTON"/>
    <s v="HARTFORD"/>
    <s v="Residence"/>
    <m/>
    <x v="0"/>
    <s v="Substance abuse"/>
    <s v="Residence"/>
    <s v="SOUTHINGTON"/>
    <s v="HARTFORD"/>
    <s v="CT"/>
    <s v="Multi drug Effects"/>
    <s v="Acute Intoxication due to the Combined Effects of Fentanyl, Acetyl Fentanyl, and Ethanol"/>
    <m/>
    <m/>
    <s v="Y"/>
    <s v="Y"/>
    <m/>
    <m/>
    <s v="Y"/>
    <m/>
    <m/>
    <m/>
    <m/>
    <m/>
    <m/>
    <m/>
    <m/>
    <m/>
    <s v="Accident"/>
  </r>
  <r>
    <n v="4250"/>
    <s v="17-0054"/>
    <x v="83"/>
    <d v="1899-12-30T00:00:00"/>
    <n v="35"/>
    <s v="Male"/>
    <s v="White"/>
    <s v="ANSONIA"/>
    <s v="NEW HAVEN"/>
    <s v="CT"/>
    <s v="ANSONIA"/>
    <s v="NEW HAVEN"/>
    <s v="Residence"/>
    <m/>
    <x v="1"/>
    <s v="Took medications"/>
    <s v="Residence"/>
    <s v="ANSONIA"/>
    <s v="NEW HAVEN"/>
    <s v="CT"/>
    <s v="Multi drug Effects"/>
    <s v="Acute intoxication due to the combined effects of Alprazolam and Bruprenorphine"/>
    <m/>
    <m/>
    <m/>
    <m/>
    <m/>
    <m/>
    <m/>
    <m/>
    <s v="Y"/>
    <m/>
    <m/>
    <m/>
    <m/>
    <m/>
    <m/>
    <m/>
    <s v="Accident"/>
  </r>
  <r>
    <n v="4252"/>
    <s v="17-0936"/>
    <x v="89"/>
    <d v="1899-12-30T00:00:00"/>
    <n v="56"/>
    <s v="Female"/>
    <s v="Black"/>
    <s v="MERIDEN"/>
    <s v="NEW HAVEN"/>
    <s v="CT"/>
    <s v="MERIDEN"/>
    <s v="NEW HAVEN"/>
    <s v="Residence"/>
    <m/>
    <x v="1"/>
    <s v="Drug Use"/>
    <s v="Residence"/>
    <s v="MERIDEN"/>
    <s v="NEW HAVEN"/>
    <s v="CT"/>
    <s v="Multi drug Effects"/>
    <s v="Acute Intoxication Combined Effects of Clonazepam, Cocaine, Hydrocodone, and Oxycodone"/>
    <m/>
    <s v="Y"/>
    <m/>
    <m/>
    <s v="Y"/>
    <m/>
    <m/>
    <s v="Y"/>
    <s v="Y"/>
    <m/>
    <m/>
    <m/>
    <m/>
    <m/>
    <m/>
    <m/>
    <s v="Accident"/>
  </r>
  <r>
    <n v="4254"/>
    <s v="17-0695"/>
    <x v="219"/>
    <d v="1899-12-30T00:00:00"/>
    <n v="35"/>
    <s v="Male"/>
    <s v="White"/>
    <s v="STRATFORD"/>
    <s v="FAIRFIELD"/>
    <s v="CT"/>
    <s v="BRIDGEPORT"/>
    <s v="FAIRFIELD"/>
    <s v="Hospital"/>
    <m/>
    <x v="2"/>
    <s v="Took prescription medications, synthetic opioid, and ethanol"/>
    <s v="Residence"/>
    <s v="STRATFORD"/>
    <s v="FAIRFIELD"/>
    <s v="CT"/>
    <s v="Multi drug Effects"/>
    <s v="Multidrug Toxicity Including Ethanol, Fentanyl, Acetyl Fentanyl, Hydrocodone, and Oxycodone"/>
    <m/>
    <m/>
    <s v="Y"/>
    <s v="Y"/>
    <s v="Y"/>
    <m/>
    <s v="Y"/>
    <s v="Y"/>
    <m/>
    <m/>
    <m/>
    <m/>
    <m/>
    <m/>
    <m/>
    <m/>
    <s v="Accident"/>
  </r>
  <r>
    <n v="4257"/>
    <s v="17-0580"/>
    <x v="281"/>
    <d v="1899-12-30T00:00:00"/>
    <n v="19"/>
    <s v="Male"/>
    <s v="Hispanic, White"/>
    <s v="BRISTOL"/>
    <s v="HARTFORD"/>
    <s v="CT"/>
    <s v="BRISTOL"/>
    <s v="HARTFORD"/>
    <s v="Residence"/>
    <m/>
    <x v="0"/>
    <s v="Substance Abuse"/>
    <s v="Residence"/>
    <s v="BRISTOL"/>
    <s v="HARTFORD"/>
    <s v="CT"/>
    <s v="Multi drug Effects"/>
    <s v="ACUTE PARA-FLUOROBUTYRYL/ISOFLUOROBUTYRYL FENTANYL TOXICITY,ALPRAZOLAM USE"/>
    <m/>
    <m/>
    <s v="Y"/>
    <s v="Y"/>
    <m/>
    <m/>
    <m/>
    <m/>
    <s v="Y"/>
    <m/>
    <m/>
    <m/>
    <m/>
    <m/>
    <m/>
    <m/>
    <s v="Accident"/>
  </r>
  <r>
    <n v="4264"/>
    <s v="17-0510"/>
    <x v="77"/>
    <d v="1899-12-30T00:00:00"/>
    <n v="41"/>
    <s v="Male"/>
    <s v="Hispanic, White"/>
    <s v="HARTFORD"/>
    <s v="HARTFORD"/>
    <s v="CT"/>
    <s v="HARTFORD"/>
    <s v="HARTFORD"/>
    <s v="Residence"/>
    <m/>
    <x v="0"/>
    <s v="Used Fentanyl"/>
    <s v="Residence"/>
    <s v="HARTFORD"/>
    <s v="HARTFORD"/>
    <s v="CT"/>
    <s v="Multi drug Effects"/>
    <s v="ACUTE FENTANYL TOXICITY"/>
    <m/>
    <m/>
    <s v="Y"/>
    <m/>
    <m/>
    <m/>
    <m/>
    <m/>
    <m/>
    <m/>
    <m/>
    <m/>
    <m/>
    <m/>
    <m/>
    <m/>
    <s v="Accident"/>
  </r>
  <r>
    <n v="4266"/>
    <s v="17-0182"/>
    <x v="85"/>
    <d v="1899-12-30T00:00:00"/>
    <n v="54"/>
    <s v="Male"/>
    <s v="White"/>
    <s v="MOOSUP"/>
    <s v="WINDHAM"/>
    <s v="CT"/>
    <s v="MOOSUP"/>
    <s v="WINDHAM"/>
    <s v="Residence"/>
    <m/>
    <x v="0"/>
    <s v="Substance Abuse"/>
    <s v="Residence"/>
    <s v="MOOSUP"/>
    <s v="WINDHAM"/>
    <s v="CT"/>
    <s v="Multi drug Effects"/>
    <s v="Acute Intoxication Alprazolam, Fentanyl, Heroin and Oxycodone"/>
    <s v="Y"/>
    <m/>
    <s v="Y"/>
    <m/>
    <s v="Y"/>
    <m/>
    <m/>
    <m/>
    <s v="Y"/>
    <m/>
    <m/>
    <m/>
    <m/>
    <m/>
    <m/>
    <m/>
    <s v="Accident"/>
  </r>
  <r>
    <n v="4269"/>
    <s v="17-0449"/>
    <x v="48"/>
    <d v="1899-12-30T00:00:00"/>
    <n v="53"/>
    <s v="Female"/>
    <s v="White"/>
    <s v="SOUTHINGTON"/>
    <s v="HARTFORD"/>
    <s v="CT"/>
    <s v="SOUTHINGTON"/>
    <s v="HARTFORD"/>
    <s v="Residence"/>
    <m/>
    <x v="0"/>
    <s v="Substance Abuse"/>
    <s v="Residence"/>
    <s v="SOUTHINGTON"/>
    <s v="HARTFORD"/>
    <s v="CT"/>
    <s v="Multi drug Effects"/>
    <s v="Acute Intoxication From the Combined Effects of Fentanyl, Heroin, Methadone, Diphenhydramine, Venlafaxine, Mirtazapine, and Escitalopram"/>
    <s v="Y"/>
    <m/>
    <s v="Y"/>
    <m/>
    <m/>
    <m/>
    <m/>
    <m/>
    <m/>
    <s v="Y"/>
    <m/>
    <m/>
    <m/>
    <m/>
    <m/>
    <m/>
    <s v="Accident"/>
  </r>
  <r>
    <n v="4276"/>
    <s v="17-0955"/>
    <x v="320"/>
    <d v="1899-12-30T00:00:00"/>
    <n v="66"/>
    <s v="Male"/>
    <s v="Hispanic, White"/>
    <s v="NEW BRITAIN"/>
    <s v="HARTFORD"/>
    <s v="CT"/>
    <s v="NEW BRITAIN"/>
    <s v="HARTFORD"/>
    <s v="Residence"/>
    <m/>
    <x v="1"/>
    <s v="Drug Use"/>
    <s v="Residence"/>
    <s v="NEW BRITAIN"/>
    <s v="HARTFORD"/>
    <s v="CT"/>
    <s v="Multi drug Effects"/>
    <s v="Acute Intoxication Combined Effects of Ethanol, Clonazepam, Quetiapine, Fluoxetine, Trazodone, Morphine, and Oxycodone"/>
    <m/>
    <m/>
    <m/>
    <m/>
    <s v="Y"/>
    <m/>
    <s v="Y"/>
    <m/>
    <m/>
    <m/>
    <m/>
    <m/>
    <m/>
    <m/>
    <m/>
    <s v="Y"/>
    <s v="Accident"/>
  </r>
  <r>
    <n v="4278"/>
    <s v="17-0465"/>
    <x v="127"/>
    <d v="1899-12-30T00:00:00"/>
    <n v="61"/>
    <s v="Male"/>
    <s v="White"/>
    <s v="NORTH HAVEN"/>
    <s v="NEW HAVEN"/>
    <s v="CT"/>
    <s v="NORTH HAVEN"/>
    <s v="NEW HAVEN"/>
    <s v="Residence"/>
    <m/>
    <x v="1"/>
    <s v="Took prescribed medication"/>
    <s v="Residence"/>
    <s v="NORTH HAVEN"/>
    <s v="NEW HAVEN"/>
    <s v="CT"/>
    <s v="Oxycodone"/>
    <s v="Oxycodone Toxicity"/>
    <m/>
    <m/>
    <m/>
    <m/>
    <s v="Y"/>
    <m/>
    <m/>
    <m/>
    <m/>
    <m/>
    <m/>
    <m/>
    <m/>
    <m/>
    <m/>
    <m/>
    <s v="Accident"/>
  </r>
  <r>
    <n v="4284"/>
    <s v="17-0805"/>
    <x v="293"/>
    <d v="1899-12-30T00:00:00"/>
    <n v="27"/>
    <s v="Female"/>
    <s v="White"/>
    <s v="EAST WINDSOR"/>
    <s v="HARTFORD"/>
    <s v="CT"/>
    <s v="EAST WINDSOR"/>
    <s v="HARTFORD"/>
    <s v="Residence"/>
    <m/>
    <x v="0"/>
    <s v="Substance Abuse"/>
    <s v="Residence"/>
    <s v="EAST WINDSOR"/>
    <s v="HARTFORD"/>
    <s v="CT"/>
    <s v="Multi drug Effects"/>
    <s v="Acute Intoxication From the Combined Effects of Cocaine, Fentanyl, Nordiazepam, Chlordiazepoxide, Lorazepam, and 7-Amino Clonazepam"/>
    <m/>
    <s v="Y"/>
    <s v="Y"/>
    <m/>
    <m/>
    <m/>
    <m/>
    <m/>
    <s v="Y"/>
    <m/>
    <m/>
    <m/>
    <m/>
    <m/>
    <m/>
    <m/>
    <s v="Accident"/>
  </r>
  <r>
    <n v="4286"/>
    <s v="17-0276"/>
    <x v="181"/>
    <d v="1899-12-30T00:00:00"/>
    <n v="23"/>
    <s v="Female"/>
    <s v="White"/>
    <s v="ANSONIA"/>
    <s v="NEW HAVEN"/>
    <s v="CT"/>
    <s v="ANSONIA"/>
    <s v="NEW HAVEN"/>
    <s v="Residence"/>
    <m/>
    <x v="0"/>
    <s v="Substance Abuse"/>
    <s v="Residence"/>
    <s v="ANSONIA"/>
    <s v="NEW HAVEN"/>
    <s v="CT"/>
    <s v="Multi drug Effects"/>
    <s v="Acute Furanyl Fentanyl Intoxication"/>
    <m/>
    <m/>
    <s v="Y"/>
    <m/>
    <m/>
    <m/>
    <m/>
    <m/>
    <m/>
    <m/>
    <m/>
    <m/>
    <m/>
    <m/>
    <m/>
    <m/>
    <s v="Accident"/>
  </r>
  <r>
    <n v="4288"/>
    <s v="17-0084"/>
    <x v="63"/>
    <d v="1899-12-30T00:00:00"/>
    <n v="33"/>
    <s v="Male"/>
    <s v="White"/>
    <s v="GUILFORD"/>
    <s v="NEW HAVEN"/>
    <s v="CT"/>
    <s v="NEW HAVEN"/>
    <s v="NEW HAVEN"/>
    <s v="Hospital"/>
    <m/>
    <x v="0"/>
    <s v="Substance Abuse"/>
    <s v="Other"/>
    <s v="GUILFORD"/>
    <s v="NEW HAVEN"/>
    <s v="CT"/>
    <s v="Multi drug Effects"/>
    <s v="Complications of Acute Intoxication From the Combined Effects of Morphine, Lorazepam, Alprazolam, Bupropion, and Methylphenidate"/>
    <s v="Y"/>
    <m/>
    <m/>
    <m/>
    <m/>
    <m/>
    <m/>
    <m/>
    <s v="Y"/>
    <m/>
    <m/>
    <m/>
    <m/>
    <m/>
    <m/>
    <m/>
    <s v="Accident"/>
  </r>
  <r>
    <n v="4292"/>
    <s v="17-0313"/>
    <x v="319"/>
    <d v="1899-12-30T00:00:00"/>
    <n v="45"/>
    <s v="Male"/>
    <s v="White"/>
    <s v="TRUMBULL"/>
    <s v="FAIRFIELD"/>
    <s v="CT"/>
    <s v="TRUMBULL"/>
    <s v="FAIRFIELD"/>
    <s v="Residence"/>
    <m/>
    <x v="1"/>
    <s v="Drug Use"/>
    <s v="Residence"/>
    <s v="TRUMBULL"/>
    <s v="FAIRFIELD"/>
    <s v="CT"/>
    <s v="Multi drug Effects"/>
    <s v="Combined Effects of Methadone and Fentanyl"/>
    <m/>
    <m/>
    <s v="Y"/>
    <m/>
    <m/>
    <m/>
    <m/>
    <m/>
    <m/>
    <s v="Y"/>
    <m/>
    <m/>
    <m/>
    <m/>
    <m/>
    <m/>
    <s v="Accident"/>
  </r>
  <r>
    <n v="4293"/>
    <s v="17-0199"/>
    <x v="321"/>
    <d v="1899-12-30T00:00:00"/>
    <n v="51"/>
    <s v="Female"/>
    <s v="White"/>
    <s v="WEST HAVEN"/>
    <s v="NEW HAVEN"/>
    <s v="CT"/>
    <s v="NEW HAVEN"/>
    <s v="NEW HAVEN"/>
    <s v="Hospital"/>
    <m/>
    <x v="1"/>
    <s v="INGESTED MEDICATIONS"/>
    <s v="Residence"/>
    <s v="WEST HAVEN"/>
    <s v="NEW HAVEN"/>
    <s v="CT"/>
    <s v="Multi drug Effects"/>
    <s v="ACUTE INTOXICATION DUE TO THE COMBINED EFFECTS OF TRAMADOL, AMPHETAMINE, DOXYLAMINE, AND PHENYLPROPANOLAMINE"/>
    <m/>
    <m/>
    <m/>
    <m/>
    <m/>
    <m/>
    <m/>
    <m/>
    <m/>
    <m/>
    <s v="Y"/>
    <s v="Y"/>
    <m/>
    <m/>
    <m/>
    <m/>
    <s v="Accident"/>
  </r>
  <r>
    <n v="4297"/>
    <s v="17-0612"/>
    <x v="5"/>
    <d v="1899-12-30T00:00:00"/>
    <n v="39"/>
    <s v="Male"/>
    <s v="White"/>
    <s v="MANCHESTER"/>
    <s v="HARTFORD"/>
    <s v="CT"/>
    <s v="MANCHESTER"/>
    <s v="HARTFORD"/>
    <s v="Residence"/>
    <m/>
    <x v="0"/>
    <s v="Substance Abuse"/>
    <s v="Halfway House"/>
    <s v="MANCHESTER"/>
    <s v="HARTFORD"/>
    <s v="CT"/>
    <s v="Multi drug Effects"/>
    <s v="Acute Fentanyl Intoxication"/>
    <m/>
    <m/>
    <s v="Y"/>
    <m/>
    <m/>
    <m/>
    <m/>
    <m/>
    <m/>
    <m/>
    <m/>
    <m/>
    <m/>
    <m/>
    <m/>
    <m/>
    <s v="Accident"/>
  </r>
  <r>
    <n v="4301"/>
    <s v="17-0727"/>
    <x v="71"/>
    <d v="1899-12-30T00:00:00"/>
    <n v="32"/>
    <s v="Male"/>
    <s v="White"/>
    <s v="SUFFIELD"/>
    <s v="HARTFORD"/>
    <s v="CT"/>
    <s v="WINDSOR LOCKS"/>
    <s v="HARTFORD"/>
    <s v="Other"/>
    <s v="Friend's Residence"/>
    <x v="0"/>
    <s v="Substance Abuse"/>
    <s v="Residential Building"/>
    <s v="WINDSOR LOCKS"/>
    <s v="HARTFORD"/>
    <s v="CT"/>
    <s v="Multi drug Effects"/>
    <s v="Acute Fentanyl Intoxication"/>
    <m/>
    <m/>
    <s v="Y"/>
    <m/>
    <m/>
    <m/>
    <m/>
    <m/>
    <m/>
    <m/>
    <m/>
    <m/>
    <m/>
    <m/>
    <m/>
    <m/>
    <s v="Accident"/>
  </r>
  <r>
    <n v="4313"/>
    <s v="17-0035"/>
    <x v="134"/>
    <d v="1899-12-30T00:00:00"/>
    <n v="30"/>
    <s v="Male"/>
    <s v="White"/>
    <s v="EAST HARTFORD"/>
    <s v="HARTFORD"/>
    <s v="CT"/>
    <s v="HARTFORD"/>
    <s v="HARTFORD"/>
    <s v="Other"/>
    <s v="Brother's Residence"/>
    <x v="0"/>
    <s v="Substance Abuse"/>
    <s v="Residence"/>
    <s v="HARTFORD"/>
    <s v="HARTFORD"/>
    <s v="CT"/>
    <s v="Multi drug Effects"/>
    <s v="Ethanol, Fentanyl, and Heroin"/>
    <s v="Y"/>
    <m/>
    <s v="Y"/>
    <m/>
    <m/>
    <m/>
    <s v="Y"/>
    <m/>
    <m/>
    <m/>
    <m/>
    <m/>
    <m/>
    <m/>
    <m/>
    <m/>
    <s v="Accident"/>
  </r>
  <r>
    <n v="4327"/>
    <s v="17-0129"/>
    <x v="119"/>
    <d v="1899-12-30T00:00:00"/>
    <n v="38"/>
    <s v="Female"/>
    <s v="White"/>
    <s v="DANBURY"/>
    <s v="FAIRFIELD"/>
    <s v="CT"/>
    <s v="BRIDGEPORT"/>
    <s v="FAIRFIELD"/>
    <s v="Other"/>
    <s v="Friend's Home"/>
    <x v="0"/>
    <s v="Substance Abuse"/>
    <s v="Residential Building"/>
    <s v="BRIDGEPORT"/>
    <s v="FAIRFIELD"/>
    <s v="CT"/>
    <s v="Multi drug Effects"/>
    <s v="Acute and Chronic Substance Abuse (Cocaine and Alprazolam)"/>
    <m/>
    <s v="Y"/>
    <m/>
    <m/>
    <m/>
    <m/>
    <m/>
    <m/>
    <s v="Y"/>
    <m/>
    <m/>
    <m/>
    <m/>
    <m/>
    <m/>
    <m/>
    <s v="Accident"/>
  </r>
  <r>
    <n v="4331"/>
    <s v="17-0642"/>
    <x v="13"/>
    <d v="1899-12-30T00:00:00"/>
    <n v="30"/>
    <s v="Male"/>
    <s v="White"/>
    <s v="SEYMOUR"/>
    <s v="NEW HAVEN"/>
    <s v="CT"/>
    <s v="BRIDGEPORT"/>
    <s v="FAIRFIELD"/>
    <s v="Other"/>
    <s v="Public Restroom"/>
    <x v="0"/>
    <s v="Substance Abuse"/>
    <s v="Other, Public Buildings"/>
    <s v="BRIDGEPORT"/>
    <s v="FAIRFIELD"/>
    <s v="CT"/>
    <s v="Multi drug Effects"/>
    <s v="Acute Intoxication due to the Combined Effects of Fentanyl and Heroin"/>
    <s v="Y"/>
    <m/>
    <s v="Y"/>
    <m/>
    <m/>
    <m/>
    <m/>
    <m/>
    <m/>
    <m/>
    <m/>
    <m/>
    <m/>
    <m/>
    <m/>
    <m/>
    <s v="Accident"/>
  </r>
  <r>
    <n v="4336"/>
    <s v="17-0269"/>
    <x v="297"/>
    <d v="1899-12-30T00:00:00"/>
    <n v="29"/>
    <s v="Male"/>
    <s v="White"/>
    <s v="ELLINGTON"/>
    <s v="TOLLAND"/>
    <s v="CT"/>
    <s v="ELLINGTON"/>
    <s v="TOLLAND"/>
    <s v="Residence"/>
    <m/>
    <x v="1"/>
    <s v="Drug Use"/>
    <s v="Residence"/>
    <s v="ELLINGTON"/>
    <s v="TOLLAND"/>
    <s v="CT"/>
    <s v="Multi drug Effects"/>
    <s v="Combined Effects of Fentanyl and Heroin"/>
    <s v="Y"/>
    <m/>
    <s v="Y"/>
    <m/>
    <m/>
    <m/>
    <m/>
    <m/>
    <m/>
    <m/>
    <m/>
    <m/>
    <m/>
    <m/>
    <m/>
    <m/>
    <s v="Accident"/>
  </r>
  <r>
    <n v="4353"/>
    <s v="17-0445"/>
    <x v="322"/>
    <d v="1899-12-30T00:00:00"/>
    <n v="52"/>
    <s v="Male"/>
    <s v="White"/>
    <s v="KENT"/>
    <s v="LITCHFIELD"/>
    <s v="CT"/>
    <s v="KENT"/>
    <s v="LITCHFIELD"/>
    <s v="Residence"/>
    <m/>
    <x v="1"/>
    <s v="Abuse of Medication"/>
    <s v="Residence"/>
    <s v="KENT"/>
    <s v="LITCHFIELD"/>
    <s v="CT"/>
    <s v="Multi drug Effects"/>
    <s v="Acute Oxycodone Intoxication"/>
    <m/>
    <m/>
    <m/>
    <m/>
    <s v="Y"/>
    <m/>
    <m/>
    <m/>
    <m/>
    <m/>
    <m/>
    <m/>
    <m/>
    <m/>
    <m/>
    <m/>
    <s v="Accident"/>
  </r>
  <r>
    <n v="4356"/>
    <s v="17-0823"/>
    <x v="100"/>
    <d v="1899-12-30T00:00:00"/>
    <n v="41"/>
    <s v="Male"/>
    <s v="White"/>
    <s v="PLAINFIELD"/>
    <s v="WINDHAM"/>
    <s v="CT"/>
    <s v="PLAINFIELD"/>
    <s v="WINDHAM"/>
    <s v="Residence"/>
    <m/>
    <x v="0"/>
    <s v="Substance Abuse"/>
    <s v="Residence"/>
    <s v="PLAINFIELD"/>
    <s v="WINDHAM"/>
    <s v="CT"/>
    <s v="Multi drug Effects"/>
    <s v="Acute Intoxication From the Combined Effects of Methadone and Alcohol"/>
    <m/>
    <m/>
    <m/>
    <m/>
    <m/>
    <m/>
    <s v="Y"/>
    <m/>
    <m/>
    <s v="Y"/>
    <m/>
    <m/>
    <m/>
    <m/>
    <m/>
    <m/>
    <s v="Accident"/>
  </r>
  <r>
    <n v="4359"/>
    <s v="17-0790"/>
    <x v="263"/>
    <d v="1899-12-30T00:00:00"/>
    <n v="49"/>
    <s v="Male"/>
    <s v="White"/>
    <s v="WINDHAM"/>
    <s v="WINDHAM"/>
    <s v="CT"/>
    <s v="WINDHAM"/>
    <s v="WINDHAM"/>
    <s v="Residence"/>
    <m/>
    <x v="0"/>
    <s v="Substance abuse"/>
    <s v="Residence"/>
    <s v="WINDHAM"/>
    <s v="WINDHAM"/>
    <s v="CT"/>
    <s v="Multi drug Effects"/>
    <s v="Acute heroin and cocaine intoxication"/>
    <s v="Y"/>
    <s v="Y"/>
    <m/>
    <m/>
    <m/>
    <m/>
    <m/>
    <m/>
    <m/>
    <m/>
    <m/>
    <m/>
    <m/>
    <m/>
    <m/>
    <m/>
    <s v="Accident"/>
  </r>
  <r>
    <n v="4361"/>
    <s v="17-0535"/>
    <x v="194"/>
    <d v="1899-12-30T00:00:00"/>
    <n v="44"/>
    <s v="Male"/>
    <s v="White"/>
    <s v="CHESHIRE"/>
    <s v="NEW HAVEN"/>
    <s v="CT"/>
    <s v="WATERBURY"/>
    <s v="NEW HAVEN"/>
    <s v="Hospital"/>
    <m/>
    <x v="0"/>
    <s v="Substance abuse"/>
    <s v="Residence"/>
    <s v="CHESHIRE"/>
    <s v="NEW HAVEN"/>
    <s v="CT"/>
    <s v="Multi drug Effects"/>
    <s v="Acute Intoxication Due To The Combined Effects Of Fentanyl, Acetyl Fentanyl, Oxycodone, Meprobamate, And Carisoprodol"/>
    <m/>
    <m/>
    <s v="Y"/>
    <s v="Y"/>
    <s v="Y"/>
    <m/>
    <m/>
    <m/>
    <m/>
    <m/>
    <m/>
    <m/>
    <m/>
    <m/>
    <m/>
    <m/>
    <s v="Accident"/>
  </r>
  <r>
    <n v="4367"/>
    <s v="17-0214"/>
    <x v="108"/>
    <d v="1899-12-30T00:00:00"/>
    <n v="32"/>
    <s v="Male"/>
    <s v="White"/>
    <s v="SOUTH WINDSOR"/>
    <s v="HARTFORD"/>
    <s v="CT"/>
    <s v="EAST HARTFORD"/>
    <s v="HARTFORD"/>
    <s v="Other"/>
    <s v="Madison Motor Inn"/>
    <x v="0"/>
    <s v="SUBSTANCE ABUSE"/>
    <s v="Hotel or Motel"/>
    <s v="SOUTH WINDSOR"/>
    <s v="HARTFORD"/>
    <s v="CT"/>
    <s v="Multi drug Effects"/>
    <s v="ACUTE FENTANYL AND COCAINE TOXICITIES"/>
    <m/>
    <s v="Y"/>
    <s v="Y"/>
    <m/>
    <m/>
    <m/>
    <m/>
    <m/>
    <m/>
    <m/>
    <m/>
    <m/>
    <m/>
    <m/>
    <m/>
    <m/>
    <s v="Accident"/>
  </r>
  <r>
    <n v="4371"/>
    <s v="17-0548"/>
    <x v="102"/>
    <d v="1899-12-30T00:00:00"/>
    <n v="41"/>
    <s v="Female"/>
    <s v="Black"/>
    <s v="DANBURY"/>
    <s v="FAIRFIELD"/>
    <s v="CT"/>
    <s v="DANBURY"/>
    <s v="FAIRFIELD"/>
    <s v="Hospital"/>
    <m/>
    <x v="1"/>
    <s v="Drug abuse"/>
    <s v="Residence"/>
    <s v="DANBURY"/>
    <s v="FAIRFIELD"/>
    <s v="CT"/>
    <s v="Multi drug Effects"/>
    <s v="Multidrug Toxicity Including Fentanyl, Acetyl Fentanyl, and Morphine"/>
    <s v="Y"/>
    <m/>
    <s v="Y"/>
    <s v="Y"/>
    <m/>
    <m/>
    <m/>
    <m/>
    <m/>
    <m/>
    <m/>
    <m/>
    <m/>
    <m/>
    <m/>
    <m/>
    <s v="Accident"/>
  </r>
  <r>
    <n v="4378"/>
    <s v="17-0096"/>
    <x v="222"/>
    <d v="1899-12-30T00:00:00"/>
    <n v="32"/>
    <s v="Male"/>
    <s v="White"/>
    <s v="SOUTH GLASTONBURY"/>
    <s v="HARTFORD"/>
    <s v="CT"/>
    <s v="MIDDLETOWN"/>
    <s v="MIDDLESEX"/>
    <s v="Hospital"/>
    <m/>
    <x v="0"/>
    <s v="SUBSTANCE ABUSE"/>
    <s v="Residence"/>
    <s v="SOUTH GLASTONBURY"/>
    <s v="HARTFORD"/>
    <s v="CT"/>
    <s v="Multi drug Effects"/>
    <s v="ACUTE FENTANYL TOXICITY, CLONAZEPAM, ESZOPICLONE/ZOPICLONE USE"/>
    <m/>
    <m/>
    <s v="Y"/>
    <m/>
    <m/>
    <m/>
    <m/>
    <m/>
    <s v="Y"/>
    <m/>
    <m/>
    <m/>
    <m/>
    <m/>
    <m/>
    <m/>
    <s v="Accident"/>
  </r>
  <r>
    <n v="4381"/>
    <s v="17-0839"/>
    <x v="79"/>
    <d v="1899-12-30T00:00:00"/>
    <n v="35"/>
    <s v="Male"/>
    <s v="White"/>
    <s v="TERRYVILLE"/>
    <s v="LITCHFIELD"/>
    <s v="CT"/>
    <s v="TERRYVILLE"/>
    <s v="LITCHFIELD"/>
    <s v="Residence"/>
    <m/>
    <x v="0"/>
    <s v="Substance abuse"/>
    <s v="Residence"/>
    <s v="TERRYVILLE"/>
    <s v="LITCHFIELD"/>
    <s v="CT"/>
    <s v="Multi drug Effects"/>
    <s v="ACUTE COCAINE AND FENTANYL TOXICITIES, CYCLOBENZAPRINE USE"/>
    <m/>
    <s v="Y"/>
    <s v="Y"/>
    <m/>
    <m/>
    <m/>
    <m/>
    <m/>
    <m/>
    <m/>
    <m/>
    <m/>
    <m/>
    <m/>
    <m/>
    <m/>
    <s v="Accident"/>
  </r>
  <r>
    <n v="4387"/>
    <s v="17-0476"/>
    <x v="53"/>
    <d v="1899-12-30T00:00:00"/>
    <n v="54"/>
    <s v="Male"/>
    <s v="White"/>
    <s v="NEW BRITAIN"/>
    <s v="HARTFORD"/>
    <s v="CT"/>
    <s v="NEW BRITAIN"/>
    <s v="HARTFORD"/>
    <s v="Residence"/>
    <m/>
    <x v="0"/>
    <s v="Substance Abuse"/>
    <s v="Residence"/>
    <s v="NEW BRITAIN"/>
    <s v="HARTFORD"/>
    <s v="CT"/>
    <s v="Multi drug Effects"/>
    <s v="Acute Intoxication due to the Combined Effects of Methadone, Alprazolam, Meprobamate and Clonazepam"/>
    <m/>
    <m/>
    <m/>
    <m/>
    <m/>
    <m/>
    <m/>
    <m/>
    <s v="Y"/>
    <s v="Y"/>
    <m/>
    <m/>
    <m/>
    <m/>
    <m/>
    <m/>
    <s v="Accident"/>
  </r>
  <r>
    <n v="4391"/>
    <s v="17-0626"/>
    <x v="177"/>
    <d v="1899-12-30T00:00:00"/>
    <n v="31"/>
    <s v="Male"/>
    <s v="Hispanic, White"/>
    <s v="EAST HARTFORD"/>
    <s v="HARTFORD"/>
    <s v="CT"/>
    <s v="HARTFORD"/>
    <s v="HARTFORD"/>
    <s v="Other"/>
    <s v="In Vehicle"/>
    <x v="0"/>
    <s v="Substance abuse"/>
    <s v="Automobile"/>
    <s v="HARTFORD"/>
    <s v="HARTFORD"/>
    <s v="CT"/>
    <s v="Multi drug Effects"/>
    <s v="Acute Intoxication Due To The Combined Effects Of Fentanyl, Furanyl Fentanyl, Heroin, U-47700 (Opioid Analogue), And Ethanol"/>
    <s v="Y"/>
    <m/>
    <s v="Y"/>
    <s v="Y"/>
    <m/>
    <m/>
    <s v="Y"/>
    <m/>
    <m/>
    <m/>
    <m/>
    <m/>
    <m/>
    <m/>
    <s v="U-47700"/>
    <m/>
    <s v="Accident"/>
  </r>
  <r>
    <n v="4395"/>
    <s v="17-0740"/>
    <x v="54"/>
    <d v="1899-12-30T00:00:00"/>
    <n v="52"/>
    <s v="Male"/>
    <s v="White"/>
    <s v="NEW BRITAIN"/>
    <s v="HARTFORD"/>
    <s v="CT"/>
    <s v="NEW BRITAIN"/>
    <s v="HARTFORD"/>
    <s v="Residence"/>
    <m/>
    <x v="0"/>
    <s v="Substance Abuse"/>
    <s v="Halfway House"/>
    <s v="NEW BRITAIN"/>
    <s v="HARTFORD"/>
    <s v="CT"/>
    <s v="Multi drug Effects"/>
    <s v="Acute Intoxication due to the Combined Effects of Fentanyl, Alcohol and Diazepam"/>
    <m/>
    <m/>
    <s v="Y"/>
    <m/>
    <m/>
    <m/>
    <s v="Y"/>
    <m/>
    <s v="Y"/>
    <m/>
    <m/>
    <m/>
    <m/>
    <m/>
    <m/>
    <m/>
    <s v="Accident"/>
  </r>
  <r>
    <n v="4405"/>
    <s v="17-0296"/>
    <x v="124"/>
    <d v="1899-12-30T00:00:00"/>
    <n v="36"/>
    <s v="Male"/>
    <s v="White"/>
    <s v="BETHEL"/>
    <s v="FAIRFIELD"/>
    <s v="CT"/>
    <s v="BETHEL"/>
    <s v="FAIRFIELD"/>
    <s v="Residence"/>
    <m/>
    <x v="0"/>
    <s v="Substance Abuse"/>
    <s v="Residence"/>
    <s v="BETHEL"/>
    <s v="FAIRFIELD"/>
    <s v="CT"/>
    <s v="Multi drug Effects"/>
    <s v="Acute Intoxication From the Combined Effects of Fentanyl and Alprazolam"/>
    <m/>
    <m/>
    <s v="Y"/>
    <m/>
    <m/>
    <m/>
    <m/>
    <m/>
    <s v="Y"/>
    <m/>
    <m/>
    <m/>
    <m/>
    <m/>
    <m/>
    <m/>
    <s v="Accident"/>
  </r>
  <r>
    <n v="4407"/>
    <s v="17-0938"/>
    <x v="89"/>
    <d v="1899-12-30T00:00:00"/>
    <n v="30"/>
    <s v="Male"/>
    <s v="White"/>
    <s v="BRIDGEPORT"/>
    <s v="FAIRFIELD"/>
    <s v="CT"/>
    <s v="FAIRFIELD"/>
    <s v="FAIRFIELD"/>
    <s v="Other"/>
    <s v="Friend's Residence"/>
    <x v="1"/>
    <s v="Drug Use"/>
    <s v="Residence"/>
    <s v="FAIRFIELD"/>
    <s v="FAIRFIELD"/>
    <s v="CT"/>
    <s v="Multi drug Effects"/>
    <s v="Acute Intoxication Combined Effects of Para-Fluorobutryl Fentanyl, Diazepam, Trazodone, Fentanyl, and Heroin"/>
    <s v="Y"/>
    <m/>
    <s v="Y"/>
    <s v="Y"/>
    <m/>
    <m/>
    <m/>
    <m/>
    <s v="Y"/>
    <m/>
    <m/>
    <m/>
    <m/>
    <m/>
    <m/>
    <m/>
    <s v="Accident"/>
  </r>
  <r>
    <n v="4414"/>
    <s v="17-1017"/>
    <x v="32"/>
    <d v="1899-12-30T00:00:00"/>
    <n v="34"/>
    <s v="Female"/>
    <s v="White"/>
    <s v="WESTPORT"/>
    <s v="FAIRFIELD"/>
    <s v="CT"/>
    <s v="NEW HAVEN"/>
    <s v="NEW HAVEN"/>
    <s v="Hospital"/>
    <m/>
    <x v="1"/>
    <s v="Drug Use"/>
    <s v="Residence"/>
    <s v="WESTPORT"/>
    <s v="FAIRFIELD"/>
    <s v="CT"/>
    <s v="Others"/>
    <s v="Intracerebral Hemorrhage Acute Cocaine Intoxication"/>
    <m/>
    <s v="Y"/>
    <m/>
    <m/>
    <m/>
    <m/>
    <m/>
    <m/>
    <m/>
    <m/>
    <m/>
    <m/>
    <m/>
    <m/>
    <m/>
    <m/>
    <s v="Accident"/>
  </r>
  <r>
    <n v="4424"/>
    <s v="17-0594"/>
    <x v="114"/>
    <d v="1899-12-30T00:00:00"/>
    <n v="26"/>
    <s v="Female"/>
    <s v="Hispanic, White"/>
    <s v="MOODUS"/>
    <s v="MIDDLESEX"/>
    <s v="CT"/>
    <s v="MOODUS"/>
    <s v="MIDDLESEX"/>
    <s v="Residence"/>
    <m/>
    <x v="0"/>
    <s v="Substance Abuse"/>
    <s v="Residence"/>
    <s v="MOODUS"/>
    <s v="MIDDLESEX"/>
    <s v="CT"/>
    <s v="Multi drug Effects"/>
    <s v="Acute Intoxication due to the Combined Effects of Fentanyl and Heroin"/>
    <s v="Y"/>
    <m/>
    <s v="Y"/>
    <m/>
    <m/>
    <m/>
    <m/>
    <m/>
    <m/>
    <m/>
    <m/>
    <m/>
    <m/>
    <m/>
    <m/>
    <m/>
    <s v="Accident"/>
  </r>
  <r>
    <n v="4437"/>
    <s v="17-0707"/>
    <x v="253"/>
    <d v="1899-12-30T00:00:00"/>
    <n v="33"/>
    <s v="Male"/>
    <s v="White"/>
    <s v="MADISON"/>
    <s v="NEW HAVEN"/>
    <s v="CT"/>
    <s v="NEW HAVEN"/>
    <s v="NEW HAVEN"/>
    <s v="Other"/>
    <s v="Temporary Residence"/>
    <x v="1"/>
    <s v="Drug Use"/>
    <s v="Residence"/>
    <s v="MADISON"/>
    <s v="NEW HAVEN"/>
    <s v="CT"/>
    <s v="Multi drug Effects"/>
    <s v="Acute Fentanyl Intoxication"/>
    <m/>
    <m/>
    <s v="Y"/>
    <m/>
    <m/>
    <m/>
    <m/>
    <m/>
    <m/>
    <m/>
    <m/>
    <m/>
    <m/>
    <m/>
    <m/>
    <m/>
    <s v="Accident"/>
  </r>
  <r>
    <n v="4440"/>
    <s v="17-0499"/>
    <x v="141"/>
    <d v="1899-12-30T00:00:00"/>
    <n v="61"/>
    <s v="Male"/>
    <s v="White"/>
    <s v="WEST HAVEN"/>
    <s v="NEW HAVEN"/>
    <s v="CT"/>
    <s v="WEST HAVEN"/>
    <s v="NEW HAVEN"/>
    <s v="Residence"/>
    <m/>
    <x v="1"/>
    <s v="Drug abuse"/>
    <s v="Residence"/>
    <s v="WEST HAVEN"/>
    <s v="NEW HAVEN"/>
    <s v="CT"/>
    <s v="Multi drug Effects"/>
    <s v="Multidrug Toxicity Including Cocaine, Methadone, Fentanyl, and Heroin"/>
    <s v="Y"/>
    <s v="Y"/>
    <s v="Y"/>
    <m/>
    <m/>
    <m/>
    <m/>
    <m/>
    <m/>
    <s v="Y"/>
    <m/>
    <m/>
    <m/>
    <m/>
    <m/>
    <m/>
    <s v="Accident"/>
  </r>
  <r>
    <n v="4442"/>
    <s v="17-1030"/>
    <x v="256"/>
    <d v="1899-12-30T00:00:00"/>
    <n v="24"/>
    <s v="Female"/>
    <s v="White"/>
    <s v="MERIDEN"/>
    <s v="NEW HAVEN"/>
    <s v="CT"/>
    <s v="MERIDEN"/>
    <s v="NEW HAVEN"/>
    <s v="Residence"/>
    <m/>
    <x v="0"/>
    <s v="Substance Abuse"/>
    <s v="Other"/>
    <s v="MERIDEN"/>
    <s v="NEW HAVEN"/>
    <s v="CT"/>
    <s v="Multi drug Effects"/>
    <s v="Acute Heroin Intoxication"/>
    <s v="Y"/>
    <m/>
    <m/>
    <m/>
    <m/>
    <m/>
    <m/>
    <m/>
    <m/>
    <m/>
    <m/>
    <m/>
    <m/>
    <m/>
    <m/>
    <m/>
    <s v="Accident"/>
  </r>
  <r>
    <n v="4452"/>
    <s v="17-0363"/>
    <x v="202"/>
    <d v="1899-12-30T00:00:00"/>
    <n v="64"/>
    <s v="Male"/>
    <s v="Hispanic, White"/>
    <s v="BLOOMFIELD"/>
    <s v="HARTFORD"/>
    <s v="CT"/>
    <s v="NEW BRITAIN"/>
    <s v="HARTFORD"/>
    <s v="Hospital"/>
    <m/>
    <x v="0"/>
    <s v="Substance Abuse"/>
    <s v="Residence"/>
    <s v="BLOOMFIELD"/>
    <s v="HARTFORD"/>
    <s v="CT"/>
    <s v="Multi drug Effects"/>
    <s v="Acute Heroin and Ethanol Intoxication"/>
    <s v="Y"/>
    <m/>
    <m/>
    <m/>
    <m/>
    <m/>
    <s v="Y"/>
    <m/>
    <m/>
    <m/>
    <m/>
    <m/>
    <m/>
    <m/>
    <m/>
    <m/>
    <s v="Accident"/>
  </r>
  <r>
    <n v="4458"/>
    <s v="17-0937"/>
    <x v="89"/>
    <d v="1899-12-30T00:00:00"/>
    <n v="24"/>
    <s v="Female"/>
    <s v="White"/>
    <s v="SEYMOUR"/>
    <s v="NEW HAVEN"/>
    <s v="CT"/>
    <s v="DERBY"/>
    <s v="NEW HAVEN"/>
    <s v="Hospital"/>
    <m/>
    <x v="0"/>
    <s v="Substance abuse"/>
    <s v="Residence"/>
    <s v="SEYMOUR"/>
    <s v="NEW HAVEN"/>
    <s v="CT"/>
    <s v="Multi drug Effects"/>
    <s v="Acute intoxication due to the combined effects of Fentanyl, Methadone, and Alprazolam"/>
    <m/>
    <m/>
    <s v="Y"/>
    <m/>
    <m/>
    <m/>
    <m/>
    <m/>
    <s v="Y"/>
    <s v="Y"/>
    <m/>
    <m/>
    <m/>
    <m/>
    <m/>
    <m/>
    <s v="Accident"/>
  </r>
  <r>
    <n v="4462"/>
    <s v="17-0325"/>
    <x v="191"/>
    <d v="1899-12-30T00:00:00"/>
    <n v="43"/>
    <s v="Male"/>
    <s v="White"/>
    <s v="MERIDEN"/>
    <s v="NEW HAVEN"/>
    <s v="CT"/>
    <s v="MERIDEN"/>
    <s v="NEW HAVEN"/>
    <s v="Residence"/>
    <m/>
    <x v="1"/>
    <s v="Drug Use"/>
    <s v="Residence"/>
    <s v="MERIDEN"/>
    <s v="NEW HAVEN"/>
    <s v="CT"/>
    <s v="Multi drug Effects"/>
    <s v="Acute Intoxication Combined Effects of Alprazolam, Cocaine, Fentanyl, Acetyl Fentanyl, and Oxycodone"/>
    <m/>
    <s v="Y"/>
    <s v="Y"/>
    <s v="Y"/>
    <s v="Y"/>
    <m/>
    <m/>
    <m/>
    <s v="Y"/>
    <m/>
    <m/>
    <m/>
    <m/>
    <m/>
    <m/>
    <m/>
    <s v="Accident"/>
  </r>
  <r>
    <n v="4476"/>
    <s v="17-0982"/>
    <x v="67"/>
    <d v="1899-12-30T00:00:00"/>
    <n v="31"/>
    <s v="Male"/>
    <s v="White"/>
    <s v="WINDSOR LOCKS"/>
    <s v="HARTFORD"/>
    <s v="CT"/>
    <s v="HARTFORD"/>
    <s v="HARTFORD"/>
    <s v="Hospital"/>
    <m/>
    <x v="1"/>
    <s v="Drug Use"/>
    <s v="Residence"/>
    <s v="WINDSOR LOCKS"/>
    <s v="HARTFORD"/>
    <s v="CT"/>
    <s v="Multi drug Effects"/>
    <s v="Acute Intoxication Combined Effects of Diphenhydramine and Fentanyl"/>
    <m/>
    <m/>
    <s v="Y"/>
    <m/>
    <m/>
    <m/>
    <m/>
    <m/>
    <m/>
    <m/>
    <m/>
    <m/>
    <m/>
    <m/>
    <m/>
    <m/>
    <s v="Accident"/>
  </r>
  <r>
    <n v="4495"/>
    <s v="17-0653"/>
    <x v="139"/>
    <d v="1899-12-30T00:00:00"/>
    <n v="37"/>
    <s v="Male"/>
    <s v="White"/>
    <s v="NEWINGTON"/>
    <s v="HARTFORD"/>
    <s v="CT"/>
    <s v="HARTFORD"/>
    <s v="HARTFORD"/>
    <s v="Hospital"/>
    <m/>
    <x v="0"/>
    <s v="Substance Abuse"/>
    <s v="Other"/>
    <s v="EAST HARTFORD"/>
    <s v="HARTFORD"/>
    <s v="CT"/>
    <s v="Multi drug Effects"/>
    <s v="Acute Fentanyl Intoxication"/>
    <m/>
    <m/>
    <s v="Y"/>
    <m/>
    <m/>
    <m/>
    <m/>
    <m/>
    <m/>
    <m/>
    <m/>
    <m/>
    <m/>
    <m/>
    <m/>
    <m/>
    <s v="Accident"/>
  </r>
  <r>
    <n v="4498"/>
    <s v="17-0959"/>
    <x v="21"/>
    <d v="1899-12-30T00:00:00"/>
    <n v="40"/>
    <s v="Male"/>
    <s v="Hispanic, White"/>
    <s v="WATERBURY"/>
    <s v="NEW HAVEN"/>
    <s v="CT"/>
    <s v="WATERBURY"/>
    <s v="NEW HAVEN"/>
    <s v="Hospital"/>
    <m/>
    <x v="0"/>
    <s v="Substance abuse"/>
    <s v="Halfway House"/>
    <s v="WATERBURY"/>
    <s v="NEW HAVEN"/>
    <s v="CT"/>
    <s v="Multi drug Effects"/>
    <s v="Acute Fentanyl Intoxication"/>
    <m/>
    <m/>
    <s v="Y"/>
    <m/>
    <m/>
    <m/>
    <m/>
    <m/>
    <m/>
    <m/>
    <m/>
    <m/>
    <m/>
    <m/>
    <m/>
    <m/>
    <s v="Accident"/>
  </r>
  <r>
    <n v="4511"/>
    <s v="17-0732"/>
    <x v="229"/>
    <d v="1899-12-30T00:00:00"/>
    <n v="56"/>
    <s v="Male"/>
    <s v="White"/>
    <s v="BERLIN"/>
    <s v="HARTFORD"/>
    <s v="CT"/>
    <s v="BERLIN"/>
    <s v="HARTFORD"/>
    <s v="Residence"/>
    <m/>
    <x v="1"/>
    <s v="Ingestion"/>
    <s v="Residence"/>
    <s v="BERLIN"/>
    <s v="HARTFORD"/>
    <s v="CT"/>
    <s v="Multi drug Effects"/>
    <s v="Acute Alprazolam and Oxycodone Intoxication"/>
    <m/>
    <m/>
    <m/>
    <m/>
    <s v="Y"/>
    <m/>
    <m/>
    <m/>
    <s v="Y"/>
    <m/>
    <m/>
    <m/>
    <m/>
    <m/>
    <m/>
    <m/>
    <s v="Accident"/>
  </r>
  <r>
    <n v="4512"/>
    <s v="17-0459"/>
    <x v="173"/>
    <d v="1899-12-30T00:00:00"/>
    <n v="53"/>
    <s v="Male"/>
    <s v="White"/>
    <s v="MERIDEN"/>
    <s v="NEW HAVEN"/>
    <s v="CT"/>
    <s v="MERIDEN"/>
    <s v="NEW HAVEN"/>
    <s v="Residence"/>
    <m/>
    <x v="0"/>
    <s v="Substance Abuse"/>
    <s v="Residence"/>
    <s v="MERIDEN"/>
    <s v="NEW HAVEN"/>
    <s v="CT"/>
    <s v="Multi drug Effects"/>
    <s v="Acute Intoxication From the Combined Effects of Cocaine and Heroin"/>
    <s v="Y"/>
    <s v="Y"/>
    <m/>
    <m/>
    <m/>
    <m/>
    <m/>
    <m/>
    <m/>
    <m/>
    <m/>
    <m/>
    <m/>
    <m/>
    <m/>
    <m/>
    <s v="Accident"/>
  </r>
  <r>
    <n v="4517"/>
    <s v="17-0179"/>
    <x v="85"/>
    <d v="1899-12-30T00:00:00"/>
    <n v="27"/>
    <s v="Male"/>
    <s v="Asian Indian"/>
    <s v="NEW BRITAIN"/>
    <s v="HARTFORD"/>
    <s v="CT"/>
    <s v="NEW BRITAIN"/>
    <s v="HARTFORD"/>
    <s v="Residence"/>
    <m/>
    <x v="0"/>
    <s v="Substance Abuse"/>
    <s v="Residence"/>
    <s v="NEW BRITAIN"/>
    <s v="HARTFORD"/>
    <s v="CT"/>
    <s v="Multi drug Effects"/>
    <s v="Acute Fentanyl Intoxication"/>
    <m/>
    <m/>
    <s v="Y"/>
    <m/>
    <m/>
    <m/>
    <m/>
    <m/>
    <m/>
    <m/>
    <m/>
    <m/>
    <m/>
    <m/>
    <m/>
    <m/>
    <s v="Accident"/>
  </r>
  <r>
    <n v="4521"/>
    <s v="17-0942"/>
    <x v="128"/>
    <d v="1899-12-30T00:00:00"/>
    <n v="57"/>
    <s v="Male"/>
    <s v="Hispanic, White"/>
    <s v="HARTFORD"/>
    <s v="HARTFORD"/>
    <s v="CT"/>
    <s v="HARTFORD"/>
    <s v="HARTFORD"/>
    <s v="Residence"/>
    <m/>
    <x v="0"/>
    <s v="Substance Abuse"/>
    <s v="Halfway House"/>
    <s v="HARTFORD"/>
    <s v="HARTFORD"/>
    <s v="CT"/>
    <s v="Multi drug Effects"/>
    <s v="Acute Intoxication From the Combined Effects of Fentanyl, Heroin, Cyclobenzaprine, Hydroxyzine, Doxepin, Buspirone, and Sertraline"/>
    <s v="Y"/>
    <m/>
    <s v="Y"/>
    <m/>
    <m/>
    <m/>
    <m/>
    <m/>
    <m/>
    <m/>
    <m/>
    <m/>
    <m/>
    <m/>
    <m/>
    <m/>
    <s v="Accident"/>
  </r>
  <r>
    <n v="4522"/>
    <s v="17-0851"/>
    <x v="186"/>
    <d v="1899-12-30T00:00:00"/>
    <n v="38"/>
    <s v="Male"/>
    <s v="White"/>
    <s v="WEST SUFFIELD"/>
    <s v="HARTFORD"/>
    <s v="CT"/>
    <s v="WEST SUFFIELD"/>
    <s v="HARTFORD"/>
    <s v="Residence"/>
    <m/>
    <x v="1"/>
    <s v="Drug Use"/>
    <s v="Residence"/>
    <s v="WEST SUFFIELD"/>
    <s v="HARTFORD"/>
    <s v="CT"/>
    <s v="Multi drug Effects"/>
    <s v="Acute Intoxication Combined Effects of Ethanol, Diphenhydramine, and Fentanyl"/>
    <m/>
    <m/>
    <s v="Y"/>
    <m/>
    <m/>
    <m/>
    <s v="Y"/>
    <m/>
    <m/>
    <m/>
    <m/>
    <m/>
    <m/>
    <m/>
    <m/>
    <m/>
    <s v="Accident"/>
  </r>
  <r>
    <n v="4532"/>
    <s v="17-0679"/>
    <x v="285"/>
    <d v="1899-12-30T00:00:00"/>
    <n v="55"/>
    <s v="Male"/>
    <s v="White"/>
    <s v="BRIDGEPORT"/>
    <s v="FAIRFIELD"/>
    <s v="CT"/>
    <s v="BRIDGEPORT"/>
    <s v="FAIRFIELD"/>
    <s v="Residence"/>
    <m/>
    <x v="0"/>
    <s v="Substance abuse"/>
    <s v="Residence"/>
    <s v="BRIDGEPORT"/>
    <s v="FAIRFIELD"/>
    <s v="CT"/>
    <s v="Multi drug Effects"/>
    <s v="Acute Fentanyl and Heroin Intoxication"/>
    <s v="Y"/>
    <m/>
    <s v="Y"/>
    <m/>
    <m/>
    <m/>
    <m/>
    <m/>
    <m/>
    <m/>
    <m/>
    <m/>
    <m/>
    <m/>
    <m/>
    <m/>
    <s v="Accident"/>
  </r>
  <r>
    <n v="4540"/>
    <s v="17-0551"/>
    <x v="140"/>
    <d v="1899-12-30T00:00:00"/>
    <n v="41"/>
    <s v="Male"/>
    <s v="White"/>
    <s v="NEWINGTON"/>
    <s v="HARTFORD"/>
    <s v="CT"/>
    <s v="HARTFORD"/>
    <s v="HARTFORD"/>
    <s v="Hospital"/>
    <m/>
    <x v="0"/>
    <s v="Substance Abuse"/>
    <s v="Other, Other Outdoor Area"/>
    <s v="HARTFORD"/>
    <s v="HARTFORD"/>
    <s v="CT"/>
    <s v="Multi drug Effects"/>
    <s v="Acute Intoxication From the Combined Effects of Cocaine, Fentanyl, and Heroin"/>
    <s v="Y"/>
    <s v="Y"/>
    <s v="Y"/>
    <m/>
    <m/>
    <m/>
    <m/>
    <m/>
    <m/>
    <m/>
    <m/>
    <m/>
    <m/>
    <m/>
    <m/>
    <m/>
    <s v="Accident"/>
  </r>
  <r>
    <n v="4545"/>
    <s v="17-0835"/>
    <x v="323"/>
    <d v="1899-12-30T00:00:00"/>
    <n v="72"/>
    <s v="Female"/>
    <s v="Hispanic, White"/>
    <s v="HARTFORD"/>
    <s v="HARTFORD"/>
    <s v="CT"/>
    <s v="HARTFORD"/>
    <s v="HARTFORD"/>
    <s v="Hospital"/>
    <m/>
    <x v="0"/>
    <s v="Substance Abuse"/>
    <s v="Residence"/>
    <s v="HARTFORD"/>
    <s v="HARTFORD"/>
    <s v="CT"/>
    <s v="Multi drug Effects"/>
    <s v="Acute Intoxication due to the Combined Effects of Fentanyl, Acetyl Fentanyl, and Heroin"/>
    <s v="Y"/>
    <m/>
    <s v="Y"/>
    <s v="Y"/>
    <m/>
    <m/>
    <m/>
    <m/>
    <m/>
    <m/>
    <m/>
    <m/>
    <m/>
    <m/>
    <m/>
    <m/>
    <s v="Accident"/>
  </r>
  <r>
    <n v="4547"/>
    <s v="17-0826"/>
    <x v="324"/>
    <d v="1899-12-30T00:00:00"/>
    <n v="40"/>
    <s v="Male"/>
    <s v="White"/>
    <s v="DANIELSON"/>
    <s v="WINDHAM"/>
    <s v="CT"/>
    <s v="PUTNAM"/>
    <s v="WINDHAM"/>
    <s v="Hospital"/>
    <m/>
    <x v="0"/>
    <s v="Substance Abuse"/>
    <s v="Residence"/>
    <s v="DANIELSON"/>
    <s v="WINDHAM"/>
    <s v="CT"/>
    <s v="Multi drug Effects"/>
    <s v="Acute Intoxication From the Combined Effects of Fentanyl, Acetyl Fentanyl, Para-Fluorobutyryl Fentanyl, 4-ANPP, Lorazepam, and 7-Amino Clonazepam"/>
    <m/>
    <m/>
    <s v="Y"/>
    <s v="Y"/>
    <m/>
    <m/>
    <m/>
    <m/>
    <s v="Y"/>
    <m/>
    <m/>
    <m/>
    <m/>
    <m/>
    <m/>
    <m/>
    <s v="Accident"/>
  </r>
  <r>
    <n v="4551"/>
    <s v="17-0932"/>
    <x v="28"/>
    <d v="1899-12-30T00:00:00"/>
    <n v="40"/>
    <s v="Male"/>
    <s v="White"/>
    <s v="MIDDLETOWN"/>
    <s v="MIDDLESEX"/>
    <s v="CT"/>
    <s v="MIDDLETOWN"/>
    <s v="MIDDLESEX"/>
    <s v="Residence"/>
    <m/>
    <x v="1"/>
    <s v="Drug abuse"/>
    <s v="Residence"/>
    <s v="MIDDLETOWN"/>
    <s v="MIDDLESEX"/>
    <s v="CT"/>
    <s v="Multi drug Effects"/>
    <s v="Multidrug Toxicity Including Fentanyl, Alprazolam, Cocaine, Cyclobenzaprine, Quetiapine, and Trazodone"/>
    <m/>
    <s v="Y"/>
    <s v="Y"/>
    <m/>
    <m/>
    <m/>
    <m/>
    <m/>
    <s v="Y"/>
    <m/>
    <m/>
    <m/>
    <m/>
    <m/>
    <m/>
    <m/>
    <s v="Accident"/>
  </r>
  <r>
    <n v="4553"/>
    <s v="17-0211"/>
    <x v="108"/>
    <d v="1899-12-30T00:00:00"/>
    <n v="60"/>
    <s v="Male"/>
    <s v="White"/>
    <s v="NEW BRITAIN"/>
    <s v="HARTFORD"/>
    <s v="CT"/>
    <s v="NEW BRITAIN"/>
    <s v="HARTFORD"/>
    <s v="Residence"/>
    <m/>
    <x v="0"/>
    <s v="Substance Abuse"/>
    <s v="Residence"/>
    <s v="NEW BRITAIN"/>
    <s v="HARTFORD"/>
    <s v="CT"/>
    <s v="Multi drug Effects"/>
    <s v="Acute Intoxication From the Combined Effects of Heroin, Tramadol, and alcohol"/>
    <s v="Y"/>
    <m/>
    <m/>
    <m/>
    <m/>
    <m/>
    <s v="Y"/>
    <m/>
    <m/>
    <m/>
    <m/>
    <s v="Y"/>
    <m/>
    <m/>
    <m/>
    <m/>
    <s v="Accident"/>
  </r>
  <r>
    <n v="4556"/>
    <s v="17-0050"/>
    <x v="46"/>
    <d v="1899-12-30T00:00:00"/>
    <n v="57"/>
    <s v="Female"/>
    <s v="White"/>
    <s v="BRIDGEPORT"/>
    <s v="FAIRFIELD"/>
    <s v="CT"/>
    <s v="BRIDGEPORT"/>
    <s v="FAIRFIELD"/>
    <s v="Hospital"/>
    <m/>
    <x v="0"/>
    <s v="Substance Abuse"/>
    <s v="Residential Building"/>
    <s v="BRIDGEPORT"/>
    <s v="FAIRFIELD"/>
    <s v="CT"/>
    <s v="Multi drug Effects"/>
    <s v="Complications of Acute Cocaine Intoxication"/>
    <m/>
    <s v="Y"/>
    <m/>
    <m/>
    <m/>
    <m/>
    <m/>
    <m/>
    <m/>
    <m/>
    <m/>
    <m/>
    <m/>
    <m/>
    <m/>
    <m/>
    <s v="Accident"/>
  </r>
  <r>
    <n v="4557"/>
    <s v="17-0319"/>
    <x v="131"/>
    <d v="1899-12-30T00:00:00"/>
    <n v="29"/>
    <s v="Male"/>
    <s v="White"/>
    <s v="SOUTHINGTON"/>
    <s v="HARTFORD"/>
    <s v="CT"/>
    <s v="SOUTHINGTON"/>
    <s v="HARTFORD"/>
    <s v="Residence"/>
    <m/>
    <x v="0"/>
    <s v="Substance Abuse"/>
    <s v="Hotel or Motel"/>
    <s v="SOUTHINGTON"/>
    <s v="HARTFORD"/>
    <s v="CT"/>
    <s v="Multi drug Effects"/>
    <s v="Acute Fentanyl Intoxication"/>
    <m/>
    <m/>
    <s v="Y"/>
    <m/>
    <m/>
    <m/>
    <m/>
    <m/>
    <m/>
    <m/>
    <m/>
    <m/>
    <m/>
    <m/>
    <m/>
    <m/>
    <s v="Accident"/>
  </r>
  <r>
    <n v="4559"/>
    <s v="17-0783"/>
    <x v="84"/>
    <d v="1899-12-30T00:00:00"/>
    <n v="27"/>
    <s v="Male"/>
    <s v="White"/>
    <s v="STRATFORD"/>
    <s v="FAIRFIELD"/>
    <s v="CT"/>
    <s v="STRATFORD"/>
    <s v="FAIRFIELD"/>
    <s v="Residence"/>
    <m/>
    <x v="0"/>
    <s v="Substance Abuse"/>
    <s v="Residence"/>
    <s v="STRATFORD"/>
    <s v="FAIRFIELD"/>
    <s v="CT"/>
    <s v="Multi drug Effects"/>
    <s v="Acute Intoxication From the Combined Effects of Cocaine, Fentanyl, Heroin, Hydroxyzine, and Escitalopram"/>
    <s v="Y"/>
    <s v="Y"/>
    <s v="Y"/>
    <m/>
    <m/>
    <m/>
    <m/>
    <m/>
    <m/>
    <m/>
    <m/>
    <m/>
    <m/>
    <m/>
    <m/>
    <m/>
    <s v="Accident"/>
  </r>
  <r>
    <n v="4560"/>
    <s v="17-0412"/>
    <x v="130"/>
    <d v="1899-12-30T00:00:00"/>
    <n v="37"/>
    <s v="Male"/>
    <s v="White"/>
    <s v="BRISTOL"/>
    <s v="HARTFORD"/>
    <s v="CT"/>
    <s v="BRISTOL"/>
    <s v="HARTFORD"/>
    <s v="Residence"/>
    <m/>
    <x v="1"/>
    <s v="Drug abuse"/>
    <s v="Residence"/>
    <s v="BRISTOL"/>
    <s v="HARTFORD"/>
    <s v="CT"/>
    <s v="Multi drug Effects"/>
    <s v="Multidrug Toxcity Including Heroin, Fentanyl, and Alprazolam"/>
    <s v="Y"/>
    <m/>
    <s v="Y"/>
    <m/>
    <m/>
    <m/>
    <m/>
    <m/>
    <s v="Y"/>
    <m/>
    <m/>
    <m/>
    <m/>
    <m/>
    <m/>
    <m/>
    <s v="Accident"/>
  </r>
  <r>
    <n v="4568"/>
    <s v="17-0470"/>
    <x v="312"/>
    <d v="1899-12-30T00:00:00"/>
    <n v="40"/>
    <s v="Male"/>
    <s v="White"/>
    <s v="MANCHESTER"/>
    <s v="HARTFORD"/>
    <s v="CT"/>
    <s v="MANCHESTER"/>
    <s v="HARTFORD"/>
    <s v="Residence"/>
    <m/>
    <x v="0"/>
    <s v="Substance Abuse"/>
    <s v="Residence"/>
    <s v="MANCHESTER"/>
    <s v="HARTFORD"/>
    <s v="CT"/>
    <s v="Multi drug Effects"/>
    <s v="Combined Effects Of Fentanyl,Clonazepam, And Ethanol"/>
    <m/>
    <m/>
    <s v="Y"/>
    <m/>
    <m/>
    <m/>
    <s v="Y"/>
    <m/>
    <s v="Y"/>
    <m/>
    <m/>
    <m/>
    <m/>
    <m/>
    <m/>
    <m/>
    <s v="Accident"/>
  </r>
  <r>
    <n v="4582"/>
    <s v="17-0282"/>
    <x v="325"/>
    <d v="1899-12-30T00:00:00"/>
    <n v="51"/>
    <s v="Female"/>
    <s v="White"/>
    <s v="WINDHAM"/>
    <s v="WINDHAM"/>
    <s v="CT"/>
    <s v="WINDHAM"/>
    <s v="WINDHAM"/>
    <s v="Residence"/>
    <m/>
    <x v="0"/>
    <s v="Substance Abuse"/>
    <s v="Residence"/>
    <s v="WINDHAM"/>
    <s v="WINDHAM"/>
    <s v="CT"/>
    <s v="Multi drug Effects"/>
    <s v="Fentanyl and Heroin"/>
    <s v="Y"/>
    <m/>
    <s v="Y"/>
    <m/>
    <m/>
    <m/>
    <m/>
    <m/>
    <m/>
    <m/>
    <m/>
    <m/>
    <m/>
    <m/>
    <m/>
    <m/>
    <s v="Accident"/>
  </r>
  <r>
    <n v="4587"/>
    <s v="17-0080"/>
    <x v="207"/>
    <d v="1899-12-30T00:00:00"/>
    <n v="40"/>
    <s v="Male"/>
    <s v="Black"/>
    <s v="NEW HAVEN"/>
    <s v="NEW HAVEN"/>
    <s v="CT"/>
    <s v="NEW HAVEN"/>
    <s v="NEW HAVEN"/>
    <s v="Residence"/>
    <m/>
    <x v="0"/>
    <s v="Substance Abuse"/>
    <s v="Residence"/>
    <s v="NEW HAVEN"/>
    <s v="NEW HAVEN"/>
    <s v="CT"/>
    <s v="Multi drug Effects"/>
    <s v="Acute Intoxication due to the Combined Effects of Fentanyl, Heroin, Cocaine and Methamphetamine"/>
    <s v="Y"/>
    <s v="Y"/>
    <s v="Y"/>
    <m/>
    <m/>
    <m/>
    <m/>
    <m/>
    <m/>
    <m/>
    <s v="Y"/>
    <m/>
    <m/>
    <m/>
    <m/>
    <m/>
    <s v="Accident"/>
  </r>
  <r>
    <n v="4597"/>
    <s v="17-0444"/>
    <x v="322"/>
    <d v="1899-12-30T00:00:00"/>
    <n v="55"/>
    <s v="Male"/>
    <s v="Hispanic, White"/>
    <s v="STAMFORD"/>
    <s v="FAIRFIELD"/>
    <s v="CT"/>
    <s v="STAMFORD"/>
    <s v="FAIRFIELD"/>
    <s v="Residence"/>
    <m/>
    <x v="0"/>
    <s v="Substance Abuse"/>
    <s v="Residence"/>
    <s v="STAMFORD"/>
    <s v="FAIRFIELD"/>
    <s v="CT"/>
    <s v="Multi drug Effects"/>
    <s v="Acute Intoxication Cocaine and Ethanol"/>
    <m/>
    <s v="Y"/>
    <m/>
    <m/>
    <m/>
    <m/>
    <s v="Y"/>
    <m/>
    <m/>
    <m/>
    <m/>
    <m/>
    <m/>
    <m/>
    <m/>
    <m/>
    <s v="Accident"/>
  </r>
  <r>
    <n v="4603"/>
    <s v="17-0638"/>
    <x v="254"/>
    <d v="1899-12-30T00:00:00"/>
    <n v="27"/>
    <s v="Female"/>
    <s v="White"/>
    <s v="MANCHESTER"/>
    <s v="HARTFORD"/>
    <s v="CT"/>
    <s v="MANCHESTER"/>
    <s v="HARTFORD"/>
    <s v="Residence"/>
    <m/>
    <x v="0"/>
    <s v="Substance Abuse"/>
    <s v="Residence"/>
    <s v="MANCHESTER"/>
    <s v="HARTFORD"/>
    <s v="CT"/>
    <s v="Multi drug Effects"/>
    <s v="Acute Intoxication due to the Combined Effects of Carfentanil, Diazepam, Oxycodone, and Trazodone"/>
    <m/>
    <m/>
    <m/>
    <s v="Y"/>
    <s v="Y"/>
    <m/>
    <m/>
    <m/>
    <s v="Y"/>
    <m/>
    <m/>
    <m/>
    <m/>
    <m/>
    <s v="carfentanil"/>
    <m/>
    <s v="Accident"/>
  </r>
  <r>
    <n v="4607"/>
    <s v="17-0150"/>
    <x v="106"/>
    <d v="1899-12-30T00:00:00"/>
    <n v="49"/>
    <s v="Male"/>
    <s v="Black"/>
    <s v="NEW HAVEN"/>
    <s v="NEW HAVEN"/>
    <s v="CT"/>
    <s v="NEW HAVEN"/>
    <s v="NEW HAVEN"/>
    <s v="Hospital"/>
    <m/>
    <x v="0"/>
    <s v="SUBSTANCE ABUSE"/>
    <s v="Residence"/>
    <s v="NEW HAVEN"/>
    <s v="NEW HAVEN"/>
    <s v="CT"/>
    <s v="Others"/>
    <s v="RUPTURED CEREBRAL ANEURYSM ASSOCIATED WITH HYPERTENSION AND COCAINE USE"/>
    <m/>
    <s v="Y"/>
    <m/>
    <m/>
    <m/>
    <m/>
    <m/>
    <m/>
    <m/>
    <m/>
    <m/>
    <m/>
    <m/>
    <m/>
    <m/>
    <m/>
    <s v="Accident"/>
  </r>
  <r>
    <n v="4611"/>
    <s v="17-0012"/>
    <x v="118"/>
    <d v="1899-12-30T00:00:00"/>
    <n v="50"/>
    <s v="Male"/>
    <s v="Hispanic, White"/>
    <s v="HARTFORD"/>
    <s v="HARTFORD"/>
    <s v="CT"/>
    <s v="HARTFORD"/>
    <s v="HARTFORD"/>
    <s v="Residence"/>
    <m/>
    <x v="0"/>
    <s v="Substance Abuse"/>
    <s v="Residence"/>
    <s v="HARTFORD"/>
    <s v="HARTFORD"/>
    <s v="CT"/>
    <s v="Multi drug Effects"/>
    <s v="Ethanol, Fentanyl, and Heroin"/>
    <s v="Y"/>
    <m/>
    <s v="Y"/>
    <m/>
    <m/>
    <m/>
    <s v="Y"/>
    <m/>
    <m/>
    <m/>
    <m/>
    <m/>
    <m/>
    <m/>
    <m/>
    <m/>
    <s v="Accident"/>
  </r>
  <r>
    <n v="4613"/>
    <s v="17-0417"/>
    <x v="98"/>
    <d v="1899-12-30T00:00:00"/>
    <n v="62"/>
    <s v="Female"/>
    <s v="White"/>
    <s v="DANBURY"/>
    <s v="FAIRFIELD"/>
    <s v="CT"/>
    <s v="DANBURY"/>
    <s v="FAIRFIELD"/>
    <s v="Residence"/>
    <m/>
    <x v="0"/>
    <s v="Substance abuse"/>
    <s v="Residence"/>
    <s v="DANBURY"/>
    <s v="FAIRFIELD"/>
    <s v="CT"/>
    <s v="Multi drug Effects"/>
    <s v="ACUTE HEROIN TOXICITY, TEMAZEPAM, CYCLOBENZAPPRINE AND OXYCODONE USE"/>
    <s v="Y"/>
    <m/>
    <m/>
    <m/>
    <s v="Y"/>
    <m/>
    <m/>
    <m/>
    <s v="Y"/>
    <m/>
    <m/>
    <m/>
    <m/>
    <m/>
    <m/>
    <m/>
    <s v="Accident"/>
  </r>
  <r>
    <n v="4617"/>
    <s v="17-0255"/>
    <x v="93"/>
    <d v="1899-12-30T00:00:00"/>
    <n v="62"/>
    <s v="Female"/>
    <s v="White"/>
    <s v="WATERBURY"/>
    <s v="NEW HAVEN"/>
    <s v="CT"/>
    <s v="WATERBURY"/>
    <s v="NEW HAVEN"/>
    <s v="Residence"/>
    <m/>
    <x v="1"/>
    <s v="Ingested medications"/>
    <s v="Residence"/>
    <s v="WATERBURY"/>
    <s v="NEW HAVEN"/>
    <s v="CT"/>
    <s v="Multi drug Effects"/>
    <s v="ACUTE INTOXICATION DUE TO THE COMBINED EFFECTS OF METHADONE, CLONAZEPAM, QUETIAPINE, PAROXETINE, AND TOPIRAMATE"/>
    <m/>
    <m/>
    <m/>
    <m/>
    <m/>
    <m/>
    <m/>
    <m/>
    <s v="Y"/>
    <s v="Y"/>
    <m/>
    <m/>
    <m/>
    <m/>
    <m/>
    <m/>
    <s v="Accident"/>
  </r>
  <r>
    <n v="4618"/>
    <s v="17-0928"/>
    <x v="159"/>
    <d v="1899-12-30T00:00:00"/>
    <n v="57"/>
    <s v="Male"/>
    <s v="White"/>
    <s v="WINDSOR LOCKS"/>
    <s v="HARTFORD"/>
    <s v="CT"/>
    <s v="WINDSOR LOCKS"/>
    <s v="HARTFORD"/>
    <s v="Residence"/>
    <m/>
    <x v="1"/>
    <s v="Ingestion of Another Person's Buprenorphine"/>
    <s v="Residence"/>
    <s v="WINDSOR LOCKS"/>
    <s v="HARTFORD"/>
    <s v="CT"/>
    <s v="Multi drug Effects"/>
    <s v="Acute Buprenorphine Intoxication"/>
    <m/>
    <m/>
    <m/>
    <m/>
    <m/>
    <m/>
    <m/>
    <m/>
    <m/>
    <m/>
    <m/>
    <m/>
    <m/>
    <m/>
    <s v="Buprno"/>
    <m/>
    <s v="Accident"/>
  </r>
  <r>
    <n v="4619"/>
    <s v="17-0769"/>
    <x v="104"/>
    <d v="1899-12-30T00:00:00"/>
    <n v="27"/>
    <s v="Male"/>
    <s v="Hispanic, White"/>
    <s v="BRIDGEPORT"/>
    <s v="FAIRFIELD"/>
    <s v="CT"/>
    <s v="BRIDGEPORT"/>
    <s v="FAIRFIELD"/>
    <s v="Other"/>
    <s v="Sister's Apartment"/>
    <x v="0"/>
    <s v="Substance abuse"/>
    <s v="Apartment"/>
    <s v="BRIDGEPORT"/>
    <s v="FAIRFIELD"/>
    <s v="CT"/>
    <s v="Multi drug Effects"/>
    <s v="ACUTE FENTANYL TOXICITY, ALPRAZOLAM USE"/>
    <m/>
    <m/>
    <s v="Y"/>
    <m/>
    <m/>
    <m/>
    <m/>
    <m/>
    <s v="Y"/>
    <m/>
    <m/>
    <m/>
    <m/>
    <m/>
    <m/>
    <m/>
    <s v="Accident"/>
  </r>
  <r>
    <n v="4620"/>
    <s v="17-0093"/>
    <x v="222"/>
    <d v="1899-12-30T00:00:00"/>
    <n v="47"/>
    <s v="Male"/>
    <s v="White"/>
    <s v="WINCHESTER"/>
    <s v="LITCHFIELD"/>
    <s v="CT"/>
    <s v="WINCHESTER"/>
    <s v="LITCHFIELD"/>
    <s v="Residence"/>
    <m/>
    <x v="0"/>
    <s v="SUBSTANCE ABUSE"/>
    <s v="Residence"/>
    <s v="WINCHESTER"/>
    <s v="LITCHFIELD"/>
    <s v="CT"/>
    <s v="Multi drug Effects"/>
    <s v="ACUTE HEROIN, FENTANYL AND COCAINE TOXICITIES, OXYCODONE, MIRTAZAPINE, CLONAZEPAM USE"/>
    <s v="Y"/>
    <s v="Y"/>
    <s v="Y"/>
    <m/>
    <s v="Y"/>
    <m/>
    <m/>
    <m/>
    <s v="Y"/>
    <m/>
    <m/>
    <m/>
    <m/>
    <m/>
    <m/>
    <m/>
    <s v="Accident"/>
  </r>
  <r>
    <n v="4633"/>
    <s v="17-0972"/>
    <x v="95"/>
    <d v="1899-12-30T00:00:00"/>
    <n v="33"/>
    <s v="Male"/>
    <s v="White"/>
    <s v="SIMSBURY"/>
    <s v="HARTFORD"/>
    <s v="CT"/>
    <s v="FARMINGTON"/>
    <s v="HARTFORD"/>
    <s v="Hospital"/>
    <m/>
    <x v="0"/>
    <s v="Substance Abuse"/>
    <s v="Residence"/>
    <s v="SIMSBURY"/>
    <s v="HARTFORD"/>
    <s v="CT"/>
    <s v="Multi drug Effects"/>
    <s v="Acute Intoxication due to the Combined Effects of Fentanyl, Acetyl Fentanyl and Mitragynine"/>
    <m/>
    <m/>
    <s v="Y"/>
    <s v="Y"/>
    <m/>
    <m/>
    <m/>
    <m/>
    <m/>
    <m/>
    <m/>
    <m/>
    <m/>
    <m/>
    <m/>
    <m/>
    <s v="Accident"/>
  </r>
  <r>
    <n v="4641"/>
    <s v="17-0840"/>
    <x v="79"/>
    <d v="1899-12-30T00:00:00"/>
    <n v="33"/>
    <s v="Female"/>
    <s v="White"/>
    <s v="HARTFORD"/>
    <s v="HARTFORD"/>
    <s v="CT"/>
    <s v="HARTFORD"/>
    <s v="HARTFORD"/>
    <s v="Residence"/>
    <m/>
    <x v="0"/>
    <s v="Substance Abuse"/>
    <s v="Residence"/>
    <s v="HARTFORD"/>
    <s v="HARTFORD"/>
    <s v="CT"/>
    <s v="Multi drug Effects"/>
    <s v="Acute Intoxication due to the Combined Effects of Diazepam and Oxycodone"/>
    <m/>
    <m/>
    <m/>
    <m/>
    <s v="Y"/>
    <m/>
    <m/>
    <m/>
    <s v="Y"/>
    <m/>
    <m/>
    <m/>
    <m/>
    <m/>
    <m/>
    <m/>
    <s v="Accident"/>
  </r>
  <r>
    <n v="4649"/>
    <s v="17-1013"/>
    <x v="151"/>
    <d v="1899-12-30T00:00:00"/>
    <n v="50"/>
    <s v="Male"/>
    <s v="White"/>
    <s v="EAST HAVEN"/>
    <s v="NEW HAVEN"/>
    <s v="CT"/>
    <s v="EAST HAVEN"/>
    <s v="NEW HAVEN"/>
    <s v="Residence"/>
    <m/>
    <x v="1"/>
    <s v="Drug abuse"/>
    <s v="Residence"/>
    <s v="EAST HAVEN"/>
    <s v="NEW HAVEN"/>
    <s v="CT"/>
    <s v="Multi drug Effects"/>
    <s v="Multidrug Toxicity Including Fentanyl, Heroin, and Ethanol"/>
    <s v="Y"/>
    <m/>
    <s v="Y"/>
    <m/>
    <m/>
    <m/>
    <s v="Y"/>
    <m/>
    <m/>
    <m/>
    <m/>
    <m/>
    <m/>
    <m/>
    <m/>
    <m/>
    <s v="Accident"/>
  </r>
  <r>
    <n v="4661"/>
    <s v="17-0509"/>
    <x v="77"/>
    <d v="1899-12-30T00:00:00"/>
    <n v="61"/>
    <s v="Male"/>
    <s v="White"/>
    <s v="MANCHESTER"/>
    <s v="HARTFORD"/>
    <s v="CT"/>
    <s v="MANCHESTER"/>
    <s v="HARTFORD"/>
    <s v="Hospital"/>
    <m/>
    <x v="1"/>
    <s v="Drug Use"/>
    <s v="Residence"/>
    <s v="MANCHESTER"/>
    <s v="HARTFORD"/>
    <s v="CT"/>
    <s v="Multi drug Effects"/>
    <s v="Acute Fentanyl Intoxication"/>
    <m/>
    <m/>
    <s v="Y"/>
    <m/>
    <m/>
    <m/>
    <m/>
    <m/>
    <m/>
    <m/>
    <m/>
    <m/>
    <m/>
    <m/>
    <m/>
    <m/>
    <s v="Accident"/>
  </r>
  <r>
    <n v="4665"/>
    <s v="17-0292"/>
    <x v="86"/>
    <d v="1899-12-30T00:00:00"/>
    <n v="68"/>
    <s v="Female"/>
    <s v="White"/>
    <s v="HARTFORD"/>
    <s v="HARTFORD"/>
    <s v="CT"/>
    <s v="HARTFORD"/>
    <s v="HARTFORD"/>
    <s v="Hospital"/>
    <m/>
    <x v="1"/>
    <s v="Took another person's methadone"/>
    <s v="Residence"/>
    <s v="HARTFORD"/>
    <s v="HARTFORD"/>
    <s v="CT"/>
    <s v="Multi drug Effects"/>
    <s v="Acute Methadone and Alprazolam Intoxication"/>
    <m/>
    <m/>
    <m/>
    <m/>
    <m/>
    <m/>
    <m/>
    <m/>
    <s v="Y"/>
    <s v="Y"/>
    <m/>
    <m/>
    <m/>
    <m/>
    <m/>
    <m/>
    <s v="Accident"/>
  </r>
  <r>
    <n v="4667"/>
    <s v="17-0224"/>
    <x v="326"/>
    <d v="1899-12-30T00:00:00"/>
    <n v="20"/>
    <s v="Male"/>
    <s v="White"/>
    <s v="EAST HADDAM"/>
    <s v="MIDDLESEX"/>
    <s v="CT"/>
    <s v="EAST HADDAM"/>
    <s v="MIDDLESEX"/>
    <s v="Residence"/>
    <m/>
    <x v="1"/>
    <s v="Drug Use"/>
    <s v="Residence"/>
    <s v="EAST HADDAM"/>
    <s v="MIDDLESEX"/>
    <s v="CT"/>
    <s v="Multi drug Effects"/>
    <s v="Combined Effects of Cocaine, Fentanyl, and Heroin"/>
    <s v="Y"/>
    <s v="Y"/>
    <s v="Y"/>
    <m/>
    <m/>
    <m/>
    <m/>
    <m/>
    <m/>
    <m/>
    <m/>
    <m/>
    <m/>
    <m/>
    <m/>
    <m/>
    <s v="Accident"/>
  </r>
  <r>
    <n v="4668"/>
    <s v="17-0507"/>
    <x v="327"/>
    <d v="1899-12-30T00:00:00"/>
    <n v="66"/>
    <s v="Female"/>
    <s v="White"/>
    <s v="NEW HAVEN"/>
    <s v="NEW HAVEN"/>
    <s v="CT"/>
    <s v="NEW HAVEN"/>
    <s v="NEW HAVEN"/>
    <s v="Residence"/>
    <m/>
    <x v="0"/>
    <s v="Substance abuse"/>
    <s v="Residence"/>
    <s v="NEW HAVEN"/>
    <s v="NEW HAVEN"/>
    <s v="CT"/>
    <s v="Multi drug Effects"/>
    <s v="ACUTE HEROIN TOXICITY, HYDROMORPHONE, SERTRALINE, BUTALBITAL USE"/>
    <s v="Y"/>
    <m/>
    <m/>
    <m/>
    <m/>
    <m/>
    <m/>
    <m/>
    <m/>
    <m/>
    <m/>
    <m/>
    <m/>
    <s v="Y"/>
    <m/>
    <m/>
    <s v="Accident"/>
  </r>
  <r>
    <n v="4676"/>
    <s v="17-0126"/>
    <x v="119"/>
    <d v="1899-12-30T00:00:00"/>
    <n v="46"/>
    <s v="Female"/>
    <s v="Hispanic, White"/>
    <s v="NORWICH"/>
    <s v="NEW LONDON"/>
    <s v="CT"/>
    <s v="NORWICH"/>
    <s v="NEW LONDON"/>
    <s v="Hospital"/>
    <m/>
    <x v="0"/>
    <s v="Substance Abuse"/>
    <s v="Residence"/>
    <s v="NORWICH"/>
    <s v="NEW LONDON"/>
    <s v="CT"/>
    <s v="Multi drug Effects"/>
    <s v="Acute Intoxication due to the Combined Effects of Fentanyl, Cocaine and Heroin"/>
    <s v="Y"/>
    <s v="Y"/>
    <s v="Y"/>
    <m/>
    <m/>
    <m/>
    <m/>
    <m/>
    <m/>
    <m/>
    <m/>
    <m/>
    <m/>
    <m/>
    <m/>
    <m/>
    <s v="Accident"/>
  </r>
  <r>
    <n v="4677"/>
    <s v="17-0751"/>
    <x v="125"/>
    <d v="1899-12-30T00:00:00"/>
    <n v="35"/>
    <s v="Female"/>
    <s v="White"/>
    <s v="NEW BRITAIN"/>
    <s v="HARTFORD"/>
    <s v="CT"/>
    <s v="NEW BRITAIN"/>
    <s v="HARTFORD"/>
    <s v="Residence"/>
    <m/>
    <x v="1"/>
    <s v="Drug Use"/>
    <s v="Residence"/>
    <s v="NEW BRITAIN"/>
    <s v="HARTFORD"/>
    <s v="CT"/>
    <s v="Multi drug Effects"/>
    <s v="Acute Intoxication Combined Effects of Clonazepam, Olanzapine, Cyclobenzaprine, and Fentanyl"/>
    <m/>
    <m/>
    <s v="Y"/>
    <m/>
    <m/>
    <m/>
    <m/>
    <m/>
    <s v="Y"/>
    <m/>
    <m/>
    <m/>
    <m/>
    <m/>
    <m/>
    <m/>
    <s v="Accident"/>
  </r>
  <r>
    <n v="4678"/>
    <s v="17-0819"/>
    <x v="0"/>
    <d v="1899-12-30T00:00:00"/>
    <n v="46"/>
    <s v="Male"/>
    <s v="White"/>
    <s v="MERIDEN"/>
    <s v="NEW HAVEN"/>
    <s v="CT"/>
    <s v="MERIDEN"/>
    <s v="NEW HAVEN"/>
    <s v="Residence"/>
    <m/>
    <x v="0"/>
    <s v="Substance abuse"/>
    <s v="Residential Building"/>
    <s v="MERIDEN"/>
    <s v="NEW HAVEN"/>
    <s v="CT"/>
    <s v="Multi drug Effects"/>
    <s v="ACUTE FENTANYL TOXICITY, BUPRENORPHINE USE"/>
    <m/>
    <m/>
    <s v="Y"/>
    <m/>
    <m/>
    <m/>
    <m/>
    <m/>
    <m/>
    <m/>
    <m/>
    <m/>
    <m/>
    <m/>
    <s v="Bupreno"/>
    <m/>
    <s v="Accident"/>
  </r>
  <r>
    <n v="4683"/>
    <s v="17-0952"/>
    <x v="4"/>
    <d v="1899-12-30T00:00:00"/>
    <n v="54"/>
    <s v="Female"/>
    <s v="White"/>
    <s v="WEST HAVEN"/>
    <s v="NEW HAVEN"/>
    <s v="CT"/>
    <s v="NEW HAVEN"/>
    <s v="NEW HAVEN"/>
    <s v="Hospital"/>
    <m/>
    <x v="1"/>
    <s v="Medication abuse"/>
    <s v="Residence"/>
    <s v="WEST HAVEN"/>
    <s v="NEW HAVEN"/>
    <s v="CT"/>
    <s v="Multi drug Effects"/>
    <s v="ACUTE OXYCODONE AND AMPHETAMINE TOXICITIES, WITH CLONAZEPAM AND ARIPIPRAZOLE USE"/>
    <m/>
    <m/>
    <m/>
    <m/>
    <s v="Y"/>
    <m/>
    <m/>
    <m/>
    <s v="Y"/>
    <m/>
    <s v="Y"/>
    <m/>
    <m/>
    <m/>
    <m/>
    <m/>
    <s v="Accident"/>
  </r>
  <r>
    <n v="4690"/>
    <s v="17-1026"/>
    <x v="189"/>
    <d v="1899-12-30T00:00:00"/>
    <n v="50"/>
    <s v="Male"/>
    <s v="White"/>
    <s v="NAUGATUCK"/>
    <s v="NEW HAVEN"/>
    <s v="CT"/>
    <s v="WATERBURY"/>
    <s v="NEW HAVEN"/>
    <s v="Hospital"/>
    <m/>
    <x v="0"/>
    <s v="Substance abuse"/>
    <s v="Residence"/>
    <s v="NAUGATUCK"/>
    <s v="NEW HAVEN"/>
    <s v="CT"/>
    <s v="Multi drug Effects"/>
    <s v="Acute Intoxication due to the Combined Effects of Fentanyl, Heroin, and Ethanol"/>
    <s v="Y"/>
    <m/>
    <s v="Y"/>
    <m/>
    <m/>
    <m/>
    <s v="Y"/>
    <m/>
    <m/>
    <m/>
    <m/>
    <m/>
    <m/>
    <m/>
    <m/>
    <m/>
    <s v="Accident"/>
  </r>
  <r>
    <n v="4691"/>
    <s v="17-0969"/>
    <x v="328"/>
    <d v="1899-12-30T00:00:00"/>
    <n v="24"/>
    <s v="Male"/>
    <s v="White"/>
    <s v="EAST HARTFORD"/>
    <s v="HARTFORD"/>
    <s v="CT"/>
    <s v="HARTFORD"/>
    <s v="HARTFORD"/>
    <s v="Hospital"/>
    <m/>
    <x v="1"/>
    <s v="Drug abuse"/>
    <s v="Residence"/>
    <s v="EAST HARTFORD"/>
    <s v="HARTFORD"/>
    <s v="CT"/>
    <s v="Multi drug Effects"/>
    <s v="Fentanyl Toxicity"/>
    <m/>
    <m/>
    <s v="Y"/>
    <m/>
    <m/>
    <m/>
    <m/>
    <m/>
    <m/>
    <m/>
    <m/>
    <m/>
    <m/>
    <m/>
    <m/>
    <m/>
    <s v="Accident"/>
  </r>
  <r>
    <n v="4693"/>
    <s v="17-0664"/>
    <x v="80"/>
    <d v="1899-12-30T00:00:00"/>
    <n v="60"/>
    <s v="Male"/>
    <s v="Black"/>
    <s v="BRIDGEPORT"/>
    <s v="FAIRFIELD"/>
    <s v="CT"/>
    <s v="BRIDGEPORT"/>
    <s v="FAIRFIELD"/>
    <s v="Residence"/>
    <m/>
    <x v="0"/>
    <s v="Substance Abuse"/>
    <s v="Residence"/>
    <s v="BRIDGEPORT"/>
    <s v="FAIRFIELD"/>
    <s v="CT"/>
    <s v="Multi drug Effects"/>
    <s v="Acute Intoxication From the Combined Effects of Fentanyl and Morphine"/>
    <s v="Y"/>
    <m/>
    <s v="Y"/>
    <m/>
    <m/>
    <m/>
    <m/>
    <m/>
    <m/>
    <m/>
    <m/>
    <m/>
    <m/>
    <m/>
    <m/>
    <m/>
    <s v="Accident"/>
  </r>
  <r>
    <n v="4695"/>
    <s v="17-0796"/>
    <x v="169"/>
    <d v="1899-12-30T00:00:00"/>
    <n v="53"/>
    <s v="Male"/>
    <s v="White"/>
    <s v="PORTLAND"/>
    <s v="MIDDLESEX"/>
    <s v="CT"/>
    <s v="PORTLAND"/>
    <s v="MIDDLESEX"/>
    <s v="Residence"/>
    <m/>
    <x v="0"/>
    <s v="Substance Abuse"/>
    <s v="Residence"/>
    <s v="PORTLAND"/>
    <s v="MIDDLESEX"/>
    <s v="CT"/>
    <s v="Multi drug Effects"/>
    <s v="Acute Intoxication due to the Combined Effects of Oxycodone, Diazepam and Alprazolam"/>
    <m/>
    <m/>
    <m/>
    <m/>
    <s v="Y"/>
    <m/>
    <m/>
    <m/>
    <s v="Y"/>
    <m/>
    <m/>
    <m/>
    <m/>
    <m/>
    <m/>
    <m/>
    <s v="Accident"/>
  </r>
  <r>
    <n v="4719"/>
    <s v="17-0268"/>
    <x v="297"/>
    <d v="1899-12-30T00:00:00"/>
    <n v="52"/>
    <s v="Female"/>
    <s v="White"/>
    <s v="WATERBURY"/>
    <s v="NEW HAVEN"/>
    <s v="CT"/>
    <s v="WATERBURY"/>
    <s v="NEW HAVEN"/>
    <s v="Hospital"/>
    <m/>
    <x v="0"/>
    <s v="Substance Abuse"/>
    <s v="Residence"/>
    <s v="WATERBURY"/>
    <s v="NEW HAVEN"/>
    <s v="CT"/>
    <s v="Multi drug Effects"/>
    <s v="Acute Intoxication Citalopram, Lorazepam, and Methadone"/>
    <m/>
    <m/>
    <m/>
    <m/>
    <m/>
    <m/>
    <m/>
    <m/>
    <s v="Y"/>
    <s v="Y"/>
    <m/>
    <m/>
    <m/>
    <m/>
    <m/>
    <m/>
    <s v="Accident"/>
  </r>
  <r>
    <n v="4721"/>
    <s v="17-0143"/>
    <x v="112"/>
    <d v="1899-12-30T00:00:00"/>
    <n v="34"/>
    <s v="Male"/>
    <s v="White"/>
    <s v="SHELTON"/>
    <s v="FAIRFIELD"/>
    <s v="CT"/>
    <s v="BRIDGEPORT"/>
    <s v="FAIRFIELD"/>
    <s v="Hospital"/>
    <m/>
    <x v="1"/>
    <s v="Injection"/>
    <s v="Residence"/>
    <s v="SHELTON"/>
    <s v="FAIRFIELD"/>
    <s v="CT"/>
    <s v="Multi drug Effects"/>
    <s v="Acute and Chronic Substance Abuse (Opiates)"/>
    <s v="Y"/>
    <m/>
    <m/>
    <m/>
    <m/>
    <m/>
    <m/>
    <m/>
    <m/>
    <m/>
    <m/>
    <m/>
    <m/>
    <m/>
    <m/>
    <m/>
    <s v="Accident"/>
  </r>
  <r>
    <n v="4722"/>
    <s v="17-0369"/>
    <x v="113"/>
    <d v="1899-12-30T00:00:00"/>
    <n v="45"/>
    <s v="Male"/>
    <s v="White"/>
    <s v="STAFFORD"/>
    <s v="TOLLAND"/>
    <s v="CT"/>
    <s v="STAFFORD"/>
    <s v="TOLLAND"/>
    <s v="Residence"/>
    <m/>
    <x v="0"/>
    <s v="Substance abuse"/>
    <s v="Residence"/>
    <s v="STAFFORD"/>
    <s v="TOLLAND"/>
    <s v="CT"/>
    <s v="Multi drug Effects"/>
    <s v="Acute Intoxication due to the combined effects of Fentanyl and Heroin"/>
    <s v="Y"/>
    <m/>
    <s v="Y"/>
    <m/>
    <m/>
    <m/>
    <m/>
    <m/>
    <m/>
    <m/>
    <m/>
    <m/>
    <m/>
    <m/>
    <m/>
    <m/>
    <s v="Accident"/>
  </r>
  <r>
    <n v="4729"/>
    <s v="17-0977"/>
    <x v="303"/>
    <d v="1899-12-30T00:00:00"/>
    <n v="45"/>
    <s v="Male"/>
    <s v="White"/>
    <s v="TERRYVILLE"/>
    <s v="LITCHFIELD"/>
    <s v="CT"/>
    <s v="TERRYVILLE"/>
    <s v="LITCHFIELD"/>
    <s v="Residence"/>
    <m/>
    <x v="2"/>
    <s v="Took Medication with Alcohol"/>
    <s v="Residence"/>
    <s v="TERRYVILLE"/>
    <s v="LITCHFIELD"/>
    <s v="CT"/>
    <s v="Multi drug Effects"/>
    <s v="Acute Intoxication due to the Combined Effects of Alprazolam, Clonazepam, and Ethanol"/>
    <m/>
    <m/>
    <m/>
    <m/>
    <m/>
    <m/>
    <s v="Y"/>
    <m/>
    <s v="Y"/>
    <m/>
    <m/>
    <m/>
    <m/>
    <m/>
    <m/>
    <m/>
    <s v="Accident"/>
  </r>
  <r>
    <n v="4730"/>
    <s v="17-0711"/>
    <x v="329"/>
    <d v="1899-12-30T00:00:00"/>
    <n v="24"/>
    <s v="Male"/>
    <s v="White"/>
    <s v="FAIRFIELD"/>
    <s v="FAIRFIELD"/>
    <s v="CT"/>
    <s v="FAIRFIELD"/>
    <s v="FAIRFIELD"/>
    <s v="Residence"/>
    <m/>
    <x v="1"/>
    <s v="Drug abuse"/>
    <s v="Residence"/>
    <s v="FAIRFIELD"/>
    <s v="FAIRFIELD"/>
    <s v="CT"/>
    <s v="Multi drug Effects"/>
    <s v="Multidrug Toxicity Including Fentanyl and Alprazolam"/>
    <m/>
    <m/>
    <s v="Y"/>
    <m/>
    <m/>
    <m/>
    <m/>
    <m/>
    <s v="Y"/>
    <m/>
    <m/>
    <m/>
    <m/>
    <m/>
    <m/>
    <m/>
    <s v="Accident"/>
  </r>
  <r>
    <n v="4736"/>
    <s v="17-0582"/>
    <x v="199"/>
    <d v="1899-12-30T00:00:00"/>
    <n v="42"/>
    <s v="Female"/>
    <s v="Black"/>
    <s v="NORWALK"/>
    <s v="FAIRFIELD"/>
    <s v="CT"/>
    <s v="NORWALK"/>
    <s v="FAIRFIELD"/>
    <s v="Other"/>
    <s v="Friend"/>
    <x v="0"/>
    <s v="Substance Abuse"/>
    <s v="Residential Building"/>
    <s v="NORWALK"/>
    <s v="FAIRFIELD"/>
    <s v="CT"/>
    <s v="Multi drug Effects"/>
    <s v="Acute Intoxication due to the Combined Effects of Fentanyl and Para-Fluorobutyryl Fentanyl"/>
    <m/>
    <m/>
    <s v="Y"/>
    <s v="Y"/>
    <m/>
    <m/>
    <m/>
    <m/>
    <m/>
    <m/>
    <m/>
    <m/>
    <m/>
    <m/>
    <m/>
    <m/>
    <s v="Accident"/>
  </r>
  <r>
    <n v="4739"/>
    <s v="17-0367"/>
    <x v="202"/>
    <d v="1899-12-30T00:00:00"/>
    <n v="49"/>
    <s v="Male"/>
    <s v="Hispanic, White"/>
    <s v="BRIDGEPORT"/>
    <s v="FAIRFIELD"/>
    <s v="CT"/>
    <s v="BRIDGEPORT"/>
    <s v="FAIRFIELD"/>
    <s v="Residence"/>
    <m/>
    <x v="0"/>
    <s v="Substance abuse"/>
    <s v="Residence"/>
    <s v="BRIDGEPORT"/>
    <s v="FAIRFIELD"/>
    <s v="CT"/>
    <s v="Multi drug Effects"/>
    <s v="ACUTE INTOXICATION DUE TO THE COMBINED EFFECTS OF FENTANYL, HEROIN, METHADONE, AND ETHANOL"/>
    <s v="Y"/>
    <m/>
    <s v="Y"/>
    <m/>
    <m/>
    <m/>
    <s v="Y"/>
    <m/>
    <m/>
    <s v="Y"/>
    <m/>
    <m/>
    <m/>
    <m/>
    <m/>
    <m/>
    <s v="Accident"/>
  </r>
  <r>
    <n v="4749"/>
    <s v="17-0454"/>
    <x v="39"/>
    <d v="1899-12-30T00:00:00"/>
    <n v="26"/>
    <s v="Male"/>
    <s v="White"/>
    <s v="TORRINGTON"/>
    <s v="LITCHFIELD"/>
    <s v="CT"/>
    <s v="TORRINGTON"/>
    <s v="LITCHFIELD"/>
    <s v="Residence"/>
    <m/>
    <x v="0"/>
    <s v="Substance abuse"/>
    <s v="Halfway House"/>
    <s v="TORRINGTON"/>
    <s v="LITCHFIELD"/>
    <s v="CT"/>
    <s v="Multi drug Effects"/>
    <s v="Acute Heroin Intoxication, recent cocaine"/>
    <s v="Y"/>
    <s v="Y"/>
    <m/>
    <m/>
    <m/>
    <m/>
    <m/>
    <m/>
    <m/>
    <m/>
    <m/>
    <m/>
    <m/>
    <m/>
    <m/>
    <m/>
    <s v="Accident"/>
  </r>
  <r>
    <n v="4750"/>
    <s v="17-0789"/>
    <x v="263"/>
    <d v="1899-12-30T00:00:00"/>
    <n v="45"/>
    <s v="Female"/>
    <s v="Hispanic, White"/>
    <s v="NEWINGTON"/>
    <s v="HARTFORD"/>
    <s v="CT"/>
    <s v="HARTFORD"/>
    <s v="HARTFORD"/>
    <s v="Hospital"/>
    <m/>
    <x v="0"/>
    <s v="Substance Abuse"/>
    <s v="Apartment House"/>
    <s v="HARTFORD"/>
    <s v="HARTFORD"/>
    <s v="CT"/>
    <s v="Multi drug Effects"/>
    <s v="Complications of Anoxic Encephalopathy due to Acute Intoxication From the Combined Effects of Fentanyl and Acetyl Fentanyl"/>
    <m/>
    <m/>
    <s v="Y"/>
    <s v="Y"/>
    <m/>
    <m/>
    <m/>
    <m/>
    <m/>
    <m/>
    <m/>
    <m/>
    <m/>
    <m/>
    <m/>
    <m/>
    <s v="Accident"/>
  </r>
  <r>
    <n v="4752"/>
    <s v="17-0622"/>
    <x v="155"/>
    <d v="1899-12-30T00:00:00"/>
    <n v="38"/>
    <s v="Male"/>
    <s v="White"/>
    <s v="NORWALK"/>
    <s v="FAIRFIELD"/>
    <s v="CT"/>
    <s v="NORWALK"/>
    <s v="FAIRFIELD"/>
    <s v="Residence"/>
    <m/>
    <x v="0"/>
    <s v="Substance Abuse"/>
    <s v="Residence"/>
    <s v="NORWALK"/>
    <s v="FAIRFIELD"/>
    <s v="CT"/>
    <s v="Multi drug Effects"/>
    <s v="Acute Intoxication From the Combined Effects of Fentanyl, Acetyl Fentanyl, Heroin, Methadone, and Cocaine"/>
    <s v="Y"/>
    <s v="Y"/>
    <s v="Y"/>
    <s v="Y"/>
    <m/>
    <m/>
    <m/>
    <m/>
    <m/>
    <s v="Y"/>
    <m/>
    <m/>
    <m/>
    <m/>
    <m/>
    <m/>
    <s v="Accident"/>
  </r>
  <r>
    <n v="4758"/>
    <s v="17-0752"/>
    <x v="296"/>
    <d v="1899-12-30T00:00:00"/>
    <n v="32"/>
    <s v="Male"/>
    <s v="White"/>
    <s v="BRISTOL"/>
    <s v="HARTFORD"/>
    <s v="CT"/>
    <s v="BRISTOL"/>
    <s v="HARTFORD"/>
    <s v="Residence"/>
    <m/>
    <x v="1"/>
    <s v="Drug Use"/>
    <s v="Residence"/>
    <s v="BRISTOL"/>
    <s v="HARTFORD"/>
    <s v="CT"/>
    <s v="Multi drug Effects"/>
    <s v="Acute Intoxication Combined Effects of Ethanol, Lorazepam, Mirtazapine, and Morphine"/>
    <m/>
    <m/>
    <m/>
    <m/>
    <m/>
    <m/>
    <s v="Y"/>
    <m/>
    <s v="Y"/>
    <m/>
    <m/>
    <m/>
    <s v="Y"/>
    <m/>
    <m/>
    <m/>
    <s v="Accident"/>
  </r>
  <r>
    <n v="4777"/>
    <s v="17-0191"/>
    <x v="105"/>
    <d v="1899-12-30T00:00:00"/>
    <n v="33"/>
    <s v="Male"/>
    <s v="White"/>
    <s v="MANCHESTER"/>
    <s v="HARTFORD"/>
    <s v="CT"/>
    <s v="IVORYTON"/>
    <s v="MIDDLESEX"/>
    <s v="Other"/>
    <s v="Friend's House"/>
    <x v="1"/>
    <s v="Drug Use"/>
    <s v="Residence"/>
    <s v="IVORYTON"/>
    <s v="MIDDLESEX"/>
    <s v="CT"/>
    <s v="Multi drug Effects"/>
    <s v="Combined Effects of Cocaine, Fluoxetine, Fentanyl, and Heroin"/>
    <s v="Y"/>
    <s v="Y"/>
    <s v="Y"/>
    <m/>
    <m/>
    <m/>
    <m/>
    <m/>
    <m/>
    <m/>
    <m/>
    <m/>
    <m/>
    <m/>
    <m/>
    <m/>
    <s v="Accident"/>
  </r>
  <r>
    <n v="4786"/>
    <s v="17-0307"/>
    <x v="178"/>
    <d v="1899-12-30T00:00:00"/>
    <n v="48"/>
    <s v="Male"/>
    <s v="Hispanic, White"/>
    <s v="NEW BRITAIN"/>
    <s v="HARTFORD"/>
    <s v="CT"/>
    <s v="BRISTOL"/>
    <s v="HARTFORD"/>
    <s v="Other"/>
    <s v="Brother's house"/>
    <x v="0"/>
    <s v="SUBSTANCE ABUSE"/>
    <s v="Other"/>
    <s v="BRISTOL"/>
    <s v="HARTFORD"/>
    <s v="CT"/>
    <s v="Multi drug Effects"/>
    <s v="ACUTE FENTANYL AND COCAINE TOXICITIES, TRAMADOL USE"/>
    <m/>
    <s v="Y"/>
    <s v="Y"/>
    <m/>
    <m/>
    <m/>
    <m/>
    <m/>
    <m/>
    <m/>
    <m/>
    <s v="Y"/>
    <m/>
    <m/>
    <m/>
    <m/>
    <s v="Accident"/>
  </r>
  <r>
    <n v="4791"/>
    <s v="17-0076"/>
    <x v="307"/>
    <d v="1899-12-30T00:00:00"/>
    <n v="48"/>
    <s v="Female"/>
    <s v="White"/>
    <s v="WILLIMANTIC"/>
    <s v="WINDHAM"/>
    <s v="CT"/>
    <s v="WILLIMANTIC"/>
    <s v="WINDHAM"/>
    <s v="Residence"/>
    <m/>
    <x v="0"/>
    <s v="Substance Abuse"/>
    <s v="Residence"/>
    <s v="WILLIMANTIC"/>
    <s v="WINDHAM"/>
    <s v="CT"/>
    <s v="Multi drug Effects"/>
    <s v="Acute Intox with Furanyl Fentanyl, Heroin, and U47700 (Synthetic Opioid)"/>
    <s v="Y"/>
    <m/>
    <s v="Y"/>
    <s v="Y"/>
    <m/>
    <m/>
    <m/>
    <m/>
    <m/>
    <m/>
    <m/>
    <m/>
    <m/>
    <m/>
    <s v="U-47700"/>
    <m/>
    <s v="Accident"/>
  </r>
  <r>
    <n v="4797"/>
    <s v="17-0920"/>
    <x v="110"/>
    <d v="1899-12-30T00:00:00"/>
    <n v="44"/>
    <s v="Male"/>
    <s v="Black"/>
    <s v="NEW HAVEN"/>
    <s v="NEW HAVEN"/>
    <s v="CT"/>
    <s v="NEW HAVEN"/>
    <s v="NEW HAVEN"/>
    <s v="Residence"/>
    <m/>
    <x v="0"/>
    <s v="Substance Abuse"/>
    <s v="Other"/>
    <s v="NEW HAVEN"/>
    <s v="NEW HAVEN"/>
    <s v="CT"/>
    <s v="HT"/>
    <s v="Hypertensive Cardiovascular Disease  and Acute Phencyclidine Intoxication"/>
    <m/>
    <m/>
    <m/>
    <m/>
    <m/>
    <m/>
    <m/>
    <m/>
    <m/>
    <m/>
    <m/>
    <m/>
    <m/>
    <m/>
    <s v="PCP"/>
    <m/>
    <s v="Accident"/>
  </r>
  <r>
    <n v="4806"/>
    <s v="17-0649"/>
    <x v="158"/>
    <d v="1899-12-30T00:00:00"/>
    <n v="24"/>
    <s v="Male"/>
    <s v="White"/>
    <s v="MERIDEN"/>
    <s v="NEW HAVEN"/>
    <s v="CT"/>
    <s v="MERIDEN"/>
    <s v="NEW HAVEN"/>
    <s v="Other"/>
    <s v="Friend's House"/>
    <x v="0"/>
    <s v="Took Fentanyl"/>
    <s v="Residence"/>
    <s v="MERIDEN"/>
    <s v="NEW HAVEN"/>
    <s v="CT"/>
    <s v="Multi drug Effects"/>
    <s v="Fentanyl Toxicity"/>
    <m/>
    <m/>
    <s v="Y"/>
    <m/>
    <m/>
    <m/>
    <m/>
    <m/>
    <m/>
    <m/>
    <m/>
    <m/>
    <m/>
    <m/>
    <m/>
    <m/>
    <s v="Accident"/>
  </r>
  <r>
    <n v="4819"/>
    <s v="17-0520"/>
    <x v="290"/>
    <d v="1899-12-30T00:00:00"/>
    <n v="21"/>
    <s v="Male"/>
    <s v="White"/>
    <s v="VERNON"/>
    <s v="TOLLAND"/>
    <s v="CT"/>
    <s v="VERNON"/>
    <s v="TOLLAND"/>
    <s v="Hospital"/>
    <m/>
    <x v="1"/>
    <s v="Drug Use"/>
    <s v="Residence"/>
    <s v="VERNON"/>
    <s v="TOLLAND"/>
    <s v="CT"/>
    <s v="Multi drug Effects"/>
    <s v="Acute Fentanyl and Hydroxyzine Intoxication"/>
    <m/>
    <m/>
    <s v="Y"/>
    <m/>
    <m/>
    <m/>
    <m/>
    <m/>
    <m/>
    <m/>
    <m/>
    <m/>
    <m/>
    <m/>
    <m/>
    <m/>
    <s v="Accident"/>
  </r>
  <r>
    <n v="4822"/>
    <s v="17-0555"/>
    <x v="140"/>
    <d v="1899-12-30T00:00:00"/>
    <n v="24"/>
    <s v="Male"/>
    <s v="White"/>
    <s v="NEW HAVEN"/>
    <s v="NEW HAVEN"/>
    <s v="CT"/>
    <s v="NEW HAVEN"/>
    <s v="NEW HAVEN"/>
    <s v="Residence"/>
    <m/>
    <x v="0"/>
    <s v="Substance Abuse"/>
    <s v="Residence"/>
    <s v="NEW HAVEN"/>
    <s v="NEW HAVEN"/>
    <s v="CT"/>
    <s v="Multi drug Effects"/>
    <s v="Acute Intoxication From the Combined Effects of Fentanyl, Heroin, and Alprazolam"/>
    <s v="Y"/>
    <m/>
    <s v="Y"/>
    <m/>
    <m/>
    <m/>
    <m/>
    <m/>
    <s v="Y"/>
    <m/>
    <m/>
    <m/>
    <m/>
    <m/>
    <m/>
    <m/>
    <s v="Accident"/>
  </r>
  <r>
    <n v="4823"/>
    <s v="17-0356"/>
    <x v="122"/>
    <d v="1899-12-30T00:00:00"/>
    <n v="59"/>
    <s v="Female"/>
    <s v="White"/>
    <s v="HADDAM"/>
    <s v="MIDDLESEX"/>
    <s v="CT"/>
    <s v="HADDAM"/>
    <s v="MIDDLESEX"/>
    <s v="Residence"/>
    <m/>
    <x v="0"/>
    <s v="Substance Abuse"/>
    <s v="Residence"/>
    <s v="HADDAM"/>
    <s v="MIDDLESEX"/>
    <s v="CT"/>
    <s v="Multi drug Effects"/>
    <s v="Acute Intoxication From the Combined Effects of Fentanyl and Alcohol"/>
    <m/>
    <m/>
    <s v="Y"/>
    <m/>
    <m/>
    <m/>
    <s v="Y"/>
    <m/>
    <m/>
    <m/>
    <m/>
    <m/>
    <m/>
    <m/>
    <m/>
    <m/>
    <s v="Accident"/>
  </r>
  <r>
    <n v="4827"/>
    <s v="17-0305"/>
    <x v="178"/>
    <d v="1899-12-30T00:00:00"/>
    <n v="38"/>
    <s v="Male"/>
    <s v="Hispanic, White"/>
    <s v="HARTFORD"/>
    <s v="HARTFORD"/>
    <s v="CT"/>
    <s v="HARTFORD"/>
    <s v="HARTFORD"/>
    <s v="Residence"/>
    <m/>
    <x v="1"/>
    <s v="Drug Use"/>
    <s v="Residence"/>
    <s v="HARTFORD"/>
    <s v="HARTFORD"/>
    <s v="CT"/>
    <s v="Multi drug Effects"/>
    <s v="Combined Effects of Cocaine and Fentanyl"/>
    <m/>
    <s v="Y"/>
    <s v="Y"/>
    <m/>
    <m/>
    <m/>
    <m/>
    <m/>
    <m/>
    <m/>
    <m/>
    <m/>
    <m/>
    <m/>
    <m/>
    <m/>
    <s v="Accident"/>
  </r>
  <r>
    <n v="4837"/>
    <s v="17-0719"/>
    <x v="168"/>
    <d v="1899-12-30T00:00:00"/>
    <n v="39"/>
    <s v="Male"/>
    <s v="White"/>
    <s v="NEW CANAAN"/>
    <s v="FAIRFIELD"/>
    <s v="CT"/>
    <s v="NEW CANAAN"/>
    <s v="FAIRFIELD"/>
    <s v="Residence"/>
    <m/>
    <x v="1"/>
    <s v="Drug abuse"/>
    <s v="Residence"/>
    <s v="NEW CANAAN"/>
    <s v="FAIRFIELD"/>
    <s v="CT"/>
    <s v="Heroin"/>
    <s v="Heroin and Fentanyl Toxicity"/>
    <s v="Y"/>
    <m/>
    <s v="Y"/>
    <m/>
    <m/>
    <m/>
    <m/>
    <m/>
    <m/>
    <m/>
    <m/>
    <m/>
    <m/>
    <m/>
    <m/>
    <m/>
    <s v="Accident"/>
  </r>
  <r>
    <n v="4849"/>
    <s v="17-1008"/>
    <x v="249"/>
    <d v="1899-12-30T00:00:00"/>
    <n v="48"/>
    <s v="Male"/>
    <s v="White"/>
    <s v="MOOSUP"/>
    <s v="WINDHAM"/>
    <s v="CT"/>
    <s v="MOOSUP"/>
    <s v="WINDHAM"/>
    <s v="Residence"/>
    <m/>
    <x v="0"/>
    <s v="Substance abuse"/>
    <s v="Residence"/>
    <s v="MOOSUP"/>
    <s v="WINDHAM"/>
    <s v="CT"/>
    <s v="Multi drug Effects"/>
    <s v="Acute intoxication due to the Combined Effects of Fentanyl, Acetyl Fentanyl, Alprazolam, and Cocaine"/>
    <m/>
    <s v="Y"/>
    <s v="Y"/>
    <s v="Y"/>
    <m/>
    <m/>
    <m/>
    <m/>
    <s v="Y"/>
    <m/>
    <m/>
    <m/>
    <m/>
    <m/>
    <m/>
    <m/>
    <s v="Accident"/>
  </r>
  <r>
    <n v="4852"/>
    <s v="17-0438"/>
    <x v="187"/>
    <d v="1899-12-30T00:00:00"/>
    <n v="54"/>
    <s v="Male"/>
    <s v="White"/>
    <s v="ENFIELD"/>
    <s v="HARTFORD"/>
    <s v="CT"/>
    <s v="ENFIELD"/>
    <s v="HARTFORD"/>
    <s v="Residence"/>
    <m/>
    <x v="0"/>
    <s v="Substance abuse"/>
    <s v="Residence"/>
    <s v="ENFIELD"/>
    <s v="HARTFORD"/>
    <s v="CT"/>
    <s v="Multi drug Effects"/>
    <s v="Acute Methadone and Ethanol Intoxication"/>
    <m/>
    <m/>
    <m/>
    <m/>
    <m/>
    <m/>
    <s v="Y"/>
    <m/>
    <m/>
    <s v="Y"/>
    <m/>
    <m/>
    <m/>
    <m/>
    <m/>
    <m/>
    <s v="Accident"/>
  </r>
  <r>
    <n v="4854"/>
    <s v="17-0764"/>
    <x v="208"/>
    <d v="1899-12-30T00:00:00"/>
    <n v="30"/>
    <s v="Male"/>
    <s v="White"/>
    <s v="NEW BRITAIN"/>
    <s v="HARTFORD"/>
    <s v="CT"/>
    <s v="NEW BRITAIN"/>
    <s v="HARTFORD"/>
    <s v="Residence"/>
    <m/>
    <x v="0"/>
    <s v="Substance abuse"/>
    <s v="Halfway House"/>
    <s v="NEW BRITAIN"/>
    <s v="HARTFORD"/>
    <s v="CT"/>
    <s v="Multi drug Effects"/>
    <s v="Acute Fentanyl and Heroin intoxication"/>
    <s v="Y"/>
    <m/>
    <s v="Y"/>
    <m/>
    <m/>
    <m/>
    <m/>
    <m/>
    <m/>
    <m/>
    <m/>
    <m/>
    <m/>
    <m/>
    <m/>
    <m/>
    <s v="Accident"/>
  </r>
  <r>
    <n v="4856"/>
    <s v="17-0910"/>
    <x v="1"/>
    <d v="1899-12-30T00:00:00"/>
    <n v="33"/>
    <s v="Male"/>
    <s v="Black"/>
    <s v="KILLINGLY"/>
    <s v="WINDHAM"/>
    <s v="CT"/>
    <s v="KILLINGLY"/>
    <s v="WINDHAM"/>
    <s v="Residence"/>
    <m/>
    <x v="1"/>
    <s v="Drug Use"/>
    <s v="Residence"/>
    <s v="KILLINGLY"/>
    <s v="WINDHAM"/>
    <s v="CT"/>
    <s v="Multi drug Effects"/>
    <s v="Acute Intoxication Combined Effects of Cocaine and Fentanyl"/>
    <m/>
    <s v="Y"/>
    <s v="Y"/>
    <m/>
    <m/>
    <m/>
    <m/>
    <m/>
    <m/>
    <m/>
    <m/>
    <m/>
    <m/>
    <m/>
    <m/>
    <m/>
    <s v="Accident"/>
  </r>
  <r>
    <n v="4858"/>
    <s v="17-0192"/>
    <x v="105"/>
    <d v="1899-12-30T00:00:00"/>
    <n v="33"/>
    <s v="Male"/>
    <s v="White"/>
    <s v="NEW BRITAIN"/>
    <s v="HARTFORD"/>
    <s v="CT"/>
    <s v="NEW BRITAIN"/>
    <s v="HARTFORD"/>
    <s v="Residence"/>
    <m/>
    <x v="0"/>
    <s v="Substance abuse"/>
    <s v="Residence"/>
    <s v="NEW BRITAIN"/>
    <s v="HARTFORD"/>
    <s v="CT"/>
    <s v="Multi drug Effects"/>
    <s v="ACUTE FENTANYL TOXICITY, ALCOHOL, MARIJUANA USE"/>
    <m/>
    <m/>
    <s v="Y"/>
    <m/>
    <m/>
    <m/>
    <s v="Y"/>
    <m/>
    <m/>
    <m/>
    <m/>
    <m/>
    <m/>
    <m/>
    <m/>
    <m/>
    <s v="Accident"/>
  </r>
  <r>
    <n v="4867"/>
    <s v="17-0338"/>
    <x v="302"/>
    <d v="1899-12-30T00:00:00"/>
    <n v="55"/>
    <s v="Female"/>
    <s v="White"/>
    <s v="EAST HARTFORD"/>
    <s v="HARTFORD"/>
    <s v="CT"/>
    <s v="EAST HARTFORD"/>
    <s v="HARTFORD"/>
    <s v="Residence"/>
    <m/>
    <x v="1"/>
    <s v="Drug Use"/>
    <s v="Residence"/>
    <s v="EAST HARTFORD"/>
    <s v="HARTFORD"/>
    <s v="CT"/>
    <s v="Multi drug Effects"/>
    <s v="Combined Effects of Cocaine, Topiramate, Venlafaxine, and Fentanyl"/>
    <m/>
    <s v="Y"/>
    <s v="Y"/>
    <m/>
    <m/>
    <m/>
    <m/>
    <m/>
    <m/>
    <m/>
    <m/>
    <m/>
    <m/>
    <m/>
    <m/>
    <m/>
    <s v="Accident"/>
  </r>
  <r>
    <n v="4878"/>
    <s v="17-0829"/>
    <x v="147"/>
    <d v="1899-12-30T00:00:00"/>
    <n v="50"/>
    <s v="Male"/>
    <s v="Black"/>
    <s v="HARTFORD"/>
    <s v="HARTFORD"/>
    <s v="CT"/>
    <s v="HARTFORD"/>
    <s v="HARTFORD"/>
    <s v="Hospital"/>
    <m/>
    <x v="0"/>
    <s v="Substance Abuse"/>
    <s v="Residence"/>
    <s v="HARTFORD"/>
    <s v="HARTFORD"/>
    <s v="CT"/>
    <s v="Multi drug Effects"/>
    <s v="Acute Intoxication due to the Combined Effects of Fentanyl, Acetyl Fentanyl, Cocaine and Alcohol"/>
    <m/>
    <s v="Y"/>
    <s v="Y"/>
    <s v="Y"/>
    <m/>
    <m/>
    <s v="Y"/>
    <m/>
    <m/>
    <m/>
    <m/>
    <m/>
    <m/>
    <m/>
    <m/>
    <m/>
    <s v="Accident"/>
  </r>
  <r>
    <n v="4884"/>
    <s v="17-0883"/>
    <x v="111"/>
    <d v="1899-12-30T00:00:00"/>
    <n v="25"/>
    <s v="Male"/>
    <s v="White"/>
    <s v="FAIRFIELD"/>
    <s v="FAIRFIELD"/>
    <s v="CT"/>
    <s v="BRIDGEPORT"/>
    <s v="FAIRFIELD"/>
    <s v="Hospital"/>
    <m/>
    <x v="0"/>
    <s v="Combined medication and substance ingestion"/>
    <s v="Residence"/>
    <s v="FAIRFIELD"/>
    <s v="FAIRFIELD"/>
    <s v="CT"/>
    <s v="Multi drug Effects"/>
    <s v="ACUTE COMBINED ALPRAZOLAM, CLOMIPRAMINE, HYDROXYZINE, MITRAGYNINE AND TIANEPTINE TOXICITIES"/>
    <m/>
    <m/>
    <m/>
    <m/>
    <m/>
    <m/>
    <m/>
    <m/>
    <s v="Y"/>
    <m/>
    <m/>
    <m/>
    <m/>
    <m/>
    <m/>
    <m/>
    <s v="Accident"/>
  </r>
  <r>
    <n v="4894"/>
    <s v="17-0686"/>
    <x v="137"/>
    <d v="1899-12-30T00:00:00"/>
    <n v="22"/>
    <s v="Male"/>
    <s v="White"/>
    <s v="NORWICH"/>
    <s v="NEW LONDON"/>
    <s v="CT"/>
    <s v="NORWICH"/>
    <s v="NEW LONDON"/>
    <s v="Residence"/>
    <m/>
    <x v="0"/>
    <s v="Substance Abuse"/>
    <s v="Residence"/>
    <s v="NORWICH"/>
    <s v="NEW LONDON"/>
    <s v="CT"/>
    <s v="Multi drug Effects"/>
    <s v="Acute Intoxication From the Combined Effects of Fentanyl, Heroin, and Alcohol"/>
    <s v="Y"/>
    <m/>
    <s v="Y"/>
    <m/>
    <m/>
    <m/>
    <s v="Y"/>
    <m/>
    <m/>
    <m/>
    <m/>
    <m/>
    <m/>
    <m/>
    <m/>
    <m/>
    <s v="Accident"/>
  </r>
  <r>
    <n v="4899"/>
    <s v="17-0964"/>
    <x v="152"/>
    <d v="1899-12-30T00:00:00"/>
    <n v="45"/>
    <s v="Male"/>
    <s v="White"/>
    <s v="NEWINGTON"/>
    <s v="HARTFORD"/>
    <s v="CT"/>
    <s v="HARTFORD"/>
    <s v="HARTFORD"/>
    <s v="Other"/>
    <s v="Friend's Home"/>
    <x v="0"/>
    <s v="Substance abuse"/>
    <s v="Apartment"/>
    <s v="NEWINGTON"/>
    <s v="HARTFORD"/>
    <s v="CT"/>
    <s v="Multi drug Effects"/>
    <s v="ACUTE COMBINED FENTANYL, ALCOHOL AND COCAINE TOXICITIES"/>
    <m/>
    <s v="Y"/>
    <s v="Y"/>
    <m/>
    <m/>
    <m/>
    <s v="Y"/>
    <m/>
    <m/>
    <m/>
    <m/>
    <m/>
    <m/>
    <m/>
    <m/>
    <m/>
    <s v="Accident"/>
  </r>
  <r>
    <n v="4901"/>
    <s v="17-0026"/>
    <x v="30"/>
    <d v="1899-12-30T00:00:00"/>
    <n v="58"/>
    <s v="Male"/>
    <s v="Black"/>
    <s v="HARTFORD"/>
    <s v="HARTFORD"/>
    <s v="CT"/>
    <s v="HARTFORD"/>
    <s v="HARTFORD"/>
    <s v="Residence"/>
    <m/>
    <x v="0"/>
    <s v="Substance Abuse"/>
    <s v="Residence"/>
    <s v="HARTFORD"/>
    <s v="HARTFORD"/>
    <s v="CT"/>
    <s v="Multi drug Effects"/>
    <s v="Acute Intoxication From the Combined Effects of Cocaine, Fentanyl, Heroin, and alcohol"/>
    <s v="Y"/>
    <s v="Y"/>
    <s v="Y"/>
    <m/>
    <m/>
    <m/>
    <s v="Y"/>
    <m/>
    <m/>
    <m/>
    <m/>
    <m/>
    <m/>
    <m/>
    <m/>
    <m/>
    <s v="Accident"/>
  </r>
  <r>
    <n v="4906"/>
    <s v="17-0340"/>
    <x v="302"/>
    <d v="1899-12-30T00:00:00"/>
    <n v="31"/>
    <s v="Female"/>
    <s v="White"/>
    <s v="EAST HARTFORD"/>
    <s v="HARTFORD"/>
    <s v="CT"/>
    <s v="HARTFORD"/>
    <s v="HARTFORD"/>
    <s v="Other"/>
    <m/>
    <x v="0"/>
    <s v="Substance Abuse"/>
    <s v="Other"/>
    <s v="HARTFORD"/>
    <s v="HARTFORD"/>
    <s v="CT"/>
    <s v="Multi drug Effects"/>
    <s v="Acute Intoxication From the Combined Effects of Fentanyl, Heroin, Cocaine, Phencyclidine, Diphenhydramine, and Paroxetine"/>
    <s v="Y"/>
    <s v="Y"/>
    <s v="Y"/>
    <m/>
    <m/>
    <m/>
    <m/>
    <m/>
    <m/>
    <m/>
    <m/>
    <m/>
    <m/>
    <m/>
    <s v="PCP"/>
    <m/>
    <s v="Accident"/>
  </r>
  <r>
    <n v="4912"/>
    <s v="17-0759"/>
    <x v="215"/>
    <d v="1899-12-30T00:00:00"/>
    <n v="45"/>
    <s v="Male"/>
    <s v="Hispanic, White"/>
    <s v="NEW BRITAIN"/>
    <s v="HARTFORD"/>
    <s v="CT"/>
    <s v="NEW BRITAIN"/>
    <s v="HARTFORD"/>
    <s v="Hospital"/>
    <m/>
    <x v="0"/>
    <s v="Substance abuse"/>
    <s v="Residence"/>
    <s v="NEW BRITAIN"/>
    <s v="HARTFORD"/>
    <s v="CT"/>
    <s v="Multi drug Effects"/>
    <s v="Acute Fentanyl and Heroin Intoxication"/>
    <s v="Y"/>
    <m/>
    <s v="Y"/>
    <m/>
    <m/>
    <m/>
    <m/>
    <m/>
    <m/>
    <m/>
    <m/>
    <m/>
    <m/>
    <m/>
    <m/>
    <m/>
    <s v="Accident"/>
  </r>
  <r>
    <n v="4913"/>
    <s v="17-0442"/>
    <x v="187"/>
    <d v="1899-12-30T00:00:00"/>
    <n v="69"/>
    <s v="Male"/>
    <s v="White"/>
    <s v="BRIDGEPORT"/>
    <s v="FAIRFIELD"/>
    <s v="CT"/>
    <s v="BRIDGEPORT"/>
    <s v="FAIRFIELD"/>
    <s v="Residence"/>
    <m/>
    <x v="0"/>
    <s v="SUBSTANCE ABUSE"/>
    <s v="Residence"/>
    <s v="BRIDGEPORT"/>
    <s v="FAIRFIELD"/>
    <s v="CT"/>
    <s v="Multi drug Effects"/>
    <s v="ACUTE HEROIN, TRAMADOL AND HYDROCODONE TOXICITIES, PAROXETINE,CHORPHENIRAMINE, DIPHENHYDRAMINE, DEXTROMETHORPHAN USE"/>
    <s v="Y"/>
    <m/>
    <m/>
    <m/>
    <m/>
    <m/>
    <m/>
    <s v="Y"/>
    <m/>
    <m/>
    <m/>
    <s v="Y"/>
    <m/>
    <m/>
    <m/>
    <m/>
    <s v="Accident"/>
  </r>
  <r>
    <n v="4921"/>
    <s v="17-0862"/>
    <x v="295"/>
    <d v="1899-12-30T00:00:00"/>
    <n v="21"/>
    <s v="Female"/>
    <s v="Asian Indian"/>
    <s v="WEST HARTFORD"/>
    <s v="HARTFORD"/>
    <s v="CT"/>
    <s v="WEST HARTFORD"/>
    <s v="HARTFORD"/>
    <s v="Other"/>
    <s v="Friend's House"/>
    <x v="1"/>
    <s v="Drug abuse"/>
    <s v="Residence"/>
    <s v="WEST HARTFORD"/>
    <s v="HARTFORD"/>
    <s v="CT"/>
    <s v="Multi drug Effects"/>
    <s v="Multidrug Toxicity Including Furanyl Fentanyl, 4-ANPP, Fentanyl, Heroin, and Tramadol"/>
    <s v="Y"/>
    <m/>
    <s v="Y"/>
    <s v="Y"/>
    <m/>
    <m/>
    <m/>
    <m/>
    <m/>
    <m/>
    <m/>
    <s v="Y"/>
    <m/>
    <m/>
    <m/>
    <m/>
    <s v="Accident"/>
  </r>
  <r>
    <n v="4924"/>
    <s v="17-1032"/>
    <x v="175"/>
    <d v="1899-12-30T00:00:00"/>
    <n v="36"/>
    <s v="Male"/>
    <s v="White"/>
    <s v="WATERBURY"/>
    <s v="NEW HAVEN"/>
    <s v="CT"/>
    <s v="WATERBURY"/>
    <s v="NEW HAVEN"/>
    <s v="Residence"/>
    <m/>
    <x v="0"/>
    <s v="Substance Abuse"/>
    <s v="Residence"/>
    <s v="WATERBURY"/>
    <s v="NEW HAVEN"/>
    <s v="CT"/>
    <s v="Multi drug Effects"/>
    <s v="Acute Intoxication due to the Combined Effects of Fentanyl and Acetyl Fentanyl"/>
    <m/>
    <m/>
    <s v="Y"/>
    <s v="Y"/>
    <m/>
    <m/>
    <m/>
    <m/>
    <m/>
    <m/>
    <m/>
    <m/>
    <m/>
    <m/>
    <m/>
    <m/>
    <s v="Accident"/>
  </r>
  <r>
    <n v="4937"/>
    <s v="17-0844"/>
    <x v="99"/>
    <d v="1899-12-30T00:00:00"/>
    <n v="23"/>
    <s v="Female"/>
    <s v="White"/>
    <s v="NAUGATUCK"/>
    <s v="NEW HAVEN"/>
    <s v="CT"/>
    <s v="NAUGATUCK"/>
    <s v="NEW HAVEN"/>
    <s v="Residence"/>
    <m/>
    <x v="1"/>
    <s v="Took Medications"/>
    <s v="Residence"/>
    <s v="NAUGATUCK"/>
    <s v="NEW HAVEN"/>
    <s v="CT"/>
    <s v="Multi drug Effects"/>
    <s v="Acute Intoxication due to the Combined Effects of Methadone and Alprazolam"/>
    <m/>
    <m/>
    <m/>
    <m/>
    <m/>
    <m/>
    <m/>
    <m/>
    <s v="Y"/>
    <s v="Y"/>
    <m/>
    <m/>
    <m/>
    <m/>
    <m/>
    <m/>
    <s v="Accident"/>
  </r>
  <r>
    <n v="4941"/>
    <s v="17-0473"/>
    <x v="146"/>
    <d v="1899-12-30T00:00:00"/>
    <n v="59"/>
    <s v="Female"/>
    <s v="White"/>
    <s v="SHARON"/>
    <s v="LITCHFIELD"/>
    <s v="CT"/>
    <s v="SHARON"/>
    <s v="LITCHFIELD"/>
    <s v="Residence"/>
    <m/>
    <x v="1"/>
    <s v="Took Medications"/>
    <s v="Residence"/>
    <s v="SHARON"/>
    <s v="LITCHFIELD"/>
    <s v="CT"/>
    <s v="Others"/>
    <s v="Pulmonary Emphysema and Chronic Bronchitis/Acute Doxylamine, Morphine, Oxycodone and Alprazolam Intoxication"/>
    <m/>
    <m/>
    <m/>
    <m/>
    <s v="Y"/>
    <m/>
    <m/>
    <m/>
    <s v="Y"/>
    <m/>
    <m/>
    <m/>
    <s v="Y"/>
    <m/>
    <s v="morphine"/>
    <m/>
    <s v="Accident"/>
  </r>
  <r>
    <n v="4942"/>
    <s v="17-0905"/>
    <x v="44"/>
    <d v="1899-12-30T00:00:00"/>
    <n v="58"/>
    <s v="Male"/>
    <s v="White"/>
    <s v="HARTFORD"/>
    <s v="HARTFORD"/>
    <s v="CT"/>
    <s v="HARTFORD"/>
    <s v="HARTFORD"/>
    <s v="Residence"/>
    <m/>
    <x v="0"/>
    <s v="Substance abuse"/>
    <s v="Residence"/>
    <s v="HARTFORD"/>
    <s v="HARTFORD"/>
    <s v="CT"/>
    <s v="Multi drug Effects"/>
    <s v="ACUTE FENTANYL AND HEROIN TOXICITIES"/>
    <s v="Y"/>
    <m/>
    <s v="Y"/>
    <m/>
    <m/>
    <m/>
    <m/>
    <m/>
    <m/>
    <m/>
    <m/>
    <m/>
    <m/>
    <m/>
    <m/>
    <m/>
    <s v="Accident"/>
  </r>
  <r>
    <n v="4947"/>
    <s v="17-0422"/>
    <x v="157"/>
    <d v="1899-12-30T00:00:00"/>
    <n v="40"/>
    <s v="Male"/>
    <s v="White"/>
    <s v="DANBURY"/>
    <s v="FAIRFIELD"/>
    <s v="CT"/>
    <s v="DANBURY"/>
    <s v="FAIRFIELD"/>
    <s v="Residence"/>
    <m/>
    <x v="0"/>
    <s v="Substance Abuse"/>
    <s v="Residence"/>
    <s v="DANBURY"/>
    <s v="FAIRFIELD"/>
    <s v="CT"/>
    <s v="Multi drug Effects"/>
    <s v="Acute Intoxication From the Combined Effects of Fentanyl and Heroin"/>
    <s v="Y"/>
    <m/>
    <s v="Y"/>
    <m/>
    <m/>
    <m/>
    <m/>
    <m/>
    <m/>
    <m/>
    <m/>
    <m/>
    <m/>
    <m/>
    <m/>
    <m/>
    <s v="Accident"/>
  </r>
  <r>
    <n v="4959"/>
    <s v="17-0382"/>
    <x v="55"/>
    <d v="1899-12-30T00:00:00"/>
    <n v="37"/>
    <s v="Male"/>
    <s v="White"/>
    <s v="BLOOMFIELD"/>
    <s v="HARTFORD"/>
    <s v="CT"/>
    <s v="BLOOMFIELD"/>
    <s v="HARTFORD"/>
    <s v="Residence"/>
    <m/>
    <x v="0"/>
    <s v="Substance abuse"/>
    <s v="Residence"/>
    <s v="BLOOMFIELD"/>
    <s v="HARTFORD"/>
    <s v="CT"/>
    <s v="Multi drug Effects"/>
    <s v="ACUTE COCAINE TOXICITY, ALCOHOL USE"/>
    <m/>
    <s v="Y"/>
    <m/>
    <m/>
    <m/>
    <m/>
    <s v="Y"/>
    <m/>
    <m/>
    <m/>
    <m/>
    <m/>
    <m/>
    <m/>
    <m/>
    <m/>
    <s v="Accident"/>
  </r>
  <r>
    <n v="4960"/>
    <s v="17-0894"/>
    <x v="138"/>
    <d v="1899-12-30T00:00:00"/>
    <n v="40"/>
    <s v="Female"/>
    <s v="White"/>
    <s v="ROCKY HILL"/>
    <s v="HARTFORD"/>
    <s v="CT"/>
    <s v="ROCKY HILL"/>
    <s v="HARTFORD"/>
    <s v="Residence"/>
    <m/>
    <x v="0"/>
    <s v="Substance Abuse"/>
    <s v="Residence"/>
    <s v="ROCKY HILL"/>
    <s v="HARTFORD"/>
    <s v="CT"/>
    <s v="HT"/>
    <s v="Hypertensive Cardiovascular Disease  and Acute Mitragynine Intoxication"/>
    <m/>
    <m/>
    <m/>
    <m/>
    <m/>
    <m/>
    <m/>
    <m/>
    <m/>
    <m/>
    <m/>
    <m/>
    <m/>
    <m/>
    <m/>
    <m/>
    <s v="Accident"/>
  </r>
  <r>
    <n v="4963"/>
    <s v="17-0530"/>
    <x v="16"/>
    <d v="1899-12-30T00:00:00"/>
    <n v="24"/>
    <s v="Male"/>
    <s v="White"/>
    <s v="JEWETT CITY"/>
    <s v="NEW LONDON"/>
    <s v="CT"/>
    <s v="NORWICH"/>
    <s v="NEW LONDON"/>
    <s v="Hospital"/>
    <m/>
    <x v="1"/>
    <s v="Drug abuse"/>
    <s v="Residence"/>
    <s v="JEWETT CITY"/>
    <s v="NEW LONDON"/>
    <s v="CT"/>
    <s v="Multi drug Effects"/>
    <s v="Fentanyl Toxicity"/>
    <m/>
    <m/>
    <s v="Y"/>
    <m/>
    <m/>
    <m/>
    <m/>
    <m/>
    <m/>
    <m/>
    <m/>
    <m/>
    <m/>
    <m/>
    <m/>
    <m/>
    <s v="Accident"/>
  </r>
  <r>
    <n v="4964"/>
    <s v="17-0409"/>
    <x v="43"/>
    <d v="1899-12-30T00:00:00"/>
    <n v="37"/>
    <s v="Male"/>
    <s v="White"/>
    <s v="NEW FAIRFIELD"/>
    <s v="FAIRFIELD"/>
    <s v="CT"/>
    <s v="NEW FAIRFIELD"/>
    <s v="FAIRFIELD"/>
    <s v="Residence"/>
    <m/>
    <x v="0"/>
    <s v="Substance Abuse"/>
    <s v="Residence"/>
    <s v="NEW FAIRFIELD"/>
    <s v="FAIRFIELD"/>
    <s v="CT"/>
    <s v="Multi drug Effects"/>
    <s v="Fentanyl, Heroin, Hydromorphone, And Diazepam"/>
    <s v="Y"/>
    <m/>
    <s v="Y"/>
    <m/>
    <m/>
    <m/>
    <m/>
    <m/>
    <s v="Y"/>
    <m/>
    <m/>
    <m/>
    <m/>
    <s v="Y"/>
    <m/>
    <m/>
    <s v="Accident"/>
  </r>
  <r>
    <n v="4974"/>
    <s v="17-0174"/>
    <x v="330"/>
    <d v="1899-12-30T00:00:00"/>
    <n v="57"/>
    <s v="Male"/>
    <s v="White"/>
    <s v="WINDSOR LOCKS"/>
    <s v="HARTFORD"/>
    <s v="CT"/>
    <s v="EAST WINDSOR"/>
    <s v="HARTFORD"/>
    <s v="Other"/>
    <s v="Friend's Residence"/>
    <x v="0"/>
    <s v="Substance Abuse"/>
    <s v="Residence"/>
    <s v="EAST WINDSOR"/>
    <s v="HARTFORD"/>
    <s v="CT"/>
    <s v="Multi drug Effects"/>
    <s v="Acute Heroin Intoxication"/>
    <s v="Y"/>
    <m/>
    <m/>
    <m/>
    <m/>
    <m/>
    <m/>
    <m/>
    <m/>
    <m/>
    <m/>
    <m/>
    <m/>
    <m/>
    <m/>
    <m/>
    <s v="Accident"/>
  </r>
  <r>
    <n v="4985"/>
    <s v="17-0868"/>
    <x v="164"/>
    <d v="1899-12-30T00:00:00"/>
    <n v="33"/>
    <s v="Male"/>
    <s v="White"/>
    <s v="EAST HAVEN"/>
    <s v="NEW HAVEN"/>
    <s v="CT"/>
    <s v="EAST HAVEN"/>
    <s v="NEW HAVEN"/>
    <s v="Residence"/>
    <m/>
    <x v="0"/>
    <s v="Substance Abuse"/>
    <s v="Residence"/>
    <s v="EAST HAVEN"/>
    <s v="NEW HAVEN"/>
    <s v="CT"/>
    <s v="Multi drug Effects"/>
    <s v="Acute Intoxication due to the Combined Effects of Fentanyl, Cocaine, Methadone and Alprazolam"/>
    <m/>
    <s v="Y"/>
    <s v="Y"/>
    <m/>
    <m/>
    <m/>
    <m/>
    <m/>
    <s v="Y"/>
    <s v="Y"/>
    <m/>
    <m/>
    <m/>
    <m/>
    <m/>
    <m/>
    <s v="Accident"/>
  </r>
  <r>
    <n v="4987"/>
    <s v="17-0576"/>
    <x v="252"/>
    <d v="1899-12-30T00:00:00"/>
    <n v="39"/>
    <s v="Female"/>
    <s v="White"/>
    <s v="BRISTOL"/>
    <s v="HARTFORD"/>
    <s v="CT"/>
    <s v="BRISTOL"/>
    <s v="HARTFORD"/>
    <s v="Residence"/>
    <m/>
    <x v="0"/>
    <s v="Substance Abuse"/>
    <s v="Residence"/>
    <s v="BRISTOL"/>
    <s v="HARTFORD"/>
    <s v="CT"/>
    <s v="Multi drug Effects"/>
    <s v="Acute Fentanyl Intoxication"/>
    <m/>
    <m/>
    <s v="Y"/>
    <m/>
    <m/>
    <m/>
    <m/>
    <m/>
    <m/>
    <m/>
    <m/>
    <m/>
    <m/>
    <m/>
    <m/>
    <m/>
    <s v="Accident"/>
  </r>
  <r>
    <n v="4994"/>
    <s v="17-0245"/>
    <x v="166"/>
    <d v="1899-12-30T00:00:00"/>
    <n v="34"/>
    <s v="Male"/>
    <s v="White"/>
    <s v="NORWICH"/>
    <s v="NEW LONDON"/>
    <s v="CT"/>
    <s v="HARTFORD"/>
    <s v="HARTFORD"/>
    <s v="Other"/>
    <s v="Rear Porch"/>
    <x v="0"/>
    <s v="Substance Abuse"/>
    <s v="Porch"/>
    <s v="HARTFORD"/>
    <s v="HARTFORD"/>
    <s v="CT"/>
    <s v="Multi drug Effects"/>
    <s v="Acryl Fentanyl, Fentanyl, and Heroin"/>
    <s v="Y"/>
    <m/>
    <s v="Y"/>
    <s v="Y"/>
    <m/>
    <m/>
    <m/>
    <m/>
    <m/>
    <m/>
    <m/>
    <m/>
    <m/>
    <m/>
    <m/>
    <m/>
    <s v="Accident"/>
  </r>
  <r>
    <n v="5000"/>
    <s v="17-0800"/>
    <x v="33"/>
    <d v="1899-12-30T00:00:00"/>
    <n v="65"/>
    <s v="Female"/>
    <s v="White"/>
    <s v="NEW BRITAIN"/>
    <s v="HARTFORD"/>
    <s v="CT"/>
    <s v="NEW BRITAIN"/>
    <s v="HARTFORD"/>
    <s v="Hospital"/>
    <m/>
    <x v="1"/>
    <s v="Abuse of Medications"/>
    <s v="Residence"/>
    <s v="NEW BRITAIN"/>
    <s v="HARTFORD"/>
    <s v="CT"/>
    <s v="Multi drug Effects"/>
    <s v="Acute Intoxication due to the Combined Effects of Oxycodone and Clonazepam"/>
    <m/>
    <m/>
    <m/>
    <m/>
    <s v="Y"/>
    <m/>
    <m/>
    <m/>
    <s v="Y"/>
    <m/>
    <m/>
    <m/>
    <m/>
    <m/>
    <m/>
    <m/>
    <s v="Accident"/>
  </r>
  <r>
    <n v="5009"/>
    <s v="17-0350"/>
    <x v="272"/>
    <d v="1899-12-30T00:00:00"/>
    <n v="33"/>
    <s v="Male"/>
    <s v="White"/>
    <s v="UNIONVILLE"/>
    <s v="HARTFORD"/>
    <s v="CT"/>
    <s v="UNIONVILLE"/>
    <s v="HARTFORD"/>
    <s v="Residence"/>
    <m/>
    <x v="0"/>
    <s v="Substance Abuse"/>
    <s v="Residence"/>
    <s v="UNIONVILLE"/>
    <s v="HARTFORD"/>
    <s v="CT"/>
    <s v="Multi drug Effects"/>
    <s v="Acute Intoxication due to the Combined Effects of Fentanyl, Heroin, Oxycodone, Diazepam and Clonazepam"/>
    <s v="Y"/>
    <m/>
    <s v="Y"/>
    <m/>
    <s v="Y"/>
    <m/>
    <m/>
    <m/>
    <s v="Y"/>
    <m/>
    <m/>
    <m/>
    <m/>
    <m/>
    <m/>
    <m/>
    <s v="Accident"/>
  </r>
  <r>
    <n v="5036"/>
    <s v="17-0389"/>
    <x v="75"/>
    <d v="1899-12-30T00:00:00"/>
    <n v="31"/>
    <s v="Male"/>
    <s v="White"/>
    <s v="TRUMBULL"/>
    <s v="FAIRFIELD"/>
    <s v="CT"/>
    <s v="BRIDGEPORT"/>
    <s v="FAIRFIELD"/>
    <s v="Hospital"/>
    <m/>
    <x v="1"/>
    <s v="Drug Use"/>
    <s v="Residence"/>
    <s v="TRUMBULL"/>
    <s v="FAIRFIELD"/>
    <s v="CT"/>
    <s v="Multi drug Effects"/>
    <s v="Acute Intoxication (Opioids)"/>
    <m/>
    <m/>
    <m/>
    <m/>
    <m/>
    <m/>
    <m/>
    <m/>
    <m/>
    <m/>
    <m/>
    <m/>
    <m/>
    <m/>
    <m/>
    <s v="Y"/>
    <s v="Accident"/>
  </r>
  <r>
    <n v="5039"/>
    <s v="17-0377"/>
    <x v="192"/>
    <d v="1899-12-30T00:00:00"/>
    <n v="33"/>
    <s v="Male"/>
    <s v="White"/>
    <s v="MERIDEN"/>
    <s v="NEW HAVEN"/>
    <s v="CT"/>
    <s v="MERIDEN"/>
    <s v="NEW HAVEN"/>
    <s v="Hospital"/>
    <m/>
    <x v="1"/>
    <s v="Drug Use"/>
    <s v="Residence"/>
    <s v="MERIDEN"/>
    <s v="NEW HAVEN"/>
    <s v="CT"/>
    <s v="Multi drug Effects"/>
    <s v="Combined Effects of Alprazolam, Fentanyl, and Heroin"/>
    <s v="Y"/>
    <m/>
    <s v="Y"/>
    <m/>
    <m/>
    <m/>
    <m/>
    <m/>
    <s v="Y"/>
    <m/>
    <m/>
    <m/>
    <m/>
    <m/>
    <m/>
    <m/>
    <s v="Accident"/>
  </r>
  <r>
    <n v="5050"/>
    <s v="17-0002"/>
    <x v="3"/>
    <d v="1899-12-30T00:00:00"/>
    <n v="53"/>
    <s v="Male"/>
    <s v="Hispanic, White"/>
    <s v="HARTFORD"/>
    <s v="HARTFORD"/>
    <s v="CT"/>
    <s v="HARTFORD"/>
    <s v="HARTFORD"/>
    <s v="Other"/>
    <s v="Rear Parking Lot"/>
    <x v="0"/>
    <s v="Substance Abuse"/>
    <s v="Parking Lot"/>
    <s v="HARTFORD"/>
    <s v="HARTFORD"/>
    <s v="CT"/>
    <s v="Multi drug Effects"/>
    <s v="Acute Intoxication due to the Combined Effects of Fentanyl and Heroin"/>
    <s v="Y"/>
    <m/>
    <s v="Y"/>
    <m/>
    <m/>
    <m/>
    <m/>
    <m/>
    <m/>
    <m/>
    <m/>
    <m/>
    <m/>
    <m/>
    <m/>
    <m/>
    <s v="Accident"/>
  </r>
  <r>
    <n v="5051"/>
    <s v="17-0586"/>
    <x v="331"/>
    <d v="1899-12-30T00:00:00"/>
    <n v="49"/>
    <s v="Male"/>
    <s v="White"/>
    <s v="BRISTOL"/>
    <s v="HARTFORD"/>
    <s v="CT"/>
    <s v="BRISTOL"/>
    <s v="HARTFORD"/>
    <s v="Residence"/>
    <m/>
    <x v="0"/>
    <s v="Substance abuse"/>
    <s v="Residence"/>
    <s v="BRISTOL"/>
    <s v="HARTFORD"/>
    <s v="CT"/>
    <s v="Multi drug Effects"/>
    <s v="ACUTE FENTANYL TOXICITY"/>
    <m/>
    <m/>
    <s v="Y"/>
    <m/>
    <m/>
    <m/>
    <m/>
    <m/>
    <m/>
    <m/>
    <m/>
    <m/>
    <m/>
    <m/>
    <m/>
    <m/>
    <s v="Accident"/>
  </r>
  <r>
    <n v="5053"/>
    <s v="17-0261"/>
    <x v="31"/>
    <d v="1899-12-30T00:00:00"/>
    <n v="57"/>
    <s v="Male"/>
    <s v="White"/>
    <s v="BRISTOL"/>
    <s v="HARTFORD"/>
    <s v="CT"/>
    <s v="BRISTOL"/>
    <s v="HARTFORD"/>
    <s v="Residence"/>
    <m/>
    <x v="1"/>
    <s v="Took Medications"/>
    <s v="Residence"/>
    <s v="BRISTOL"/>
    <s v="HARTFORD"/>
    <s v="CT"/>
    <s v="Multi drug Effects"/>
    <s v="Acute Intoxication due to the Combined Effects of Hydrocodone, Quetiapine, Hydroxyzine, Mirtazepine, and Bupropion"/>
    <m/>
    <m/>
    <m/>
    <m/>
    <m/>
    <m/>
    <m/>
    <s v="Y"/>
    <m/>
    <m/>
    <m/>
    <m/>
    <m/>
    <m/>
    <m/>
    <m/>
    <s v="Accident"/>
  </r>
  <r>
    <n v="5069"/>
    <s v="17-0877"/>
    <x v="150"/>
    <d v="1899-12-30T00:00:00"/>
    <n v="50"/>
    <s v="Male"/>
    <s v="Hispanic, White"/>
    <s v="HARTFORD"/>
    <s v="HARTFORD"/>
    <s v="CT"/>
    <s v="HARTFORD"/>
    <s v="HARTFORD"/>
    <s v="Residence"/>
    <m/>
    <x v="0"/>
    <s v="Substance Abuse"/>
    <s v="Residence"/>
    <s v="HARTFORD"/>
    <s v="HARTFORD"/>
    <s v="CT"/>
    <s v="Multi drug Effects"/>
    <s v="Acute Fentanyl Intoxication"/>
    <m/>
    <m/>
    <s v="Y"/>
    <m/>
    <m/>
    <m/>
    <m/>
    <m/>
    <m/>
    <m/>
    <m/>
    <m/>
    <m/>
    <m/>
    <m/>
    <m/>
    <s v="Accident"/>
  </r>
  <r>
    <n v="5070"/>
    <s v="17-0500"/>
    <x v="141"/>
    <d v="1899-12-30T00:00:00"/>
    <n v="23"/>
    <s v="Male"/>
    <s v="Hispanic, White"/>
    <s v="BURLINGTON"/>
    <s v="HARTFORD"/>
    <s v="CT"/>
    <s v="BRISTOL"/>
    <s v="HARTFORD"/>
    <s v="Hospital"/>
    <m/>
    <x v="0"/>
    <s v="Substance abuse"/>
    <s v="residence"/>
    <s v="BURLINGTON"/>
    <s v="HARTFORD"/>
    <s v="CT"/>
    <s v="Multi drug Effects"/>
    <s v="COMPLICATIONS OF FENTANYL TOXICITY, ALPRAZOLAM USE"/>
    <m/>
    <m/>
    <s v="Y"/>
    <m/>
    <m/>
    <m/>
    <m/>
    <m/>
    <s v="Y"/>
    <m/>
    <m/>
    <m/>
    <m/>
    <m/>
    <m/>
    <m/>
    <s v="Accident"/>
  </r>
  <r>
    <n v="5078"/>
    <s v="17-0668"/>
    <x v="197"/>
    <d v="1899-12-30T00:00:00"/>
    <n v="29"/>
    <s v="Female"/>
    <s v="White"/>
    <s v="WATERFORD"/>
    <s v="NEW LONDON"/>
    <s v="CT"/>
    <s v="WATERFORD"/>
    <s v="NEW LONDON"/>
    <s v="Residence"/>
    <m/>
    <x v="0"/>
    <s v="SUBSTANCE  ABUSE"/>
    <s v="Residence"/>
    <s v="WATERFORD"/>
    <s v="NEW LONDON"/>
    <s v="CT"/>
    <s v="Multi drug Effects"/>
    <s v="ACUTE FENTANYL TOXICITY, ALCOHOL USE"/>
    <m/>
    <m/>
    <s v="Y"/>
    <m/>
    <m/>
    <m/>
    <s v="Y"/>
    <m/>
    <m/>
    <m/>
    <m/>
    <m/>
    <m/>
    <m/>
    <m/>
    <m/>
    <s v="Accident"/>
  </r>
  <r>
    <n v="5083"/>
    <s v="17-0242"/>
    <x v="154"/>
    <d v="1899-12-30T00:00:00"/>
    <n v="58"/>
    <s v="Female"/>
    <s v="White"/>
    <s v="BRIDGEPORT"/>
    <s v="FAIRFIELD"/>
    <s v="CT"/>
    <s v="BRIDGEPORT"/>
    <s v="FAIRFIELD"/>
    <s v="Hospital"/>
    <m/>
    <x v="0"/>
    <s v="Substance Abuse"/>
    <s v="Residence"/>
    <s v="BRIDGEPORT"/>
    <s v="FAIRFIELD"/>
    <s v="CT"/>
    <s v="Multi drug Effects"/>
    <s v="Acute Intoxication due to the Combined Effects of Fentanyl, Methadone, Diazepam, Morphine and Pseudoephedrine"/>
    <s v="Y"/>
    <m/>
    <s v="Y"/>
    <m/>
    <m/>
    <m/>
    <m/>
    <m/>
    <s v="Y"/>
    <s v="Y"/>
    <m/>
    <m/>
    <m/>
    <m/>
    <m/>
    <m/>
    <s v="Accident"/>
  </r>
  <r>
    <n v="5090"/>
    <s v="17-0525"/>
    <x v="301"/>
    <d v="1899-12-30T00:00:00"/>
    <n v="33"/>
    <s v="Female"/>
    <s v="Black"/>
    <s v="NEW HAVEN"/>
    <s v="NEW HAVEN"/>
    <s v="CT"/>
    <s v="NEW HAVEN"/>
    <s v="NEW HAVEN"/>
    <s v="Residence"/>
    <m/>
    <x v="1"/>
    <s v="Drug Use"/>
    <s v="Residence"/>
    <s v="NEW HAVEN"/>
    <s v="NEW HAVEN"/>
    <s v="CT"/>
    <s v="Multi drug Effects"/>
    <s v="Combined Effects of Diazepam, Cocaine, Fentanyl, Acetyl Fentanyl, Heroin, and Oxycodone"/>
    <s v="Y"/>
    <s v="Y"/>
    <s v="Y"/>
    <s v="Y"/>
    <s v="Y"/>
    <m/>
    <m/>
    <m/>
    <s v="Y"/>
    <m/>
    <m/>
    <m/>
    <m/>
    <m/>
    <m/>
    <m/>
    <s v="Accident"/>
  </r>
  <r>
    <n v="5097"/>
    <s v="17-0947"/>
    <x v="332"/>
    <d v="1899-12-30T00:00:00"/>
    <n v="28"/>
    <s v="Female"/>
    <s v="White"/>
    <s v="MIDDLETOWN"/>
    <s v="MIDDLESEX"/>
    <s v="CT"/>
    <s v="MIDDLETOWN"/>
    <s v="MIDDLESEX"/>
    <s v="Residence"/>
    <m/>
    <x v="0"/>
    <s v="Substance abuse"/>
    <s v="Residence"/>
    <s v="MIDDLETOWN"/>
    <s v="MIDDLESEX"/>
    <s v="CT"/>
    <s v="Multi drug Effects"/>
    <s v="ACUTE COMBINED FENTANYL, METHADONE, ALCOHOL AND COCAINE TOXICITIES"/>
    <m/>
    <s v="Y"/>
    <s v="Y"/>
    <m/>
    <m/>
    <m/>
    <s v="Y"/>
    <m/>
    <m/>
    <s v="Y"/>
    <m/>
    <m/>
    <m/>
    <m/>
    <m/>
    <m/>
    <s v="Acciden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D0DFD6A-EDF2-4C4E-AAB6-C012234E1A9B}" name="Age- M"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rowHeaderCaption="Age- M">
  <location ref="N13:O21" firstHeaderRow="1" firstDataRow="1" firstDataCol="1" rowPageCount="2" colPageCount="1"/>
  <pivotFields count="42">
    <pivotField showAll="0"/>
    <pivotField dataField="1" showAll="0"/>
    <pivotField showAll="0">
      <items count="335">
        <item x="276"/>
        <item x="3"/>
        <item x="288"/>
        <item x="236"/>
        <item x="118"/>
        <item x="172"/>
        <item x="206"/>
        <item x="270"/>
        <item x="30"/>
        <item x="234"/>
        <item x="134"/>
        <item x="92"/>
        <item x="217"/>
        <item x="167"/>
        <item x="193"/>
        <item x="46"/>
        <item x="233"/>
        <item x="83"/>
        <item x="47"/>
        <item x="116"/>
        <item x="274"/>
        <item x="57"/>
        <item x="277"/>
        <item x="246"/>
        <item x="307"/>
        <item x="115"/>
        <item x="207"/>
        <item x="63"/>
        <item x="286"/>
        <item x="238"/>
        <item x="222"/>
        <item x="42"/>
        <item x="176"/>
        <item x="76"/>
        <item x="11"/>
        <item x="23"/>
        <item x="68"/>
        <item x="119"/>
        <item x="27"/>
        <item x="262"/>
        <item x="299"/>
        <item x="112"/>
        <item x="149"/>
        <item x="106"/>
        <item x="209"/>
        <item x="185"/>
        <item x="273"/>
        <item x="305"/>
        <item x="257"/>
        <item x="52"/>
        <item x="231"/>
        <item x="109"/>
        <item x="311"/>
        <item x="182"/>
        <item x="330"/>
        <item x="37"/>
        <item x="85"/>
        <item x="205"/>
        <item x="105"/>
        <item x="91"/>
        <item x="282"/>
        <item x="321"/>
        <item x="73"/>
        <item x="144"/>
        <item x="108"/>
        <item x="143"/>
        <item x="214"/>
        <item x="306"/>
        <item x="81"/>
        <item x="326"/>
        <item x="97"/>
        <item x="213"/>
        <item x="165"/>
        <item x="243"/>
        <item x="154"/>
        <item x="218"/>
        <item x="166"/>
        <item x="196"/>
        <item x="93"/>
        <item x="239"/>
        <item x="135"/>
        <item x="31"/>
        <item x="297"/>
        <item x="181"/>
        <item x="60"/>
        <item x="82"/>
        <item x="325"/>
        <item x="211"/>
        <item x="40"/>
        <item x="316"/>
        <item x="86"/>
        <item x="124"/>
        <item x="310"/>
        <item x="162"/>
        <item x="178"/>
        <item x="255"/>
        <item x="66"/>
        <item x="61"/>
        <item x="319"/>
        <item x="78"/>
        <item x="268"/>
        <item x="131"/>
        <item x="41"/>
        <item x="191"/>
        <item x="50"/>
        <item x="287"/>
        <item x="132"/>
        <item x="170"/>
        <item x="302"/>
        <item x="7"/>
        <item x="49"/>
        <item x="272"/>
        <item x="188"/>
        <item x="122"/>
        <item x="279"/>
        <item x="202"/>
        <item x="113"/>
        <item x="300"/>
        <item x="58"/>
        <item x="192"/>
        <item x="55"/>
        <item x="107"/>
        <item x="75"/>
        <item x="69"/>
        <item x="314"/>
        <item x="20"/>
        <item x="313"/>
        <item x="156"/>
        <item x="271"/>
        <item x="43"/>
        <item x="130"/>
        <item x="98"/>
        <item x="157"/>
        <item x="12"/>
        <item x="15"/>
        <item x="230"/>
        <item x="120"/>
        <item x="187"/>
        <item x="117"/>
        <item x="322"/>
        <item x="48"/>
        <item x="39"/>
        <item x="190"/>
        <item x="173"/>
        <item x="210"/>
        <item x="127"/>
        <item x="312"/>
        <item x="146"/>
        <item x="53"/>
        <item x="26"/>
        <item x="171"/>
        <item x="247"/>
        <item x="87"/>
        <item x="221"/>
        <item x="269"/>
        <item x="38"/>
        <item x="141"/>
        <item x="327"/>
        <item x="77"/>
        <item x="22"/>
        <item x="163"/>
        <item x="290"/>
        <item x="244"/>
        <item x="301"/>
        <item x="220"/>
        <item x="16"/>
        <item x="194"/>
        <item x="260"/>
        <item x="195"/>
        <item x="102"/>
        <item x="140"/>
        <item x="184"/>
        <item x="245"/>
        <item x="70"/>
        <item x="161"/>
        <item x="241"/>
        <item x="252"/>
        <item x="281"/>
        <item x="199"/>
        <item x="331"/>
        <item x="261"/>
        <item x="242"/>
        <item x="114"/>
        <item x="62"/>
        <item x="136"/>
        <item x="5"/>
        <item x="317"/>
        <item x="225"/>
        <item x="155"/>
        <item x="177"/>
        <item x="204"/>
        <item x="24"/>
        <item x="284"/>
        <item x="174"/>
        <item x="103"/>
        <item x="254"/>
        <item x="13"/>
        <item x="228"/>
        <item x="158"/>
        <item x="139"/>
        <item x="318"/>
        <item x="126"/>
        <item x="80"/>
        <item x="197"/>
        <item x="153"/>
        <item x="315"/>
        <item x="224"/>
        <item x="96"/>
        <item x="285"/>
        <item x="137"/>
        <item x="59"/>
        <item x="219"/>
        <item x="275"/>
        <item x="258"/>
        <item x="179"/>
        <item x="253"/>
        <item x="35"/>
        <item x="223"/>
        <item x="329"/>
        <item x="88"/>
        <item x="123"/>
        <item x="250"/>
        <item x="168"/>
        <item x="237"/>
        <item x="121"/>
        <item x="71"/>
        <item x="229"/>
        <item x="248"/>
        <item x="145"/>
        <item x="54"/>
        <item x="203"/>
        <item x="9"/>
        <item x="289"/>
        <item x="125"/>
        <item x="296"/>
        <item x="264"/>
        <item x="215"/>
        <item x="36"/>
        <item x="283"/>
        <item x="208"/>
        <item x="251"/>
        <item x="104"/>
        <item x="74"/>
        <item x="308"/>
        <item x="18"/>
        <item x="278"/>
        <item x="259"/>
        <item x="84"/>
        <item x="294"/>
        <item x="267"/>
        <item x="129"/>
        <item x="263"/>
        <item x="51"/>
        <item x="169"/>
        <item x="33"/>
        <item x="293"/>
        <item x="17"/>
        <item x="142"/>
        <item x="183"/>
        <item x="265"/>
        <item x="0"/>
        <item x="101"/>
        <item x="100"/>
        <item x="298"/>
        <item x="324"/>
        <item x="147"/>
        <item x="266"/>
        <item x="212"/>
        <item x="323"/>
        <item x="79"/>
        <item x="99"/>
        <item x="34"/>
        <item x="186"/>
        <item x="45"/>
        <item x="304"/>
        <item x="90"/>
        <item x="235"/>
        <item x="295"/>
        <item x="133"/>
        <item x="240"/>
        <item x="164"/>
        <item x="8"/>
        <item x="226"/>
        <item x="150"/>
        <item x="111"/>
        <item x="64"/>
        <item x="2"/>
        <item x="94"/>
        <item x="138"/>
        <item x="180"/>
        <item x="44"/>
        <item x="1"/>
        <item x="148"/>
        <item x="19"/>
        <item x="309"/>
        <item x="292"/>
        <item x="110"/>
        <item x="291"/>
        <item x="14"/>
        <item x="159"/>
        <item x="198"/>
        <item x="28"/>
        <item x="89"/>
        <item x="200"/>
        <item x="280"/>
        <item x="128"/>
        <item x="332"/>
        <item x="4"/>
        <item x="320"/>
        <item x="65"/>
        <item x="21"/>
        <item x="152"/>
        <item x="10"/>
        <item x="328"/>
        <item x="227"/>
        <item x="95"/>
        <item x="201"/>
        <item x="303"/>
        <item x="29"/>
        <item x="67"/>
        <item x="25"/>
        <item x="232"/>
        <item x="160"/>
        <item x="216"/>
        <item x="72"/>
        <item x="6"/>
        <item x="249"/>
        <item x="151"/>
        <item x="32"/>
        <item x="189"/>
        <item x="256"/>
        <item x="175"/>
        <item x="56"/>
        <item x="333"/>
        <item t="default"/>
      </items>
    </pivotField>
    <pivotField showAll="0"/>
    <pivotField name="Age- Male" axis="axisRow" showAll="0">
      <items count="8">
        <item n="&lt;20" x="0"/>
        <item x="1"/>
        <item x="2"/>
        <item x="3"/>
        <item x="4"/>
        <item x="5"/>
        <item x="6"/>
        <item t="default"/>
      </items>
    </pivotField>
    <pivotField axis="axisPage" multipleItemSelectionAllowed="1" showAll="0">
      <items count="4">
        <item h="1" x="1"/>
        <item x="0"/>
        <item h="1" x="2"/>
        <item t="default"/>
      </items>
    </pivotField>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Page" multipleItemSelectionAllowed="1" showAll="0">
      <items count="10">
        <item x="3"/>
        <item x="2"/>
        <item x="1"/>
        <item x="6"/>
        <item x="0"/>
        <item x="4"/>
        <item x="7"/>
        <item x="5"/>
        <item h="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h="1" x="0"/>
        <item x="1"/>
        <item x="2"/>
        <item x="3"/>
        <item x="4"/>
        <item h="1" x="5"/>
        <item t="default"/>
      </items>
    </pivotField>
  </pivotFields>
  <rowFields count="1">
    <field x="4"/>
  </rowFields>
  <rowItems count="8">
    <i>
      <x/>
    </i>
    <i>
      <x v="1"/>
    </i>
    <i>
      <x v="2"/>
    </i>
    <i>
      <x v="3"/>
    </i>
    <i>
      <x v="4"/>
    </i>
    <i>
      <x v="5"/>
    </i>
    <i>
      <x v="6"/>
    </i>
    <i t="grand">
      <x/>
    </i>
  </rowItems>
  <colItems count="1">
    <i/>
  </colItems>
  <pageFields count="2">
    <pageField fld="5" hier="-1"/>
    <pageField fld="11" hier="-1"/>
  </pageFields>
  <dataFields count="1">
    <dataField name="Count of ID" fld="1" subtotal="count" baseField="0" baseItem="0"/>
  </dataFields>
  <formats count="6">
    <format dxfId="5">
      <pivotArea type="all" dataOnly="0" outline="0" fieldPosition="0"/>
    </format>
    <format dxfId="4">
      <pivotArea outline="0" collapsedLevelsAreSubtotals="1" fieldPosition="0"/>
    </format>
    <format dxfId="3">
      <pivotArea field="4" type="button" dataOnly="0" labelOnly="1" outline="0" axis="axisRow" fieldPosition="0"/>
    </format>
    <format dxfId="2">
      <pivotArea dataOnly="0" labelOnly="1" fieldPosition="0">
        <references count="1">
          <reference field="4" count="0"/>
        </references>
      </pivotArea>
    </format>
    <format dxfId="1">
      <pivotArea dataOnly="0" labelOnly="1" grandRow="1" outline="0" fieldPosition="0"/>
    </format>
    <format dxfId="0">
      <pivotArea dataOnly="0" labelOnly="1" outline="0" axis="axisValues" fieldPosition="0"/>
    </format>
  </formats>
  <chartFormats count="2">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23BB360-B025-4491-9718-AFA84206143B}" name="PivotTable4"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6:B92" firstHeaderRow="1" firstDataRow="1" firstDataCol="1" rowPageCount="2" colPageCount="1"/>
  <pivotFields count="42">
    <pivotField showAll="0"/>
    <pivotField showAll="0"/>
    <pivotField showAll="0">
      <items count="335">
        <item x="276"/>
        <item x="3"/>
        <item x="288"/>
        <item x="236"/>
        <item x="118"/>
        <item x="172"/>
        <item x="206"/>
        <item x="270"/>
        <item x="30"/>
        <item x="234"/>
        <item x="134"/>
        <item x="92"/>
        <item x="217"/>
        <item x="167"/>
        <item x="193"/>
        <item x="46"/>
        <item x="233"/>
        <item x="83"/>
        <item x="47"/>
        <item x="116"/>
        <item x="274"/>
        <item x="57"/>
        <item x="277"/>
        <item x="246"/>
        <item x="307"/>
        <item x="115"/>
        <item x="207"/>
        <item x="63"/>
        <item x="286"/>
        <item x="238"/>
        <item x="222"/>
        <item x="42"/>
        <item x="176"/>
        <item x="76"/>
        <item x="11"/>
        <item x="23"/>
        <item x="68"/>
        <item x="119"/>
        <item x="27"/>
        <item x="262"/>
        <item x="299"/>
        <item x="112"/>
        <item x="149"/>
        <item x="106"/>
        <item x="209"/>
        <item x="185"/>
        <item x="273"/>
        <item x="305"/>
        <item x="257"/>
        <item x="52"/>
        <item x="231"/>
        <item x="109"/>
        <item x="311"/>
        <item x="182"/>
        <item x="330"/>
        <item x="37"/>
        <item x="85"/>
        <item x="205"/>
        <item x="105"/>
        <item x="91"/>
        <item x="282"/>
        <item x="321"/>
        <item x="73"/>
        <item x="144"/>
        <item x="108"/>
        <item x="143"/>
        <item x="214"/>
        <item x="306"/>
        <item x="81"/>
        <item x="326"/>
        <item x="97"/>
        <item x="213"/>
        <item x="165"/>
        <item x="243"/>
        <item x="154"/>
        <item x="218"/>
        <item x="166"/>
        <item x="196"/>
        <item x="93"/>
        <item x="239"/>
        <item x="135"/>
        <item x="31"/>
        <item x="297"/>
        <item x="181"/>
        <item x="60"/>
        <item x="82"/>
        <item x="325"/>
        <item x="211"/>
        <item x="40"/>
        <item x="316"/>
        <item x="86"/>
        <item x="124"/>
        <item x="310"/>
        <item x="162"/>
        <item x="178"/>
        <item x="255"/>
        <item x="66"/>
        <item x="61"/>
        <item x="319"/>
        <item x="78"/>
        <item x="268"/>
        <item x="131"/>
        <item x="41"/>
        <item x="191"/>
        <item x="50"/>
        <item x="287"/>
        <item x="132"/>
        <item x="170"/>
        <item x="302"/>
        <item x="7"/>
        <item x="49"/>
        <item x="272"/>
        <item x="188"/>
        <item x="122"/>
        <item x="279"/>
        <item x="202"/>
        <item x="113"/>
        <item x="300"/>
        <item x="58"/>
        <item x="192"/>
        <item x="55"/>
        <item x="107"/>
        <item x="75"/>
        <item x="69"/>
        <item x="314"/>
        <item x="20"/>
        <item x="313"/>
        <item x="156"/>
        <item x="271"/>
        <item x="43"/>
        <item x="130"/>
        <item x="98"/>
        <item x="157"/>
        <item x="12"/>
        <item x="15"/>
        <item x="230"/>
        <item x="120"/>
        <item x="187"/>
        <item x="117"/>
        <item x="322"/>
        <item x="48"/>
        <item x="39"/>
        <item x="190"/>
        <item x="173"/>
        <item x="210"/>
        <item x="127"/>
        <item x="312"/>
        <item x="146"/>
        <item x="53"/>
        <item x="26"/>
        <item x="171"/>
        <item x="247"/>
        <item x="87"/>
        <item x="221"/>
        <item x="269"/>
        <item x="38"/>
        <item x="141"/>
        <item x="327"/>
        <item x="77"/>
        <item x="22"/>
        <item x="163"/>
        <item x="290"/>
        <item x="244"/>
        <item x="301"/>
        <item x="220"/>
        <item x="16"/>
        <item x="194"/>
        <item x="260"/>
        <item x="195"/>
        <item x="102"/>
        <item x="140"/>
        <item x="184"/>
        <item x="245"/>
        <item x="70"/>
        <item x="161"/>
        <item x="241"/>
        <item x="252"/>
        <item x="281"/>
        <item x="199"/>
        <item x="331"/>
        <item x="261"/>
        <item x="242"/>
        <item x="114"/>
        <item x="62"/>
        <item x="136"/>
        <item x="5"/>
        <item x="317"/>
        <item x="225"/>
        <item x="155"/>
        <item x="177"/>
        <item x="204"/>
        <item x="24"/>
        <item x="284"/>
        <item x="174"/>
        <item x="103"/>
        <item x="254"/>
        <item x="13"/>
        <item x="228"/>
        <item x="158"/>
        <item x="139"/>
        <item x="318"/>
        <item x="126"/>
        <item x="80"/>
        <item x="197"/>
        <item x="153"/>
        <item x="315"/>
        <item x="224"/>
        <item x="96"/>
        <item x="285"/>
        <item x="137"/>
        <item x="59"/>
        <item x="219"/>
        <item x="275"/>
        <item x="258"/>
        <item x="179"/>
        <item x="253"/>
        <item x="35"/>
        <item x="223"/>
        <item x="329"/>
        <item x="88"/>
        <item x="123"/>
        <item x="250"/>
        <item x="168"/>
        <item x="237"/>
        <item x="121"/>
        <item x="71"/>
        <item x="229"/>
        <item x="248"/>
        <item x="145"/>
        <item x="54"/>
        <item x="203"/>
        <item x="9"/>
        <item x="289"/>
        <item x="125"/>
        <item x="296"/>
        <item x="264"/>
        <item x="215"/>
        <item x="36"/>
        <item x="283"/>
        <item x="208"/>
        <item x="251"/>
        <item x="104"/>
        <item x="74"/>
        <item x="308"/>
        <item x="18"/>
        <item x="278"/>
        <item x="259"/>
        <item x="84"/>
        <item x="294"/>
        <item x="267"/>
        <item x="129"/>
        <item x="263"/>
        <item x="51"/>
        <item x="169"/>
        <item x="33"/>
        <item x="293"/>
        <item x="17"/>
        <item x="142"/>
        <item x="183"/>
        <item x="265"/>
        <item x="0"/>
        <item x="101"/>
        <item x="100"/>
        <item x="298"/>
        <item x="324"/>
        <item x="147"/>
        <item x="266"/>
        <item x="212"/>
        <item x="323"/>
        <item x="79"/>
        <item x="99"/>
        <item x="34"/>
        <item x="186"/>
        <item x="45"/>
        <item x="304"/>
        <item x="90"/>
        <item x="235"/>
        <item x="295"/>
        <item x="133"/>
        <item x="240"/>
        <item x="164"/>
        <item x="8"/>
        <item x="226"/>
        <item x="150"/>
        <item x="111"/>
        <item x="64"/>
        <item x="2"/>
        <item x="94"/>
        <item x="138"/>
        <item x="180"/>
        <item x="44"/>
        <item x="1"/>
        <item x="148"/>
        <item x="19"/>
        <item x="309"/>
        <item x="292"/>
        <item x="110"/>
        <item x="291"/>
        <item x="14"/>
        <item x="159"/>
        <item x="198"/>
        <item x="28"/>
        <item x="89"/>
        <item x="200"/>
        <item x="280"/>
        <item x="128"/>
        <item x="332"/>
        <item x="4"/>
        <item x="320"/>
        <item x="65"/>
        <item x="21"/>
        <item x="152"/>
        <item x="10"/>
        <item x="328"/>
        <item x="227"/>
        <item x="95"/>
        <item x="201"/>
        <item x="303"/>
        <item x="29"/>
        <item x="67"/>
        <item x="25"/>
        <item x="232"/>
        <item x="160"/>
        <item x="216"/>
        <item x="72"/>
        <item x="6"/>
        <item x="249"/>
        <item x="151"/>
        <item x="32"/>
        <item x="189"/>
        <item x="256"/>
        <item x="175"/>
        <item x="56"/>
        <item x="333"/>
        <item t="default"/>
      </items>
    </pivotField>
    <pivotField showAll="0"/>
    <pivotField showAll="0"/>
    <pivotField showAll="0"/>
    <pivotField showAll="0"/>
    <pivotField showAll="0"/>
    <pivotField showAll="0"/>
    <pivotField showAll="0"/>
    <pivotField showAll="0"/>
    <pivotField axis="axisPage" multipleItemSelectionAllowed="1" showAll="0">
      <items count="10">
        <item x="3"/>
        <item x="2"/>
        <item x="1"/>
        <item x="6"/>
        <item x="0"/>
        <item x="4"/>
        <item x="7"/>
        <item x="5"/>
        <item h="1" x="8"/>
        <item t="default"/>
      </items>
    </pivotField>
    <pivotField showAll="0"/>
    <pivotField showAll="0"/>
    <pivotField showAll="0">
      <items count="5">
        <item x="1"/>
        <item x="0"/>
        <item x="2"/>
        <item x="3"/>
        <item t="default"/>
      </items>
    </pivotField>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defaultSubtotal="0"/>
    <pivotField axis="axisPage" multipleItemSelectionAllowed="1" showAll="0" defaultSubtotal="0">
      <items count="6">
        <item h="1" x="0"/>
        <item x="1"/>
        <item x="2"/>
        <item x="3"/>
        <item x="4"/>
        <item h="1" x="5"/>
      </items>
    </pivotField>
  </pivotFields>
  <rowFields count="1">
    <field x="-2"/>
  </rowFields>
  <rowItems count="16">
    <i>
      <x/>
    </i>
    <i i="1">
      <x v="1"/>
    </i>
    <i i="2">
      <x v="2"/>
    </i>
    <i i="3">
      <x v="3"/>
    </i>
    <i i="4">
      <x v="4"/>
    </i>
    <i i="5">
      <x v="5"/>
    </i>
    <i i="6">
      <x v="6"/>
    </i>
    <i i="7">
      <x v="7"/>
    </i>
    <i i="8">
      <x v="8"/>
    </i>
    <i i="9">
      <x v="9"/>
    </i>
    <i i="10">
      <x v="10"/>
    </i>
    <i i="11">
      <x v="11"/>
    </i>
    <i i="12">
      <x v="12"/>
    </i>
    <i i="13">
      <x v="13"/>
    </i>
    <i i="14">
      <x v="14"/>
    </i>
    <i i="15">
      <x v="15"/>
    </i>
  </rowItems>
  <colItems count="1">
    <i/>
  </colItems>
  <pageFields count="2">
    <pageField fld="11" hier="-1"/>
    <pageField fld="41" hier="-1"/>
  </pageFields>
  <dataFields count="16">
    <dataField name=" Fentanyl" fld="24" subtotal="count" baseField="0" baseItem="0"/>
    <dataField name=" Heroin" fld="22" subtotal="count" baseField="0" baseItem="0"/>
    <dataField name=" Benzodiazepine" fld="30" subtotal="count" baseField="0" baseItem="0"/>
    <dataField name=" Cocaine" fld="23" subtotal="count" baseField="0" baseItem="0"/>
    <dataField name=" Ethanol" fld="28" subtotal="count" baseField="0" baseItem="0"/>
    <dataField name=" FentanylAnalogue" fld="25" subtotal="count" baseField="0" baseItem="0"/>
    <dataField name=" Methadone" fld="31" subtotal="count" baseField="0" baseItem="0"/>
    <dataField name=" Oxycodone" fld="26" subtotal="count" baseField="0" baseItem="0"/>
    <dataField name=" Other" fld="36" subtotal="count" baseField="0" baseItem="0"/>
    <dataField name=" Amphet" fld="32" subtotal="count" baseField="0" baseItem="0"/>
    <dataField name=" Tramad" fld="33" subtotal="count" baseField="0" baseItem="0"/>
    <dataField name=" Hydromorphone" fld="35" subtotal="count" baseField="0" baseItem="0"/>
    <dataField name=" Hydrocodone" fld="29" subtotal="count" baseField="0" baseItem="0"/>
    <dataField name=" Morphine_NotHeroin" fld="34" subtotal="count" baseField="0" baseItem="0"/>
    <dataField name=" OpiateNOS" fld="37" subtotal="count" baseField="0" baseItem="0"/>
    <dataField name=" Oxymorphone" fld="27" subtotal="count" baseField="0" baseItem="0"/>
  </dataFields>
  <formats count="5">
    <format dxfId="10">
      <pivotArea type="all" dataOnly="0" outline="0" fieldPosition="0"/>
    </format>
    <format dxfId="9">
      <pivotArea outline="0" collapsedLevelsAreSubtotals="1" fieldPosition="0"/>
    </format>
    <format dxfId="8">
      <pivotArea field="-2" type="button" dataOnly="0" labelOnly="1" outline="0" axis="axisRow" fieldPosition="0"/>
    </format>
    <format dxfId="7">
      <pivotArea dataOnly="0" labelOnly="1" outline="0" fieldPosition="0">
        <references count="1">
          <reference field="4294967294" count="16">
            <x v="0"/>
            <x v="1"/>
            <x v="2"/>
            <x v="3"/>
            <x v="4"/>
            <x v="5"/>
            <x v="6"/>
            <x v="7"/>
            <x v="8"/>
            <x v="9"/>
            <x v="10"/>
            <x v="11"/>
            <x v="12"/>
            <x v="13"/>
            <x v="14"/>
            <x v="15"/>
          </reference>
        </references>
      </pivotArea>
    </format>
    <format dxfId="6">
      <pivotArea dataOnly="0" labelOnly="1" grandCol="1" outline="0" axis="axisCol"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37B880-6DC8-4D27-967F-F7BDA131E44A}" name="PivotTable33"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100:E104" firstHeaderRow="1" firstDataRow="2" firstDataCol="1" rowPageCount="1" colPageCount="1"/>
  <pivotFields count="42">
    <pivotField showAll="0"/>
    <pivotField dataField="1" showAll="0" countASubtotal="1">
      <items count="889">
        <item x="503"/>
        <item x="878"/>
        <item x="3"/>
        <item x="559"/>
        <item x="720"/>
        <item x="635"/>
        <item x="352"/>
        <item x="130"/>
        <item x="804"/>
        <item x="648"/>
        <item x="552"/>
        <item x="707"/>
        <item x="205"/>
        <item x="270"/>
        <item x="469"/>
        <item x="685"/>
        <item x="32"/>
        <item x="404"/>
        <item x="856"/>
        <item x="346"/>
        <item x="638"/>
        <item x="485"/>
        <item x="622"/>
        <item x="409"/>
        <item x="156"/>
        <item x="755"/>
        <item x="483"/>
        <item x="354"/>
        <item x="102"/>
        <item x="298"/>
        <item x="522"/>
        <item x="198"/>
        <item x="366"/>
        <item x="667"/>
        <item x="235"/>
        <item x="48"/>
        <item x="147"/>
        <item x="794"/>
        <item x="529"/>
        <item x="338"/>
        <item x="91"/>
        <item x="739"/>
        <item x="50"/>
        <item x="403"/>
        <item x="575"/>
        <item x="455"/>
        <item x="645"/>
        <item x="396"/>
        <item x="127"/>
        <item x="682"/>
        <item x="500"/>
        <item x="344"/>
        <item x="60"/>
        <item x="334"/>
        <item x="512"/>
        <item x="677"/>
        <item x="385"/>
        <item x="657"/>
        <item x="838"/>
        <item x="630"/>
        <item x="441"/>
        <item x="126"/>
        <item x="800"/>
        <item x="558"/>
        <item x="274"/>
        <item x="66"/>
        <item x="750"/>
        <item x="301"/>
        <item x="550"/>
        <item x="700"/>
        <item x="358"/>
        <item x="586"/>
        <item x="361"/>
        <item x="312"/>
        <item x="809"/>
        <item x="608"/>
        <item x="413"/>
        <item x="765"/>
        <item x="199"/>
        <item x="44"/>
        <item x="273"/>
        <item x="534"/>
        <item x="687"/>
        <item x="212"/>
        <item x="460"/>
        <item x="579"/>
        <item x="555"/>
        <item x="605"/>
        <item x="410"/>
        <item x="81"/>
        <item x="183"/>
        <item x="565"/>
        <item x="292"/>
        <item x="11"/>
        <item x="693"/>
        <item x="246"/>
        <item x="526"/>
        <item x="708"/>
        <item x="24"/>
        <item x="425"/>
        <item x="666"/>
        <item x="72"/>
        <item x="353"/>
        <item x="133"/>
        <item x="817"/>
        <item x="588"/>
        <item x="164"/>
        <item x="756"/>
        <item x="551"/>
        <item x="424"/>
        <item x="228"/>
        <item x="28"/>
        <item x="251"/>
        <item x="466"/>
        <item x="432"/>
        <item x="597"/>
        <item x="372"/>
        <item x="122"/>
        <item x="826"/>
        <item x="548"/>
        <item x="299"/>
        <item x="175"/>
        <item x="411"/>
        <item x="653"/>
        <item x="803"/>
        <item x="116"/>
        <item x="603"/>
        <item x="279"/>
        <item x="508"/>
        <item x="633"/>
        <item x="365"/>
        <item x="224"/>
        <item x="497"/>
        <item x="623"/>
        <item x="412"/>
        <item x="155"/>
        <item x="55"/>
        <item x="336"/>
        <item x="557"/>
        <item x="737"/>
        <item x="119"/>
        <item x="681"/>
        <item x="221"/>
        <item x="870"/>
        <item x="632"/>
        <item x="39"/>
        <item x="167"/>
        <item x="785"/>
        <item x="271"/>
        <item x="473"/>
        <item x="744"/>
        <item x="93"/>
        <item x="349"/>
        <item x="536"/>
        <item x="269"/>
        <item x="479"/>
        <item x="581"/>
        <item x="379"/>
        <item x="218"/>
        <item x="836"/>
        <item x="850"/>
        <item x="639"/>
        <item x="399"/>
        <item x="115"/>
        <item x="100"/>
        <item x="277"/>
        <item x="533"/>
        <item x="752"/>
        <item x="78"/>
        <item x="332"/>
        <item x="477"/>
        <item x="686"/>
        <item x="444"/>
        <item x="170"/>
        <item x="625"/>
        <item x="261"/>
        <item x="448"/>
        <item x="118"/>
        <item x="793"/>
        <item x="247"/>
        <item x="763"/>
        <item x="169"/>
        <item x="294"/>
        <item x="544"/>
        <item x="291"/>
        <item x="488"/>
        <item x="646"/>
        <item x="456"/>
        <item x="125"/>
        <item x="87"/>
        <item x="815"/>
        <item x="611"/>
        <item x="422"/>
        <item x="138"/>
        <item x="107"/>
        <item x="289"/>
        <item x="487"/>
        <item x="694"/>
        <item x="288"/>
        <item x="692"/>
        <item x="449"/>
        <item x="196"/>
        <item x="604"/>
        <item x="376"/>
        <item x="180"/>
        <item x="884"/>
        <item x="300"/>
        <item x="568"/>
        <item x="873"/>
        <item x="197"/>
        <item x="241"/>
        <item x="242"/>
        <item x="427"/>
        <item x="290"/>
        <item x="103"/>
        <item x="806"/>
        <item x="583"/>
        <item x="360"/>
        <item x="158"/>
        <item x="617"/>
        <item x="880"/>
        <item x="33"/>
        <item x="253"/>
        <item x="470"/>
        <item x="719"/>
        <item x="430"/>
        <item x="825"/>
        <item x="758"/>
        <item x="585"/>
        <item x="220"/>
        <item x="665"/>
        <item x="507"/>
        <item x="749"/>
        <item x="63"/>
        <item x="402"/>
        <item x="647"/>
        <item x="89"/>
        <item x="735"/>
        <item x="799"/>
        <item x="283"/>
        <item x="510"/>
        <item x="42"/>
        <item x="128"/>
        <item x="459"/>
        <item x="652"/>
        <item x="717"/>
        <item x="814"/>
        <item x="589"/>
        <item x="304"/>
        <item x="94"/>
        <item x="770"/>
        <item x="530"/>
        <item x="143"/>
        <item x="388"/>
        <item x="524"/>
        <item x="679"/>
        <item x="193"/>
        <item x="442"/>
        <item x="664"/>
        <item x="844"/>
        <item x="215"/>
        <item x="837"/>
        <item x="582"/>
        <item x="407"/>
        <item x="70"/>
        <item x="690"/>
        <item x="64"/>
        <item x="751"/>
        <item x="736"/>
        <item x="84"/>
        <item x="88"/>
        <item x="463"/>
        <item x="795"/>
        <item x="152"/>
        <item x="43"/>
        <item x="232"/>
        <item x="779"/>
        <item x="593"/>
        <item x="335"/>
        <item x="53"/>
        <item x="734"/>
        <item x="554"/>
        <item x="153"/>
        <item x="342"/>
        <item x="465"/>
        <item x="202"/>
        <item x="851"/>
        <item x="857"/>
        <item x="602"/>
        <item x="458"/>
        <item x="691"/>
        <item x="7"/>
        <item x="695"/>
        <item x="52"/>
        <item x="494"/>
        <item x="875"/>
        <item x="227"/>
        <item x="364"/>
        <item x="321"/>
        <item x="400"/>
        <item x="137"/>
        <item x="843"/>
        <item x="662"/>
        <item x="333"/>
        <item x="521"/>
        <item x="258"/>
        <item x="543"/>
        <item x="777"/>
        <item x="434"/>
        <item x="831"/>
        <item x="123"/>
        <item x="827"/>
        <item x="598"/>
        <item x="61"/>
        <item x="675"/>
        <item x="877"/>
        <item x="697"/>
        <item x="233"/>
        <item x="513"/>
        <item x="866"/>
        <item x="58"/>
        <item x="351"/>
        <item x="370"/>
        <item x="117"/>
        <item x="876"/>
        <item x="80"/>
        <item x="371"/>
        <item x="73"/>
        <item x="710"/>
        <item x="20"/>
        <item x="238"/>
        <item x="702"/>
        <item x="184"/>
        <item x="610"/>
        <item x="556"/>
        <item x="703"/>
        <item x="491"/>
        <item x="45"/>
        <item x="869"/>
        <item x="629"/>
        <item x="151"/>
        <item x="797"/>
        <item x="726"/>
        <item x="108"/>
        <item x="546"/>
        <item x="805"/>
        <item x="157"/>
        <item x="286"/>
        <item x="482"/>
        <item x="186"/>
        <item x="865"/>
        <item x="12"/>
        <item x="696"/>
        <item x="15"/>
        <item x="82"/>
        <item x="331"/>
        <item x="730"/>
        <item x="135"/>
        <item x="383"/>
        <item x="515"/>
        <item x="671"/>
        <item x="847"/>
        <item x="447"/>
        <item x="226"/>
        <item x="859"/>
        <item x="129"/>
        <item x="801"/>
        <item x="759"/>
        <item x="51"/>
        <item x="302"/>
        <item x="549"/>
        <item x="745"/>
        <item x="99"/>
        <item x="239"/>
        <item x="475"/>
        <item x="209"/>
        <item x="832"/>
        <item x="678"/>
        <item x="433"/>
        <item x="41"/>
        <item x="230"/>
        <item x="784"/>
        <item x="587"/>
        <item x="206"/>
        <item x="280"/>
        <item x="541"/>
        <item x="747"/>
        <item x="148"/>
        <item x="340"/>
        <item x="480"/>
        <item x="689"/>
        <item x="798"/>
        <item x="453"/>
        <item x="172"/>
        <item x="863"/>
        <item x="185"/>
        <item x="767"/>
        <item x="56"/>
        <item x="249"/>
        <item x="527"/>
        <item x="709"/>
        <item x="27"/>
        <item x="461"/>
        <item x="203"/>
        <item x="393"/>
        <item x="596"/>
        <item x="386"/>
        <item x="658"/>
        <item x="95"/>
        <item x="311"/>
        <item x="468"/>
        <item x="712"/>
        <item x="40"/>
        <item x="257"/>
        <item x="538"/>
        <item x="775"/>
        <item x="882"/>
        <item x="651"/>
        <item x="189"/>
        <item x="375"/>
        <item x="619"/>
        <item x="305"/>
        <item x="166"/>
        <item x="816"/>
        <item x="813"/>
        <item x="743"/>
        <item x="83"/>
        <item x="419"/>
        <item x="313"/>
        <item x="663"/>
        <item x="705"/>
        <item x="23"/>
        <item x="243"/>
        <item x="523"/>
        <item x="194"/>
        <item x="841"/>
        <item x="612"/>
        <item x="563"/>
        <item x="377"/>
        <item x="885"/>
        <item x="601"/>
        <item x="306"/>
        <item x="519"/>
        <item x="868"/>
        <item x="16"/>
        <item x="236"/>
        <item x="699"/>
        <item x="762"/>
        <item x="553"/>
        <item x="423"/>
        <item x="706"/>
        <item x="492"/>
        <item x="240"/>
        <item x="428"/>
        <item x="725"/>
        <item x="511"/>
        <item x="323"/>
        <item x="369"/>
        <item x="112"/>
        <item x="764"/>
        <item x="496"/>
        <item x="309"/>
        <item x="789"/>
        <item x="165"/>
        <item x="265"/>
        <item x="493"/>
        <item x="842"/>
        <item x="223"/>
        <item x="445"/>
        <item x="637"/>
        <item x="481"/>
        <item x="267"/>
        <item x="381"/>
        <item x="567"/>
        <item x="74"/>
        <item x="132"/>
        <item x="295"/>
        <item x="518"/>
        <item x="701"/>
        <item x="191"/>
        <item x="363"/>
        <item x="661"/>
        <item x="420"/>
        <item x="714"/>
        <item x="872"/>
        <item x="572"/>
        <item x="395"/>
        <item x="742"/>
        <item x="532"/>
        <item x="830"/>
        <item x="250"/>
        <item x="472"/>
        <item x="879"/>
        <item x="431"/>
        <item x="520"/>
        <item x="640"/>
        <item x="374"/>
        <item x="124"/>
        <item x="773"/>
        <item x="318"/>
        <item x="65"/>
        <item x="69"/>
        <item x="505"/>
        <item x="673"/>
        <item x="134"/>
        <item x="384"/>
        <item x="654"/>
        <item x="382"/>
        <item x="159"/>
        <item x="628"/>
        <item x="343"/>
        <item x="439"/>
        <item x="5"/>
        <item x="753"/>
        <item x="509"/>
        <item x="723"/>
        <item x="317"/>
        <item x="560"/>
        <item x="181"/>
        <item x="606"/>
        <item x="834"/>
        <item x="437"/>
        <item x="213"/>
        <item x="768"/>
        <item x="528"/>
        <item x="260"/>
        <item x="25"/>
        <item x="29"/>
        <item x="281"/>
        <item x="540"/>
        <item x="210"/>
        <item x="113"/>
        <item x="802"/>
        <item x="644"/>
        <item x="401"/>
        <item x="76"/>
        <item x="757"/>
        <item x="506"/>
        <item x="670"/>
        <item x="13"/>
        <item x="327"/>
        <item x="840"/>
        <item x="187"/>
        <item x="380"/>
        <item x="339"/>
        <item x="781"/>
        <item x="584"/>
        <item x="440"/>
        <item x="163"/>
        <item x="731"/>
        <item x="547"/>
        <item x="263"/>
        <item x="208"/>
        <item x="146"/>
        <item x="367"/>
        <item x="823"/>
        <item x="86"/>
        <item x="525"/>
        <item x="244"/>
        <item x="883"/>
        <item x="373"/>
        <item x="179"/>
        <item x="716"/>
        <item x="504"/>
        <item x="316"/>
        <item x="368"/>
        <item x="106"/>
        <item x="545"/>
        <item x="788"/>
        <item x="160"/>
        <item x="484"/>
        <item x="616"/>
        <item x="450"/>
        <item x="207"/>
        <item x="854"/>
        <item x="467"/>
        <item x="268"/>
        <item x="390"/>
        <item x="142"/>
        <item x="62"/>
        <item x="278"/>
        <item x="345"/>
        <item x="741"/>
        <item x="303"/>
        <item x="501"/>
        <item x="626"/>
        <item x="414"/>
        <item x="216"/>
        <item x="704"/>
        <item x="573"/>
        <item x="397"/>
        <item x="774"/>
        <item x="37"/>
        <item x="315"/>
        <item x="537"/>
        <item x="829"/>
        <item x="96"/>
        <item x="139"/>
        <item x="471"/>
        <item x="669"/>
        <item x="391"/>
        <item x="200"/>
        <item x="845"/>
        <item x="499"/>
        <item x="357"/>
        <item x="136"/>
        <item x="284"/>
        <item x="542"/>
        <item x="754"/>
        <item x="75"/>
        <item x="330"/>
        <item x="514"/>
        <item x="328"/>
        <item x="783"/>
        <item x="634"/>
        <item x="387"/>
        <item x="171"/>
        <item x="454"/>
        <item x="769"/>
        <item x="57"/>
        <item x="259"/>
        <item x="498"/>
        <item x="724"/>
        <item x="9"/>
        <item x="322"/>
        <item x="562"/>
        <item x="656"/>
        <item x="418"/>
        <item x="144"/>
        <item x="818"/>
        <item x="835"/>
        <item x="577"/>
        <item x="438"/>
        <item x="296"/>
        <item x="478"/>
        <item x="858"/>
        <item x="38"/>
        <item x="276"/>
        <item x="535"/>
        <item x="275"/>
        <item x="848"/>
        <item x="392"/>
        <item x="114"/>
        <item x="131"/>
        <item x="808"/>
        <item x="655"/>
        <item x="415"/>
        <item x="79"/>
        <item x="262"/>
        <item x="659"/>
        <item x="676"/>
        <item x="18"/>
        <item x="517"/>
        <item x="627"/>
        <item x="417"/>
        <item x="162"/>
        <item x="92"/>
        <item x="796"/>
        <item x="574"/>
        <item x="452"/>
        <item x="150"/>
        <item x="435"/>
        <item x="621"/>
        <item x="833"/>
        <item x="761"/>
        <item x="140"/>
        <item x="660"/>
        <item x="54"/>
        <item x="613"/>
        <item x="824"/>
        <item x="201"/>
        <item x="248"/>
        <item x="668"/>
        <item x="874"/>
        <item x="145"/>
        <item x="426"/>
        <item x="237"/>
        <item x="35"/>
        <item x="748"/>
        <item x="570"/>
        <item x="17"/>
        <item x="729"/>
        <item x="168"/>
        <item x="266"/>
        <item x="495"/>
        <item x="222"/>
        <item x="443"/>
        <item x="636"/>
        <item x="0"/>
        <item x="711"/>
        <item x="819"/>
        <item x="592"/>
        <item x="308"/>
        <item x="111"/>
        <item x="760"/>
        <item x="110"/>
        <item x="595"/>
        <item x="791"/>
        <item x="272"/>
        <item x="643"/>
        <item x="852"/>
        <item x="173"/>
        <item x="451"/>
        <item x="285"/>
        <item x="446"/>
        <item x="790"/>
        <item x="571"/>
        <item x="310"/>
        <item x="85"/>
        <item x="766"/>
        <item x="811"/>
        <item x="109"/>
        <item x="234"/>
        <item x="490"/>
        <item x="862"/>
        <item x="416"/>
        <item x="624"/>
        <item x="36"/>
        <item x="727"/>
        <item x="225"/>
        <item x="787"/>
        <item x="591"/>
        <item x="329"/>
        <item x="49"/>
        <item x="728"/>
        <item x="47"/>
        <item x="620"/>
        <item x="688"/>
        <item x="98"/>
        <item x="348"/>
        <item x="576"/>
        <item x="860"/>
        <item x="154"/>
        <item x="406"/>
        <item x="609"/>
        <item x="362"/>
        <item x="195"/>
        <item x="871"/>
        <item x="474"/>
        <item x="314"/>
        <item x="22"/>
        <item x="713"/>
        <item x="721"/>
        <item x="8"/>
        <item x="320"/>
        <item x="564"/>
        <item x="881"/>
        <item x="176"/>
        <item x="378"/>
        <item x="600"/>
        <item x="394"/>
        <item x="121"/>
        <item x="853"/>
        <item x="642"/>
        <item x="350"/>
        <item x="67"/>
        <item x="683"/>
        <item x="2"/>
        <item x="486"/>
        <item x="698"/>
        <item x="104"/>
        <item x="631"/>
        <item x="867"/>
        <item x="161"/>
        <item x="359"/>
        <item x="580"/>
        <item x="355"/>
        <item x="217"/>
        <item x="539"/>
        <item x="732"/>
        <item x="46"/>
        <item x="864"/>
        <item x="684"/>
        <item x="1"/>
        <item x="341"/>
        <item x="502"/>
        <item x="849"/>
        <item x="174"/>
        <item x="398"/>
        <item x="326"/>
        <item x="19"/>
        <item x="674"/>
        <item x="569"/>
        <item x="264"/>
        <item x="192"/>
        <item x="839"/>
        <item x="120"/>
        <item x="566"/>
        <item x="14"/>
        <item x="293"/>
        <item x="807"/>
        <item x="188"/>
        <item x="245"/>
        <item x="792"/>
        <item x="615"/>
        <item x="30"/>
        <item x="740"/>
        <item x="778"/>
        <item x="771"/>
        <item x="97"/>
        <item x="252"/>
        <item x="531"/>
        <item x="786"/>
        <item x="149"/>
        <item x="429"/>
        <item x="464"/>
        <item x="182"/>
        <item x="886"/>
        <item x="650"/>
        <item x="436"/>
        <item x="4"/>
        <item x="718"/>
        <item x="820"/>
        <item x="746"/>
        <item x="68"/>
        <item x="347"/>
        <item x="599"/>
        <item x="782"/>
        <item x="21"/>
        <item x="457"/>
        <item x="178"/>
        <item x="855"/>
        <item x="649"/>
        <item x="282"/>
        <item x="10"/>
        <item x="141"/>
        <item x="822"/>
        <item x="324"/>
        <item x="561"/>
        <item x="810"/>
        <item x="105"/>
        <item x="255"/>
        <item x="489"/>
        <item x="828"/>
        <item x="618"/>
        <item x="31"/>
        <item x="219"/>
        <item x="780"/>
        <item x="71"/>
        <item x="214"/>
        <item x="462"/>
        <item x="738"/>
        <item x="26"/>
        <item x="287"/>
        <item x="614"/>
        <item x="680"/>
        <item x="90"/>
        <item x="337"/>
        <item x="356"/>
        <item x="190"/>
        <item x="607"/>
        <item x="297"/>
        <item x="204"/>
        <item x="672"/>
        <item x="77"/>
        <item x="256"/>
        <item x="516"/>
        <item x="722"/>
        <item x="6"/>
        <item x="325"/>
        <item x="231"/>
        <item x="846"/>
        <item x="590"/>
        <item x="389"/>
        <item x="405"/>
        <item x="812"/>
        <item x="177"/>
        <item x="772"/>
        <item x="34"/>
        <item x="254"/>
        <item x="476"/>
        <item x="715"/>
        <item x="101"/>
        <item x="319"/>
        <item x="421"/>
        <item x="229"/>
        <item x="821"/>
        <item x="594"/>
        <item x="578"/>
        <item x="408"/>
        <item x="776"/>
        <item x="211"/>
        <item x="861"/>
        <item x="733"/>
        <item x="59"/>
        <item x="641"/>
        <item x="307"/>
        <item x="887"/>
        <item t="countA"/>
      </items>
    </pivotField>
    <pivotField showAll="0">
      <items count="335">
        <item x="276"/>
        <item x="3"/>
        <item x="288"/>
        <item x="236"/>
        <item x="118"/>
        <item x="172"/>
        <item x="206"/>
        <item x="270"/>
        <item x="30"/>
        <item x="234"/>
        <item x="134"/>
        <item x="92"/>
        <item x="217"/>
        <item x="167"/>
        <item x="193"/>
        <item x="46"/>
        <item x="233"/>
        <item x="83"/>
        <item x="47"/>
        <item x="116"/>
        <item x="274"/>
        <item x="57"/>
        <item x="277"/>
        <item x="246"/>
        <item x="307"/>
        <item x="115"/>
        <item x="207"/>
        <item x="63"/>
        <item x="286"/>
        <item x="238"/>
        <item x="222"/>
        <item x="42"/>
        <item x="176"/>
        <item x="76"/>
        <item x="11"/>
        <item x="23"/>
        <item x="68"/>
        <item x="119"/>
        <item x="27"/>
        <item x="262"/>
        <item x="299"/>
        <item x="112"/>
        <item x="149"/>
        <item x="106"/>
        <item x="209"/>
        <item x="185"/>
        <item x="273"/>
        <item x="305"/>
        <item x="257"/>
        <item x="52"/>
        <item x="231"/>
        <item x="109"/>
        <item x="311"/>
        <item x="182"/>
        <item x="330"/>
        <item x="37"/>
        <item x="85"/>
        <item x="205"/>
        <item x="105"/>
        <item x="91"/>
        <item x="282"/>
        <item x="321"/>
        <item x="73"/>
        <item x="144"/>
        <item x="108"/>
        <item x="143"/>
        <item x="214"/>
        <item x="306"/>
        <item x="81"/>
        <item x="326"/>
        <item x="97"/>
        <item x="213"/>
        <item x="165"/>
        <item x="243"/>
        <item x="154"/>
        <item x="218"/>
        <item x="166"/>
        <item x="196"/>
        <item x="93"/>
        <item x="239"/>
        <item x="135"/>
        <item x="31"/>
        <item x="297"/>
        <item x="181"/>
        <item x="60"/>
        <item x="82"/>
        <item x="325"/>
        <item x="211"/>
        <item x="40"/>
        <item x="316"/>
        <item x="86"/>
        <item x="124"/>
        <item x="310"/>
        <item x="162"/>
        <item x="178"/>
        <item x="255"/>
        <item x="66"/>
        <item x="61"/>
        <item x="319"/>
        <item x="78"/>
        <item x="268"/>
        <item x="131"/>
        <item x="41"/>
        <item x="191"/>
        <item x="50"/>
        <item x="287"/>
        <item x="132"/>
        <item x="170"/>
        <item x="302"/>
        <item x="7"/>
        <item x="49"/>
        <item x="272"/>
        <item x="188"/>
        <item x="122"/>
        <item x="279"/>
        <item x="202"/>
        <item x="113"/>
        <item x="300"/>
        <item x="58"/>
        <item x="192"/>
        <item x="55"/>
        <item x="107"/>
        <item x="75"/>
        <item x="69"/>
        <item x="314"/>
        <item x="20"/>
        <item x="313"/>
        <item x="156"/>
        <item x="271"/>
        <item x="43"/>
        <item x="130"/>
        <item x="98"/>
        <item x="157"/>
        <item x="12"/>
        <item x="15"/>
        <item x="230"/>
        <item x="120"/>
        <item x="187"/>
        <item x="117"/>
        <item x="322"/>
        <item x="48"/>
        <item x="39"/>
        <item x="190"/>
        <item x="173"/>
        <item x="210"/>
        <item x="127"/>
        <item x="312"/>
        <item x="146"/>
        <item x="53"/>
        <item x="26"/>
        <item x="171"/>
        <item x="247"/>
        <item x="87"/>
        <item x="221"/>
        <item x="269"/>
        <item x="38"/>
        <item x="141"/>
        <item x="327"/>
        <item x="77"/>
        <item x="22"/>
        <item x="163"/>
        <item x="290"/>
        <item x="244"/>
        <item x="301"/>
        <item x="220"/>
        <item x="16"/>
        <item x="194"/>
        <item x="260"/>
        <item x="195"/>
        <item x="102"/>
        <item x="140"/>
        <item x="184"/>
        <item x="245"/>
        <item x="70"/>
        <item x="161"/>
        <item x="241"/>
        <item x="252"/>
        <item x="281"/>
        <item x="199"/>
        <item x="331"/>
        <item x="261"/>
        <item x="242"/>
        <item x="114"/>
        <item x="62"/>
        <item x="136"/>
        <item x="5"/>
        <item x="317"/>
        <item x="225"/>
        <item x="155"/>
        <item x="177"/>
        <item x="204"/>
        <item x="24"/>
        <item x="284"/>
        <item x="174"/>
        <item x="103"/>
        <item x="254"/>
        <item x="13"/>
        <item x="228"/>
        <item x="158"/>
        <item x="139"/>
        <item x="318"/>
        <item x="126"/>
        <item x="80"/>
        <item x="197"/>
        <item x="153"/>
        <item x="315"/>
        <item x="224"/>
        <item x="96"/>
        <item x="285"/>
        <item x="137"/>
        <item x="59"/>
        <item x="219"/>
        <item x="275"/>
        <item x="258"/>
        <item x="179"/>
        <item x="253"/>
        <item x="35"/>
        <item x="223"/>
        <item x="329"/>
        <item x="88"/>
        <item x="123"/>
        <item x="250"/>
        <item x="168"/>
        <item x="237"/>
        <item x="121"/>
        <item x="71"/>
        <item x="229"/>
        <item x="248"/>
        <item x="145"/>
        <item x="54"/>
        <item x="203"/>
        <item x="9"/>
        <item x="289"/>
        <item x="125"/>
        <item x="296"/>
        <item x="264"/>
        <item x="215"/>
        <item x="36"/>
        <item x="283"/>
        <item x="208"/>
        <item x="251"/>
        <item x="104"/>
        <item x="74"/>
        <item x="308"/>
        <item x="18"/>
        <item x="278"/>
        <item x="259"/>
        <item x="84"/>
        <item x="294"/>
        <item x="267"/>
        <item x="129"/>
        <item x="263"/>
        <item x="51"/>
        <item x="169"/>
        <item x="33"/>
        <item x="293"/>
        <item x="17"/>
        <item x="142"/>
        <item x="183"/>
        <item x="265"/>
        <item x="0"/>
        <item x="101"/>
        <item x="100"/>
        <item x="298"/>
        <item x="324"/>
        <item x="147"/>
        <item x="266"/>
        <item x="212"/>
        <item x="323"/>
        <item x="79"/>
        <item x="99"/>
        <item x="34"/>
        <item x="186"/>
        <item x="45"/>
        <item x="304"/>
        <item x="90"/>
        <item x="235"/>
        <item x="295"/>
        <item x="133"/>
        <item x="240"/>
        <item x="164"/>
        <item x="8"/>
        <item x="226"/>
        <item x="150"/>
        <item x="111"/>
        <item x="64"/>
        <item x="2"/>
        <item x="94"/>
        <item x="138"/>
        <item x="180"/>
        <item x="44"/>
        <item x="1"/>
        <item x="148"/>
        <item x="19"/>
        <item x="309"/>
        <item x="292"/>
        <item x="110"/>
        <item x="291"/>
        <item x="14"/>
        <item x="159"/>
        <item x="198"/>
        <item x="28"/>
        <item x="89"/>
        <item x="200"/>
        <item x="280"/>
        <item x="128"/>
        <item x="332"/>
        <item x="4"/>
        <item x="320"/>
        <item x="65"/>
        <item x="21"/>
        <item x="152"/>
        <item x="10"/>
        <item x="328"/>
        <item x="227"/>
        <item x="95"/>
        <item x="201"/>
        <item x="303"/>
        <item x="29"/>
        <item x="67"/>
        <item x="25"/>
        <item x="232"/>
        <item x="160"/>
        <item x="216"/>
        <item x="72"/>
        <item x="6"/>
        <item x="249"/>
        <item x="151"/>
        <item x="32"/>
        <item x="189"/>
        <item x="256"/>
        <item x="175"/>
        <item x="56"/>
        <item x="333"/>
        <item t="default"/>
      </items>
    </pivotField>
    <pivotField showAll="0"/>
    <pivotField showAll="0">
      <items count="8">
        <item x="0"/>
        <item x="1"/>
        <item x="2"/>
        <item x="3"/>
        <item x="4"/>
        <item x="5"/>
        <item x="6"/>
        <item t="default"/>
      </items>
    </pivotField>
    <pivotField axis="axisRow" showAll="0">
      <items count="4">
        <item x="1"/>
        <item x="0"/>
        <item x="2"/>
        <item t="default"/>
      </items>
    </pivotField>
    <pivotField showAll="0">
      <items count="10">
        <item x="2"/>
        <item x="5"/>
        <item x="1"/>
        <item x="4"/>
        <item x="3"/>
        <item x="7"/>
        <item x="6"/>
        <item x="0"/>
        <item x="8"/>
        <item t="default"/>
      </items>
    </pivotField>
    <pivotField showAll="0"/>
    <pivotField showAll="0"/>
    <pivotField showAll="0"/>
    <pivotField showAll="0"/>
    <pivotField multipleItemSelectionAllowed="1" showAll="0">
      <items count="10">
        <item x="3"/>
        <item x="2"/>
        <item x="1"/>
        <item x="6"/>
        <item x="0"/>
        <item x="4"/>
        <item x="7"/>
        <item x="5"/>
        <item h="1" x="8"/>
        <item t="default"/>
      </items>
    </pivotField>
    <pivotField showAll="0">
      <items count="5">
        <item x="0"/>
        <item x="1"/>
        <item x="2"/>
        <item x="3"/>
        <item t="default"/>
      </items>
    </pivotField>
    <pivotField showAll="0"/>
    <pivotField axis="axisCol" multipleItemSelectionAllowed="1" showAll="0">
      <items count="5">
        <item x="1"/>
        <item x="0"/>
        <item x="2"/>
        <item x="3"/>
        <item t="default"/>
      </items>
    </pivotField>
    <pivotField showAll="0">
      <items count="69">
        <item x="18"/>
        <item x="7"/>
        <item x="56"/>
        <item x="32"/>
        <item x="33"/>
        <item x="46"/>
        <item x="58"/>
        <item x="23"/>
        <item x="49"/>
        <item x="65"/>
        <item x="54"/>
        <item x="34"/>
        <item x="20"/>
        <item x="26"/>
        <item x="14"/>
        <item x="2"/>
        <item x="45"/>
        <item x="22"/>
        <item x="1"/>
        <item x="21"/>
        <item x="6"/>
        <item x="28"/>
        <item x="17"/>
        <item x="11"/>
        <item x="51"/>
        <item x="3"/>
        <item x="62"/>
        <item x="39"/>
        <item x="44"/>
        <item x="25"/>
        <item x="12"/>
        <item x="24"/>
        <item x="42"/>
        <item x="43"/>
        <item x="40"/>
        <item x="47"/>
        <item x="57"/>
        <item x="15"/>
        <item x="37"/>
        <item x="66"/>
        <item x="0"/>
        <item x="52"/>
        <item x="29"/>
        <item x="5"/>
        <item x="8"/>
        <item x="48"/>
        <item x="64"/>
        <item x="41"/>
        <item x="63"/>
        <item x="13"/>
        <item x="9"/>
        <item x="50"/>
        <item x="27"/>
        <item x="16"/>
        <item x="61"/>
        <item x="53"/>
        <item x="59"/>
        <item x="38"/>
        <item x="60"/>
        <item x="19"/>
        <item x="31"/>
        <item x="35"/>
        <item x="36"/>
        <item x="10"/>
        <item x="4"/>
        <item x="30"/>
        <item x="55"/>
        <item x="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defaultSubtotal="0">
      <items count="14">
        <item x="0"/>
        <item x="1"/>
        <item x="2"/>
        <item x="3"/>
        <item x="4"/>
        <item x="5"/>
        <item x="6"/>
        <item x="7"/>
        <item x="8"/>
        <item x="9"/>
        <item x="10"/>
        <item x="11"/>
        <item x="12"/>
        <item x="13"/>
      </items>
    </pivotField>
    <pivotField axis="axisPage" multipleItemSelectionAllowed="1" showAll="0" defaultSubtotal="0">
      <items count="6">
        <item h="1" x="0"/>
        <item x="1"/>
        <item x="2"/>
        <item x="3"/>
        <item x="4"/>
        <item h="1" x="5"/>
      </items>
    </pivotField>
  </pivotFields>
  <rowFields count="1">
    <field x="5"/>
  </rowFields>
  <rowItems count="3">
    <i>
      <x/>
    </i>
    <i>
      <x v="1"/>
    </i>
    <i t="grand">
      <x/>
    </i>
  </rowItems>
  <colFields count="1">
    <field x="14"/>
  </colFields>
  <colItems count="4">
    <i>
      <x/>
    </i>
    <i>
      <x v="1"/>
    </i>
    <i>
      <x v="2"/>
    </i>
    <i t="grand">
      <x/>
    </i>
  </colItems>
  <pageFields count="1">
    <pageField fld="41" hier="-1"/>
  </pageFields>
  <dataFields count="1">
    <dataField name="Count of ID" fld="1" subtotal="count" showDataAs="percentOfRow" baseField="5" baseItem="0" numFmtId="10"/>
  </dataFields>
  <formats count="4">
    <format dxfId="14">
      <pivotArea type="all" dataOnly="0" outline="0" fieldPosition="0"/>
    </format>
    <format dxfId="13">
      <pivotArea outline="0" collapsedLevelsAreSubtotals="1" fieldPosition="0"/>
    </format>
    <format dxfId="12">
      <pivotArea field="-2" type="button" dataOnly="0" labelOnly="1" outline="0" axis="axisValues" fieldPosition="0"/>
    </format>
    <format dxfId="11">
      <pivotArea outline="0" fieldPosition="0">
        <references count="1">
          <reference field="4294967294" count="1">
            <x v="0"/>
          </reference>
        </references>
      </pivotArea>
    </format>
  </formats>
  <chartFormats count="3">
    <chartFormat chart="12" format="6" series="1">
      <pivotArea type="data" outline="0" fieldPosition="0">
        <references count="2">
          <reference field="4294967294" count="1" selected="0">
            <x v="0"/>
          </reference>
          <reference field="14" count="1" selected="0">
            <x v="0"/>
          </reference>
        </references>
      </pivotArea>
    </chartFormat>
    <chartFormat chart="12" format="7" series="1">
      <pivotArea type="data" outline="0" fieldPosition="0">
        <references count="2">
          <reference field="4294967294" count="1" selected="0">
            <x v="0"/>
          </reference>
          <reference field="14" count="1" selected="0">
            <x v="1"/>
          </reference>
        </references>
      </pivotArea>
    </chartFormat>
    <chartFormat chart="12" format="8" series="1">
      <pivotArea type="data" outline="0" fieldPosition="0">
        <references count="2">
          <reference field="4294967294" count="1" selected="0">
            <x v="0"/>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097A46-0206-4387-9ACF-8C11EC62056D}" name="Ethnicit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location ref="A12:C21" firstHeaderRow="0" firstDataRow="1" firstDataCol="1" rowPageCount="1" colPageCount="1"/>
  <pivotFields count="42">
    <pivotField showAll="0"/>
    <pivotField dataField="1" showAll="0"/>
    <pivotField showAll="0">
      <items count="335">
        <item x="276"/>
        <item x="3"/>
        <item x="288"/>
        <item x="236"/>
        <item x="118"/>
        <item x="172"/>
        <item x="206"/>
        <item x="270"/>
        <item x="30"/>
        <item x="234"/>
        <item x="134"/>
        <item x="92"/>
        <item x="217"/>
        <item x="167"/>
        <item x="193"/>
        <item x="46"/>
        <item x="233"/>
        <item x="83"/>
        <item x="47"/>
        <item x="116"/>
        <item x="274"/>
        <item x="57"/>
        <item x="277"/>
        <item x="246"/>
        <item x="307"/>
        <item x="115"/>
        <item x="207"/>
        <item x="63"/>
        <item x="286"/>
        <item x="238"/>
        <item x="222"/>
        <item x="42"/>
        <item x="176"/>
        <item x="76"/>
        <item x="11"/>
        <item x="23"/>
        <item x="68"/>
        <item x="119"/>
        <item x="27"/>
        <item x="262"/>
        <item x="299"/>
        <item x="112"/>
        <item x="149"/>
        <item x="106"/>
        <item x="209"/>
        <item x="185"/>
        <item x="273"/>
        <item x="305"/>
        <item x="257"/>
        <item x="52"/>
        <item x="231"/>
        <item x="109"/>
        <item x="311"/>
        <item x="182"/>
        <item x="330"/>
        <item x="37"/>
        <item x="85"/>
        <item x="205"/>
        <item x="105"/>
        <item x="91"/>
        <item x="282"/>
        <item x="321"/>
        <item x="73"/>
        <item x="144"/>
        <item x="108"/>
        <item x="143"/>
        <item x="214"/>
        <item x="306"/>
        <item x="81"/>
        <item x="326"/>
        <item x="97"/>
        <item x="213"/>
        <item x="165"/>
        <item x="243"/>
        <item x="154"/>
        <item x="218"/>
        <item x="166"/>
        <item x="196"/>
        <item x="93"/>
        <item x="239"/>
        <item x="135"/>
        <item x="31"/>
        <item x="297"/>
        <item x="181"/>
        <item x="60"/>
        <item x="82"/>
        <item x="325"/>
        <item x="211"/>
        <item x="40"/>
        <item x="316"/>
        <item x="86"/>
        <item x="124"/>
        <item x="310"/>
        <item x="162"/>
        <item x="178"/>
        <item x="255"/>
        <item x="66"/>
        <item x="61"/>
        <item x="319"/>
        <item x="78"/>
        <item x="268"/>
        <item x="131"/>
        <item x="41"/>
        <item x="191"/>
        <item x="50"/>
        <item x="287"/>
        <item x="132"/>
        <item x="170"/>
        <item x="302"/>
        <item x="7"/>
        <item x="49"/>
        <item x="272"/>
        <item x="188"/>
        <item x="122"/>
        <item x="279"/>
        <item x="202"/>
        <item x="113"/>
        <item x="300"/>
        <item x="58"/>
        <item x="192"/>
        <item x="55"/>
        <item x="107"/>
        <item x="75"/>
        <item x="69"/>
        <item x="314"/>
        <item x="20"/>
        <item x="313"/>
        <item x="156"/>
        <item x="271"/>
        <item x="43"/>
        <item x="130"/>
        <item x="98"/>
        <item x="157"/>
        <item x="12"/>
        <item x="15"/>
        <item x="230"/>
        <item x="120"/>
        <item x="187"/>
        <item x="117"/>
        <item x="322"/>
        <item x="48"/>
        <item x="39"/>
        <item x="190"/>
        <item x="173"/>
        <item x="210"/>
        <item x="127"/>
        <item x="312"/>
        <item x="146"/>
        <item x="53"/>
        <item x="26"/>
        <item x="171"/>
        <item x="247"/>
        <item x="87"/>
        <item x="221"/>
        <item x="269"/>
        <item x="38"/>
        <item x="141"/>
        <item x="327"/>
        <item x="77"/>
        <item x="22"/>
        <item x="163"/>
        <item x="290"/>
        <item x="244"/>
        <item x="301"/>
        <item x="220"/>
        <item x="16"/>
        <item x="194"/>
        <item x="260"/>
        <item x="195"/>
        <item x="102"/>
        <item x="140"/>
        <item x="184"/>
        <item x="245"/>
        <item x="70"/>
        <item x="161"/>
        <item x="241"/>
        <item x="252"/>
        <item x="281"/>
        <item x="199"/>
        <item x="331"/>
        <item x="261"/>
        <item x="242"/>
        <item x="114"/>
        <item x="62"/>
        <item x="136"/>
        <item x="5"/>
        <item x="317"/>
        <item x="225"/>
        <item x="155"/>
        <item x="177"/>
        <item x="204"/>
        <item x="24"/>
        <item x="284"/>
        <item x="174"/>
        <item x="103"/>
        <item x="254"/>
        <item x="13"/>
        <item x="228"/>
        <item x="158"/>
        <item x="139"/>
        <item x="318"/>
        <item x="126"/>
        <item x="80"/>
        <item x="197"/>
        <item x="153"/>
        <item x="315"/>
        <item x="224"/>
        <item x="96"/>
        <item x="285"/>
        <item x="137"/>
        <item x="59"/>
        <item x="219"/>
        <item x="275"/>
        <item x="258"/>
        <item x="179"/>
        <item x="253"/>
        <item x="35"/>
        <item x="223"/>
        <item x="329"/>
        <item x="88"/>
        <item x="123"/>
        <item x="250"/>
        <item x="168"/>
        <item x="237"/>
        <item x="121"/>
        <item x="71"/>
        <item x="229"/>
        <item x="248"/>
        <item x="145"/>
        <item x="54"/>
        <item x="203"/>
        <item x="9"/>
        <item x="289"/>
        <item x="125"/>
        <item x="296"/>
        <item x="264"/>
        <item x="215"/>
        <item x="36"/>
        <item x="283"/>
        <item x="208"/>
        <item x="251"/>
        <item x="104"/>
        <item x="74"/>
        <item x="308"/>
        <item x="18"/>
        <item x="278"/>
        <item x="259"/>
        <item x="84"/>
        <item x="294"/>
        <item x="267"/>
        <item x="129"/>
        <item x="263"/>
        <item x="51"/>
        <item x="169"/>
        <item x="33"/>
        <item x="293"/>
        <item x="17"/>
        <item x="142"/>
        <item x="183"/>
        <item x="265"/>
        <item x="0"/>
        <item x="101"/>
        <item x="100"/>
        <item x="298"/>
        <item x="324"/>
        <item x="147"/>
        <item x="266"/>
        <item x="212"/>
        <item x="323"/>
        <item x="79"/>
        <item x="99"/>
        <item x="34"/>
        <item x="186"/>
        <item x="45"/>
        <item x="304"/>
        <item x="90"/>
        <item x="235"/>
        <item x="295"/>
        <item x="133"/>
        <item x="240"/>
        <item x="164"/>
        <item x="8"/>
        <item x="226"/>
        <item x="150"/>
        <item x="111"/>
        <item x="64"/>
        <item x="2"/>
        <item x="94"/>
        <item x="138"/>
        <item x="180"/>
        <item x="44"/>
        <item x="1"/>
        <item x="148"/>
        <item x="19"/>
        <item x="309"/>
        <item x="292"/>
        <item x="110"/>
        <item x="291"/>
        <item x="14"/>
        <item x="159"/>
        <item x="198"/>
        <item x="28"/>
        <item x="89"/>
        <item x="200"/>
        <item x="280"/>
        <item x="128"/>
        <item x="332"/>
        <item x="4"/>
        <item x="320"/>
        <item x="65"/>
        <item x="21"/>
        <item x="152"/>
        <item x="10"/>
        <item x="328"/>
        <item x="227"/>
        <item x="95"/>
        <item x="201"/>
        <item x="303"/>
        <item x="29"/>
        <item x="67"/>
        <item x="25"/>
        <item x="232"/>
        <item x="160"/>
        <item x="216"/>
        <item x="72"/>
        <item x="6"/>
        <item x="249"/>
        <item x="151"/>
        <item x="32"/>
        <item x="189"/>
        <item x="256"/>
        <item x="175"/>
        <item x="56"/>
        <item x="333"/>
        <item t="default"/>
      </items>
    </pivotField>
    <pivotField showAll="0"/>
    <pivotField showAll="0"/>
    <pivotField axis="axisPage" multipleItemSelectionAllowed="1" showAll="0">
      <items count="4">
        <item x="1"/>
        <item x="0"/>
        <item h="1" x="2"/>
        <item t="default"/>
      </items>
    </pivotField>
    <pivotField axis="axisRow" showAll="0" sortType="descending">
      <items count="10">
        <item x="2"/>
        <item x="5"/>
        <item x="1"/>
        <item x="4"/>
        <item x="3"/>
        <item x="7"/>
        <item x="6"/>
        <item x="0"/>
        <item h="1" x="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10">
        <item x="3"/>
        <item x="2"/>
        <item x="1"/>
        <item x="6"/>
        <item x="0"/>
        <item x="4"/>
        <item x="7"/>
        <item x="5"/>
        <item h="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h="1" x="0"/>
        <item x="1"/>
        <item x="2"/>
        <item x="3"/>
        <item x="4"/>
        <item h="1" x="5"/>
        <item t="default"/>
      </items>
    </pivotField>
  </pivotFields>
  <rowFields count="1">
    <field x="6"/>
  </rowFields>
  <rowItems count="9">
    <i>
      <x v="7"/>
    </i>
    <i>
      <x v="4"/>
    </i>
    <i>
      <x v="2"/>
    </i>
    <i>
      <x v="3"/>
    </i>
    <i>
      <x/>
    </i>
    <i>
      <x v="1"/>
    </i>
    <i>
      <x v="6"/>
    </i>
    <i>
      <x v="5"/>
    </i>
    <i t="grand">
      <x/>
    </i>
  </rowItems>
  <colFields count="1">
    <field x="-2"/>
  </colFields>
  <colItems count="2">
    <i>
      <x/>
    </i>
    <i i="1">
      <x v="1"/>
    </i>
  </colItems>
  <pageFields count="1">
    <pageField fld="5" hier="-1"/>
  </pageFields>
  <dataFields count="2">
    <dataField name="Count of ID" fld="1" subtotal="count" baseField="0" baseItem="0"/>
    <dataField name="% distribution" fld="1" subtotal="count" showDataAs="percentOfCol" baseField="6" baseItem="7" numFmtId="10"/>
  </dataFields>
  <formats count="7">
    <format dxfId="21">
      <pivotArea type="all" dataOnly="0" outline="0" fieldPosition="0"/>
    </format>
    <format dxfId="20">
      <pivotArea outline="0" collapsedLevelsAreSubtotals="1" fieldPosition="0"/>
    </format>
    <format dxfId="19">
      <pivotArea field="6" type="button" dataOnly="0" labelOnly="1" outline="0" axis="axisRow" fieldPosition="0"/>
    </format>
    <format dxfId="18">
      <pivotArea dataOnly="0" labelOnly="1" fieldPosition="0">
        <references count="1">
          <reference field="6" count="0"/>
        </references>
      </pivotArea>
    </format>
    <format dxfId="17">
      <pivotArea dataOnly="0" labelOnly="1" grandRow="1" outline="0" fieldPosition="0"/>
    </format>
    <format dxfId="16">
      <pivotArea dataOnly="0" labelOnly="1" outline="0" axis="axisValues" fieldPosition="0"/>
    </format>
    <format dxfId="15">
      <pivotArea outline="0" fieldPosition="0">
        <references count="1">
          <reference field="4294967294" count="1">
            <x v="1"/>
          </reference>
        </references>
      </pivotArea>
    </format>
  </formats>
  <chartFormats count="18">
    <chartFormat chart="25" format="9" series="1">
      <pivotArea type="data" outline="0" fieldPosition="0">
        <references count="1">
          <reference field="4294967294" count="1" selected="0">
            <x v="0"/>
          </reference>
        </references>
      </pivotArea>
    </chartFormat>
    <chartFormat chart="25" format="10">
      <pivotArea type="data" outline="0" fieldPosition="0">
        <references count="2">
          <reference field="4294967294" count="1" selected="0">
            <x v="0"/>
          </reference>
          <reference field="6" count="1" selected="0">
            <x v="7"/>
          </reference>
        </references>
      </pivotArea>
    </chartFormat>
    <chartFormat chart="25" format="11">
      <pivotArea type="data" outline="0" fieldPosition="0">
        <references count="2">
          <reference field="4294967294" count="1" selected="0">
            <x v="0"/>
          </reference>
          <reference field="6" count="1" selected="0">
            <x v="4"/>
          </reference>
        </references>
      </pivotArea>
    </chartFormat>
    <chartFormat chart="25" format="12">
      <pivotArea type="data" outline="0" fieldPosition="0">
        <references count="2">
          <reference field="4294967294" count="1" selected="0">
            <x v="0"/>
          </reference>
          <reference field="6" count="1" selected="0">
            <x v="2"/>
          </reference>
        </references>
      </pivotArea>
    </chartFormat>
    <chartFormat chart="25" format="13">
      <pivotArea type="data" outline="0" fieldPosition="0">
        <references count="2">
          <reference field="4294967294" count="1" selected="0">
            <x v="0"/>
          </reference>
          <reference field="6" count="1" selected="0">
            <x v="1"/>
          </reference>
        </references>
      </pivotArea>
    </chartFormat>
    <chartFormat chart="25" format="14">
      <pivotArea type="data" outline="0" fieldPosition="0">
        <references count="2">
          <reference field="4294967294" count="1" selected="0">
            <x v="0"/>
          </reference>
          <reference field="6" count="1" selected="0">
            <x v="6"/>
          </reference>
        </references>
      </pivotArea>
    </chartFormat>
    <chartFormat chart="25" format="15">
      <pivotArea type="data" outline="0" fieldPosition="0">
        <references count="2">
          <reference field="4294967294" count="1" selected="0">
            <x v="0"/>
          </reference>
          <reference field="6" count="1" selected="0">
            <x v="0"/>
          </reference>
        </references>
      </pivotArea>
    </chartFormat>
    <chartFormat chart="25" format="16">
      <pivotArea type="data" outline="0" fieldPosition="0">
        <references count="2">
          <reference field="4294967294" count="1" selected="0">
            <x v="0"/>
          </reference>
          <reference field="6" count="1" selected="0">
            <x v="3"/>
          </reference>
        </references>
      </pivotArea>
    </chartFormat>
    <chartFormat chart="25" format="17">
      <pivotArea type="data" outline="0" fieldPosition="0">
        <references count="2">
          <reference field="4294967294" count="1" selected="0">
            <x v="0"/>
          </reference>
          <reference field="6" count="1" selected="0">
            <x v="5"/>
          </reference>
        </references>
      </pivotArea>
    </chartFormat>
    <chartFormat chart="25" format="18" series="1">
      <pivotArea type="data" outline="0" fieldPosition="0">
        <references count="1">
          <reference field="4294967294" count="1" selected="0">
            <x v="1"/>
          </reference>
        </references>
      </pivotArea>
    </chartFormat>
    <chartFormat chart="25" format="19">
      <pivotArea type="data" outline="0" fieldPosition="0">
        <references count="2">
          <reference field="4294967294" count="1" selected="0">
            <x v="1"/>
          </reference>
          <reference field="6" count="1" selected="0">
            <x v="7"/>
          </reference>
        </references>
      </pivotArea>
    </chartFormat>
    <chartFormat chart="25" format="20">
      <pivotArea type="data" outline="0" fieldPosition="0">
        <references count="2">
          <reference field="4294967294" count="1" selected="0">
            <x v="1"/>
          </reference>
          <reference field="6" count="1" selected="0">
            <x v="4"/>
          </reference>
        </references>
      </pivotArea>
    </chartFormat>
    <chartFormat chart="25" format="21">
      <pivotArea type="data" outline="0" fieldPosition="0">
        <references count="2">
          <reference field="4294967294" count="1" selected="0">
            <x v="1"/>
          </reference>
          <reference field="6" count="1" selected="0">
            <x v="2"/>
          </reference>
        </references>
      </pivotArea>
    </chartFormat>
    <chartFormat chart="25" format="22">
      <pivotArea type="data" outline="0" fieldPosition="0">
        <references count="2">
          <reference field="4294967294" count="1" selected="0">
            <x v="1"/>
          </reference>
          <reference field="6" count="1" selected="0">
            <x v="3"/>
          </reference>
        </references>
      </pivotArea>
    </chartFormat>
    <chartFormat chart="25" format="23">
      <pivotArea type="data" outline="0" fieldPosition="0">
        <references count="2">
          <reference field="4294967294" count="1" selected="0">
            <x v="1"/>
          </reference>
          <reference field="6" count="1" selected="0">
            <x v="0"/>
          </reference>
        </references>
      </pivotArea>
    </chartFormat>
    <chartFormat chart="25" format="24">
      <pivotArea type="data" outline="0" fieldPosition="0">
        <references count="2">
          <reference field="4294967294" count="1" selected="0">
            <x v="1"/>
          </reference>
          <reference field="6" count="1" selected="0">
            <x v="1"/>
          </reference>
        </references>
      </pivotArea>
    </chartFormat>
    <chartFormat chart="25" format="25">
      <pivotArea type="data" outline="0" fieldPosition="0">
        <references count="2">
          <reference field="4294967294" count="1" selected="0">
            <x v="1"/>
          </reference>
          <reference field="6" count="1" selected="0">
            <x v="6"/>
          </reference>
        </references>
      </pivotArea>
    </chartFormat>
    <chartFormat chart="25" format="26">
      <pivotArea type="data" outline="0" fieldPosition="0">
        <references count="2">
          <reference field="4294967294" count="1" selected="0">
            <x v="1"/>
          </reference>
          <reference field="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AEE503-6494-4220-888F-0EF787BECE55}" name="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Age groups">
  <location ref="F13:G21" firstHeaderRow="1" firstDataRow="1" firstDataCol="1" rowPageCount="2" colPageCount="1"/>
  <pivotFields count="42">
    <pivotField showAll="0"/>
    <pivotField dataField="1" showAll="0"/>
    <pivotField showAll="0">
      <items count="335">
        <item x="276"/>
        <item x="3"/>
        <item x="288"/>
        <item x="236"/>
        <item x="118"/>
        <item x="172"/>
        <item x="206"/>
        <item x="270"/>
        <item x="30"/>
        <item x="234"/>
        <item x="134"/>
        <item x="92"/>
        <item x="217"/>
        <item x="167"/>
        <item x="193"/>
        <item x="46"/>
        <item x="233"/>
        <item x="83"/>
        <item x="47"/>
        <item x="116"/>
        <item x="274"/>
        <item x="57"/>
        <item x="277"/>
        <item x="246"/>
        <item x="307"/>
        <item x="115"/>
        <item x="207"/>
        <item x="63"/>
        <item x="286"/>
        <item x="238"/>
        <item x="222"/>
        <item x="42"/>
        <item x="176"/>
        <item x="76"/>
        <item x="11"/>
        <item x="23"/>
        <item x="68"/>
        <item x="119"/>
        <item x="27"/>
        <item x="262"/>
        <item x="299"/>
        <item x="112"/>
        <item x="149"/>
        <item x="106"/>
        <item x="209"/>
        <item x="185"/>
        <item x="273"/>
        <item x="305"/>
        <item x="257"/>
        <item x="52"/>
        <item x="231"/>
        <item x="109"/>
        <item x="311"/>
        <item x="182"/>
        <item x="330"/>
        <item x="37"/>
        <item x="85"/>
        <item x="205"/>
        <item x="105"/>
        <item x="91"/>
        <item x="282"/>
        <item x="321"/>
        <item x="73"/>
        <item x="144"/>
        <item x="108"/>
        <item x="143"/>
        <item x="214"/>
        <item x="306"/>
        <item x="81"/>
        <item x="326"/>
        <item x="97"/>
        <item x="213"/>
        <item x="165"/>
        <item x="243"/>
        <item x="154"/>
        <item x="218"/>
        <item x="166"/>
        <item x="196"/>
        <item x="93"/>
        <item x="239"/>
        <item x="135"/>
        <item x="31"/>
        <item x="297"/>
        <item x="181"/>
        <item x="60"/>
        <item x="82"/>
        <item x="325"/>
        <item x="211"/>
        <item x="40"/>
        <item x="316"/>
        <item x="86"/>
        <item x="124"/>
        <item x="310"/>
        <item x="162"/>
        <item x="178"/>
        <item x="255"/>
        <item x="66"/>
        <item x="61"/>
        <item x="319"/>
        <item x="78"/>
        <item x="268"/>
        <item x="131"/>
        <item x="41"/>
        <item x="191"/>
        <item x="50"/>
        <item x="287"/>
        <item x="132"/>
        <item x="170"/>
        <item x="302"/>
        <item x="7"/>
        <item x="49"/>
        <item x="272"/>
        <item x="188"/>
        <item x="122"/>
        <item x="279"/>
        <item x="202"/>
        <item x="113"/>
        <item x="300"/>
        <item x="58"/>
        <item x="192"/>
        <item x="55"/>
        <item x="107"/>
        <item x="75"/>
        <item x="69"/>
        <item x="314"/>
        <item x="20"/>
        <item x="313"/>
        <item x="156"/>
        <item x="271"/>
        <item x="43"/>
        <item x="130"/>
        <item x="98"/>
        <item x="157"/>
        <item x="12"/>
        <item x="15"/>
        <item x="230"/>
        <item x="120"/>
        <item x="187"/>
        <item x="117"/>
        <item x="322"/>
        <item x="48"/>
        <item x="39"/>
        <item x="190"/>
        <item x="173"/>
        <item x="210"/>
        <item x="127"/>
        <item x="312"/>
        <item x="146"/>
        <item x="53"/>
        <item x="26"/>
        <item x="171"/>
        <item x="247"/>
        <item x="87"/>
        <item x="221"/>
        <item x="269"/>
        <item x="38"/>
        <item x="141"/>
        <item x="327"/>
        <item x="77"/>
        <item x="22"/>
        <item x="163"/>
        <item x="290"/>
        <item x="244"/>
        <item x="301"/>
        <item x="220"/>
        <item x="16"/>
        <item x="194"/>
        <item x="260"/>
        <item x="195"/>
        <item x="102"/>
        <item x="140"/>
        <item x="184"/>
        <item x="245"/>
        <item x="70"/>
        <item x="161"/>
        <item x="241"/>
        <item x="252"/>
        <item x="281"/>
        <item x="199"/>
        <item x="331"/>
        <item x="261"/>
        <item x="242"/>
        <item x="114"/>
        <item x="62"/>
        <item x="136"/>
        <item x="5"/>
        <item x="317"/>
        <item x="225"/>
        <item x="155"/>
        <item x="177"/>
        <item x="204"/>
        <item x="24"/>
        <item x="284"/>
        <item x="174"/>
        <item x="103"/>
        <item x="254"/>
        <item x="13"/>
        <item x="228"/>
        <item x="158"/>
        <item x="139"/>
        <item x="318"/>
        <item x="126"/>
        <item x="80"/>
        <item x="197"/>
        <item x="153"/>
        <item x="315"/>
        <item x="224"/>
        <item x="96"/>
        <item x="285"/>
        <item x="137"/>
        <item x="59"/>
        <item x="219"/>
        <item x="275"/>
        <item x="258"/>
        <item x="179"/>
        <item x="253"/>
        <item x="35"/>
        <item x="223"/>
        <item x="329"/>
        <item x="88"/>
        <item x="123"/>
        <item x="250"/>
        <item x="168"/>
        <item x="237"/>
        <item x="121"/>
        <item x="71"/>
        <item x="229"/>
        <item x="248"/>
        <item x="145"/>
        <item x="54"/>
        <item x="203"/>
        <item x="9"/>
        <item x="289"/>
        <item x="125"/>
        <item x="296"/>
        <item x="264"/>
        <item x="215"/>
        <item x="36"/>
        <item x="283"/>
        <item x="208"/>
        <item x="251"/>
        <item x="104"/>
        <item x="74"/>
        <item x="308"/>
        <item x="18"/>
        <item x="278"/>
        <item x="259"/>
        <item x="84"/>
        <item x="294"/>
        <item x="267"/>
        <item x="129"/>
        <item x="263"/>
        <item x="51"/>
        <item x="169"/>
        <item x="33"/>
        <item x="293"/>
        <item x="17"/>
        <item x="142"/>
        <item x="183"/>
        <item x="265"/>
        <item x="0"/>
        <item x="101"/>
        <item x="100"/>
        <item x="298"/>
        <item x="324"/>
        <item x="147"/>
        <item x="266"/>
        <item x="212"/>
        <item x="323"/>
        <item x="79"/>
        <item x="99"/>
        <item x="34"/>
        <item x="186"/>
        <item x="45"/>
        <item x="304"/>
        <item x="90"/>
        <item x="235"/>
        <item x="295"/>
        <item x="133"/>
        <item x="240"/>
        <item x="164"/>
        <item x="8"/>
        <item x="226"/>
        <item x="150"/>
        <item x="111"/>
        <item x="64"/>
        <item x="2"/>
        <item x="94"/>
        <item x="138"/>
        <item x="180"/>
        <item x="44"/>
        <item x="1"/>
        <item x="148"/>
        <item x="19"/>
        <item x="309"/>
        <item x="292"/>
        <item x="110"/>
        <item x="291"/>
        <item x="14"/>
        <item x="159"/>
        <item x="198"/>
        <item x="28"/>
        <item x="89"/>
        <item x="200"/>
        <item x="280"/>
        <item x="128"/>
        <item x="332"/>
        <item x="4"/>
        <item x="320"/>
        <item x="65"/>
        <item x="21"/>
        <item x="152"/>
        <item x="10"/>
        <item x="328"/>
        <item x="227"/>
        <item x="95"/>
        <item x="201"/>
        <item x="303"/>
        <item x="29"/>
        <item x="67"/>
        <item x="25"/>
        <item x="232"/>
        <item x="160"/>
        <item x="216"/>
        <item x="72"/>
        <item x="6"/>
        <item x="249"/>
        <item x="151"/>
        <item x="32"/>
        <item x="189"/>
        <item x="256"/>
        <item x="175"/>
        <item x="56"/>
        <item x="333"/>
        <item t="default"/>
      </items>
    </pivotField>
    <pivotField showAll="0"/>
    <pivotField name="Age- total" axis="axisRow" showAll="0">
      <items count="8">
        <item n="&lt;20" x="0"/>
        <item x="1"/>
        <item x="2"/>
        <item x="3"/>
        <item x="4"/>
        <item x="5"/>
        <item x="6"/>
        <item t="default"/>
      </items>
    </pivotField>
    <pivotField axis="axisPage" multipleItemSelectionAllowed="1" showAll="0">
      <items count="4">
        <item x="1"/>
        <item x="0"/>
        <item h="1" x="2"/>
        <item t="default"/>
      </items>
    </pivotField>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Page" multipleItemSelectionAllowed="1" showAll="0">
      <items count="10">
        <item x="3"/>
        <item x="2"/>
        <item x="1"/>
        <item x="6"/>
        <item x="0"/>
        <item x="4"/>
        <item x="7"/>
        <item x="5"/>
        <item h="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h="1" x="0"/>
        <item x="1"/>
        <item x="2"/>
        <item x="3"/>
        <item x="4"/>
        <item h="1" x="5"/>
        <item t="default"/>
      </items>
    </pivotField>
  </pivotFields>
  <rowFields count="1">
    <field x="4"/>
  </rowFields>
  <rowItems count="8">
    <i>
      <x/>
    </i>
    <i>
      <x v="1"/>
    </i>
    <i>
      <x v="2"/>
    </i>
    <i>
      <x v="3"/>
    </i>
    <i>
      <x v="4"/>
    </i>
    <i>
      <x v="5"/>
    </i>
    <i>
      <x v="6"/>
    </i>
    <i t="grand">
      <x/>
    </i>
  </rowItems>
  <colItems count="1">
    <i/>
  </colItems>
  <pageFields count="2">
    <pageField fld="5" hier="-1"/>
    <pageField fld="11" hier="-1"/>
  </pageFields>
  <dataFields count="1">
    <dataField name="Count of ID" fld="1" subtotal="count" baseField="0" baseItem="0"/>
  </dataFields>
  <formats count="6">
    <format dxfId="27">
      <pivotArea type="all" dataOnly="0" outline="0" fieldPosition="0"/>
    </format>
    <format dxfId="26">
      <pivotArea outline="0" collapsedLevelsAreSubtotals="1" fieldPosition="0"/>
    </format>
    <format dxfId="25">
      <pivotArea field="4" type="button" dataOnly="0" labelOnly="1" outline="0" axis="axisRow" fieldPosition="0"/>
    </format>
    <format dxfId="24">
      <pivotArea dataOnly="0" labelOnly="1" fieldPosition="0">
        <references count="1">
          <reference field="4" count="0"/>
        </references>
      </pivotArea>
    </format>
    <format dxfId="23">
      <pivotArea dataOnly="0" labelOnly="1" grandRow="1" outline="0" fieldPosition="0"/>
    </format>
    <format dxfId="2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6F59CCC-12D8-4571-8812-5A522701B5BC}" name="PivotTable42"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location ref="A111:D125" firstHeaderRow="1" firstDataRow="2" firstDataCol="1"/>
  <pivotFields count="42">
    <pivotField showAll="0"/>
    <pivotField dataField="1" showAll="0" countASubtotal="1">
      <items count="889">
        <item x="503"/>
        <item x="878"/>
        <item x="3"/>
        <item x="559"/>
        <item x="720"/>
        <item x="635"/>
        <item x="352"/>
        <item x="130"/>
        <item x="804"/>
        <item x="648"/>
        <item x="552"/>
        <item x="707"/>
        <item x="205"/>
        <item x="270"/>
        <item x="469"/>
        <item x="685"/>
        <item x="32"/>
        <item x="404"/>
        <item x="856"/>
        <item x="346"/>
        <item x="638"/>
        <item x="485"/>
        <item x="622"/>
        <item x="409"/>
        <item x="156"/>
        <item x="755"/>
        <item x="483"/>
        <item x="354"/>
        <item x="102"/>
        <item x="298"/>
        <item x="522"/>
        <item x="198"/>
        <item x="366"/>
        <item x="667"/>
        <item x="235"/>
        <item x="48"/>
        <item x="147"/>
        <item x="794"/>
        <item x="529"/>
        <item x="338"/>
        <item x="91"/>
        <item x="739"/>
        <item x="50"/>
        <item x="403"/>
        <item x="575"/>
        <item x="455"/>
        <item x="645"/>
        <item x="396"/>
        <item x="127"/>
        <item x="682"/>
        <item x="500"/>
        <item x="344"/>
        <item x="60"/>
        <item x="334"/>
        <item x="512"/>
        <item x="677"/>
        <item x="385"/>
        <item x="657"/>
        <item x="838"/>
        <item x="630"/>
        <item x="441"/>
        <item x="126"/>
        <item x="800"/>
        <item x="558"/>
        <item x="274"/>
        <item x="66"/>
        <item x="750"/>
        <item x="301"/>
        <item x="550"/>
        <item x="700"/>
        <item x="358"/>
        <item x="586"/>
        <item x="361"/>
        <item x="312"/>
        <item x="809"/>
        <item x="608"/>
        <item x="413"/>
        <item x="765"/>
        <item x="199"/>
        <item x="44"/>
        <item x="273"/>
        <item x="534"/>
        <item x="687"/>
        <item x="212"/>
        <item x="460"/>
        <item x="579"/>
        <item x="555"/>
        <item x="605"/>
        <item x="410"/>
        <item x="81"/>
        <item x="183"/>
        <item x="565"/>
        <item x="292"/>
        <item x="11"/>
        <item x="693"/>
        <item x="246"/>
        <item x="526"/>
        <item x="708"/>
        <item x="24"/>
        <item x="425"/>
        <item x="666"/>
        <item x="72"/>
        <item x="353"/>
        <item x="133"/>
        <item x="817"/>
        <item x="588"/>
        <item x="164"/>
        <item x="756"/>
        <item x="551"/>
        <item x="424"/>
        <item x="228"/>
        <item x="28"/>
        <item x="251"/>
        <item x="466"/>
        <item x="432"/>
        <item x="597"/>
        <item x="372"/>
        <item x="122"/>
        <item x="826"/>
        <item x="548"/>
        <item x="299"/>
        <item x="175"/>
        <item x="411"/>
        <item x="653"/>
        <item x="803"/>
        <item x="116"/>
        <item x="603"/>
        <item x="279"/>
        <item x="508"/>
        <item x="633"/>
        <item x="365"/>
        <item x="224"/>
        <item x="497"/>
        <item x="623"/>
        <item x="412"/>
        <item x="155"/>
        <item x="55"/>
        <item x="336"/>
        <item x="557"/>
        <item x="737"/>
        <item x="119"/>
        <item x="681"/>
        <item x="221"/>
        <item x="870"/>
        <item x="632"/>
        <item x="39"/>
        <item x="167"/>
        <item x="785"/>
        <item x="271"/>
        <item x="473"/>
        <item x="744"/>
        <item x="93"/>
        <item x="349"/>
        <item x="536"/>
        <item x="269"/>
        <item x="479"/>
        <item x="581"/>
        <item x="379"/>
        <item x="218"/>
        <item x="836"/>
        <item x="850"/>
        <item x="639"/>
        <item x="399"/>
        <item x="115"/>
        <item x="100"/>
        <item x="277"/>
        <item x="533"/>
        <item x="752"/>
        <item x="78"/>
        <item x="332"/>
        <item x="477"/>
        <item x="686"/>
        <item x="444"/>
        <item x="170"/>
        <item x="625"/>
        <item x="261"/>
        <item x="448"/>
        <item x="118"/>
        <item x="793"/>
        <item x="247"/>
        <item x="763"/>
        <item x="169"/>
        <item x="294"/>
        <item x="544"/>
        <item x="291"/>
        <item x="488"/>
        <item x="646"/>
        <item x="456"/>
        <item x="125"/>
        <item x="87"/>
        <item x="815"/>
        <item x="611"/>
        <item x="422"/>
        <item x="138"/>
        <item x="107"/>
        <item x="289"/>
        <item x="487"/>
        <item x="694"/>
        <item x="288"/>
        <item x="692"/>
        <item x="449"/>
        <item x="196"/>
        <item x="604"/>
        <item x="376"/>
        <item x="180"/>
        <item x="884"/>
        <item x="300"/>
        <item x="568"/>
        <item x="873"/>
        <item x="197"/>
        <item x="241"/>
        <item x="242"/>
        <item x="427"/>
        <item x="290"/>
        <item x="103"/>
        <item x="806"/>
        <item x="583"/>
        <item x="360"/>
        <item x="158"/>
        <item x="617"/>
        <item x="880"/>
        <item x="33"/>
        <item x="253"/>
        <item x="470"/>
        <item x="719"/>
        <item x="430"/>
        <item x="825"/>
        <item x="758"/>
        <item x="585"/>
        <item x="220"/>
        <item x="665"/>
        <item x="507"/>
        <item x="749"/>
        <item x="63"/>
        <item x="402"/>
        <item x="647"/>
        <item x="89"/>
        <item x="735"/>
        <item x="799"/>
        <item x="283"/>
        <item x="510"/>
        <item x="42"/>
        <item x="128"/>
        <item x="459"/>
        <item x="652"/>
        <item x="717"/>
        <item x="814"/>
        <item x="589"/>
        <item x="304"/>
        <item x="94"/>
        <item x="770"/>
        <item x="530"/>
        <item x="143"/>
        <item x="388"/>
        <item x="524"/>
        <item x="679"/>
        <item x="193"/>
        <item x="442"/>
        <item x="664"/>
        <item x="844"/>
        <item x="215"/>
        <item x="837"/>
        <item x="582"/>
        <item x="407"/>
        <item x="70"/>
        <item x="690"/>
        <item x="64"/>
        <item x="751"/>
        <item x="736"/>
        <item x="84"/>
        <item x="88"/>
        <item x="463"/>
        <item x="795"/>
        <item x="152"/>
        <item x="43"/>
        <item x="232"/>
        <item x="779"/>
        <item x="593"/>
        <item x="335"/>
        <item x="53"/>
        <item x="734"/>
        <item x="554"/>
        <item x="153"/>
        <item x="342"/>
        <item x="465"/>
        <item x="202"/>
        <item x="851"/>
        <item x="857"/>
        <item x="602"/>
        <item x="458"/>
        <item x="691"/>
        <item x="7"/>
        <item x="695"/>
        <item x="52"/>
        <item x="494"/>
        <item x="875"/>
        <item x="227"/>
        <item x="364"/>
        <item x="321"/>
        <item x="400"/>
        <item x="137"/>
        <item x="843"/>
        <item x="662"/>
        <item x="333"/>
        <item x="521"/>
        <item x="258"/>
        <item x="543"/>
        <item x="777"/>
        <item x="434"/>
        <item x="831"/>
        <item x="123"/>
        <item x="827"/>
        <item x="598"/>
        <item x="61"/>
        <item x="675"/>
        <item x="877"/>
        <item x="697"/>
        <item x="233"/>
        <item x="513"/>
        <item x="866"/>
        <item x="58"/>
        <item x="351"/>
        <item x="370"/>
        <item x="117"/>
        <item x="876"/>
        <item x="80"/>
        <item x="371"/>
        <item x="73"/>
        <item x="710"/>
        <item x="20"/>
        <item x="238"/>
        <item x="702"/>
        <item x="184"/>
        <item x="610"/>
        <item x="556"/>
        <item x="703"/>
        <item x="491"/>
        <item x="45"/>
        <item x="869"/>
        <item x="629"/>
        <item x="151"/>
        <item x="797"/>
        <item x="726"/>
        <item x="108"/>
        <item x="546"/>
        <item x="805"/>
        <item x="157"/>
        <item x="286"/>
        <item x="482"/>
        <item x="186"/>
        <item x="865"/>
        <item x="12"/>
        <item x="696"/>
        <item x="15"/>
        <item x="82"/>
        <item x="331"/>
        <item x="730"/>
        <item x="135"/>
        <item x="383"/>
        <item x="515"/>
        <item x="671"/>
        <item x="847"/>
        <item x="447"/>
        <item x="226"/>
        <item x="859"/>
        <item x="129"/>
        <item x="801"/>
        <item x="759"/>
        <item x="51"/>
        <item x="302"/>
        <item x="549"/>
        <item x="745"/>
        <item x="99"/>
        <item x="239"/>
        <item x="475"/>
        <item x="209"/>
        <item x="832"/>
        <item x="678"/>
        <item x="433"/>
        <item x="41"/>
        <item x="230"/>
        <item x="784"/>
        <item x="587"/>
        <item x="206"/>
        <item x="280"/>
        <item x="541"/>
        <item x="747"/>
        <item x="148"/>
        <item x="340"/>
        <item x="480"/>
        <item x="689"/>
        <item x="798"/>
        <item x="453"/>
        <item x="172"/>
        <item x="863"/>
        <item x="185"/>
        <item x="767"/>
        <item x="56"/>
        <item x="249"/>
        <item x="527"/>
        <item x="709"/>
        <item x="27"/>
        <item x="461"/>
        <item x="203"/>
        <item x="393"/>
        <item x="596"/>
        <item x="386"/>
        <item x="658"/>
        <item x="95"/>
        <item x="311"/>
        <item x="468"/>
        <item x="712"/>
        <item x="40"/>
        <item x="257"/>
        <item x="538"/>
        <item x="775"/>
        <item x="882"/>
        <item x="651"/>
        <item x="189"/>
        <item x="375"/>
        <item x="619"/>
        <item x="305"/>
        <item x="166"/>
        <item x="816"/>
        <item x="813"/>
        <item x="743"/>
        <item x="83"/>
        <item x="419"/>
        <item x="313"/>
        <item x="663"/>
        <item x="705"/>
        <item x="23"/>
        <item x="243"/>
        <item x="523"/>
        <item x="194"/>
        <item x="841"/>
        <item x="612"/>
        <item x="563"/>
        <item x="377"/>
        <item x="885"/>
        <item x="601"/>
        <item x="306"/>
        <item x="519"/>
        <item x="868"/>
        <item x="16"/>
        <item x="236"/>
        <item x="699"/>
        <item x="762"/>
        <item x="553"/>
        <item x="423"/>
        <item x="706"/>
        <item x="492"/>
        <item x="240"/>
        <item x="428"/>
        <item x="725"/>
        <item x="511"/>
        <item x="323"/>
        <item x="369"/>
        <item x="112"/>
        <item x="764"/>
        <item x="496"/>
        <item x="309"/>
        <item x="789"/>
        <item x="165"/>
        <item x="265"/>
        <item x="493"/>
        <item x="842"/>
        <item x="223"/>
        <item x="445"/>
        <item x="637"/>
        <item x="481"/>
        <item x="267"/>
        <item x="381"/>
        <item x="567"/>
        <item x="74"/>
        <item x="132"/>
        <item x="295"/>
        <item x="518"/>
        <item x="701"/>
        <item x="191"/>
        <item x="363"/>
        <item x="661"/>
        <item x="420"/>
        <item x="714"/>
        <item x="872"/>
        <item x="572"/>
        <item x="395"/>
        <item x="742"/>
        <item x="532"/>
        <item x="830"/>
        <item x="250"/>
        <item x="472"/>
        <item x="879"/>
        <item x="431"/>
        <item x="520"/>
        <item x="640"/>
        <item x="374"/>
        <item x="124"/>
        <item x="773"/>
        <item x="318"/>
        <item x="65"/>
        <item x="69"/>
        <item x="505"/>
        <item x="673"/>
        <item x="134"/>
        <item x="384"/>
        <item x="654"/>
        <item x="382"/>
        <item x="159"/>
        <item x="628"/>
        <item x="343"/>
        <item x="439"/>
        <item x="5"/>
        <item x="753"/>
        <item x="509"/>
        <item x="723"/>
        <item x="317"/>
        <item x="560"/>
        <item x="181"/>
        <item x="606"/>
        <item x="834"/>
        <item x="437"/>
        <item x="213"/>
        <item x="768"/>
        <item x="528"/>
        <item x="260"/>
        <item x="25"/>
        <item x="29"/>
        <item x="281"/>
        <item x="540"/>
        <item x="210"/>
        <item x="113"/>
        <item x="802"/>
        <item x="644"/>
        <item x="401"/>
        <item x="76"/>
        <item x="757"/>
        <item x="506"/>
        <item x="670"/>
        <item x="13"/>
        <item x="327"/>
        <item x="840"/>
        <item x="187"/>
        <item x="380"/>
        <item x="339"/>
        <item x="781"/>
        <item x="584"/>
        <item x="440"/>
        <item x="163"/>
        <item x="731"/>
        <item x="547"/>
        <item x="263"/>
        <item x="208"/>
        <item x="146"/>
        <item x="367"/>
        <item x="823"/>
        <item x="86"/>
        <item x="525"/>
        <item x="244"/>
        <item x="883"/>
        <item x="373"/>
        <item x="179"/>
        <item x="716"/>
        <item x="504"/>
        <item x="316"/>
        <item x="368"/>
        <item x="106"/>
        <item x="545"/>
        <item x="788"/>
        <item x="160"/>
        <item x="484"/>
        <item x="616"/>
        <item x="450"/>
        <item x="207"/>
        <item x="854"/>
        <item x="467"/>
        <item x="268"/>
        <item x="390"/>
        <item x="142"/>
        <item x="62"/>
        <item x="278"/>
        <item x="345"/>
        <item x="741"/>
        <item x="303"/>
        <item x="501"/>
        <item x="626"/>
        <item x="414"/>
        <item x="216"/>
        <item x="704"/>
        <item x="573"/>
        <item x="397"/>
        <item x="774"/>
        <item x="37"/>
        <item x="315"/>
        <item x="537"/>
        <item x="829"/>
        <item x="96"/>
        <item x="139"/>
        <item x="471"/>
        <item x="669"/>
        <item x="391"/>
        <item x="200"/>
        <item x="845"/>
        <item x="499"/>
        <item x="357"/>
        <item x="136"/>
        <item x="284"/>
        <item x="542"/>
        <item x="754"/>
        <item x="75"/>
        <item x="330"/>
        <item x="514"/>
        <item x="328"/>
        <item x="783"/>
        <item x="634"/>
        <item x="387"/>
        <item x="171"/>
        <item x="454"/>
        <item x="769"/>
        <item x="57"/>
        <item x="259"/>
        <item x="498"/>
        <item x="724"/>
        <item x="9"/>
        <item x="322"/>
        <item x="562"/>
        <item x="656"/>
        <item x="418"/>
        <item x="144"/>
        <item x="818"/>
        <item x="835"/>
        <item x="577"/>
        <item x="438"/>
        <item x="296"/>
        <item x="478"/>
        <item x="858"/>
        <item x="38"/>
        <item x="276"/>
        <item x="535"/>
        <item x="275"/>
        <item x="848"/>
        <item x="392"/>
        <item x="114"/>
        <item x="131"/>
        <item x="808"/>
        <item x="655"/>
        <item x="415"/>
        <item x="79"/>
        <item x="262"/>
        <item x="659"/>
        <item x="676"/>
        <item x="18"/>
        <item x="517"/>
        <item x="627"/>
        <item x="417"/>
        <item x="162"/>
        <item x="92"/>
        <item x="796"/>
        <item x="574"/>
        <item x="452"/>
        <item x="150"/>
        <item x="435"/>
        <item x="621"/>
        <item x="833"/>
        <item x="761"/>
        <item x="140"/>
        <item x="660"/>
        <item x="54"/>
        <item x="613"/>
        <item x="824"/>
        <item x="201"/>
        <item x="248"/>
        <item x="668"/>
        <item x="874"/>
        <item x="145"/>
        <item x="426"/>
        <item x="237"/>
        <item x="35"/>
        <item x="748"/>
        <item x="570"/>
        <item x="17"/>
        <item x="729"/>
        <item x="168"/>
        <item x="266"/>
        <item x="495"/>
        <item x="222"/>
        <item x="443"/>
        <item x="636"/>
        <item x="0"/>
        <item x="711"/>
        <item x="819"/>
        <item x="592"/>
        <item x="308"/>
        <item x="111"/>
        <item x="760"/>
        <item x="110"/>
        <item x="595"/>
        <item x="791"/>
        <item x="272"/>
        <item x="643"/>
        <item x="852"/>
        <item x="173"/>
        <item x="451"/>
        <item x="285"/>
        <item x="446"/>
        <item x="790"/>
        <item x="571"/>
        <item x="310"/>
        <item x="85"/>
        <item x="766"/>
        <item x="811"/>
        <item x="109"/>
        <item x="234"/>
        <item x="490"/>
        <item x="862"/>
        <item x="416"/>
        <item x="624"/>
        <item x="36"/>
        <item x="727"/>
        <item x="225"/>
        <item x="787"/>
        <item x="591"/>
        <item x="329"/>
        <item x="49"/>
        <item x="728"/>
        <item x="47"/>
        <item x="620"/>
        <item x="688"/>
        <item x="98"/>
        <item x="348"/>
        <item x="576"/>
        <item x="860"/>
        <item x="154"/>
        <item x="406"/>
        <item x="609"/>
        <item x="362"/>
        <item x="195"/>
        <item x="871"/>
        <item x="474"/>
        <item x="314"/>
        <item x="22"/>
        <item x="713"/>
        <item x="721"/>
        <item x="8"/>
        <item x="320"/>
        <item x="564"/>
        <item x="881"/>
        <item x="176"/>
        <item x="378"/>
        <item x="600"/>
        <item x="394"/>
        <item x="121"/>
        <item x="853"/>
        <item x="642"/>
        <item x="350"/>
        <item x="67"/>
        <item x="683"/>
        <item x="2"/>
        <item x="486"/>
        <item x="698"/>
        <item x="104"/>
        <item x="631"/>
        <item x="867"/>
        <item x="161"/>
        <item x="359"/>
        <item x="580"/>
        <item x="355"/>
        <item x="217"/>
        <item x="539"/>
        <item x="732"/>
        <item x="46"/>
        <item x="864"/>
        <item x="684"/>
        <item x="1"/>
        <item x="341"/>
        <item x="502"/>
        <item x="849"/>
        <item x="174"/>
        <item x="398"/>
        <item x="326"/>
        <item x="19"/>
        <item x="674"/>
        <item x="569"/>
        <item x="264"/>
        <item x="192"/>
        <item x="839"/>
        <item x="120"/>
        <item x="566"/>
        <item x="14"/>
        <item x="293"/>
        <item x="807"/>
        <item x="188"/>
        <item x="245"/>
        <item x="792"/>
        <item x="615"/>
        <item x="30"/>
        <item x="740"/>
        <item x="778"/>
        <item x="771"/>
        <item x="97"/>
        <item x="252"/>
        <item x="531"/>
        <item x="786"/>
        <item x="149"/>
        <item x="429"/>
        <item x="464"/>
        <item x="182"/>
        <item x="886"/>
        <item x="650"/>
        <item x="436"/>
        <item x="4"/>
        <item x="718"/>
        <item x="820"/>
        <item x="746"/>
        <item x="68"/>
        <item x="347"/>
        <item x="599"/>
        <item x="782"/>
        <item x="21"/>
        <item x="457"/>
        <item x="178"/>
        <item x="855"/>
        <item x="649"/>
        <item x="282"/>
        <item x="10"/>
        <item x="141"/>
        <item x="822"/>
        <item x="324"/>
        <item x="561"/>
        <item x="810"/>
        <item x="105"/>
        <item x="255"/>
        <item x="489"/>
        <item x="828"/>
        <item x="618"/>
        <item x="31"/>
        <item x="219"/>
        <item x="780"/>
        <item x="71"/>
        <item x="214"/>
        <item x="462"/>
        <item x="738"/>
        <item x="26"/>
        <item x="287"/>
        <item x="614"/>
        <item x="680"/>
        <item x="90"/>
        <item x="337"/>
        <item x="356"/>
        <item x="190"/>
        <item x="607"/>
        <item x="297"/>
        <item x="204"/>
        <item x="672"/>
        <item x="77"/>
        <item x="256"/>
        <item x="516"/>
        <item x="722"/>
        <item x="6"/>
        <item x="325"/>
        <item x="231"/>
        <item x="846"/>
        <item x="590"/>
        <item x="389"/>
        <item x="405"/>
        <item x="812"/>
        <item x="177"/>
        <item x="772"/>
        <item x="34"/>
        <item x="254"/>
        <item x="476"/>
        <item x="715"/>
        <item x="101"/>
        <item x="319"/>
        <item x="421"/>
        <item x="229"/>
        <item x="821"/>
        <item x="594"/>
        <item x="578"/>
        <item x="408"/>
        <item x="776"/>
        <item x="211"/>
        <item x="861"/>
        <item x="733"/>
        <item x="59"/>
        <item x="641"/>
        <item x="307"/>
        <item x="887"/>
        <item t="countA"/>
      </items>
    </pivotField>
    <pivotField showAll="0">
      <items count="335">
        <item x="276"/>
        <item x="3"/>
        <item x="288"/>
        <item x="236"/>
        <item x="118"/>
        <item x="172"/>
        <item x="206"/>
        <item x="270"/>
        <item x="30"/>
        <item x="234"/>
        <item x="134"/>
        <item x="92"/>
        <item x="217"/>
        <item x="167"/>
        <item x="193"/>
        <item x="46"/>
        <item x="233"/>
        <item x="83"/>
        <item x="47"/>
        <item x="116"/>
        <item x="274"/>
        <item x="57"/>
        <item x="277"/>
        <item x="246"/>
        <item x="307"/>
        <item x="115"/>
        <item x="207"/>
        <item x="63"/>
        <item x="286"/>
        <item x="238"/>
        <item x="222"/>
        <item x="42"/>
        <item x="176"/>
        <item x="76"/>
        <item x="11"/>
        <item x="23"/>
        <item x="68"/>
        <item x="119"/>
        <item x="27"/>
        <item x="262"/>
        <item x="299"/>
        <item x="112"/>
        <item x="149"/>
        <item x="106"/>
        <item x="209"/>
        <item x="185"/>
        <item x="273"/>
        <item x="305"/>
        <item x="257"/>
        <item x="52"/>
        <item x="231"/>
        <item x="109"/>
        <item x="311"/>
        <item x="182"/>
        <item x="330"/>
        <item x="37"/>
        <item x="85"/>
        <item x="205"/>
        <item x="105"/>
        <item x="91"/>
        <item x="282"/>
        <item x="321"/>
        <item x="73"/>
        <item x="144"/>
        <item x="108"/>
        <item x="143"/>
        <item x="214"/>
        <item x="306"/>
        <item x="81"/>
        <item x="326"/>
        <item x="97"/>
        <item x="213"/>
        <item x="165"/>
        <item x="243"/>
        <item x="154"/>
        <item x="218"/>
        <item x="166"/>
        <item x="196"/>
        <item x="93"/>
        <item x="239"/>
        <item x="135"/>
        <item x="31"/>
        <item x="297"/>
        <item x="181"/>
        <item x="60"/>
        <item x="82"/>
        <item x="325"/>
        <item x="211"/>
        <item x="40"/>
        <item x="316"/>
        <item x="86"/>
        <item x="124"/>
        <item x="310"/>
        <item x="162"/>
        <item x="178"/>
        <item x="255"/>
        <item x="66"/>
        <item x="61"/>
        <item x="319"/>
        <item x="78"/>
        <item x="268"/>
        <item x="131"/>
        <item x="41"/>
        <item x="191"/>
        <item x="50"/>
        <item x="287"/>
        <item x="132"/>
        <item x="170"/>
        <item x="302"/>
        <item x="7"/>
        <item x="49"/>
        <item x="272"/>
        <item x="188"/>
        <item x="122"/>
        <item x="279"/>
        <item x="202"/>
        <item x="113"/>
        <item x="300"/>
        <item x="58"/>
        <item x="192"/>
        <item x="55"/>
        <item x="107"/>
        <item x="75"/>
        <item x="69"/>
        <item x="314"/>
        <item x="20"/>
        <item x="313"/>
        <item x="156"/>
        <item x="271"/>
        <item x="43"/>
        <item x="130"/>
        <item x="98"/>
        <item x="157"/>
        <item x="12"/>
        <item x="15"/>
        <item x="230"/>
        <item x="120"/>
        <item x="187"/>
        <item x="117"/>
        <item x="322"/>
        <item x="48"/>
        <item x="39"/>
        <item x="190"/>
        <item x="173"/>
        <item x="210"/>
        <item x="127"/>
        <item x="312"/>
        <item x="146"/>
        <item x="53"/>
        <item x="26"/>
        <item x="171"/>
        <item x="247"/>
        <item x="87"/>
        <item x="221"/>
        <item x="269"/>
        <item x="38"/>
        <item x="141"/>
        <item x="327"/>
        <item x="77"/>
        <item x="22"/>
        <item x="163"/>
        <item x="290"/>
        <item x="244"/>
        <item x="301"/>
        <item x="220"/>
        <item x="16"/>
        <item x="194"/>
        <item x="260"/>
        <item x="195"/>
        <item x="102"/>
        <item x="140"/>
        <item x="184"/>
        <item x="245"/>
        <item x="70"/>
        <item x="161"/>
        <item x="241"/>
        <item x="252"/>
        <item x="281"/>
        <item x="199"/>
        <item x="331"/>
        <item x="261"/>
        <item x="242"/>
        <item x="114"/>
        <item x="62"/>
        <item x="136"/>
        <item x="5"/>
        <item x="317"/>
        <item x="225"/>
        <item x="155"/>
        <item x="177"/>
        <item x="204"/>
        <item x="24"/>
        <item x="284"/>
        <item x="174"/>
        <item x="103"/>
        <item x="254"/>
        <item x="13"/>
        <item x="228"/>
        <item x="158"/>
        <item x="139"/>
        <item x="318"/>
        <item x="126"/>
        <item x="80"/>
        <item x="197"/>
        <item x="153"/>
        <item x="315"/>
        <item x="224"/>
        <item x="96"/>
        <item x="285"/>
        <item x="137"/>
        <item x="59"/>
        <item x="219"/>
        <item x="275"/>
        <item x="258"/>
        <item x="179"/>
        <item x="253"/>
        <item x="35"/>
        <item x="223"/>
        <item x="329"/>
        <item x="88"/>
        <item x="123"/>
        <item x="250"/>
        <item x="168"/>
        <item x="237"/>
        <item x="121"/>
        <item x="71"/>
        <item x="229"/>
        <item x="248"/>
        <item x="145"/>
        <item x="54"/>
        <item x="203"/>
        <item x="9"/>
        <item x="289"/>
        <item x="125"/>
        <item x="296"/>
        <item x="264"/>
        <item x="215"/>
        <item x="36"/>
        <item x="283"/>
        <item x="208"/>
        <item x="251"/>
        <item x="104"/>
        <item x="74"/>
        <item x="308"/>
        <item x="18"/>
        <item x="278"/>
        <item x="259"/>
        <item x="84"/>
        <item x="294"/>
        <item x="267"/>
        <item x="129"/>
        <item x="263"/>
        <item x="51"/>
        <item x="169"/>
        <item x="33"/>
        <item x="293"/>
        <item x="17"/>
        <item x="142"/>
        <item x="183"/>
        <item x="265"/>
        <item x="0"/>
        <item x="101"/>
        <item x="100"/>
        <item x="298"/>
        <item x="324"/>
        <item x="147"/>
        <item x="266"/>
        <item x="212"/>
        <item x="323"/>
        <item x="79"/>
        <item x="99"/>
        <item x="34"/>
        <item x="186"/>
        <item x="45"/>
        <item x="304"/>
        <item x="90"/>
        <item x="235"/>
        <item x="295"/>
        <item x="133"/>
        <item x="240"/>
        <item x="164"/>
        <item x="8"/>
        <item x="226"/>
        <item x="150"/>
        <item x="111"/>
        <item x="64"/>
        <item x="2"/>
        <item x="94"/>
        <item x="138"/>
        <item x="180"/>
        <item x="44"/>
        <item x="1"/>
        <item x="148"/>
        <item x="19"/>
        <item x="309"/>
        <item x="292"/>
        <item x="110"/>
        <item x="291"/>
        <item x="14"/>
        <item x="159"/>
        <item x="198"/>
        <item x="28"/>
        <item x="89"/>
        <item x="200"/>
        <item x="280"/>
        <item x="128"/>
        <item x="332"/>
        <item x="4"/>
        <item x="320"/>
        <item x="65"/>
        <item x="21"/>
        <item x="152"/>
        <item x="10"/>
        <item x="328"/>
        <item x="227"/>
        <item x="95"/>
        <item x="201"/>
        <item x="303"/>
        <item x="29"/>
        <item x="67"/>
        <item x="25"/>
        <item x="232"/>
        <item x="160"/>
        <item x="216"/>
        <item x="72"/>
        <item x="6"/>
        <item x="249"/>
        <item x="151"/>
        <item x="32"/>
        <item x="189"/>
        <item x="256"/>
        <item x="175"/>
        <item x="56"/>
        <item x="333"/>
        <item t="default"/>
      </items>
    </pivotField>
    <pivotField showAll="0"/>
    <pivotField showAll="0">
      <items count="8">
        <item x="0"/>
        <item x="1"/>
        <item x="2"/>
        <item x="3"/>
        <item x="4"/>
        <item x="5"/>
        <item x="6"/>
        <item t="default"/>
      </items>
    </pivotField>
    <pivotField axis="axisCol" showAll="0">
      <items count="4">
        <item x="1"/>
        <item x="0"/>
        <item x="2"/>
        <item t="default"/>
      </items>
    </pivotField>
    <pivotField showAll="0">
      <items count="10">
        <item x="2"/>
        <item x="5"/>
        <item x="1"/>
        <item x="4"/>
        <item x="3"/>
        <item x="7"/>
        <item x="6"/>
        <item x="0"/>
        <item x="8"/>
        <item t="default"/>
      </items>
    </pivotField>
    <pivotField showAll="0"/>
    <pivotField showAll="0"/>
    <pivotField showAll="0"/>
    <pivotField showAll="0"/>
    <pivotField multipleItemSelectionAllowed="1" showAll="0">
      <items count="10">
        <item x="3"/>
        <item x="2"/>
        <item x="1"/>
        <item x="6"/>
        <item x="0"/>
        <item x="4"/>
        <item x="7"/>
        <item x="5"/>
        <item h="1" x="8"/>
        <item t="default"/>
      </items>
    </pivotField>
    <pivotField showAll="0">
      <items count="5">
        <item x="0"/>
        <item x="1"/>
        <item x="2"/>
        <item x="3"/>
        <item t="default"/>
      </items>
    </pivotField>
    <pivotField showAll="0"/>
    <pivotField multipleItemSelectionAllowed="1" showAll="0">
      <items count="5">
        <item x="1"/>
        <item x="0"/>
        <item x="2"/>
        <item x="3"/>
        <item t="default"/>
      </items>
    </pivotField>
    <pivotField showAll="0">
      <items count="69">
        <item x="18"/>
        <item x="7"/>
        <item x="56"/>
        <item x="32"/>
        <item x="33"/>
        <item x="46"/>
        <item x="58"/>
        <item x="23"/>
        <item x="49"/>
        <item x="65"/>
        <item x="54"/>
        <item x="34"/>
        <item x="20"/>
        <item x="26"/>
        <item x="14"/>
        <item x="2"/>
        <item x="45"/>
        <item x="22"/>
        <item x="1"/>
        <item x="21"/>
        <item x="6"/>
        <item x="28"/>
        <item x="17"/>
        <item x="11"/>
        <item x="51"/>
        <item x="3"/>
        <item x="62"/>
        <item x="39"/>
        <item x="44"/>
        <item x="25"/>
        <item x="12"/>
        <item x="24"/>
        <item x="42"/>
        <item x="43"/>
        <item x="40"/>
        <item x="47"/>
        <item x="57"/>
        <item x="15"/>
        <item x="37"/>
        <item x="66"/>
        <item x="0"/>
        <item x="52"/>
        <item x="29"/>
        <item x="5"/>
        <item x="8"/>
        <item x="48"/>
        <item x="64"/>
        <item x="41"/>
        <item x="63"/>
        <item x="13"/>
        <item x="9"/>
        <item x="50"/>
        <item x="27"/>
        <item x="16"/>
        <item x="61"/>
        <item x="53"/>
        <item x="59"/>
        <item x="38"/>
        <item x="60"/>
        <item x="19"/>
        <item x="31"/>
        <item x="35"/>
        <item x="36"/>
        <item x="10"/>
        <item x="4"/>
        <item x="30"/>
        <item x="55"/>
        <item x="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axis="axisRow" showAll="0" defaultSubtotal="0">
      <items count="14">
        <item x="0"/>
        <item x="1"/>
        <item x="2"/>
        <item x="3"/>
        <item x="4"/>
        <item x="5"/>
        <item x="6"/>
        <item x="7"/>
        <item x="8"/>
        <item x="9"/>
        <item x="10"/>
        <item x="11"/>
        <item x="12"/>
        <item x="13"/>
      </items>
    </pivotField>
    <pivotField multipleItemSelectionAllowed="1" showAll="0" defaultSubtotal="0">
      <items count="6">
        <item h="1" x="0"/>
        <item x="1"/>
        <item x="2"/>
        <item x="3"/>
        <item x="4"/>
        <item h="1" x="5"/>
      </items>
    </pivotField>
  </pivotFields>
  <rowFields count="1">
    <field x="40"/>
  </rowFields>
  <rowItems count="13">
    <i>
      <x v="1"/>
    </i>
    <i>
      <x v="2"/>
    </i>
    <i>
      <x v="3"/>
    </i>
    <i>
      <x v="4"/>
    </i>
    <i>
      <x v="5"/>
    </i>
    <i>
      <x v="6"/>
    </i>
    <i>
      <x v="7"/>
    </i>
    <i>
      <x v="8"/>
    </i>
    <i>
      <x v="9"/>
    </i>
    <i>
      <x v="10"/>
    </i>
    <i>
      <x v="11"/>
    </i>
    <i>
      <x v="12"/>
    </i>
    <i t="grand">
      <x/>
    </i>
  </rowItems>
  <colFields count="1">
    <field x="5"/>
  </colFields>
  <colItems count="3">
    <i>
      <x/>
    </i>
    <i>
      <x v="1"/>
    </i>
    <i t="grand">
      <x/>
    </i>
  </colItems>
  <dataFields count="1">
    <dataField name="Count of ID" fld="1" subtotal="count" baseField="5" baseItem="0"/>
  </dataFields>
  <formats count="4">
    <format dxfId="31">
      <pivotArea type="all" dataOnly="0" outline="0" fieldPosition="0"/>
    </format>
    <format dxfId="30">
      <pivotArea outline="0" collapsedLevelsAreSubtotals="1" fieldPosition="0"/>
    </format>
    <format dxfId="29">
      <pivotArea field="-2" type="button" dataOnly="0" labelOnly="1" outline="0" axis="axisValues" fieldPosition="0"/>
    </format>
    <format dxfId="28">
      <pivotArea outline="0" fieldPosition="0">
        <references count="1">
          <reference field="4294967294" count="1">
            <x v="0"/>
          </reference>
        </references>
      </pivotArea>
    </format>
  </formats>
  <chartFormats count="3">
    <chartFormat chart="19" format="2" series="1">
      <pivotArea type="data" outline="0" fieldPosition="0">
        <references count="1">
          <reference field="4294967294" count="1" selected="0">
            <x v="0"/>
          </reference>
        </references>
      </pivotArea>
    </chartFormat>
    <chartFormat chart="19" format="9" series="1">
      <pivotArea type="data" outline="0" fieldPosition="0">
        <references count="2">
          <reference field="4294967294" count="1" selected="0">
            <x v="0"/>
          </reference>
          <reference field="5" count="1" selected="0">
            <x v="1"/>
          </reference>
        </references>
      </pivotArea>
    </chartFormat>
    <chartFormat chart="19" format="11" series="1">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BF8A141-6F35-44A5-84BA-8C38016E75F7}" name="Age F"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rowHeaderCaption="Age-F">
  <location ref="J13:K21" firstHeaderRow="1" firstDataRow="1" firstDataCol="1" rowPageCount="2" colPageCount="1"/>
  <pivotFields count="42">
    <pivotField showAll="0"/>
    <pivotField dataField="1" showAll="0"/>
    <pivotField showAll="0">
      <items count="335">
        <item x="276"/>
        <item x="3"/>
        <item x="288"/>
        <item x="236"/>
        <item x="118"/>
        <item x="172"/>
        <item x="206"/>
        <item x="270"/>
        <item x="30"/>
        <item x="234"/>
        <item x="134"/>
        <item x="92"/>
        <item x="217"/>
        <item x="167"/>
        <item x="193"/>
        <item x="46"/>
        <item x="233"/>
        <item x="83"/>
        <item x="47"/>
        <item x="116"/>
        <item x="274"/>
        <item x="57"/>
        <item x="277"/>
        <item x="246"/>
        <item x="307"/>
        <item x="115"/>
        <item x="207"/>
        <item x="63"/>
        <item x="286"/>
        <item x="238"/>
        <item x="222"/>
        <item x="42"/>
        <item x="176"/>
        <item x="76"/>
        <item x="11"/>
        <item x="23"/>
        <item x="68"/>
        <item x="119"/>
        <item x="27"/>
        <item x="262"/>
        <item x="299"/>
        <item x="112"/>
        <item x="149"/>
        <item x="106"/>
        <item x="209"/>
        <item x="185"/>
        <item x="273"/>
        <item x="305"/>
        <item x="257"/>
        <item x="52"/>
        <item x="231"/>
        <item x="109"/>
        <item x="311"/>
        <item x="182"/>
        <item x="330"/>
        <item x="37"/>
        <item x="85"/>
        <item x="205"/>
        <item x="105"/>
        <item x="91"/>
        <item x="282"/>
        <item x="321"/>
        <item x="73"/>
        <item x="144"/>
        <item x="108"/>
        <item x="143"/>
        <item x="214"/>
        <item x="306"/>
        <item x="81"/>
        <item x="326"/>
        <item x="97"/>
        <item x="213"/>
        <item x="165"/>
        <item x="243"/>
        <item x="154"/>
        <item x="218"/>
        <item x="166"/>
        <item x="196"/>
        <item x="93"/>
        <item x="239"/>
        <item x="135"/>
        <item x="31"/>
        <item x="297"/>
        <item x="181"/>
        <item x="60"/>
        <item x="82"/>
        <item x="325"/>
        <item x="211"/>
        <item x="40"/>
        <item x="316"/>
        <item x="86"/>
        <item x="124"/>
        <item x="310"/>
        <item x="162"/>
        <item x="178"/>
        <item x="255"/>
        <item x="66"/>
        <item x="61"/>
        <item x="319"/>
        <item x="78"/>
        <item x="268"/>
        <item x="131"/>
        <item x="41"/>
        <item x="191"/>
        <item x="50"/>
        <item x="287"/>
        <item x="132"/>
        <item x="170"/>
        <item x="302"/>
        <item x="7"/>
        <item x="49"/>
        <item x="272"/>
        <item x="188"/>
        <item x="122"/>
        <item x="279"/>
        <item x="202"/>
        <item x="113"/>
        <item x="300"/>
        <item x="58"/>
        <item x="192"/>
        <item x="55"/>
        <item x="107"/>
        <item x="75"/>
        <item x="69"/>
        <item x="314"/>
        <item x="20"/>
        <item x="313"/>
        <item x="156"/>
        <item x="271"/>
        <item x="43"/>
        <item x="130"/>
        <item x="98"/>
        <item x="157"/>
        <item x="12"/>
        <item x="15"/>
        <item x="230"/>
        <item x="120"/>
        <item x="187"/>
        <item x="117"/>
        <item x="322"/>
        <item x="48"/>
        <item x="39"/>
        <item x="190"/>
        <item x="173"/>
        <item x="210"/>
        <item x="127"/>
        <item x="312"/>
        <item x="146"/>
        <item x="53"/>
        <item x="26"/>
        <item x="171"/>
        <item x="247"/>
        <item x="87"/>
        <item x="221"/>
        <item x="269"/>
        <item x="38"/>
        <item x="141"/>
        <item x="327"/>
        <item x="77"/>
        <item x="22"/>
        <item x="163"/>
        <item x="290"/>
        <item x="244"/>
        <item x="301"/>
        <item x="220"/>
        <item x="16"/>
        <item x="194"/>
        <item x="260"/>
        <item x="195"/>
        <item x="102"/>
        <item x="140"/>
        <item x="184"/>
        <item x="245"/>
        <item x="70"/>
        <item x="161"/>
        <item x="241"/>
        <item x="252"/>
        <item x="281"/>
        <item x="199"/>
        <item x="331"/>
        <item x="261"/>
        <item x="242"/>
        <item x="114"/>
        <item x="62"/>
        <item x="136"/>
        <item x="5"/>
        <item x="317"/>
        <item x="225"/>
        <item x="155"/>
        <item x="177"/>
        <item x="204"/>
        <item x="24"/>
        <item x="284"/>
        <item x="174"/>
        <item x="103"/>
        <item x="254"/>
        <item x="13"/>
        <item x="228"/>
        <item x="158"/>
        <item x="139"/>
        <item x="318"/>
        <item x="126"/>
        <item x="80"/>
        <item x="197"/>
        <item x="153"/>
        <item x="315"/>
        <item x="224"/>
        <item x="96"/>
        <item x="285"/>
        <item x="137"/>
        <item x="59"/>
        <item x="219"/>
        <item x="275"/>
        <item x="258"/>
        <item x="179"/>
        <item x="253"/>
        <item x="35"/>
        <item x="223"/>
        <item x="329"/>
        <item x="88"/>
        <item x="123"/>
        <item x="250"/>
        <item x="168"/>
        <item x="237"/>
        <item x="121"/>
        <item x="71"/>
        <item x="229"/>
        <item x="248"/>
        <item x="145"/>
        <item x="54"/>
        <item x="203"/>
        <item x="9"/>
        <item x="289"/>
        <item x="125"/>
        <item x="296"/>
        <item x="264"/>
        <item x="215"/>
        <item x="36"/>
        <item x="283"/>
        <item x="208"/>
        <item x="251"/>
        <item x="104"/>
        <item x="74"/>
        <item x="308"/>
        <item x="18"/>
        <item x="278"/>
        <item x="259"/>
        <item x="84"/>
        <item x="294"/>
        <item x="267"/>
        <item x="129"/>
        <item x="263"/>
        <item x="51"/>
        <item x="169"/>
        <item x="33"/>
        <item x="293"/>
        <item x="17"/>
        <item x="142"/>
        <item x="183"/>
        <item x="265"/>
        <item x="0"/>
        <item x="101"/>
        <item x="100"/>
        <item x="298"/>
        <item x="324"/>
        <item x="147"/>
        <item x="266"/>
        <item x="212"/>
        <item x="323"/>
        <item x="79"/>
        <item x="99"/>
        <item x="34"/>
        <item x="186"/>
        <item x="45"/>
        <item x="304"/>
        <item x="90"/>
        <item x="235"/>
        <item x="295"/>
        <item x="133"/>
        <item x="240"/>
        <item x="164"/>
        <item x="8"/>
        <item x="226"/>
        <item x="150"/>
        <item x="111"/>
        <item x="64"/>
        <item x="2"/>
        <item x="94"/>
        <item x="138"/>
        <item x="180"/>
        <item x="44"/>
        <item x="1"/>
        <item x="148"/>
        <item x="19"/>
        <item x="309"/>
        <item x="292"/>
        <item x="110"/>
        <item x="291"/>
        <item x="14"/>
        <item x="159"/>
        <item x="198"/>
        <item x="28"/>
        <item x="89"/>
        <item x="200"/>
        <item x="280"/>
        <item x="128"/>
        <item x="332"/>
        <item x="4"/>
        <item x="320"/>
        <item x="65"/>
        <item x="21"/>
        <item x="152"/>
        <item x="10"/>
        <item x="328"/>
        <item x="227"/>
        <item x="95"/>
        <item x="201"/>
        <item x="303"/>
        <item x="29"/>
        <item x="67"/>
        <item x="25"/>
        <item x="232"/>
        <item x="160"/>
        <item x="216"/>
        <item x="72"/>
        <item x="6"/>
        <item x="249"/>
        <item x="151"/>
        <item x="32"/>
        <item x="189"/>
        <item x="256"/>
        <item x="175"/>
        <item x="56"/>
        <item x="333"/>
        <item t="default"/>
      </items>
    </pivotField>
    <pivotField showAll="0"/>
    <pivotField name="Age- Female" axis="axisRow" showAll="0">
      <items count="8">
        <item n="&lt;20" x="0"/>
        <item x="1"/>
        <item x="2"/>
        <item x="3"/>
        <item x="4"/>
        <item x="5"/>
        <item x="6"/>
        <item t="default"/>
      </items>
    </pivotField>
    <pivotField axis="axisPage" multipleItemSelectionAllowed="1" showAll="0">
      <items count="4">
        <item x="1"/>
        <item h="1" x="0"/>
        <item h="1" x="2"/>
        <item t="default"/>
      </items>
    </pivotField>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Page" multipleItemSelectionAllowed="1" showAll="0">
      <items count="10">
        <item x="3"/>
        <item x="2"/>
        <item x="1"/>
        <item x="6"/>
        <item x="0"/>
        <item x="4"/>
        <item x="7"/>
        <item x="5"/>
        <item h="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h="1" x="0"/>
        <item x="1"/>
        <item x="2"/>
        <item x="3"/>
        <item x="4"/>
        <item h="1" x="5"/>
        <item t="default"/>
      </items>
    </pivotField>
  </pivotFields>
  <rowFields count="1">
    <field x="4"/>
  </rowFields>
  <rowItems count="8">
    <i>
      <x/>
    </i>
    <i>
      <x v="1"/>
    </i>
    <i>
      <x v="2"/>
    </i>
    <i>
      <x v="3"/>
    </i>
    <i>
      <x v="4"/>
    </i>
    <i>
      <x v="5"/>
    </i>
    <i>
      <x v="6"/>
    </i>
    <i t="grand">
      <x/>
    </i>
  </rowItems>
  <colItems count="1">
    <i/>
  </colItems>
  <pageFields count="2">
    <pageField fld="5" hier="-1"/>
    <pageField fld="11" hier="-1"/>
  </pageFields>
  <dataFields count="1">
    <dataField name="Count" fld="1" subtotal="count" baseField="0" baseItem="0"/>
  </dataFields>
  <formats count="6">
    <format dxfId="37">
      <pivotArea type="all" dataOnly="0" outline="0" fieldPosition="0"/>
    </format>
    <format dxfId="36">
      <pivotArea outline="0" collapsedLevelsAreSubtotals="1" fieldPosition="0"/>
    </format>
    <format dxfId="35">
      <pivotArea field="4" type="button" dataOnly="0" labelOnly="1" outline="0" axis="axisRow" fieldPosition="0"/>
    </format>
    <format dxfId="34">
      <pivotArea dataOnly="0" labelOnly="1" fieldPosition="0">
        <references count="1">
          <reference field="4" count="0"/>
        </references>
      </pivotArea>
    </format>
    <format dxfId="33">
      <pivotArea dataOnly="0" labelOnly="1" grandRow="1" outline="0" fieldPosition="0"/>
    </format>
    <format dxfId="32">
      <pivotArea dataOnly="0" labelOnly="1" outline="0" axis="axisValues" fieldPosition="0"/>
    </format>
  </formats>
  <chartFormats count="2">
    <chartFormat chart="10" format="2" series="1">
      <pivotArea type="data" outline="0" fieldPosition="0">
        <references count="1">
          <reference field="4294967294" count="1" selected="0">
            <x v="0"/>
          </reference>
        </references>
      </pivotArea>
    </chartFormat>
    <chartFormat chart="10" format="3">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2B6051-136F-49A8-A46A-CF84B2084B03}" name="Count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death By County">
  <location ref="A33:C42" firstHeaderRow="0" firstDataRow="1" firstDataCol="1" rowPageCount="1" colPageCount="1"/>
  <pivotFields count="42">
    <pivotField showAll="0"/>
    <pivotField dataField="1" showAll="0"/>
    <pivotField showAll="0">
      <items count="335">
        <item x="276"/>
        <item x="3"/>
        <item x="288"/>
        <item x="236"/>
        <item x="118"/>
        <item x="172"/>
        <item x="206"/>
        <item x="270"/>
        <item x="30"/>
        <item x="234"/>
        <item x="134"/>
        <item x="92"/>
        <item x="217"/>
        <item x="167"/>
        <item x="193"/>
        <item x="46"/>
        <item x="233"/>
        <item x="83"/>
        <item x="47"/>
        <item x="116"/>
        <item x="274"/>
        <item x="57"/>
        <item x="277"/>
        <item x="246"/>
        <item x="307"/>
        <item x="115"/>
        <item x="207"/>
        <item x="63"/>
        <item x="286"/>
        <item x="238"/>
        <item x="222"/>
        <item x="42"/>
        <item x="176"/>
        <item x="76"/>
        <item x="11"/>
        <item x="23"/>
        <item x="68"/>
        <item x="119"/>
        <item x="27"/>
        <item x="262"/>
        <item x="299"/>
        <item x="112"/>
        <item x="149"/>
        <item x="106"/>
        <item x="209"/>
        <item x="185"/>
        <item x="273"/>
        <item x="305"/>
        <item x="257"/>
        <item x="52"/>
        <item x="231"/>
        <item x="109"/>
        <item x="311"/>
        <item x="182"/>
        <item x="330"/>
        <item x="37"/>
        <item x="85"/>
        <item x="205"/>
        <item x="105"/>
        <item x="91"/>
        <item x="282"/>
        <item x="321"/>
        <item x="73"/>
        <item x="144"/>
        <item x="108"/>
        <item x="143"/>
        <item x="214"/>
        <item x="306"/>
        <item x="81"/>
        <item x="326"/>
        <item x="97"/>
        <item x="213"/>
        <item x="165"/>
        <item x="243"/>
        <item x="154"/>
        <item x="218"/>
        <item x="166"/>
        <item x="196"/>
        <item x="93"/>
        <item x="239"/>
        <item x="135"/>
        <item x="31"/>
        <item x="297"/>
        <item x="181"/>
        <item x="60"/>
        <item x="82"/>
        <item x="325"/>
        <item x="211"/>
        <item x="40"/>
        <item x="316"/>
        <item x="86"/>
        <item x="124"/>
        <item x="310"/>
        <item x="162"/>
        <item x="178"/>
        <item x="255"/>
        <item x="66"/>
        <item x="61"/>
        <item x="319"/>
        <item x="78"/>
        <item x="268"/>
        <item x="131"/>
        <item x="41"/>
        <item x="191"/>
        <item x="50"/>
        <item x="287"/>
        <item x="132"/>
        <item x="170"/>
        <item x="302"/>
        <item x="7"/>
        <item x="49"/>
        <item x="272"/>
        <item x="188"/>
        <item x="122"/>
        <item x="279"/>
        <item x="202"/>
        <item x="113"/>
        <item x="300"/>
        <item x="58"/>
        <item x="192"/>
        <item x="55"/>
        <item x="107"/>
        <item x="75"/>
        <item x="69"/>
        <item x="314"/>
        <item x="20"/>
        <item x="313"/>
        <item x="156"/>
        <item x="271"/>
        <item x="43"/>
        <item x="130"/>
        <item x="98"/>
        <item x="157"/>
        <item x="12"/>
        <item x="15"/>
        <item x="230"/>
        <item x="120"/>
        <item x="187"/>
        <item x="117"/>
        <item x="322"/>
        <item x="48"/>
        <item x="39"/>
        <item x="190"/>
        <item x="173"/>
        <item x="210"/>
        <item x="127"/>
        <item x="312"/>
        <item x="146"/>
        <item x="53"/>
        <item x="26"/>
        <item x="171"/>
        <item x="247"/>
        <item x="87"/>
        <item x="221"/>
        <item x="269"/>
        <item x="38"/>
        <item x="141"/>
        <item x="327"/>
        <item x="77"/>
        <item x="22"/>
        <item x="163"/>
        <item x="290"/>
        <item x="244"/>
        <item x="301"/>
        <item x="220"/>
        <item x="16"/>
        <item x="194"/>
        <item x="260"/>
        <item x="195"/>
        <item x="102"/>
        <item x="140"/>
        <item x="184"/>
        <item x="245"/>
        <item x="70"/>
        <item x="161"/>
        <item x="241"/>
        <item x="252"/>
        <item x="281"/>
        <item x="199"/>
        <item x="331"/>
        <item x="261"/>
        <item x="242"/>
        <item x="114"/>
        <item x="62"/>
        <item x="136"/>
        <item x="5"/>
        <item x="317"/>
        <item x="225"/>
        <item x="155"/>
        <item x="177"/>
        <item x="204"/>
        <item x="24"/>
        <item x="284"/>
        <item x="174"/>
        <item x="103"/>
        <item x="254"/>
        <item x="13"/>
        <item x="228"/>
        <item x="158"/>
        <item x="139"/>
        <item x="318"/>
        <item x="126"/>
        <item x="80"/>
        <item x="197"/>
        <item x="153"/>
        <item x="315"/>
        <item x="224"/>
        <item x="96"/>
        <item x="285"/>
        <item x="137"/>
        <item x="59"/>
        <item x="219"/>
        <item x="275"/>
        <item x="258"/>
        <item x="179"/>
        <item x="253"/>
        <item x="35"/>
        <item x="223"/>
        <item x="329"/>
        <item x="88"/>
        <item x="123"/>
        <item x="250"/>
        <item x="168"/>
        <item x="237"/>
        <item x="121"/>
        <item x="71"/>
        <item x="229"/>
        <item x="248"/>
        <item x="145"/>
        <item x="54"/>
        <item x="203"/>
        <item x="9"/>
        <item x="289"/>
        <item x="125"/>
        <item x="296"/>
        <item x="264"/>
        <item x="215"/>
        <item x="36"/>
        <item x="283"/>
        <item x="208"/>
        <item x="251"/>
        <item x="104"/>
        <item x="74"/>
        <item x="308"/>
        <item x="18"/>
        <item x="278"/>
        <item x="259"/>
        <item x="84"/>
        <item x="294"/>
        <item x="267"/>
        <item x="129"/>
        <item x="263"/>
        <item x="51"/>
        <item x="169"/>
        <item x="33"/>
        <item x="293"/>
        <item x="17"/>
        <item x="142"/>
        <item x="183"/>
        <item x="265"/>
        <item x="0"/>
        <item x="101"/>
        <item x="100"/>
        <item x="298"/>
        <item x="324"/>
        <item x="147"/>
        <item x="266"/>
        <item x="212"/>
        <item x="323"/>
        <item x="79"/>
        <item x="99"/>
        <item x="34"/>
        <item x="186"/>
        <item x="45"/>
        <item x="304"/>
        <item x="90"/>
        <item x="235"/>
        <item x="295"/>
        <item x="133"/>
        <item x="240"/>
        <item x="164"/>
        <item x="8"/>
        <item x="226"/>
        <item x="150"/>
        <item x="111"/>
        <item x="64"/>
        <item x="2"/>
        <item x="94"/>
        <item x="138"/>
        <item x="180"/>
        <item x="44"/>
        <item x="1"/>
        <item x="148"/>
        <item x="19"/>
        <item x="309"/>
        <item x="292"/>
        <item x="110"/>
        <item x="291"/>
        <item x="14"/>
        <item x="159"/>
        <item x="198"/>
        <item x="28"/>
        <item x="89"/>
        <item x="200"/>
        <item x="280"/>
        <item x="128"/>
        <item x="332"/>
        <item x="4"/>
        <item x="320"/>
        <item x="65"/>
        <item x="21"/>
        <item x="152"/>
        <item x="10"/>
        <item x="328"/>
        <item x="227"/>
        <item x="95"/>
        <item x="201"/>
        <item x="303"/>
        <item x="29"/>
        <item x="67"/>
        <item x="25"/>
        <item x="232"/>
        <item x="160"/>
        <item x="216"/>
        <item x="72"/>
        <item x="6"/>
        <item x="249"/>
        <item x="151"/>
        <item x="32"/>
        <item x="189"/>
        <item x="256"/>
        <item x="175"/>
        <item x="56"/>
        <item x="333"/>
        <item t="default"/>
      </items>
    </pivotField>
    <pivotField showAll="0"/>
    <pivotField name="Age- total" showAll="0"/>
    <pivotField multipleItemSelectionAllowed="1"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Row" dataField="1" showAll="0" sortType="descending">
      <items count="10">
        <item x="3"/>
        <item x="2"/>
        <item x="1"/>
        <item x="6"/>
        <item x="0"/>
        <item x="4"/>
        <item x="7"/>
        <item x="5"/>
        <item h="1" x="8"/>
        <item t="default"/>
      </items>
      <autoSortScope>
        <pivotArea dataOnly="0" outline="0" fieldPosition="0">
          <references count="1">
            <reference field="4294967294" count="1" selected="0">
              <x v="0"/>
            </reference>
          </references>
        </pivotArea>
      </autoSortScope>
    </pivotField>
    <pivotField showAll="0"/>
    <pivotField showAll="0"/>
    <pivotField axis="axisPage" multipleItemSelectionAllowed="1" showAll="0">
      <items count="5">
        <item x="1"/>
        <item x="0"/>
        <item x="2"/>
        <item x="3"/>
        <item t="default"/>
      </items>
    </pivotField>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h="1" x="0"/>
        <item x="1"/>
        <item x="2"/>
        <item x="3"/>
        <item x="4"/>
        <item h="1" x="5"/>
        <item t="default"/>
      </items>
    </pivotField>
  </pivotFields>
  <rowFields count="1">
    <field x="11"/>
  </rowFields>
  <rowItems count="9">
    <i>
      <x v="1"/>
    </i>
    <i>
      <x v="4"/>
    </i>
    <i>
      <x/>
    </i>
    <i>
      <x v="5"/>
    </i>
    <i>
      <x v="2"/>
    </i>
    <i>
      <x v="3"/>
    </i>
    <i>
      <x v="7"/>
    </i>
    <i>
      <x v="6"/>
    </i>
    <i t="grand">
      <x/>
    </i>
  </rowItems>
  <colFields count="1">
    <field x="-2"/>
  </colFields>
  <colItems count="2">
    <i>
      <x/>
    </i>
    <i i="1">
      <x v="1"/>
    </i>
  </colItems>
  <pageFields count="1">
    <pageField fld="14" hier="-1"/>
  </pageFields>
  <dataFields count="2">
    <dataField name="Count of ID" fld="1" subtotal="count" baseField="0" baseItem="0"/>
    <dataField name="Cummulative percentage" fld="11" subtotal="count" baseField="11" baseItem="0" numFmtId="10">
      <extLst>
        <ext xmlns:x14="http://schemas.microsoft.com/office/spreadsheetml/2009/9/main" uri="{E15A36E0-9728-4e99-A89B-3F7291B0FE68}">
          <x14:dataField pivotShowAs="percentOfRunningTotal"/>
        </ext>
      </extLst>
    </dataField>
  </dataFields>
  <formats count="7">
    <format dxfId="44">
      <pivotArea collapsedLevelsAreSubtotals="1" fieldPosition="0">
        <references count="2">
          <reference field="4294967294" count="1" selected="0">
            <x v="1"/>
          </reference>
          <reference field="11" count="0"/>
        </references>
      </pivotArea>
    </format>
    <format dxfId="43">
      <pivotArea type="all" dataOnly="0" outline="0" fieldPosition="0"/>
    </format>
    <format dxfId="42">
      <pivotArea outline="0" collapsedLevelsAreSubtotals="1" fieldPosition="0"/>
    </format>
    <format dxfId="41">
      <pivotArea field="11" type="button" dataOnly="0" labelOnly="1" outline="0" axis="axisRow" fieldPosition="0"/>
    </format>
    <format dxfId="40">
      <pivotArea dataOnly="0" labelOnly="1" fieldPosition="0">
        <references count="1">
          <reference field="11" count="0"/>
        </references>
      </pivotArea>
    </format>
    <format dxfId="39">
      <pivotArea dataOnly="0" labelOnly="1" grandRow="1" outline="0" fieldPosition="0"/>
    </format>
    <format dxfId="38">
      <pivotArea dataOnly="0" labelOnly="1" outline="0" fieldPosition="0">
        <references count="1">
          <reference field="4294967294" count="2">
            <x v="0"/>
            <x v="1"/>
          </reference>
        </references>
      </pivotArea>
    </format>
  </formats>
  <chartFormats count="2">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D8348B0-DA3B-4901-A25F-0638B41D4787}"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death By County">
  <location ref="A57:B66" firstHeaderRow="1" firstDataRow="1" firstDataCol="1" rowPageCount="2" colPageCount="1"/>
  <pivotFields count="42">
    <pivotField showAll="0"/>
    <pivotField dataField="1" showAll="0"/>
    <pivotField showAll="0">
      <items count="335">
        <item x="276"/>
        <item x="3"/>
        <item x="288"/>
        <item x="236"/>
        <item x="118"/>
        <item x="172"/>
        <item x="206"/>
        <item x="270"/>
        <item x="30"/>
        <item x="234"/>
        <item x="134"/>
        <item x="92"/>
        <item x="217"/>
        <item x="167"/>
        <item x="193"/>
        <item x="46"/>
        <item x="233"/>
        <item x="83"/>
        <item x="47"/>
        <item x="116"/>
        <item x="274"/>
        <item x="57"/>
        <item x="277"/>
        <item x="246"/>
        <item x="307"/>
        <item x="115"/>
        <item x="207"/>
        <item x="63"/>
        <item x="286"/>
        <item x="238"/>
        <item x="222"/>
        <item x="42"/>
        <item x="176"/>
        <item x="76"/>
        <item x="11"/>
        <item x="23"/>
        <item x="68"/>
        <item x="119"/>
        <item x="27"/>
        <item x="262"/>
        <item x="299"/>
        <item x="112"/>
        <item x="149"/>
        <item x="106"/>
        <item x="209"/>
        <item x="185"/>
        <item x="273"/>
        <item x="305"/>
        <item x="257"/>
        <item x="52"/>
        <item x="231"/>
        <item x="109"/>
        <item x="311"/>
        <item x="182"/>
        <item x="330"/>
        <item x="37"/>
        <item x="85"/>
        <item x="205"/>
        <item x="105"/>
        <item x="91"/>
        <item x="282"/>
        <item x="321"/>
        <item x="73"/>
        <item x="144"/>
        <item x="108"/>
        <item x="143"/>
        <item x="214"/>
        <item x="306"/>
        <item x="81"/>
        <item x="326"/>
        <item x="97"/>
        <item x="213"/>
        <item x="165"/>
        <item x="243"/>
        <item x="154"/>
        <item x="218"/>
        <item x="166"/>
        <item x="196"/>
        <item x="93"/>
        <item x="239"/>
        <item x="135"/>
        <item x="31"/>
        <item x="297"/>
        <item x="181"/>
        <item x="60"/>
        <item x="82"/>
        <item x="325"/>
        <item x="211"/>
        <item x="40"/>
        <item x="316"/>
        <item x="86"/>
        <item x="124"/>
        <item x="310"/>
        <item x="162"/>
        <item x="178"/>
        <item x="255"/>
        <item x="66"/>
        <item x="61"/>
        <item x="319"/>
        <item x="78"/>
        <item x="268"/>
        <item x="131"/>
        <item x="41"/>
        <item x="191"/>
        <item x="50"/>
        <item x="287"/>
        <item x="132"/>
        <item x="170"/>
        <item x="302"/>
        <item x="7"/>
        <item x="49"/>
        <item x="272"/>
        <item x="188"/>
        <item x="122"/>
        <item x="279"/>
        <item x="202"/>
        <item x="113"/>
        <item x="300"/>
        <item x="58"/>
        <item x="192"/>
        <item x="55"/>
        <item x="107"/>
        <item x="75"/>
        <item x="69"/>
        <item x="314"/>
        <item x="20"/>
        <item x="313"/>
        <item x="156"/>
        <item x="271"/>
        <item x="43"/>
        <item x="130"/>
        <item x="98"/>
        <item x="157"/>
        <item x="12"/>
        <item x="15"/>
        <item x="230"/>
        <item x="120"/>
        <item x="187"/>
        <item x="117"/>
        <item x="322"/>
        <item x="48"/>
        <item x="39"/>
        <item x="190"/>
        <item x="173"/>
        <item x="210"/>
        <item x="127"/>
        <item x="312"/>
        <item x="146"/>
        <item x="53"/>
        <item x="26"/>
        <item x="171"/>
        <item x="247"/>
        <item x="87"/>
        <item x="221"/>
        <item x="269"/>
        <item x="38"/>
        <item x="141"/>
        <item x="327"/>
        <item x="77"/>
        <item x="22"/>
        <item x="163"/>
        <item x="290"/>
        <item x="244"/>
        <item x="301"/>
        <item x="220"/>
        <item x="16"/>
        <item x="194"/>
        <item x="260"/>
        <item x="195"/>
        <item x="102"/>
        <item x="140"/>
        <item x="184"/>
        <item x="245"/>
        <item x="70"/>
        <item x="161"/>
        <item x="241"/>
        <item x="252"/>
        <item x="281"/>
        <item x="199"/>
        <item x="331"/>
        <item x="261"/>
        <item x="242"/>
        <item x="114"/>
        <item x="62"/>
        <item x="136"/>
        <item x="5"/>
        <item x="317"/>
        <item x="225"/>
        <item x="155"/>
        <item x="177"/>
        <item x="204"/>
        <item x="24"/>
        <item x="284"/>
        <item x="174"/>
        <item x="103"/>
        <item x="254"/>
        <item x="13"/>
        <item x="228"/>
        <item x="158"/>
        <item x="139"/>
        <item x="318"/>
        <item x="126"/>
        <item x="80"/>
        <item x="197"/>
        <item x="153"/>
        <item x="315"/>
        <item x="224"/>
        <item x="96"/>
        <item x="285"/>
        <item x="137"/>
        <item x="59"/>
        <item x="219"/>
        <item x="275"/>
        <item x="258"/>
        <item x="179"/>
        <item x="253"/>
        <item x="35"/>
        <item x="223"/>
        <item x="329"/>
        <item x="88"/>
        <item x="123"/>
        <item x="250"/>
        <item x="168"/>
        <item x="237"/>
        <item x="121"/>
        <item x="71"/>
        <item x="229"/>
        <item x="248"/>
        <item x="145"/>
        <item x="54"/>
        <item x="203"/>
        <item x="9"/>
        <item x="289"/>
        <item x="125"/>
        <item x="296"/>
        <item x="264"/>
        <item x="215"/>
        <item x="36"/>
        <item x="283"/>
        <item x="208"/>
        <item x="251"/>
        <item x="104"/>
        <item x="74"/>
        <item x="308"/>
        <item x="18"/>
        <item x="278"/>
        <item x="259"/>
        <item x="84"/>
        <item x="294"/>
        <item x="267"/>
        <item x="129"/>
        <item x="263"/>
        <item x="51"/>
        <item x="169"/>
        <item x="33"/>
        <item x="293"/>
        <item x="17"/>
        <item x="142"/>
        <item x="183"/>
        <item x="265"/>
        <item x="0"/>
        <item x="101"/>
        <item x="100"/>
        <item x="298"/>
        <item x="324"/>
        <item x="147"/>
        <item x="266"/>
        <item x="212"/>
        <item x="323"/>
        <item x="79"/>
        <item x="99"/>
        <item x="34"/>
        <item x="186"/>
        <item x="45"/>
        <item x="304"/>
        <item x="90"/>
        <item x="235"/>
        <item x="295"/>
        <item x="133"/>
        <item x="240"/>
        <item x="164"/>
        <item x="8"/>
        <item x="226"/>
        <item x="150"/>
        <item x="111"/>
        <item x="64"/>
        <item x="2"/>
        <item x="94"/>
        <item x="138"/>
        <item x="180"/>
        <item x="44"/>
        <item x="1"/>
        <item x="148"/>
        <item x="19"/>
        <item x="309"/>
        <item x="292"/>
        <item x="110"/>
        <item x="291"/>
        <item x="14"/>
        <item x="159"/>
        <item x="198"/>
        <item x="28"/>
        <item x="89"/>
        <item x="200"/>
        <item x="280"/>
        <item x="128"/>
        <item x="332"/>
        <item x="4"/>
        <item x="320"/>
        <item x="65"/>
        <item x="21"/>
        <item x="152"/>
        <item x="10"/>
        <item x="328"/>
        <item x="227"/>
        <item x="95"/>
        <item x="201"/>
        <item x="303"/>
        <item x="29"/>
        <item x="67"/>
        <item x="25"/>
        <item x="232"/>
        <item x="160"/>
        <item x="216"/>
        <item x="72"/>
        <item x="6"/>
        <item x="249"/>
        <item x="151"/>
        <item x="32"/>
        <item x="189"/>
        <item x="256"/>
        <item x="175"/>
        <item x="56"/>
        <item x="333"/>
        <item t="default"/>
      </items>
    </pivotField>
    <pivotField showAll="0"/>
    <pivotField name="Age- total" showAll="0"/>
    <pivotField multipleItemSelectionAllowed="1"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axis="axisPage" showAll="0">
      <items count="3">
        <item x="0"/>
        <item x="1"/>
        <item t="default"/>
      </items>
    </pivotField>
    <pivotField showAll="0"/>
    <pivotField axis="axisRow" showAll="0" sortType="descending">
      <items count="10">
        <item x="3"/>
        <item x="2"/>
        <item x="1"/>
        <item x="6"/>
        <item x="0"/>
        <item x="4"/>
        <item x="7"/>
        <item x="5"/>
        <item h="1" x="8"/>
        <item t="default"/>
      </items>
      <autoSortScope>
        <pivotArea dataOnly="0" outline="0" fieldPosition="0">
          <references count="1">
            <reference field="4294967294" count="1" selected="0">
              <x v="0"/>
            </reference>
          </references>
        </pivotArea>
      </autoSortScope>
    </pivotField>
    <pivotField showAll="0"/>
    <pivotField showAll="0"/>
    <pivotField axis="axisPage" multipleItemSelectionAllowed="1" showAll="0">
      <items count="5">
        <item x="1"/>
        <item x="0"/>
        <item x="2"/>
        <item x="3"/>
        <item t="default"/>
      </items>
    </pivotField>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h="1" x="0"/>
        <item x="1"/>
        <item x="2"/>
        <item x="3"/>
        <item x="4"/>
        <item h="1" x="5"/>
        <item t="default"/>
      </items>
    </pivotField>
  </pivotFields>
  <rowFields count="1">
    <field x="11"/>
  </rowFields>
  <rowItems count="9">
    <i>
      <x v="1"/>
    </i>
    <i>
      <x v="4"/>
    </i>
    <i>
      <x/>
    </i>
    <i>
      <x v="5"/>
    </i>
    <i>
      <x v="2"/>
    </i>
    <i>
      <x v="3"/>
    </i>
    <i>
      <x v="7"/>
    </i>
    <i>
      <x v="6"/>
    </i>
    <i t="grand">
      <x/>
    </i>
  </rowItems>
  <colItems count="1">
    <i/>
  </colItems>
  <pageFields count="2">
    <pageField fld="14" hier="-1"/>
    <pageField fld="9" item="0" hier="-1"/>
  </pageFields>
  <dataFields count="1">
    <dataField name="Count of ID" fld="1" subtotal="count" baseField="0" baseItem="0"/>
  </dataFields>
  <formats count="6">
    <format dxfId="50">
      <pivotArea type="all" dataOnly="0" outline="0" fieldPosition="0"/>
    </format>
    <format dxfId="49">
      <pivotArea outline="0" collapsedLevelsAreSubtotals="1" fieldPosition="0"/>
    </format>
    <format dxfId="48">
      <pivotArea field="11" type="button" dataOnly="0" labelOnly="1" outline="0" axis="axisRow" fieldPosition="0"/>
    </format>
    <format dxfId="47">
      <pivotArea dataOnly="0" labelOnly="1" fieldPosition="0">
        <references count="1">
          <reference field="11" count="0"/>
        </references>
      </pivotArea>
    </format>
    <format dxfId="46">
      <pivotArea dataOnly="0" labelOnly="1" grandRow="1" outline="0" fieldPosition="0"/>
    </format>
    <format dxfId="45">
      <pivotArea dataOnly="0" labelOnly="1" outline="0" axis="axisValues" fieldPosition="0"/>
    </format>
  </formats>
  <chartFormats count="2">
    <chartFormat chart="1"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BD2BAEF-CC7D-43CF-874F-53B84E292CE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E15" firstHeaderRow="1" firstDataRow="2" firstDataCol="1"/>
  <pivotFields count="41">
    <pivotField dataField="1" showAll="0"/>
    <pivotField showAll="0"/>
    <pivotField axis="axisRow" showAll="0">
      <items count="334">
        <item x="276"/>
        <item x="3"/>
        <item x="288"/>
        <item x="236"/>
        <item x="118"/>
        <item x="172"/>
        <item x="206"/>
        <item x="270"/>
        <item x="30"/>
        <item x="234"/>
        <item x="134"/>
        <item x="92"/>
        <item x="217"/>
        <item x="167"/>
        <item x="193"/>
        <item x="46"/>
        <item x="233"/>
        <item x="83"/>
        <item x="47"/>
        <item x="116"/>
        <item x="274"/>
        <item x="57"/>
        <item x="277"/>
        <item x="246"/>
        <item x="307"/>
        <item x="115"/>
        <item x="207"/>
        <item x="63"/>
        <item x="286"/>
        <item x="238"/>
        <item x="222"/>
        <item x="42"/>
        <item x="176"/>
        <item x="76"/>
        <item x="11"/>
        <item x="23"/>
        <item x="68"/>
        <item x="119"/>
        <item x="27"/>
        <item x="262"/>
        <item x="299"/>
        <item x="112"/>
        <item x="149"/>
        <item x="106"/>
        <item x="209"/>
        <item x="185"/>
        <item x="273"/>
        <item x="305"/>
        <item x="257"/>
        <item x="52"/>
        <item x="231"/>
        <item x="109"/>
        <item x="311"/>
        <item x="182"/>
        <item x="330"/>
        <item x="37"/>
        <item x="85"/>
        <item x="205"/>
        <item x="105"/>
        <item x="91"/>
        <item x="282"/>
        <item x="321"/>
        <item x="73"/>
        <item x="144"/>
        <item x="108"/>
        <item x="143"/>
        <item x="214"/>
        <item x="306"/>
        <item x="81"/>
        <item x="326"/>
        <item x="97"/>
        <item x="213"/>
        <item x="165"/>
        <item x="243"/>
        <item x="154"/>
        <item x="218"/>
        <item x="166"/>
        <item x="196"/>
        <item x="93"/>
        <item x="239"/>
        <item x="135"/>
        <item x="31"/>
        <item x="297"/>
        <item x="181"/>
        <item x="60"/>
        <item x="82"/>
        <item x="325"/>
        <item x="211"/>
        <item x="40"/>
        <item x="316"/>
        <item x="86"/>
        <item x="124"/>
        <item x="310"/>
        <item x="162"/>
        <item x="178"/>
        <item x="255"/>
        <item x="66"/>
        <item x="61"/>
        <item x="319"/>
        <item x="78"/>
        <item x="268"/>
        <item x="131"/>
        <item x="41"/>
        <item x="191"/>
        <item x="50"/>
        <item x="287"/>
        <item x="132"/>
        <item x="170"/>
        <item x="302"/>
        <item x="7"/>
        <item x="49"/>
        <item x="272"/>
        <item x="188"/>
        <item x="122"/>
        <item x="279"/>
        <item x="202"/>
        <item x="113"/>
        <item x="300"/>
        <item x="58"/>
        <item x="192"/>
        <item x="55"/>
        <item x="107"/>
        <item x="75"/>
        <item x="69"/>
        <item x="314"/>
        <item x="20"/>
        <item x="313"/>
        <item x="156"/>
        <item x="271"/>
        <item x="43"/>
        <item x="130"/>
        <item x="98"/>
        <item x="157"/>
        <item x="12"/>
        <item x="15"/>
        <item x="230"/>
        <item x="120"/>
        <item x="187"/>
        <item x="117"/>
        <item x="322"/>
        <item x="48"/>
        <item x="39"/>
        <item x="190"/>
        <item x="173"/>
        <item x="210"/>
        <item x="127"/>
        <item x="312"/>
        <item x="146"/>
        <item x="53"/>
        <item x="26"/>
        <item x="171"/>
        <item x="247"/>
        <item x="87"/>
        <item x="221"/>
        <item x="269"/>
        <item x="38"/>
        <item x="141"/>
        <item x="327"/>
        <item x="77"/>
        <item x="22"/>
        <item x="163"/>
        <item x="290"/>
        <item x="244"/>
        <item x="301"/>
        <item x="220"/>
        <item x="16"/>
        <item x="194"/>
        <item x="260"/>
        <item x="195"/>
        <item x="102"/>
        <item x="140"/>
        <item x="184"/>
        <item x="245"/>
        <item x="70"/>
        <item x="161"/>
        <item x="241"/>
        <item x="252"/>
        <item x="281"/>
        <item x="199"/>
        <item x="331"/>
        <item x="261"/>
        <item x="242"/>
        <item x="114"/>
        <item x="62"/>
        <item x="136"/>
        <item x="5"/>
        <item x="317"/>
        <item x="225"/>
        <item x="155"/>
        <item x="177"/>
        <item x="204"/>
        <item x="24"/>
        <item x="284"/>
        <item x="174"/>
        <item x="103"/>
        <item x="254"/>
        <item x="13"/>
        <item x="228"/>
        <item x="158"/>
        <item x="139"/>
        <item x="318"/>
        <item x="126"/>
        <item x="80"/>
        <item x="197"/>
        <item x="153"/>
        <item x="315"/>
        <item x="224"/>
        <item x="96"/>
        <item x="285"/>
        <item x="137"/>
        <item x="59"/>
        <item x="219"/>
        <item x="275"/>
        <item x="258"/>
        <item x="179"/>
        <item x="253"/>
        <item x="35"/>
        <item x="223"/>
        <item x="329"/>
        <item x="88"/>
        <item x="123"/>
        <item x="250"/>
        <item x="168"/>
        <item x="237"/>
        <item x="121"/>
        <item x="71"/>
        <item x="229"/>
        <item x="248"/>
        <item x="145"/>
        <item x="54"/>
        <item x="203"/>
        <item x="9"/>
        <item x="289"/>
        <item x="125"/>
        <item x="296"/>
        <item x="264"/>
        <item x="215"/>
        <item x="36"/>
        <item x="283"/>
        <item x="208"/>
        <item x="251"/>
        <item x="104"/>
        <item x="74"/>
        <item x="308"/>
        <item x="18"/>
        <item x="278"/>
        <item x="259"/>
        <item x="84"/>
        <item x="294"/>
        <item x="267"/>
        <item x="129"/>
        <item x="263"/>
        <item x="51"/>
        <item x="169"/>
        <item x="33"/>
        <item x="293"/>
        <item x="17"/>
        <item x="142"/>
        <item x="183"/>
        <item x="265"/>
        <item x="0"/>
        <item x="101"/>
        <item x="100"/>
        <item x="298"/>
        <item x="324"/>
        <item x="147"/>
        <item x="266"/>
        <item x="212"/>
        <item x="323"/>
        <item x="79"/>
        <item x="99"/>
        <item x="34"/>
        <item x="186"/>
        <item x="45"/>
        <item x="304"/>
        <item x="90"/>
        <item x="235"/>
        <item x="295"/>
        <item x="133"/>
        <item x="240"/>
        <item x="164"/>
        <item x="8"/>
        <item x="226"/>
        <item x="150"/>
        <item x="111"/>
        <item x="64"/>
        <item x="2"/>
        <item x="94"/>
        <item x="138"/>
        <item x="180"/>
        <item x="44"/>
        <item x="1"/>
        <item x="148"/>
        <item x="19"/>
        <item x="309"/>
        <item x="292"/>
        <item x="110"/>
        <item x="291"/>
        <item x="14"/>
        <item x="159"/>
        <item x="198"/>
        <item x="28"/>
        <item x="89"/>
        <item x="200"/>
        <item x="280"/>
        <item x="128"/>
        <item x="332"/>
        <item x="4"/>
        <item x="320"/>
        <item x="65"/>
        <item x="21"/>
        <item x="152"/>
        <item x="10"/>
        <item x="328"/>
        <item x="227"/>
        <item x="95"/>
        <item x="201"/>
        <item x="303"/>
        <item x="29"/>
        <item x="67"/>
        <item x="25"/>
        <item x="232"/>
        <item x="160"/>
        <item x="216"/>
        <item x="72"/>
        <item x="6"/>
        <item x="249"/>
        <item x="151"/>
        <item x="32"/>
        <item x="189"/>
        <item x="256"/>
        <item x="175"/>
        <item x="56"/>
        <item t="default"/>
      </items>
    </pivotField>
    <pivotField numFmtId="164" showAll="0"/>
    <pivotField showAll="0"/>
    <pivotField showAll="0"/>
    <pivotField showAll="0"/>
    <pivotField showAll="0"/>
    <pivotField showAll="0"/>
    <pivotField showAll="0"/>
    <pivotField showAll="0"/>
    <pivotField showAll="0"/>
    <pivotField showAll="0"/>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40"/>
    <field x="39"/>
    <field x="2"/>
  </rowFields>
  <rowItems count="13">
    <i>
      <x v="1"/>
    </i>
    <i>
      <x v="2"/>
    </i>
    <i>
      <x v="3"/>
    </i>
    <i>
      <x v="4"/>
    </i>
    <i>
      <x v="5"/>
    </i>
    <i>
      <x v="6"/>
    </i>
    <i>
      <x v="7"/>
    </i>
    <i>
      <x v="8"/>
    </i>
    <i>
      <x v="9"/>
    </i>
    <i>
      <x v="10"/>
    </i>
    <i>
      <x v="11"/>
    </i>
    <i>
      <x v="12"/>
    </i>
    <i t="grand">
      <x/>
    </i>
  </rowItems>
  <colFields count="1">
    <field x="14"/>
  </colFields>
  <colItems count="4">
    <i>
      <x/>
    </i>
    <i>
      <x v="1"/>
    </i>
    <i>
      <x v="2"/>
    </i>
    <i t="grand">
      <x/>
    </i>
  </colItems>
  <dataFields count="1">
    <dataField name="Count of S.no" fld="0" subtotal="count" baseField="4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__Date" xr10:uid="{A2337607-0FB5-40B4-9BCF-7015A4D6CFD8}" sourceName="Quarters (Date)">
  <pivotTables>
    <pivotTable tabId="4" name="PivotTable4"/>
    <pivotTable tabId="4" name="PivotTable33"/>
    <pivotTable tabId="4" name="County"/>
    <pivotTable tabId="4" name="PivotTable42"/>
    <pivotTable tabId="4" name="PivotTable7"/>
  </pivotTables>
  <data>
    <tabular pivotCacheId="1259549120">
      <items count="6">
        <i x="1" s="1"/>
        <i x="2" s="1"/>
        <i x="3" s="1"/>
        <i x="4" s="1"/>
        <i x="0" nd="1"/>
        <i x="5"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I__Code" xr10:uid="{E323B675-1D8C-4BD5-8133-16377E70CA1F}" sourceName="DOI- Code">
  <pivotTables>
    <pivotTable tabId="4" name="County"/>
    <pivotTable tabId="4" name="PivotTable4"/>
    <pivotTable tabId="4" name="PivotTable33"/>
    <pivotTable tabId="4" name="PivotTable42"/>
    <pivotTable tabId="4" name="PivotTable7"/>
  </pivotTables>
  <data>
    <tabular pivotCacheId="1259549120">
      <items count="4">
        <i x="1" s="1"/>
        <i x="0" s="1"/>
        <i x="2" s="1"/>
        <i x="3"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athCounty" xr10:uid="{4AFAAA09-BB58-4940-91CC-5E9FF4106C08}" sourceName="DeathCounty">
  <pivotTables>
    <pivotTable tabId="4" name="County"/>
    <pivotTable tabId="4" name="PivotTable7"/>
    <pivotTable tabId="4" name="PivotTable4"/>
    <pivotTable tabId="4" name="Age F"/>
    <pivotTable tabId="4" name="Age Group"/>
    <pivotTable tabId="4" name="Age- M"/>
    <pivotTable tabId="4" name="Ethnicity"/>
    <pivotTable tabId="4" name="PivotTable33"/>
    <pivotTable tabId="4" name="PivotTable42"/>
  </pivotTables>
  <data>
    <tabular pivotCacheId="1259549120">
      <items count="9">
        <i x="3" s="1"/>
        <i x="2" s="1"/>
        <i x="1" s="1"/>
        <i x="6" s="1"/>
        <i x="0" s="1"/>
        <i x="4" s="1"/>
        <i x="7" s="1"/>
        <i x="5" s="1"/>
        <i x="8"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s (Date)" xr10:uid="{D8991F57-5478-4AB5-8C1C-C9271CF8CAC9}" cache="Slicer_Quarters__Date" caption="Quarters (Date)" style="SlicerStyleOther2" rowHeight="241300"/>
  <slicer name="DOI- Code" xr10:uid="{6A994E7E-8A1F-4C84-8000-2FFEF0B8424C}" cache="Slicer_DOI__Code" caption="DOI- Code" style="SlicerStyleOther2" rowHeight="241300"/>
  <slicer name="DeathCounty" xr10:uid="{F60EFF54-0D2A-4EBD-8897-04706096519C}" cache="Slicer_DeathCounty" caption="County" columnCount="2" style="SlicerStyleOther2" rowHeight="32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4438A3-16B4-48C2-8B3A-73812D0DBC97}" name="Table1" displayName="Table1" ref="A1:AM888" totalsRowShown="0">
  <autoFilter ref="A1:AM888" xr:uid="{E64438A3-16B4-48C2-8B3A-73812D0DBC97}"/>
  <tableColumns count="39">
    <tableColumn id="1" xr3:uid="{098BA770-66A1-4947-B6CB-F912F14D9872}" name="S.no"/>
    <tableColumn id="2" xr3:uid="{AA8B67EF-2B1D-4EA8-8A12-95A8C73A1B53}" name="ID"/>
    <tableColumn id="3" xr3:uid="{E5BEFFBD-3E23-4FA9-BA23-CF364CD35504}" name="Date" dataDxfId="52"/>
    <tableColumn id="4" xr3:uid="{32CF3736-17A3-4A89-B72F-DC36D321E75B}" name="Time" dataDxfId="51"/>
    <tableColumn id="5" xr3:uid="{C0DAB8AD-8EB9-4FA4-99BE-B46798DB1B9F}" name="Age"/>
    <tableColumn id="6" xr3:uid="{B9B6CA02-E1D0-440F-AFDB-E0BCC7E5854D}" name="Sex"/>
    <tableColumn id="7" xr3:uid="{89A02A98-7272-4958-812E-97917881DC85}" name="Race"/>
    <tableColumn id="8" xr3:uid="{685D1F54-5023-43BA-BFDB-10C3541B3D45}" name="ResidenceCity"/>
    <tableColumn id="9" xr3:uid="{7D5E3D35-F373-4AB2-8825-401D2FD9E449}" name="ResidenceCounty"/>
    <tableColumn id="10" xr3:uid="{A4AF4FCB-98AE-4A21-8554-3D1205B1A780}" name="ResidenceState"/>
    <tableColumn id="11" xr3:uid="{A9B9EB16-36C1-487E-811C-02D216DFF8FD}" name="DeathCity"/>
    <tableColumn id="12" xr3:uid="{385B2ED7-8754-4C6C-8D63-CF25A8ECF84E}" name="DeathCounty"/>
    <tableColumn id="13" xr3:uid="{D9011AEE-2804-4AD7-9F41-E0C523B03F94}" name="Location"/>
    <tableColumn id="14" xr3:uid="{CC1FDA69-B138-4BB3-89F8-51087DFBD304}" name="LocationifOther"/>
    <tableColumn id="15" xr3:uid="{8937ABB1-55E2-4198-B113-7D7DA9492E41}" name="DOI- Code"/>
    <tableColumn id="16" xr3:uid="{E3A6BA09-6588-4C5C-9138-020C1D5B585A}" name="DescriptionofInjury"/>
    <tableColumn id="17" xr3:uid="{FA2A0128-4FBF-4FB6-8D94-AE41390F3FA5}" name="InjuryPlace"/>
    <tableColumn id="18" xr3:uid="{AA8A20CF-94FC-4307-B7A8-63122D704145}" name="InjuryCity"/>
    <tableColumn id="19" xr3:uid="{536D113A-9E60-457D-8CB9-90FF0BDA0F31}" name="InjuryCounty"/>
    <tableColumn id="20" xr3:uid="{3A43745D-A618-4E29-B3A0-3B36946EF72E}" name="InjuryState"/>
    <tableColumn id="21" xr3:uid="{1775A435-913F-46DF-AD7A-92CE50B492C4}" name="COD-Code"/>
    <tableColumn id="22" xr3:uid="{1FCDA6C7-839E-434A-8C73-E1BFC20C6337}" name="COD"/>
    <tableColumn id="24" xr3:uid="{73BD46B1-82AE-4538-9B7F-96E74114802E}" name="Heroin"/>
    <tableColumn id="25" xr3:uid="{8BDE616E-4C34-4416-976E-6697D211252F}" name="Cocaine"/>
    <tableColumn id="26" xr3:uid="{3EB47A99-9822-41F7-A497-B900E039D06D}" name="Fentanyl"/>
    <tableColumn id="27" xr3:uid="{B32427B1-7C76-497E-A9EF-48B2C21568B2}" name="FentanylAnalogue"/>
    <tableColumn id="28" xr3:uid="{D0A0B698-393D-4D65-8398-7828D273C720}" name="Oxycodone"/>
    <tableColumn id="29" xr3:uid="{8F287212-6B1B-4750-AECA-DEA0BAE8B0BB}" name="Oxymorphone"/>
    <tableColumn id="30" xr3:uid="{D28568F7-D879-41FC-AAD0-25AEEBDB2796}" name="Ethanol"/>
    <tableColumn id="31" xr3:uid="{244E567F-C0E2-4586-9799-BBB8A35524BA}" name="Hydrocodone"/>
    <tableColumn id="32" xr3:uid="{129FB367-ED5A-4346-86EC-B2121482E4EE}" name="Benzodiazepine"/>
    <tableColumn id="33" xr3:uid="{36A9B020-1B0B-4946-ABF8-BB070679594E}" name="Methadone"/>
    <tableColumn id="34" xr3:uid="{39A2A3B4-EAA2-45BD-94F0-0F47AC52D953}" name="Amphet"/>
    <tableColumn id="35" xr3:uid="{A00D3650-FEBC-40A7-A927-E3BFFDCFA815}" name="Tramad"/>
    <tableColumn id="36" xr3:uid="{BC7FDE3F-AF1F-45B0-B6A1-80E089CB8898}" name="Morphine_NotHeroin"/>
    <tableColumn id="37" xr3:uid="{29C2A2EA-8BB4-4CD8-BF6B-4906372D915E}" name="Hydromorphone"/>
    <tableColumn id="38" xr3:uid="{4B003E7B-C23B-40FB-93A1-2A79C23A3BEA}" name="Other"/>
    <tableColumn id="39" xr3:uid="{D7A36EAA-9AA7-4D2E-9C97-EB3386B9DEC3}" name="OpiateNOS"/>
    <tableColumn id="41" xr3:uid="{999161C4-08F1-44AE-A357-B49472BCE6C0}" name="MannerofDeath"/>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4.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8DB22-4B7E-4C24-A97C-33B60C1525CB}">
  <sheetPr>
    <tabColor rgb="FF002060"/>
  </sheetPr>
  <dimension ref="A1:V63"/>
  <sheetViews>
    <sheetView showGridLines="0" tabSelected="1" zoomScale="70" zoomScaleNormal="70" workbookViewId="0">
      <selection activeCell="AB24" sqref="AB24"/>
    </sheetView>
  </sheetViews>
  <sheetFormatPr defaultRowHeight="15" x14ac:dyDescent="0.25"/>
  <cols>
    <col min="16" max="16" width="12.140625" bestFit="1" customWidth="1"/>
    <col min="22" max="22" width="2.5703125" customWidth="1"/>
  </cols>
  <sheetData>
    <row r="1" spans="1:22" ht="15" customHeight="1" x14ac:dyDescent="0.9">
      <c r="A1" s="32" t="s">
        <v>11925</v>
      </c>
      <c r="B1" s="32"/>
      <c r="C1" s="32"/>
      <c r="D1" s="32"/>
      <c r="E1" s="32"/>
      <c r="F1" s="32"/>
      <c r="G1" s="32"/>
      <c r="H1" s="32"/>
      <c r="I1" s="32"/>
      <c r="J1" s="32"/>
      <c r="K1" s="32"/>
      <c r="L1" s="32"/>
      <c r="M1" s="32"/>
      <c r="N1" s="32"/>
      <c r="O1" s="32"/>
      <c r="P1" s="32"/>
      <c r="Q1" s="32"/>
      <c r="R1" s="32"/>
      <c r="S1" s="32"/>
      <c r="T1" s="32"/>
      <c r="U1" s="32"/>
      <c r="V1" s="31"/>
    </row>
    <row r="2" spans="1:22" ht="15" customHeight="1" x14ac:dyDescent="0.9">
      <c r="A2" s="32"/>
      <c r="B2" s="32"/>
      <c r="C2" s="32"/>
      <c r="D2" s="32"/>
      <c r="E2" s="32"/>
      <c r="F2" s="32"/>
      <c r="G2" s="32"/>
      <c r="H2" s="32"/>
      <c r="I2" s="32"/>
      <c r="J2" s="32"/>
      <c r="K2" s="32"/>
      <c r="L2" s="32"/>
      <c r="M2" s="32"/>
      <c r="N2" s="32"/>
      <c r="O2" s="32"/>
      <c r="P2" s="32"/>
      <c r="Q2" s="32"/>
      <c r="R2" s="32"/>
      <c r="S2" s="32"/>
      <c r="T2" s="32"/>
      <c r="U2" s="32"/>
      <c r="V2" s="31"/>
    </row>
    <row r="3" spans="1:22" ht="15" customHeight="1" x14ac:dyDescent="0.9">
      <c r="A3" s="32"/>
      <c r="B3" s="32"/>
      <c r="C3" s="32"/>
      <c r="D3" s="32"/>
      <c r="E3" s="32"/>
      <c r="F3" s="32"/>
      <c r="G3" s="32"/>
      <c r="H3" s="32"/>
      <c r="I3" s="32"/>
      <c r="J3" s="32"/>
      <c r="K3" s="32"/>
      <c r="L3" s="32"/>
      <c r="M3" s="32"/>
      <c r="N3" s="32"/>
      <c r="O3" s="32"/>
      <c r="P3" s="32"/>
      <c r="Q3" s="32"/>
      <c r="R3" s="32"/>
      <c r="S3" s="32"/>
      <c r="T3" s="32"/>
      <c r="U3" s="32"/>
      <c r="V3" s="31"/>
    </row>
    <row r="4" spans="1:22" ht="15" customHeight="1" x14ac:dyDescent="0.9">
      <c r="A4" s="32"/>
      <c r="B4" s="32"/>
      <c r="C4" s="32"/>
      <c r="D4" s="32"/>
      <c r="E4" s="32"/>
      <c r="F4" s="32"/>
      <c r="G4" s="32"/>
      <c r="H4" s="32"/>
      <c r="I4" s="32"/>
      <c r="J4" s="32"/>
      <c r="K4" s="32"/>
      <c r="L4" s="32"/>
      <c r="M4" s="32"/>
      <c r="N4" s="32"/>
      <c r="O4" s="32"/>
      <c r="P4" s="32"/>
      <c r="Q4" s="32"/>
      <c r="R4" s="32"/>
      <c r="S4" s="32"/>
      <c r="T4" s="32"/>
      <c r="U4" s="32"/>
      <c r="V4" s="31"/>
    </row>
    <row r="5" spans="1:22" x14ac:dyDescent="0.25">
      <c r="A5" s="29"/>
      <c r="B5" s="29"/>
      <c r="C5" s="29"/>
      <c r="D5" s="29"/>
      <c r="E5" s="29"/>
      <c r="F5" s="29"/>
      <c r="G5" s="29"/>
      <c r="H5" s="29"/>
      <c r="I5" s="29"/>
      <c r="J5" s="29"/>
      <c r="K5" s="29"/>
      <c r="L5" s="29"/>
      <c r="M5" s="29"/>
      <c r="N5" s="29"/>
      <c r="O5" s="29"/>
      <c r="P5" s="29"/>
      <c r="Q5" s="29"/>
      <c r="R5" s="29"/>
      <c r="S5" s="29"/>
      <c r="T5" s="29"/>
      <c r="U5" s="29"/>
      <c r="V5" s="29"/>
    </row>
    <row r="6" spans="1:22" x14ac:dyDescent="0.25">
      <c r="A6" s="29"/>
      <c r="B6" s="29"/>
      <c r="C6" s="29"/>
      <c r="D6" s="29"/>
      <c r="E6" s="29"/>
      <c r="F6" s="29"/>
      <c r="G6" s="29"/>
      <c r="H6" s="29"/>
      <c r="I6" s="29"/>
      <c r="J6" s="29"/>
      <c r="K6" s="29"/>
      <c r="L6" s="29"/>
      <c r="M6" s="29"/>
      <c r="N6" s="29"/>
      <c r="O6" s="29"/>
      <c r="P6" s="29"/>
      <c r="Q6" s="29"/>
      <c r="R6" s="29"/>
      <c r="S6" s="29"/>
      <c r="T6" s="29"/>
      <c r="U6" s="29"/>
      <c r="V6" s="29"/>
    </row>
    <row r="7" spans="1:22" x14ac:dyDescent="0.25">
      <c r="A7" s="29"/>
      <c r="B7" s="29"/>
      <c r="C7" s="29"/>
      <c r="D7" s="29"/>
      <c r="E7" s="29"/>
      <c r="F7" s="29"/>
      <c r="G7" s="29"/>
      <c r="H7" s="29"/>
      <c r="I7" s="29"/>
      <c r="J7" s="29"/>
      <c r="K7" s="29"/>
      <c r="L7" s="29"/>
      <c r="M7" s="29"/>
      <c r="N7" s="29"/>
      <c r="O7" s="29"/>
      <c r="P7" s="29"/>
      <c r="Q7" s="29"/>
      <c r="R7" s="29"/>
      <c r="S7" s="29"/>
      <c r="T7" s="29"/>
      <c r="U7" s="29"/>
      <c r="V7" s="29"/>
    </row>
    <row r="8" spans="1:22" x14ac:dyDescent="0.25">
      <c r="A8" s="29"/>
      <c r="B8" s="29"/>
      <c r="C8" s="29"/>
      <c r="D8" s="29"/>
      <c r="E8" s="29"/>
      <c r="F8" s="29"/>
      <c r="G8" s="29"/>
      <c r="H8" s="29"/>
      <c r="I8" s="29"/>
      <c r="J8" s="29"/>
      <c r="K8" s="29"/>
      <c r="L8" s="29"/>
      <c r="M8" s="29"/>
      <c r="N8" s="29"/>
      <c r="O8" s="29"/>
      <c r="P8" s="29"/>
      <c r="Q8" s="29"/>
      <c r="R8" s="29"/>
      <c r="S8" s="29"/>
      <c r="T8" s="29"/>
      <c r="U8" s="29"/>
      <c r="V8" s="29"/>
    </row>
    <row r="9" spans="1:22" x14ac:dyDescent="0.25">
      <c r="A9" s="29"/>
      <c r="B9" s="29"/>
      <c r="C9" s="29"/>
      <c r="D9" s="29"/>
      <c r="E9" s="29"/>
      <c r="F9" s="29"/>
      <c r="G9" s="29"/>
      <c r="H9" s="29"/>
      <c r="I9" s="29"/>
      <c r="J9" s="29"/>
      <c r="K9" s="29"/>
      <c r="L9" s="29"/>
      <c r="M9" s="29"/>
      <c r="N9" s="29"/>
      <c r="O9" s="29"/>
      <c r="P9" s="29"/>
      <c r="Q9" s="29"/>
      <c r="R9" s="29"/>
      <c r="S9" s="29"/>
      <c r="T9" s="29"/>
      <c r="U9" s="29"/>
      <c r="V9" s="29"/>
    </row>
    <row r="10" spans="1:22" x14ac:dyDescent="0.25">
      <c r="A10" s="29"/>
      <c r="B10" s="29"/>
      <c r="C10" s="29"/>
      <c r="D10" s="29"/>
      <c r="E10" s="29"/>
      <c r="F10" s="29"/>
      <c r="G10" s="29"/>
      <c r="H10" s="29"/>
      <c r="I10" s="29"/>
      <c r="J10" s="29"/>
      <c r="K10" s="29"/>
      <c r="L10" s="29"/>
      <c r="M10" s="29"/>
      <c r="N10" s="29"/>
      <c r="O10" s="29"/>
      <c r="P10" s="29"/>
      <c r="Q10" s="29"/>
      <c r="R10" s="29"/>
      <c r="S10" s="29"/>
      <c r="T10" s="29"/>
      <c r="U10" s="29"/>
      <c r="V10" s="29"/>
    </row>
    <row r="11" spans="1:22" x14ac:dyDescent="0.25">
      <c r="A11" s="29"/>
      <c r="B11" s="29"/>
      <c r="C11" s="29"/>
      <c r="D11" s="29"/>
      <c r="E11" s="29"/>
      <c r="F11" s="29"/>
      <c r="G11" s="29"/>
      <c r="H11" s="29"/>
      <c r="I11" s="29"/>
      <c r="J11" s="29"/>
      <c r="K11" s="29"/>
      <c r="L11" s="29"/>
      <c r="M11" s="29"/>
      <c r="N11" s="29"/>
      <c r="O11" s="29"/>
      <c r="P11" s="29"/>
      <c r="Q11" s="29"/>
      <c r="R11" s="29"/>
      <c r="S11" s="29"/>
      <c r="T11" s="29"/>
      <c r="U11" s="29"/>
      <c r="V11" s="29"/>
    </row>
    <row r="12" spans="1:22" x14ac:dyDescent="0.25">
      <c r="A12" s="29"/>
      <c r="B12" s="29"/>
      <c r="C12" s="29"/>
      <c r="D12" s="29"/>
      <c r="E12" s="29"/>
      <c r="F12" s="29"/>
      <c r="G12" s="29"/>
      <c r="H12" s="29"/>
      <c r="I12" s="29"/>
      <c r="J12" s="29"/>
      <c r="K12" s="29"/>
      <c r="L12" s="29"/>
      <c r="M12" s="29"/>
      <c r="N12" s="29"/>
      <c r="O12" s="29"/>
      <c r="P12" s="29"/>
      <c r="Q12" s="29"/>
      <c r="R12" s="29"/>
      <c r="S12" s="29"/>
      <c r="T12" s="29"/>
      <c r="U12" s="29"/>
      <c r="V12" s="29"/>
    </row>
    <row r="13" spans="1:22" x14ac:dyDescent="0.25">
      <c r="A13" s="29"/>
      <c r="B13" s="29"/>
      <c r="C13" s="29"/>
      <c r="D13" s="29"/>
      <c r="E13" s="29"/>
      <c r="F13" s="29"/>
      <c r="G13" s="29"/>
      <c r="H13" s="29"/>
      <c r="I13" s="29"/>
      <c r="J13" s="29"/>
      <c r="K13" s="29"/>
      <c r="L13" s="29"/>
      <c r="M13" s="29"/>
      <c r="N13" s="29"/>
      <c r="O13" s="29"/>
      <c r="P13" s="29"/>
      <c r="Q13" s="29"/>
      <c r="R13" s="29"/>
      <c r="S13" s="29"/>
      <c r="T13" s="29"/>
      <c r="U13" s="29"/>
      <c r="V13" s="29"/>
    </row>
    <row r="14" spans="1:22" x14ac:dyDescent="0.25">
      <c r="A14" s="29"/>
      <c r="B14" s="29"/>
      <c r="C14" s="29"/>
      <c r="D14" s="29"/>
      <c r="E14" s="29"/>
      <c r="F14" s="29"/>
      <c r="G14" s="29"/>
      <c r="H14" s="29"/>
      <c r="I14" s="29"/>
      <c r="J14" s="29"/>
      <c r="K14" s="29"/>
      <c r="L14" s="29"/>
      <c r="M14" s="29"/>
      <c r="N14" s="29"/>
      <c r="O14" s="29"/>
      <c r="P14" s="29"/>
      <c r="Q14" s="29"/>
      <c r="R14" s="29"/>
      <c r="S14" s="29"/>
      <c r="T14" s="29"/>
      <c r="U14" s="29"/>
      <c r="V14" s="29"/>
    </row>
    <row r="15" spans="1:22" x14ac:dyDescent="0.25">
      <c r="A15" s="29"/>
      <c r="B15" s="29"/>
      <c r="C15" s="29"/>
      <c r="D15" s="29"/>
      <c r="E15" s="29"/>
      <c r="F15" s="29"/>
      <c r="G15" s="29"/>
      <c r="H15" s="29"/>
      <c r="I15" s="29"/>
      <c r="J15" s="29"/>
      <c r="K15" s="29"/>
      <c r="L15" s="29"/>
      <c r="M15" s="29"/>
      <c r="N15" s="29"/>
      <c r="O15" s="29"/>
      <c r="P15" s="29"/>
      <c r="Q15" s="29"/>
      <c r="R15" s="29"/>
      <c r="S15" s="29"/>
      <c r="T15" s="29"/>
      <c r="U15" s="29"/>
      <c r="V15" s="29"/>
    </row>
    <row r="16" spans="1:22" x14ac:dyDescent="0.25">
      <c r="A16" s="29"/>
      <c r="B16" s="29"/>
      <c r="C16" s="29"/>
      <c r="D16" s="29"/>
      <c r="E16" s="29"/>
      <c r="F16" s="29"/>
      <c r="G16" s="29"/>
      <c r="H16" s="29"/>
      <c r="I16" s="29"/>
      <c r="J16" s="29"/>
      <c r="K16" s="29"/>
      <c r="L16" s="29"/>
      <c r="M16" s="29"/>
      <c r="N16" s="29"/>
      <c r="O16" s="29"/>
      <c r="P16" s="29"/>
      <c r="Q16" s="29"/>
      <c r="R16" s="29"/>
      <c r="S16" s="29"/>
      <c r="T16" s="29"/>
      <c r="U16" s="29"/>
      <c r="V16" s="29"/>
    </row>
    <row r="17" spans="1:22" x14ac:dyDescent="0.25">
      <c r="A17" s="29"/>
      <c r="B17" s="29"/>
      <c r="C17" s="29"/>
      <c r="D17" s="29"/>
      <c r="E17" s="29"/>
      <c r="F17" s="29"/>
      <c r="G17" s="29"/>
      <c r="H17" s="29"/>
      <c r="I17" s="29"/>
      <c r="J17" s="29"/>
      <c r="K17" s="29"/>
      <c r="L17" s="29"/>
      <c r="M17" s="29"/>
      <c r="N17" s="29"/>
      <c r="O17" s="29"/>
      <c r="P17" s="29"/>
      <c r="Q17" s="29"/>
      <c r="R17" s="29"/>
      <c r="S17" s="29"/>
      <c r="T17" s="29"/>
      <c r="U17" s="29"/>
      <c r="V17" s="29"/>
    </row>
    <row r="18" spans="1:22" x14ac:dyDescent="0.25">
      <c r="A18" s="29"/>
      <c r="B18" s="29"/>
      <c r="C18" s="29"/>
      <c r="D18" s="29"/>
      <c r="E18" s="29"/>
      <c r="F18" s="29"/>
      <c r="G18" s="29"/>
      <c r="H18" s="29"/>
      <c r="I18" s="29"/>
      <c r="J18" s="29"/>
      <c r="K18" s="29"/>
      <c r="L18" s="29"/>
      <c r="M18" s="29"/>
      <c r="N18" s="29"/>
      <c r="O18" s="29"/>
      <c r="P18" s="29"/>
      <c r="Q18" s="29"/>
      <c r="R18" s="29"/>
      <c r="S18" s="29"/>
      <c r="T18" s="29"/>
      <c r="U18" s="29"/>
      <c r="V18" s="29"/>
    </row>
    <row r="19" spans="1:22" x14ac:dyDescent="0.25">
      <c r="A19" s="29"/>
      <c r="B19" s="29"/>
      <c r="C19" s="29"/>
      <c r="D19" s="29"/>
      <c r="E19" s="29"/>
      <c r="F19" s="29"/>
      <c r="G19" s="29"/>
      <c r="H19" s="29"/>
      <c r="I19" s="29"/>
      <c r="J19" s="29"/>
      <c r="K19" s="29"/>
      <c r="L19" s="29"/>
      <c r="M19" s="29"/>
      <c r="N19" s="29"/>
      <c r="O19" s="29"/>
      <c r="P19" s="29"/>
      <c r="Q19" s="29"/>
      <c r="R19" s="29"/>
      <c r="S19" s="29"/>
      <c r="T19" s="29"/>
      <c r="U19" s="29"/>
      <c r="V19" s="29"/>
    </row>
    <row r="20" spans="1:22" x14ac:dyDescent="0.25">
      <c r="A20" s="29"/>
      <c r="B20" s="29"/>
      <c r="C20" s="29"/>
      <c r="D20" s="29"/>
      <c r="E20" s="29"/>
      <c r="F20" s="29"/>
      <c r="G20" s="29"/>
      <c r="H20" s="29"/>
      <c r="I20" s="29"/>
      <c r="J20" s="29"/>
      <c r="K20" s="29"/>
      <c r="L20" s="29"/>
      <c r="M20" s="29"/>
      <c r="N20" s="29"/>
      <c r="O20" s="29"/>
      <c r="P20" s="29"/>
      <c r="Q20" s="29"/>
      <c r="R20" s="29"/>
      <c r="S20" s="29"/>
      <c r="T20" s="29"/>
      <c r="U20" s="29"/>
      <c r="V20" s="29"/>
    </row>
    <row r="21" spans="1:22" x14ac:dyDescent="0.25">
      <c r="A21" s="29"/>
      <c r="B21" s="29"/>
      <c r="C21" s="29"/>
      <c r="D21" s="29"/>
      <c r="E21" s="29"/>
      <c r="F21" s="29"/>
      <c r="G21" s="29"/>
      <c r="H21" s="29"/>
      <c r="I21" s="29"/>
      <c r="J21" s="29"/>
      <c r="K21" s="29"/>
      <c r="L21" s="29"/>
      <c r="M21" s="29"/>
      <c r="N21" s="29"/>
      <c r="O21" s="29"/>
      <c r="P21" s="29"/>
      <c r="Q21" s="29"/>
      <c r="R21" s="29"/>
      <c r="S21" s="29"/>
      <c r="T21" s="29"/>
      <c r="U21" s="29"/>
      <c r="V21" s="29"/>
    </row>
    <row r="22" spans="1:22" x14ac:dyDescent="0.25">
      <c r="A22" s="29"/>
      <c r="B22" s="29"/>
      <c r="C22" s="29"/>
      <c r="D22" s="29"/>
      <c r="E22" s="29"/>
      <c r="F22" s="29"/>
      <c r="G22" s="29"/>
      <c r="H22" s="29"/>
      <c r="I22" s="29"/>
      <c r="J22" s="29"/>
      <c r="K22" s="29"/>
      <c r="L22" s="29"/>
      <c r="M22" s="29"/>
      <c r="N22" s="29"/>
      <c r="O22" s="29"/>
      <c r="P22" s="29"/>
      <c r="Q22" s="29"/>
      <c r="R22" s="29"/>
      <c r="S22" s="29"/>
      <c r="T22" s="29"/>
      <c r="U22" s="29"/>
      <c r="V22" s="29"/>
    </row>
    <row r="23" spans="1:22" x14ac:dyDescent="0.25">
      <c r="A23" s="29"/>
      <c r="B23" s="29"/>
      <c r="C23" s="29"/>
      <c r="D23" s="29"/>
      <c r="E23" s="29"/>
      <c r="F23" s="29"/>
      <c r="G23" s="29"/>
      <c r="H23" s="29"/>
      <c r="I23" s="29"/>
      <c r="J23" s="29"/>
      <c r="K23" s="29"/>
      <c r="L23" s="29"/>
      <c r="M23" s="29"/>
      <c r="N23" s="29"/>
      <c r="O23" s="29"/>
      <c r="P23" s="29"/>
      <c r="Q23" s="29"/>
      <c r="R23" s="29"/>
      <c r="S23" s="29"/>
      <c r="T23" s="29"/>
      <c r="U23" s="29"/>
      <c r="V23" s="29"/>
    </row>
    <row r="24" spans="1:22" x14ac:dyDescent="0.25">
      <c r="A24" s="29"/>
      <c r="B24" s="29"/>
      <c r="C24" s="29"/>
      <c r="D24" s="29"/>
      <c r="E24" s="29"/>
      <c r="F24" s="29"/>
      <c r="G24" s="29"/>
      <c r="H24" s="29"/>
      <c r="I24" s="29"/>
      <c r="J24" s="29"/>
      <c r="K24" s="29"/>
      <c r="L24" s="29"/>
      <c r="M24" s="29"/>
      <c r="N24" s="29"/>
      <c r="O24" s="29"/>
      <c r="P24" s="29"/>
      <c r="Q24" s="29"/>
      <c r="R24" s="29"/>
      <c r="S24" s="29"/>
      <c r="T24" s="29"/>
      <c r="U24" s="29"/>
      <c r="V24" s="29"/>
    </row>
    <row r="25" spans="1:22" x14ac:dyDescent="0.25">
      <c r="A25" s="29"/>
      <c r="B25" s="29"/>
      <c r="C25" s="29"/>
      <c r="D25" s="29"/>
      <c r="E25" s="29"/>
      <c r="F25" s="29"/>
      <c r="G25" s="29"/>
      <c r="H25" s="29"/>
      <c r="I25" s="29"/>
      <c r="J25" s="29"/>
      <c r="K25" s="29"/>
      <c r="L25" s="29"/>
      <c r="M25" s="29"/>
      <c r="N25" s="29"/>
      <c r="O25" s="29"/>
      <c r="P25" s="29"/>
      <c r="Q25" s="29"/>
      <c r="R25" s="29"/>
      <c r="S25" s="29"/>
      <c r="T25" s="29"/>
      <c r="U25" s="29"/>
      <c r="V25" s="29"/>
    </row>
    <row r="26" spans="1:22" x14ac:dyDescent="0.25">
      <c r="A26" s="29"/>
      <c r="B26" s="29"/>
      <c r="C26" s="29"/>
      <c r="D26" s="29"/>
      <c r="E26" s="29"/>
      <c r="F26" s="29"/>
      <c r="G26" s="29"/>
      <c r="H26" s="29"/>
      <c r="I26" s="29"/>
      <c r="J26" s="29"/>
      <c r="K26" s="29"/>
      <c r="L26" s="29"/>
      <c r="M26" s="29"/>
      <c r="N26" s="29"/>
      <c r="O26" s="29"/>
      <c r="P26" s="29"/>
      <c r="Q26" s="29"/>
      <c r="R26" s="29"/>
      <c r="S26" s="29"/>
      <c r="T26" s="29"/>
      <c r="U26" s="29"/>
      <c r="V26" s="29"/>
    </row>
    <row r="27" spans="1:22" x14ac:dyDescent="0.25">
      <c r="A27" s="29"/>
      <c r="B27" s="29"/>
      <c r="C27" s="29"/>
      <c r="D27" s="29"/>
      <c r="E27" s="29"/>
      <c r="F27" s="29"/>
      <c r="G27" s="29"/>
      <c r="H27" s="29"/>
      <c r="I27" s="29"/>
      <c r="J27" s="29"/>
      <c r="K27" s="29"/>
      <c r="L27" s="29"/>
      <c r="M27" s="29"/>
      <c r="N27" s="29"/>
      <c r="O27" s="29"/>
      <c r="P27" s="29"/>
      <c r="Q27" s="29"/>
      <c r="R27" s="29"/>
      <c r="S27" s="29"/>
      <c r="T27" s="29"/>
      <c r="U27" s="29"/>
      <c r="V27" s="29"/>
    </row>
    <row r="28" spans="1:22" x14ac:dyDescent="0.25">
      <c r="A28" s="29"/>
      <c r="B28" s="29"/>
      <c r="C28" s="29"/>
      <c r="D28" s="29"/>
      <c r="E28" s="29"/>
      <c r="F28" s="29"/>
      <c r="G28" s="29"/>
      <c r="H28" s="29"/>
      <c r="I28" s="29"/>
      <c r="J28" s="29"/>
      <c r="K28" s="29"/>
      <c r="L28" s="29"/>
      <c r="M28" s="29"/>
      <c r="N28" s="29"/>
      <c r="O28" s="29"/>
      <c r="P28" s="29"/>
      <c r="Q28" s="29"/>
      <c r="R28" s="29"/>
      <c r="S28" s="29"/>
      <c r="T28" s="29"/>
      <c r="U28" s="29"/>
      <c r="V28" s="29"/>
    </row>
    <row r="29" spans="1:22" x14ac:dyDescent="0.25">
      <c r="A29" s="29"/>
      <c r="B29" s="29"/>
      <c r="C29" s="29"/>
      <c r="D29" s="29"/>
      <c r="E29" s="29"/>
      <c r="F29" s="29"/>
      <c r="G29" s="29"/>
      <c r="H29" s="29"/>
      <c r="I29" s="29"/>
      <c r="J29" s="29"/>
      <c r="K29" s="29"/>
      <c r="L29" s="29"/>
      <c r="M29" s="29"/>
      <c r="N29" s="29"/>
      <c r="O29" s="29"/>
      <c r="P29" s="29"/>
      <c r="Q29" s="29"/>
      <c r="R29" s="29"/>
      <c r="S29" s="29"/>
      <c r="T29" s="29"/>
      <c r="U29" s="29"/>
      <c r="V29" s="29"/>
    </row>
    <row r="30" spans="1:22" x14ac:dyDescent="0.25">
      <c r="A30" s="29"/>
      <c r="B30" s="29"/>
      <c r="C30" s="29"/>
      <c r="D30" s="29"/>
      <c r="E30" s="29"/>
      <c r="F30" s="29"/>
      <c r="G30" s="29"/>
      <c r="H30" s="29"/>
      <c r="I30" s="29"/>
      <c r="J30" s="29"/>
      <c r="K30" s="29"/>
      <c r="L30" s="29"/>
      <c r="M30" s="29"/>
      <c r="N30" s="29"/>
      <c r="O30" s="29"/>
      <c r="P30" s="29"/>
      <c r="Q30" s="29"/>
      <c r="R30" s="29"/>
      <c r="S30" s="29"/>
      <c r="T30" s="29"/>
      <c r="U30" s="29"/>
      <c r="V30" s="29"/>
    </row>
    <row r="31" spans="1:22" x14ac:dyDescent="0.25">
      <c r="A31" s="29"/>
      <c r="B31" s="29"/>
      <c r="C31" s="29"/>
      <c r="D31" s="29"/>
      <c r="E31" s="29"/>
      <c r="F31" s="29"/>
      <c r="G31" s="29"/>
      <c r="H31" s="29"/>
      <c r="I31" s="29"/>
      <c r="J31" s="29"/>
      <c r="K31" s="29"/>
      <c r="L31" s="29"/>
      <c r="M31" s="29"/>
      <c r="N31" s="29"/>
      <c r="O31" s="29"/>
      <c r="P31" s="29"/>
      <c r="Q31" s="29"/>
      <c r="R31" s="29"/>
      <c r="S31" s="29"/>
      <c r="T31" s="29"/>
      <c r="U31" s="29"/>
      <c r="V31" s="29"/>
    </row>
    <row r="32" spans="1:22" x14ac:dyDescent="0.25">
      <c r="A32" s="29"/>
      <c r="B32" s="29"/>
      <c r="C32" s="29"/>
      <c r="D32" s="29"/>
      <c r="E32" s="29"/>
      <c r="F32" s="29"/>
      <c r="G32" s="29"/>
      <c r="H32" s="29"/>
      <c r="I32" s="29"/>
      <c r="J32" s="29"/>
      <c r="K32" s="29"/>
      <c r="L32" s="29"/>
      <c r="M32" s="29"/>
      <c r="N32" s="29"/>
      <c r="O32" s="29"/>
      <c r="P32" s="29"/>
      <c r="Q32" s="29"/>
      <c r="R32" s="29"/>
      <c r="S32" s="29"/>
      <c r="T32" s="29"/>
      <c r="U32" s="29"/>
      <c r="V32" s="29"/>
    </row>
    <row r="33" spans="1:22" x14ac:dyDescent="0.25">
      <c r="A33" s="29"/>
      <c r="B33" s="29"/>
      <c r="C33" s="29"/>
      <c r="D33" s="29"/>
      <c r="E33" s="29"/>
      <c r="F33" s="29"/>
      <c r="G33" s="29"/>
      <c r="H33" s="29"/>
      <c r="I33" s="29"/>
      <c r="J33" s="29"/>
      <c r="K33" s="29"/>
      <c r="L33" s="29"/>
      <c r="M33" s="29"/>
      <c r="N33" s="29"/>
      <c r="O33" s="29"/>
      <c r="P33" s="29"/>
      <c r="Q33" s="29"/>
      <c r="R33" s="29"/>
      <c r="S33" s="29"/>
      <c r="T33" s="29"/>
      <c r="U33" s="29"/>
      <c r="V33" s="29"/>
    </row>
    <row r="34" spans="1:22" x14ac:dyDescent="0.25">
      <c r="A34" s="29"/>
      <c r="B34" s="29"/>
      <c r="C34" s="29"/>
      <c r="D34" s="29"/>
      <c r="E34" s="29"/>
      <c r="F34" s="29"/>
      <c r="G34" s="29"/>
      <c r="H34" s="29"/>
      <c r="I34" s="29"/>
      <c r="J34" s="29"/>
      <c r="K34" s="29"/>
      <c r="L34" s="29"/>
      <c r="M34" s="29"/>
      <c r="N34" s="29"/>
      <c r="O34" s="29"/>
      <c r="P34" s="29"/>
      <c r="Q34" s="29"/>
      <c r="R34" s="29"/>
      <c r="S34" s="29"/>
      <c r="T34" s="29"/>
      <c r="U34" s="29"/>
      <c r="V34" s="29"/>
    </row>
    <row r="35" spans="1:22" x14ac:dyDescent="0.25">
      <c r="A35" s="29"/>
      <c r="B35" s="29"/>
      <c r="C35" s="29"/>
      <c r="D35" s="29"/>
      <c r="E35" s="29"/>
      <c r="F35" s="29"/>
      <c r="G35" s="29"/>
      <c r="H35" s="29"/>
      <c r="I35" s="29"/>
      <c r="J35" s="29"/>
      <c r="K35" s="29"/>
      <c r="L35" s="29"/>
      <c r="M35" s="29"/>
      <c r="N35" s="29"/>
      <c r="O35" s="29"/>
      <c r="P35" s="29"/>
      <c r="Q35" s="29"/>
      <c r="R35" s="29"/>
      <c r="S35" s="29"/>
      <c r="T35" s="29"/>
      <c r="U35" s="29"/>
      <c r="V35" s="29"/>
    </row>
    <row r="36" spans="1:22" ht="31.5" x14ac:dyDescent="0.5">
      <c r="A36" s="29"/>
      <c r="B36" s="29"/>
      <c r="C36" s="29"/>
      <c r="D36" s="29"/>
      <c r="E36" s="29"/>
      <c r="F36" s="29"/>
      <c r="G36" s="29"/>
      <c r="H36" s="29"/>
      <c r="I36" s="29"/>
      <c r="J36" s="29"/>
      <c r="K36" s="29"/>
      <c r="L36" s="29"/>
      <c r="M36" s="29"/>
      <c r="N36" s="29"/>
      <c r="O36" s="29"/>
      <c r="P36" s="30"/>
      <c r="Q36" s="29"/>
      <c r="R36" s="29"/>
      <c r="S36" s="29"/>
      <c r="T36" s="29"/>
      <c r="U36" s="29"/>
      <c r="V36" s="29"/>
    </row>
    <row r="37" spans="1:22" ht="31.5" x14ac:dyDescent="0.5">
      <c r="A37" s="29"/>
      <c r="B37" s="29"/>
      <c r="C37" s="29"/>
      <c r="D37" s="29"/>
      <c r="E37" s="29"/>
      <c r="F37" s="29"/>
      <c r="G37" s="29"/>
      <c r="H37" s="29"/>
      <c r="I37" s="29"/>
      <c r="J37" s="29"/>
      <c r="K37" s="29"/>
      <c r="L37" s="29"/>
      <c r="M37" s="29"/>
      <c r="N37" s="29"/>
      <c r="O37" s="29"/>
      <c r="P37" s="30"/>
      <c r="Q37" s="29"/>
      <c r="R37" s="29"/>
      <c r="S37" s="29"/>
      <c r="T37" s="29"/>
      <c r="U37" s="29"/>
      <c r="V37" s="29"/>
    </row>
    <row r="38" spans="1:22" ht="31.5" x14ac:dyDescent="0.5">
      <c r="A38" s="29"/>
      <c r="B38" s="29"/>
      <c r="C38" s="29"/>
      <c r="D38" s="29"/>
      <c r="E38" s="29"/>
      <c r="F38" s="29"/>
      <c r="G38" s="29"/>
      <c r="H38" s="29"/>
      <c r="I38" s="29"/>
      <c r="J38" s="29"/>
      <c r="K38" s="29"/>
      <c r="L38" s="29"/>
      <c r="M38" s="29"/>
      <c r="N38" s="29"/>
      <c r="O38" s="29"/>
      <c r="P38" s="30"/>
      <c r="Q38" s="29"/>
      <c r="R38" s="29"/>
      <c r="S38" s="29"/>
      <c r="T38" s="29"/>
      <c r="U38" s="29"/>
      <c r="V38" s="29"/>
    </row>
    <row r="39" spans="1:22" ht="31.5" x14ac:dyDescent="0.5">
      <c r="A39" s="29"/>
      <c r="B39" s="29"/>
      <c r="C39" s="29"/>
      <c r="D39" s="29"/>
      <c r="E39" s="29"/>
      <c r="F39" s="29"/>
      <c r="G39" s="29"/>
      <c r="H39" s="29"/>
      <c r="I39" s="29"/>
      <c r="J39" s="29"/>
      <c r="K39" s="29"/>
      <c r="L39" s="29"/>
      <c r="M39" s="29"/>
      <c r="N39" s="29"/>
      <c r="O39" s="29"/>
      <c r="P39" s="30"/>
      <c r="Q39" s="29"/>
      <c r="R39" s="29"/>
      <c r="S39" s="29"/>
      <c r="T39" s="29"/>
      <c r="U39" s="29"/>
      <c r="V39" s="29"/>
    </row>
    <row r="40" spans="1:22" ht="31.5" x14ac:dyDescent="0.5">
      <c r="A40" s="29"/>
      <c r="B40" s="29"/>
      <c r="C40" s="29"/>
      <c r="D40" s="29"/>
      <c r="E40" s="29"/>
      <c r="F40" s="29"/>
      <c r="G40" s="29"/>
      <c r="H40" s="29"/>
      <c r="I40" s="29"/>
      <c r="J40" s="29"/>
      <c r="K40" s="29"/>
      <c r="L40" s="29"/>
      <c r="M40" s="29"/>
      <c r="N40" s="29"/>
      <c r="O40" s="29"/>
      <c r="P40" s="30"/>
      <c r="Q40" s="29"/>
      <c r="R40" s="29"/>
      <c r="S40" s="29"/>
      <c r="T40" s="29"/>
      <c r="U40" s="29"/>
      <c r="V40" s="29"/>
    </row>
    <row r="41" spans="1:22" ht="31.5" x14ac:dyDescent="0.5">
      <c r="A41" s="29"/>
      <c r="B41" s="29"/>
      <c r="C41" s="29"/>
      <c r="D41" s="29"/>
      <c r="E41" s="29"/>
      <c r="F41" s="29"/>
      <c r="G41" s="29"/>
      <c r="H41" s="29"/>
      <c r="I41" s="29"/>
      <c r="J41" s="29"/>
      <c r="K41" s="29"/>
      <c r="L41" s="29"/>
      <c r="M41" s="29"/>
      <c r="N41" s="29"/>
      <c r="O41" s="29"/>
      <c r="P41" s="30"/>
      <c r="Q41" s="29"/>
      <c r="R41" s="29"/>
      <c r="S41" s="29"/>
      <c r="T41" s="29"/>
      <c r="U41" s="29"/>
      <c r="V41" s="29"/>
    </row>
    <row r="42" spans="1:22" ht="31.5" x14ac:dyDescent="0.5">
      <c r="A42" s="29"/>
      <c r="B42" s="29"/>
      <c r="C42" s="29"/>
      <c r="D42" s="29"/>
      <c r="E42" s="29"/>
      <c r="F42" s="29"/>
      <c r="G42" s="29"/>
      <c r="H42" s="29"/>
      <c r="I42" s="29"/>
      <c r="J42" s="29"/>
      <c r="K42" s="29"/>
      <c r="L42" s="29"/>
      <c r="M42" s="29"/>
      <c r="N42" s="29"/>
      <c r="O42" s="29"/>
      <c r="P42" s="30"/>
      <c r="Q42" s="29"/>
      <c r="R42" s="29"/>
      <c r="S42" s="29"/>
      <c r="T42" s="29"/>
      <c r="U42" s="29"/>
      <c r="V42" s="29"/>
    </row>
    <row r="43" spans="1:22" x14ac:dyDescent="0.25">
      <c r="A43" s="29"/>
      <c r="B43" s="29"/>
      <c r="C43" s="29"/>
      <c r="D43" s="29"/>
      <c r="E43" s="29"/>
      <c r="F43" s="29"/>
      <c r="G43" s="29"/>
      <c r="H43" s="29"/>
      <c r="I43" s="29"/>
      <c r="J43" s="29"/>
      <c r="K43" s="29"/>
      <c r="L43" s="29"/>
      <c r="M43" s="29"/>
      <c r="N43" s="29"/>
      <c r="O43" s="29"/>
      <c r="P43" s="29"/>
      <c r="Q43" s="29"/>
      <c r="R43" s="29"/>
      <c r="S43" s="29"/>
      <c r="T43" s="29"/>
      <c r="U43" s="29"/>
      <c r="V43" s="29"/>
    </row>
    <row r="44" spans="1:22" x14ac:dyDescent="0.25">
      <c r="A44" s="29"/>
      <c r="B44" s="29"/>
      <c r="C44" s="29"/>
      <c r="D44" s="29"/>
      <c r="E44" s="29"/>
      <c r="F44" s="29"/>
      <c r="G44" s="29"/>
      <c r="H44" s="29"/>
      <c r="I44" s="29"/>
      <c r="J44" s="29"/>
      <c r="K44" s="29"/>
      <c r="L44" s="29"/>
      <c r="M44" s="29"/>
      <c r="N44" s="29"/>
      <c r="O44" s="29"/>
      <c r="P44" s="29"/>
      <c r="Q44" s="29"/>
      <c r="R44" s="29"/>
      <c r="S44" s="29"/>
      <c r="T44" s="29"/>
      <c r="U44" s="29"/>
      <c r="V44" s="29"/>
    </row>
    <row r="45" spans="1:22" x14ac:dyDescent="0.25">
      <c r="A45" s="29"/>
      <c r="B45" s="29"/>
      <c r="C45" s="29"/>
      <c r="D45" s="29"/>
      <c r="E45" s="29"/>
      <c r="F45" s="29"/>
      <c r="G45" s="29"/>
      <c r="H45" s="29"/>
      <c r="I45" s="29"/>
      <c r="J45" s="29"/>
      <c r="K45" s="29"/>
      <c r="L45" s="29"/>
      <c r="M45" s="29"/>
      <c r="N45" s="29"/>
      <c r="O45" s="29"/>
      <c r="P45" s="29"/>
      <c r="Q45" s="29"/>
      <c r="R45" s="29"/>
      <c r="S45" s="29"/>
      <c r="T45" s="29"/>
      <c r="U45" s="29"/>
      <c r="V45" s="29"/>
    </row>
    <row r="46" spans="1:22" x14ac:dyDescent="0.25">
      <c r="A46" s="29"/>
      <c r="B46" s="29"/>
      <c r="C46" s="29"/>
      <c r="D46" s="29"/>
      <c r="E46" s="29"/>
      <c r="F46" s="29"/>
      <c r="G46" s="29"/>
      <c r="H46" s="29"/>
      <c r="I46" s="29"/>
      <c r="J46" s="29"/>
      <c r="K46" s="29"/>
      <c r="L46" s="29"/>
      <c r="M46" s="29"/>
      <c r="N46" s="29"/>
      <c r="O46" s="29"/>
      <c r="P46" s="29"/>
      <c r="Q46" s="29"/>
      <c r="R46" s="29"/>
      <c r="S46" s="29"/>
      <c r="T46" s="29"/>
      <c r="U46" s="29"/>
      <c r="V46" s="29"/>
    </row>
    <row r="47" spans="1:22" x14ac:dyDescent="0.25">
      <c r="A47" s="29"/>
      <c r="B47" s="29"/>
      <c r="C47" s="29"/>
      <c r="D47" s="29"/>
      <c r="E47" s="29"/>
      <c r="F47" s="29"/>
      <c r="G47" s="29"/>
      <c r="H47" s="29"/>
      <c r="I47" s="29"/>
      <c r="J47" s="29"/>
      <c r="K47" s="29"/>
      <c r="L47" s="29"/>
      <c r="M47" s="29"/>
      <c r="N47" s="29"/>
      <c r="O47" s="29"/>
      <c r="P47" s="29"/>
      <c r="Q47" s="29"/>
      <c r="R47" s="29"/>
      <c r="S47" s="29"/>
      <c r="T47" s="29"/>
      <c r="U47" s="29"/>
      <c r="V47" s="29"/>
    </row>
    <row r="48" spans="1:22" x14ac:dyDescent="0.25">
      <c r="A48" s="29"/>
      <c r="B48" s="29"/>
      <c r="C48" s="29"/>
      <c r="D48" s="29"/>
      <c r="E48" s="29"/>
      <c r="F48" s="29"/>
      <c r="G48" s="29"/>
      <c r="H48" s="29"/>
      <c r="I48" s="29"/>
      <c r="J48" s="29"/>
      <c r="K48" s="29"/>
      <c r="L48" s="29"/>
      <c r="M48" s="29"/>
      <c r="N48" s="29"/>
      <c r="O48" s="29"/>
      <c r="P48" s="29"/>
      <c r="Q48" s="29"/>
      <c r="R48" s="29"/>
      <c r="S48" s="29"/>
      <c r="T48" s="29"/>
      <c r="U48" s="29"/>
      <c r="V48" s="29"/>
    </row>
    <row r="49" spans="1:22" x14ac:dyDescent="0.25">
      <c r="A49" s="29"/>
      <c r="B49" s="29"/>
      <c r="C49" s="29"/>
      <c r="D49" s="29"/>
      <c r="E49" s="29"/>
      <c r="F49" s="29"/>
      <c r="G49" s="29"/>
      <c r="H49" s="29"/>
      <c r="I49" s="29"/>
      <c r="J49" s="29"/>
      <c r="K49" s="29"/>
      <c r="L49" s="29"/>
      <c r="M49" s="29"/>
      <c r="N49" s="29"/>
      <c r="O49" s="29"/>
      <c r="P49" s="29"/>
      <c r="Q49" s="29"/>
      <c r="R49" s="29"/>
      <c r="S49" s="29"/>
      <c r="T49" s="29"/>
      <c r="U49" s="29"/>
      <c r="V49" s="29"/>
    </row>
    <row r="50" spans="1:22" x14ac:dyDescent="0.25">
      <c r="A50" s="29"/>
      <c r="B50" s="29"/>
      <c r="C50" s="29"/>
      <c r="D50" s="29"/>
      <c r="E50" s="29"/>
      <c r="F50" s="29"/>
      <c r="G50" s="29"/>
      <c r="H50" s="29"/>
      <c r="I50" s="29"/>
      <c r="J50" s="29"/>
      <c r="K50" s="29"/>
      <c r="L50" s="29"/>
      <c r="M50" s="29"/>
      <c r="N50" s="29"/>
      <c r="O50" s="29"/>
      <c r="P50" s="29"/>
      <c r="Q50" s="29"/>
      <c r="R50" s="29"/>
      <c r="S50" s="29"/>
      <c r="T50" s="29"/>
      <c r="U50" s="29"/>
      <c r="V50" s="29"/>
    </row>
    <row r="51" spans="1:22" x14ac:dyDescent="0.25">
      <c r="A51" s="29"/>
      <c r="B51" s="29"/>
      <c r="C51" s="29"/>
      <c r="D51" s="29"/>
      <c r="E51" s="29"/>
      <c r="F51" s="29"/>
      <c r="G51" s="29"/>
      <c r="H51" s="29"/>
      <c r="I51" s="29"/>
      <c r="J51" s="29"/>
      <c r="K51" s="29"/>
      <c r="L51" s="29"/>
      <c r="M51" s="29"/>
      <c r="N51" s="29"/>
      <c r="O51" s="29"/>
      <c r="P51" s="29"/>
      <c r="Q51" s="29"/>
      <c r="R51" s="29"/>
      <c r="S51" s="29"/>
      <c r="T51" s="29"/>
      <c r="U51" s="29"/>
      <c r="V51" s="29"/>
    </row>
    <row r="52" spans="1:22" x14ac:dyDescent="0.25">
      <c r="A52" s="29"/>
      <c r="B52" s="29"/>
      <c r="C52" s="29"/>
      <c r="D52" s="29"/>
      <c r="E52" s="29"/>
      <c r="F52" s="29"/>
      <c r="G52" s="29"/>
      <c r="H52" s="29"/>
      <c r="I52" s="29"/>
      <c r="J52" s="29"/>
      <c r="K52" s="29"/>
      <c r="L52" s="29"/>
      <c r="M52" s="29"/>
      <c r="N52" s="29"/>
      <c r="O52" s="29"/>
      <c r="P52" s="29"/>
      <c r="Q52" s="29"/>
      <c r="R52" s="29"/>
      <c r="S52" s="29"/>
      <c r="T52" s="29"/>
      <c r="U52" s="29"/>
      <c r="V52" s="29"/>
    </row>
    <row r="53" spans="1:22" x14ac:dyDescent="0.25">
      <c r="A53" s="29"/>
      <c r="B53" s="29"/>
      <c r="C53" s="29"/>
      <c r="D53" s="29"/>
      <c r="E53" s="29"/>
      <c r="F53" s="29"/>
      <c r="G53" s="29"/>
      <c r="H53" s="29"/>
      <c r="I53" s="29"/>
      <c r="J53" s="29"/>
      <c r="K53" s="29"/>
      <c r="L53" s="29"/>
      <c r="M53" s="29"/>
      <c r="N53" s="29"/>
      <c r="O53" s="29"/>
      <c r="P53" s="29"/>
      <c r="Q53" s="29"/>
      <c r="R53" s="29"/>
      <c r="S53" s="29"/>
      <c r="T53" s="29"/>
      <c r="U53" s="29"/>
      <c r="V53" s="29"/>
    </row>
    <row r="54" spans="1:22" x14ac:dyDescent="0.25">
      <c r="A54" s="29"/>
      <c r="B54" s="29"/>
      <c r="C54" s="29"/>
      <c r="D54" s="29"/>
      <c r="E54" s="29"/>
      <c r="F54" s="29"/>
      <c r="G54" s="29"/>
      <c r="H54" s="29"/>
      <c r="I54" s="29"/>
      <c r="J54" s="29"/>
      <c r="K54" s="29"/>
      <c r="L54" s="29"/>
      <c r="M54" s="29"/>
      <c r="N54" s="29"/>
      <c r="O54" s="29"/>
      <c r="P54" s="29"/>
      <c r="Q54" s="29"/>
      <c r="R54" s="29"/>
      <c r="S54" s="29"/>
      <c r="T54" s="29"/>
      <c r="U54" s="29"/>
      <c r="V54" s="29"/>
    </row>
    <row r="55" spans="1:22" x14ac:dyDescent="0.25">
      <c r="A55" s="29"/>
      <c r="B55" s="29"/>
      <c r="C55" s="29"/>
      <c r="D55" s="29"/>
      <c r="E55" s="29"/>
      <c r="F55" s="29"/>
      <c r="G55" s="29"/>
      <c r="H55" s="29"/>
      <c r="I55" s="29"/>
      <c r="J55" s="29"/>
      <c r="K55" s="29"/>
      <c r="L55" s="29"/>
      <c r="M55" s="29"/>
      <c r="N55" s="29"/>
      <c r="O55" s="29"/>
      <c r="P55" s="29"/>
      <c r="Q55" s="29"/>
      <c r="R55" s="29"/>
      <c r="S55" s="29"/>
      <c r="T55" s="29"/>
      <c r="U55" s="29"/>
      <c r="V55" s="29"/>
    </row>
    <row r="56" spans="1:22" x14ac:dyDescent="0.25">
      <c r="A56" s="29"/>
      <c r="B56" s="29"/>
      <c r="C56" s="29"/>
      <c r="D56" s="29"/>
      <c r="E56" s="29"/>
      <c r="F56" s="29"/>
      <c r="G56" s="29"/>
      <c r="H56" s="29"/>
      <c r="I56" s="29"/>
      <c r="J56" s="29"/>
      <c r="K56" s="29"/>
      <c r="L56" s="29"/>
      <c r="M56" s="29"/>
      <c r="N56" s="29"/>
      <c r="O56" s="29"/>
      <c r="P56" s="29"/>
      <c r="Q56" s="29"/>
      <c r="R56" s="29"/>
      <c r="S56" s="29"/>
      <c r="T56" s="29"/>
      <c r="U56" s="29"/>
      <c r="V56" s="29"/>
    </row>
    <row r="57" spans="1:22" x14ac:dyDescent="0.25">
      <c r="A57" s="29"/>
      <c r="B57" s="29"/>
      <c r="C57" s="29"/>
      <c r="D57" s="29"/>
      <c r="E57" s="29"/>
      <c r="F57" s="29"/>
      <c r="G57" s="29"/>
      <c r="H57" s="29"/>
      <c r="I57" s="29"/>
      <c r="J57" s="29"/>
      <c r="K57" s="29"/>
      <c r="L57" s="29"/>
      <c r="M57" s="29"/>
      <c r="N57" s="29"/>
      <c r="O57" s="29"/>
      <c r="P57" s="29"/>
      <c r="Q57" s="29"/>
      <c r="R57" s="29"/>
      <c r="S57" s="29"/>
      <c r="T57" s="29"/>
      <c r="U57" s="29"/>
      <c r="V57" s="29"/>
    </row>
    <row r="58" spans="1:22" x14ac:dyDescent="0.25">
      <c r="A58" s="29"/>
      <c r="B58" s="29"/>
      <c r="C58" s="29"/>
      <c r="D58" s="29"/>
      <c r="E58" s="29"/>
      <c r="F58" s="29"/>
      <c r="G58" s="29"/>
      <c r="H58" s="29"/>
      <c r="I58" s="29"/>
      <c r="J58" s="29"/>
      <c r="K58" s="29"/>
      <c r="L58" s="29"/>
      <c r="M58" s="29"/>
      <c r="N58" s="29"/>
      <c r="O58" s="29"/>
      <c r="P58" s="29"/>
      <c r="Q58" s="29"/>
      <c r="R58" s="29"/>
      <c r="S58" s="29"/>
      <c r="T58" s="29"/>
      <c r="U58" s="29"/>
      <c r="V58" s="29"/>
    </row>
    <row r="59" spans="1:22" x14ac:dyDescent="0.25">
      <c r="A59" s="29"/>
      <c r="B59" s="29"/>
      <c r="C59" s="29"/>
      <c r="D59" s="29"/>
      <c r="E59" s="29"/>
      <c r="F59" s="29"/>
      <c r="G59" s="29"/>
      <c r="H59" s="29"/>
      <c r="I59" s="29"/>
      <c r="J59" s="29"/>
      <c r="K59" s="29"/>
      <c r="L59" s="29"/>
      <c r="M59" s="29"/>
      <c r="N59" s="29"/>
      <c r="O59" s="29"/>
      <c r="P59" s="29"/>
      <c r="Q59" s="29"/>
      <c r="R59" s="29"/>
      <c r="S59" s="29"/>
      <c r="T59" s="29"/>
      <c r="U59" s="29"/>
      <c r="V59" s="29"/>
    </row>
    <row r="60" spans="1:22" x14ac:dyDescent="0.25">
      <c r="A60" s="29"/>
      <c r="B60" s="29"/>
      <c r="C60" s="29"/>
      <c r="D60" s="29"/>
      <c r="E60" s="29"/>
      <c r="F60" s="29"/>
      <c r="G60" s="29"/>
      <c r="H60" s="29"/>
      <c r="I60" s="29"/>
      <c r="J60" s="29"/>
      <c r="K60" s="29"/>
      <c r="L60" s="29"/>
      <c r="M60" s="29"/>
      <c r="N60" s="29"/>
      <c r="O60" s="29"/>
      <c r="P60" s="29"/>
      <c r="Q60" s="29"/>
      <c r="R60" s="29"/>
      <c r="S60" s="29"/>
      <c r="T60" s="29"/>
      <c r="U60" s="29"/>
      <c r="V60" s="29"/>
    </row>
    <row r="61" spans="1:22" x14ac:dyDescent="0.25">
      <c r="A61" s="29"/>
      <c r="B61" s="29"/>
      <c r="C61" s="29"/>
      <c r="D61" s="29"/>
      <c r="E61" s="29"/>
      <c r="F61" s="29"/>
      <c r="G61" s="29"/>
      <c r="H61" s="29"/>
      <c r="I61" s="29"/>
      <c r="J61" s="29"/>
      <c r="K61" s="29"/>
      <c r="L61" s="29"/>
      <c r="M61" s="29"/>
      <c r="N61" s="29"/>
      <c r="O61" s="29"/>
      <c r="P61" s="29"/>
      <c r="Q61" s="29"/>
      <c r="R61" s="29"/>
      <c r="S61" s="29"/>
      <c r="T61" s="29"/>
      <c r="U61" s="29"/>
      <c r="V61" s="29"/>
    </row>
    <row r="62" spans="1:22" x14ac:dyDescent="0.25">
      <c r="A62" s="29"/>
      <c r="B62" s="29"/>
      <c r="C62" s="29"/>
      <c r="D62" s="29"/>
      <c r="E62" s="29"/>
      <c r="F62" s="29"/>
      <c r="G62" s="29"/>
      <c r="H62" s="29"/>
      <c r="I62" s="29"/>
      <c r="J62" s="29"/>
      <c r="K62" s="29"/>
      <c r="L62" s="29"/>
      <c r="M62" s="29"/>
      <c r="N62" s="29"/>
      <c r="O62" s="29"/>
      <c r="P62" s="29"/>
      <c r="Q62" s="29"/>
      <c r="R62" s="29"/>
      <c r="S62" s="29"/>
      <c r="T62" s="29"/>
      <c r="U62" s="29"/>
      <c r="V62" s="29"/>
    </row>
    <row r="63" spans="1:22" x14ac:dyDescent="0.25">
      <c r="A63" s="29"/>
      <c r="B63" s="29"/>
      <c r="C63" s="29"/>
      <c r="D63" s="29"/>
      <c r="E63" s="29"/>
      <c r="F63" s="29"/>
      <c r="G63" s="29"/>
      <c r="H63" s="29"/>
      <c r="I63" s="29"/>
      <c r="J63" s="29"/>
      <c r="K63" s="29"/>
      <c r="L63" s="29"/>
      <c r="M63" s="29"/>
      <c r="N63" s="29"/>
      <c r="O63" s="29"/>
      <c r="P63" s="29"/>
      <c r="Q63" s="29"/>
      <c r="R63" s="29"/>
      <c r="S63" s="29"/>
      <c r="T63" s="29"/>
      <c r="U63" s="29"/>
      <c r="V63" s="29"/>
    </row>
  </sheetData>
  <mergeCells count="1">
    <mergeCell ref="A1:U4"/>
  </mergeCells>
  <printOptions horizontalCentered="1" verticalCentered="1"/>
  <pageMargins left="0.11811023622047245" right="7.874015748031496E-2" top="0.19685039370078741" bottom="0.19685039370078741" header="0.19685039370078741" footer="0"/>
  <pageSetup scale="70"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ECD08-91AD-40E6-918F-27921028AC7F}">
  <sheetPr>
    <tabColor theme="9" tint="0.79998168889431442"/>
  </sheetPr>
  <dimension ref="A1:AL5106"/>
  <sheetViews>
    <sheetView workbookViewId="0">
      <selection activeCell="B2" sqref="B2"/>
    </sheetView>
  </sheetViews>
  <sheetFormatPr defaultRowHeight="15" x14ac:dyDescent="0.25"/>
  <cols>
    <col min="3" max="3" width="9.140625" style="6"/>
  </cols>
  <sheetData>
    <row r="1" spans="1:38" x14ac:dyDescent="0.25">
      <c r="A1" t="s">
        <v>0</v>
      </c>
      <c r="B1" t="s">
        <v>1</v>
      </c>
      <c r="C1" s="6"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5">
      <c r="A2">
        <v>0</v>
      </c>
      <c r="B2" t="s">
        <v>38</v>
      </c>
      <c r="C2" s="6" t="s">
        <v>39</v>
      </c>
      <c r="N2" t="s">
        <v>40</v>
      </c>
      <c r="S2" t="s">
        <v>41</v>
      </c>
      <c r="W2" t="s">
        <v>42</v>
      </c>
      <c r="AB2" t="s">
        <v>42</v>
      </c>
      <c r="AC2" t="s">
        <v>42</v>
      </c>
      <c r="AL2" t="s">
        <v>43</v>
      </c>
    </row>
    <row r="3" spans="1:38" x14ac:dyDescent="0.25">
      <c r="A3">
        <v>1</v>
      </c>
      <c r="B3" t="s">
        <v>44</v>
      </c>
      <c r="C3" s="6" t="s">
        <v>45</v>
      </c>
      <c r="D3">
        <v>48</v>
      </c>
      <c r="E3" t="s">
        <v>46</v>
      </c>
      <c r="F3" t="s">
        <v>47</v>
      </c>
      <c r="G3" t="s">
        <v>48</v>
      </c>
      <c r="J3" t="s">
        <v>48</v>
      </c>
      <c r="K3" t="s">
        <v>49</v>
      </c>
      <c r="L3" t="s">
        <v>50</v>
      </c>
      <c r="S3" t="s">
        <v>51</v>
      </c>
      <c r="V3" t="s">
        <v>42</v>
      </c>
      <c r="AL3" t="s">
        <v>43</v>
      </c>
    </row>
    <row r="4" spans="1:38" x14ac:dyDescent="0.25">
      <c r="A4">
        <v>2</v>
      </c>
      <c r="B4" t="s">
        <v>52</v>
      </c>
      <c r="C4" s="6" t="s">
        <v>53</v>
      </c>
      <c r="D4">
        <v>30</v>
      </c>
      <c r="E4" t="s">
        <v>54</v>
      </c>
      <c r="F4" t="s">
        <v>55</v>
      </c>
      <c r="G4" t="s">
        <v>56</v>
      </c>
      <c r="H4" t="s">
        <v>49</v>
      </c>
      <c r="I4" t="s">
        <v>57</v>
      </c>
      <c r="J4" t="s">
        <v>58</v>
      </c>
      <c r="L4" t="s">
        <v>50</v>
      </c>
      <c r="N4" t="s">
        <v>59</v>
      </c>
      <c r="O4" t="s">
        <v>60</v>
      </c>
      <c r="P4" t="s">
        <v>61</v>
      </c>
      <c r="S4" t="s">
        <v>62</v>
      </c>
      <c r="U4" t="s">
        <v>42</v>
      </c>
      <c r="V4" t="s">
        <v>42</v>
      </c>
      <c r="AK4" t="s">
        <v>42</v>
      </c>
      <c r="AL4" t="s">
        <v>43</v>
      </c>
    </row>
    <row r="5" spans="1:38" x14ac:dyDescent="0.25">
      <c r="A5">
        <v>3</v>
      </c>
      <c r="B5" t="s">
        <v>63</v>
      </c>
      <c r="C5" s="6" t="s">
        <v>64</v>
      </c>
      <c r="D5">
        <v>23</v>
      </c>
      <c r="E5" t="s">
        <v>46</v>
      </c>
      <c r="F5" t="s">
        <v>55</v>
      </c>
      <c r="G5" t="s">
        <v>65</v>
      </c>
      <c r="H5" t="s">
        <v>66</v>
      </c>
      <c r="I5" t="s">
        <v>67</v>
      </c>
      <c r="J5" t="s">
        <v>68</v>
      </c>
      <c r="L5" t="s">
        <v>50</v>
      </c>
      <c r="N5" t="s">
        <v>69</v>
      </c>
      <c r="O5" t="s">
        <v>70</v>
      </c>
      <c r="P5" t="s">
        <v>65</v>
      </c>
      <c r="S5" t="s">
        <v>71</v>
      </c>
      <c r="U5" t="s">
        <v>42</v>
      </c>
      <c r="W5" t="s">
        <v>42</v>
      </c>
      <c r="AK5" t="s">
        <v>42</v>
      </c>
      <c r="AL5" t="s">
        <v>43</v>
      </c>
    </row>
    <row r="6" spans="1:38" x14ac:dyDescent="0.25">
      <c r="A6">
        <v>4</v>
      </c>
      <c r="B6" t="s">
        <v>72</v>
      </c>
      <c r="C6" s="6" t="s">
        <v>73</v>
      </c>
      <c r="D6">
        <v>22</v>
      </c>
      <c r="E6" t="s">
        <v>46</v>
      </c>
      <c r="F6" t="s">
        <v>74</v>
      </c>
      <c r="G6" t="s">
        <v>75</v>
      </c>
      <c r="H6" t="s">
        <v>76</v>
      </c>
      <c r="J6" t="s">
        <v>68</v>
      </c>
      <c r="K6" t="s">
        <v>49</v>
      </c>
      <c r="L6" t="s">
        <v>50</v>
      </c>
      <c r="N6" t="s">
        <v>77</v>
      </c>
      <c r="O6" t="s">
        <v>34</v>
      </c>
      <c r="S6" t="s">
        <v>78</v>
      </c>
      <c r="W6" t="s">
        <v>42</v>
      </c>
      <c r="AL6" t="s">
        <v>43</v>
      </c>
    </row>
    <row r="7" spans="1:38" x14ac:dyDescent="0.25">
      <c r="A7">
        <v>5</v>
      </c>
      <c r="B7" t="s">
        <v>79</v>
      </c>
      <c r="C7" s="6" t="s">
        <v>80</v>
      </c>
      <c r="D7">
        <v>23</v>
      </c>
      <c r="E7" t="s">
        <v>46</v>
      </c>
      <c r="F7" t="s">
        <v>55</v>
      </c>
      <c r="G7" t="s">
        <v>81</v>
      </c>
      <c r="J7" t="s">
        <v>81</v>
      </c>
      <c r="K7" t="s">
        <v>82</v>
      </c>
      <c r="L7" t="s">
        <v>70</v>
      </c>
      <c r="N7" t="s">
        <v>83</v>
      </c>
      <c r="O7" t="s">
        <v>70</v>
      </c>
      <c r="S7" t="s">
        <v>84</v>
      </c>
      <c r="U7" t="s">
        <v>42</v>
      </c>
      <c r="AL7" t="s">
        <v>43</v>
      </c>
    </row>
    <row r="8" spans="1:38" x14ac:dyDescent="0.25">
      <c r="A8">
        <v>6</v>
      </c>
      <c r="B8" t="s">
        <v>85</v>
      </c>
      <c r="C8" s="6" t="s">
        <v>86</v>
      </c>
      <c r="D8">
        <v>21</v>
      </c>
      <c r="E8" t="s">
        <v>54</v>
      </c>
      <c r="F8" t="s">
        <v>55</v>
      </c>
      <c r="G8" t="s">
        <v>87</v>
      </c>
      <c r="H8" t="s">
        <v>82</v>
      </c>
      <c r="J8" t="s">
        <v>87</v>
      </c>
      <c r="K8" t="s">
        <v>82</v>
      </c>
      <c r="L8" t="s">
        <v>70</v>
      </c>
      <c r="N8" t="s">
        <v>88</v>
      </c>
      <c r="O8" t="s">
        <v>70</v>
      </c>
      <c r="S8" t="s">
        <v>89</v>
      </c>
      <c r="U8" t="s">
        <v>42</v>
      </c>
      <c r="AL8" t="s">
        <v>43</v>
      </c>
    </row>
    <row r="9" spans="1:38" x14ac:dyDescent="0.25">
      <c r="A9">
        <v>7</v>
      </c>
      <c r="B9" t="s">
        <v>90</v>
      </c>
      <c r="C9" s="6" t="s">
        <v>91</v>
      </c>
      <c r="D9">
        <v>40</v>
      </c>
      <c r="E9" t="s">
        <v>54</v>
      </c>
      <c r="F9" t="s">
        <v>55</v>
      </c>
      <c r="G9" t="s">
        <v>92</v>
      </c>
      <c r="H9" t="s">
        <v>93</v>
      </c>
      <c r="J9" t="s">
        <v>93</v>
      </c>
      <c r="K9" t="s">
        <v>93</v>
      </c>
      <c r="L9" t="s">
        <v>50</v>
      </c>
      <c r="S9" t="s">
        <v>94</v>
      </c>
      <c r="V9" t="s">
        <v>42</v>
      </c>
      <c r="AL9" t="s">
        <v>43</v>
      </c>
    </row>
    <row r="10" spans="1:38" x14ac:dyDescent="0.25">
      <c r="A10">
        <v>8</v>
      </c>
      <c r="B10" t="s">
        <v>95</v>
      </c>
      <c r="C10" s="6" t="s">
        <v>96</v>
      </c>
      <c r="D10">
        <v>40</v>
      </c>
      <c r="E10" t="s">
        <v>46</v>
      </c>
      <c r="F10" t="s">
        <v>55</v>
      </c>
      <c r="G10" t="s">
        <v>97</v>
      </c>
      <c r="H10" t="s">
        <v>82</v>
      </c>
      <c r="J10" t="s">
        <v>97</v>
      </c>
      <c r="K10" t="s">
        <v>82</v>
      </c>
      <c r="L10" t="s">
        <v>70</v>
      </c>
      <c r="N10" t="s">
        <v>88</v>
      </c>
      <c r="O10" t="s">
        <v>70</v>
      </c>
      <c r="S10" t="s">
        <v>89</v>
      </c>
      <c r="U10" t="s">
        <v>42</v>
      </c>
      <c r="AL10" t="s">
        <v>43</v>
      </c>
    </row>
    <row r="11" spans="1:38" x14ac:dyDescent="0.25">
      <c r="A11">
        <v>9</v>
      </c>
      <c r="B11" t="s">
        <v>98</v>
      </c>
      <c r="C11" s="6" t="s">
        <v>99</v>
      </c>
      <c r="D11">
        <v>50</v>
      </c>
      <c r="E11" t="s">
        <v>46</v>
      </c>
      <c r="F11" t="s">
        <v>55</v>
      </c>
      <c r="G11" t="s">
        <v>100</v>
      </c>
      <c r="H11" t="s">
        <v>101</v>
      </c>
      <c r="J11" t="s">
        <v>100</v>
      </c>
      <c r="K11" t="s">
        <v>101</v>
      </c>
      <c r="L11" t="s">
        <v>70</v>
      </c>
      <c r="N11" t="s">
        <v>102</v>
      </c>
      <c r="O11" t="s">
        <v>70</v>
      </c>
      <c r="S11" t="s">
        <v>103</v>
      </c>
      <c r="Y11" t="s">
        <v>42</v>
      </c>
      <c r="AL11" t="s">
        <v>43</v>
      </c>
    </row>
    <row r="12" spans="1:38" x14ac:dyDescent="0.25">
      <c r="A12">
        <v>10</v>
      </c>
      <c r="B12" t="s">
        <v>104</v>
      </c>
      <c r="C12" s="6" t="s">
        <v>105</v>
      </c>
      <c r="D12">
        <v>26</v>
      </c>
      <c r="E12" t="s">
        <v>54</v>
      </c>
      <c r="F12" t="s">
        <v>106</v>
      </c>
      <c r="J12" t="s">
        <v>107</v>
      </c>
      <c r="K12" t="s">
        <v>49</v>
      </c>
      <c r="L12" t="s">
        <v>34</v>
      </c>
      <c r="M12" t="s">
        <v>108</v>
      </c>
      <c r="N12" t="s">
        <v>109</v>
      </c>
      <c r="O12" t="s">
        <v>110</v>
      </c>
      <c r="S12" t="s">
        <v>111</v>
      </c>
      <c r="U12" t="s">
        <v>42</v>
      </c>
      <c r="V12" t="s">
        <v>42</v>
      </c>
      <c r="AL12" t="s">
        <v>43</v>
      </c>
    </row>
    <row r="13" spans="1:38" x14ac:dyDescent="0.25">
      <c r="A13">
        <v>11</v>
      </c>
      <c r="B13" t="s">
        <v>112</v>
      </c>
      <c r="C13" s="6" t="s">
        <v>113</v>
      </c>
      <c r="D13">
        <v>49</v>
      </c>
      <c r="E13" t="s">
        <v>54</v>
      </c>
      <c r="F13" t="s">
        <v>55</v>
      </c>
      <c r="J13" t="s">
        <v>93</v>
      </c>
      <c r="K13" t="s">
        <v>93</v>
      </c>
      <c r="L13" t="s">
        <v>50</v>
      </c>
      <c r="O13" t="s">
        <v>60</v>
      </c>
      <c r="S13" t="s">
        <v>114</v>
      </c>
      <c r="U13" t="s">
        <v>42</v>
      </c>
      <c r="AD13" t="s">
        <v>42</v>
      </c>
      <c r="AK13" t="s">
        <v>42</v>
      </c>
      <c r="AL13" t="s">
        <v>43</v>
      </c>
    </row>
    <row r="14" spans="1:38" x14ac:dyDescent="0.25">
      <c r="A14">
        <v>12</v>
      </c>
      <c r="B14" t="s">
        <v>115</v>
      </c>
      <c r="O14" t="s">
        <v>60</v>
      </c>
      <c r="S14" t="s">
        <v>116</v>
      </c>
      <c r="T14" t="s">
        <v>117</v>
      </c>
      <c r="V14" t="s">
        <v>42</v>
      </c>
      <c r="AL14" t="s">
        <v>43</v>
      </c>
    </row>
    <row r="15" spans="1:38" x14ac:dyDescent="0.25">
      <c r="A15">
        <v>13</v>
      </c>
      <c r="B15" t="s">
        <v>118</v>
      </c>
      <c r="C15" s="6" t="s">
        <v>119</v>
      </c>
      <c r="D15">
        <v>50</v>
      </c>
      <c r="E15" t="s">
        <v>46</v>
      </c>
      <c r="F15" t="s">
        <v>55</v>
      </c>
      <c r="G15" t="s">
        <v>58</v>
      </c>
      <c r="H15" t="s">
        <v>49</v>
      </c>
      <c r="I15" t="s">
        <v>57</v>
      </c>
      <c r="J15" t="s">
        <v>58</v>
      </c>
      <c r="K15" t="s">
        <v>49</v>
      </c>
      <c r="L15" t="s">
        <v>70</v>
      </c>
      <c r="O15" t="s">
        <v>70</v>
      </c>
      <c r="S15" t="s">
        <v>84</v>
      </c>
      <c r="U15" t="s">
        <v>42</v>
      </c>
      <c r="AK15" t="s">
        <v>42</v>
      </c>
      <c r="AL15" t="s">
        <v>43</v>
      </c>
    </row>
    <row r="16" spans="1:38" x14ac:dyDescent="0.25">
      <c r="A16">
        <v>14</v>
      </c>
      <c r="B16" t="s">
        <v>120</v>
      </c>
      <c r="C16" s="6" t="s">
        <v>121</v>
      </c>
      <c r="D16">
        <v>29</v>
      </c>
      <c r="E16" t="s">
        <v>46</v>
      </c>
      <c r="F16" t="s">
        <v>47</v>
      </c>
      <c r="G16" t="s">
        <v>93</v>
      </c>
      <c r="H16" t="s">
        <v>93</v>
      </c>
      <c r="I16" t="s">
        <v>57</v>
      </c>
      <c r="J16" t="s">
        <v>93</v>
      </c>
      <c r="L16" t="s">
        <v>70</v>
      </c>
      <c r="N16" t="s">
        <v>59</v>
      </c>
      <c r="O16" t="s">
        <v>70</v>
      </c>
      <c r="P16" t="s">
        <v>93</v>
      </c>
      <c r="S16" t="s">
        <v>122</v>
      </c>
      <c r="U16" t="s">
        <v>42</v>
      </c>
      <c r="AC16" t="s">
        <v>42</v>
      </c>
      <c r="AE16" t="s">
        <v>42</v>
      </c>
      <c r="AK16" t="s">
        <v>42</v>
      </c>
      <c r="AL16" t="s">
        <v>43</v>
      </c>
    </row>
    <row r="17" spans="1:38" x14ac:dyDescent="0.25">
      <c r="A17">
        <v>15</v>
      </c>
      <c r="B17" t="s">
        <v>123</v>
      </c>
      <c r="C17" s="6" t="s">
        <v>124</v>
      </c>
      <c r="D17">
        <v>45</v>
      </c>
      <c r="E17" t="s">
        <v>46</v>
      </c>
      <c r="F17" t="s">
        <v>55</v>
      </c>
      <c r="G17" t="s">
        <v>82</v>
      </c>
      <c r="H17" t="s">
        <v>82</v>
      </c>
      <c r="J17" t="s">
        <v>82</v>
      </c>
      <c r="K17" t="s">
        <v>82</v>
      </c>
      <c r="L17" t="s">
        <v>70</v>
      </c>
      <c r="N17" t="s">
        <v>102</v>
      </c>
      <c r="O17" t="s">
        <v>70</v>
      </c>
      <c r="S17" t="s">
        <v>125</v>
      </c>
      <c r="AD17" t="s">
        <v>42</v>
      </c>
      <c r="AL17" t="s">
        <v>43</v>
      </c>
    </row>
    <row r="18" spans="1:38" x14ac:dyDescent="0.25">
      <c r="A18">
        <v>16</v>
      </c>
      <c r="B18" t="s">
        <v>126</v>
      </c>
      <c r="C18" s="6" t="s">
        <v>127</v>
      </c>
      <c r="D18">
        <v>29</v>
      </c>
      <c r="E18" t="s">
        <v>54</v>
      </c>
      <c r="F18" t="s">
        <v>55</v>
      </c>
      <c r="G18" t="s">
        <v>128</v>
      </c>
      <c r="J18" t="s">
        <v>82</v>
      </c>
      <c r="L18" t="s">
        <v>50</v>
      </c>
      <c r="N18" t="s">
        <v>59</v>
      </c>
      <c r="O18" t="s">
        <v>60</v>
      </c>
      <c r="S18" t="s">
        <v>129</v>
      </c>
      <c r="U18" t="s">
        <v>42</v>
      </c>
      <c r="AC18" t="s">
        <v>42</v>
      </c>
      <c r="AL18" t="s">
        <v>43</v>
      </c>
    </row>
    <row r="19" spans="1:38" x14ac:dyDescent="0.25">
      <c r="A19">
        <v>17</v>
      </c>
      <c r="B19" t="s">
        <v>130</v>
      </c>
      <c r="C19" s="6" t="s">
        <v>131</v>
      </c>
      <c r="D19">
        <v>42</v>
      </c>
      <c r="E19" t="s">
        <v>46</v>
      </c>
      <c r="F19" t="s">
        <v>55</v>
      </c>
      <c r="G19" t="s">
        <v>132</v>
      </c>
      <c r="H19" t="s">
        <v>93</v>
      </c>
      <c r="J19" t="s">
        <v>132</v>
      </c>
      <c r="K19" t="s">
        <v>93</v>
      </c>
      <c r="L19" t="s">
        <v>70</v>
      </c>
      <c r="N19" t="s">
        <v>102</v>
      </c>
      <c r="O19" t="s">
        <v>70</v>
      </c>
      <c r="S19" t="s">
        <v>133</v>
      </c>
      <c r="Z19" t="s">
        <v>42</v>
      </c>
      <c r="AA19" t="s">
        <v>42</v>
      </c>
      <c r="AL19" t="s">
        <v>43</v>
      </c>
    </row>
    <row r="20" spans="1:38" x14ac:dyDescent="0.25">
      <c r="A20">
        <v>18</v>
      </c>
      <c r="B20" t="s">
        <v>134</v>
      </c>
      <c r="C20" s="6" t="s">
        <v>135</v>
      </c>
      <c r="D20">
        <v>54</v>
      </c>
      <c r="E20" t="s">
        <v>46</v>
      </c>
      <c r="F20" t="s">
        <v>55</v>
      </c>
      <c r="G20" t="s">
        <v>136</v>
      </c>
      <c r="H20" t="s">
        <v>137</v>
      </c>
      <c r="I20" t="s">
        <v>57</v>
      </c>
      <c r="J20" t="s">
        <v>136</v>
      </c>
      <c r="L20" t="s">
        <v>70</v>
      </c>
      <c r="N20" t="s">
        <v>138</v>
      </c>
      <c r="O20" t="s">
        <v>70</v>
      </c>
      <c r="P20" t="s">
        <v>136</v>
      </c>
      <c r="S20" t="s">
        <v>139</v>
      </c>
      <c r="U20" t="s">
        <v>42</v>
      </c>
      <c r="AA20" t="s">
        <v>42</v>
      </c>
      <c r="AK20" t="s">
        <v>42</v>
      </c>
      <c r="AL20" t="s">
        <v>43</v>
      </c>
    </row>
    <row r="21" spans="1:38" x14ac:dyDescent="0.25">
      <c r="A21">
        <v>19</v>
      </c>
      <c r="B21" t="s">
        <v>140</v>
      </c>
      <c r="C21" s="6" t="s">
        <v>141</v>
      </c>
      <c r="D21">
        <v>32</v>
      </c>
      <c r="E21" t="s">
        <v>46</v>
      </c>
      <c r="F21" t="s">
        <v>55</v>
      </c>
      <c r="G21" t="s">
        <v>142</v>
      </c>
      <c r="H21" t="s">
        <v>142</v>
      </c>
      <c r="I21" t="s">
        <v>57</v>
      </c>
      <c r="J21" t="s">
        <v>142</v>
      </c>
      <c r="L21" t="s">
        <v>70</v>
      </c>
      <c r="P21" t="s">
        <v>142</v>
      </c>
      <c r="S21" t="s">
        <v>143</v>
      </c>
      <c r="U21" t="s">
        <v>42</v>
      </c>
      <c r="W21" t="s">
        <v>42</v>
      </c>
      <c r="AC21" t="s">
        <v>42</v>
      </c>
      <c r="AK21" t="s">
        <v>42</v>
      </c>
      <c r="AL21" t="s">
        <v>43</v>
      </c>
    </row>
    <row r="22" spans="1:38" x14ac:dyDescent="0.25">
      <c r="A22">
        <v>20</v>
      </c>
      <c r="B22" t="s">
        <v>144</v>
      </c>
      <c r="C22" s="6" t="s">
        <v>145</v>
      </c>
      <c r="D22">
        <v>47</v>
      </c>
      <c r="E22" t="s">
        <v>46</v>
      </c>
      <c r="F22" t="s">
        <v>55</v>
      </c>
      <c r="G22" t="s">
        <v>146</v>
      </c>
      <c r="J22" t="s">
        <v>146</v>
      </c>
      <c r="K22" t="s">
        <v>49</v>
      </c>
      <c r="L22" t="s">
        <v>70</v>
      </c>
      <c r="N22" t="s">
        <v>69</v>
      </c>
      <c r="O22" t="s">
        <v>70</v>
      </c>
      <c r="S22" t="s">
        <v>147</v>
      </c>
      <c r="U22" t="s">
        <v>42</v>
      </c>
      <c r="AA22" t="s">
        <v>42</v>
      </c>
      <c r="AL22" t="s">
        <v>43</v>
      </c>
    </row>
    <row r="23" spans="1:38" x14ac:dyDescent="0.25">
      <c r="A23">
        <v>21</v>
      </c>
      <c r="B23" t="s">
        <v>148</v>
      </c>
      <c r="C23" s="6" t="s">
        <v>149</v>
      </c>
      <c r="D23">
        <v>39</v>
      </c>
      <c r="E23" t="s">
        <v>54</v>
      </c>
      <c r="F23" t="s">
        <v>55</v>
      </c>
      <c r="G23" t="s">
        <v>150</v>
      </c>
      <c r="H23" t="s">
        <v>93</v>
      </c>
      <c r="I23" t="s">
        <v>57</v>
      </c>
      <c r="J23" t="s">
        <v>151</v>
      </c>
      <c r="K23" t="s">
        <v>93</v>
      </c>
      <c r="L23" t="s">
        <v>50</v>
      </c>
      <c r="O23" t="s">
        <v>70</v>
      </c>
      <c r="P23" t="s">
        <v>150</v>
      </c>
      <c r="Q23" t="s">
        <v>93</v>
      </c>
      <c r="R23" t="s">
        <v>57</v>
      </c>
      <c r="S23" t="s">
        <v>152</v>
      </c>
      <c r="AD23" t="s">
        <v>42</v>
      </c>
      <c r="AK23" t="s">
        <v>42</v>
      </c>
      <c r="AL23" t="s">
        <v>43</v>
      </c>
    </row>
    <row r="24" spans="1:38" x14ac:dyDescent="0.25">
      <c r="A24">
        <v>22</v>
      </c>
      <c r="B24" t="s">
        <v>153</v>
      </c>
      <c r="C24" s="6" t="s">
        <v>154</v>
      </c>
      <c r="D24">
        <v>27</v>
      </c>
      <c r="E24" t="s">
        <v>46</v>
      </c>
      <c r="G24" t="s">
        <v>92</v>
      </c>
      <c r="J24" t="s">
        <v>93</v>
      </c>
      <c r="K24" t="s">
        <v>93</v>
      </c>
      <c r="L24" t="s">
        <v>50</v>
      </c>
      <c r="N24" t="s">
        <v>102</v>
      </c>
      <c r="O24" t="s">
        <v>70</v>
      </c>
      <c r="S24" t="s">
        <v>155</v>
      </c>
      <c r="Y24" t="s">
        <v>42</v>
      </c>
      <c r="Z24" t="s">
        <v>42</v>
      </c>
      <c r="AC24" t="s">
        <v>42</v>
      </c>
      <c r="AL24" t="s">
        <v>43</v>
      </c>
    </row>
    <row r="25" spans="1:38" x14ac:dyDescent="0.25">
      <c r="A25">
        <v>23</v>
      </c>
      <c r="B25" t="s">
        <v>156</v>
      </c>
      <c r="C25" s="6" t="s">
        <v>157</v>
      </c>
      <c r="D25">
        <v>34</v>
      </c>
      <c r="E25" t="s">
        <v>46</v>
      </c>
      <c r="F25" t="s">
        <v>55</v>
      </c>
      <c r="G25" t="s">
        <v>158</v>
      </c>
      <c r="H25" t="s">
        <v>49</v>
      </c>
      <c r="I25" t="s">
        <v>57</v>
      </c>
      <c r="J25" t="s">
        <v>158</v>
      </c>
      <c r="L25" t="s">
        <v>70</v>
      </c>
      <c r="N25" t="s">
        <v>59</v>
      </c>
      <c r="O25" t="s">
        <v>70</v>
      </c>
      <c r="P25" t="s">
        <v>158</v>
      </c>
      <c r="S25" t="s">
        <v>159</v>
      </c>
      <c r="U25" t="s">
        <v>42</v>
      </c>
      <c r="W25" t="s">
        <v>42</v>
      </c>
      <c r="AK25" t="s">
        <v>42</v>
      </c>
      <c r="AL25" t="s">
        <v>43</v>
      </c>
    </row>
    <row r="26" spans="1:38" x14ac:dyDescent="0.25">
      <c r="A26">
        <v>24</v>
      </c>
      <c r="B26" t="s">
        <v>160</v>
      </c>
      <c r="C26" s="6" t="s">
        <v>161</v>
      </c>
      <c r="D26">
        <v>27</v>
      </c>
      <c r="E26" t="s">
        <v>54</v>
      </c>
      <c r="F26" t="s">
        <v>55</v>
      </c>
      <c r="G26" t="s">
        <v>107</v>
      </c>
      <c r="H26" t="s">
        <v>49</v>
      </c>
      <c r="I26" t="s">
        <v>57</v>
      </c>
      <c r="J26" t="s">
        <v>107</v>
      </c>
      <c r="L26" t="s">
        <v>70</v>
      </c>
      <c r="N26" t="s">
        <v>59</v>
      </c>
      <c r="O26" t="s">
        <v>70</v>
      </c>
      <c r="P26" t="s">
        <v>107</v>
      </c>
      <c r="S26" t="s">
        <v>162</v>
      </c>
      <c r="U26" t="s">
        <v>42</v>
      </c>
      <c r="W26" t="s">
        <v>42</v>
      </c>
      <c r="AK26" t="s">
        <v>42</v>
      </c>
      <c r="AL26" t="s">
        <v>43</v>
      </c>
    </row>
    <row r="27" spans="1:38" x14ac:dyDescent="0.25">
      <c r="A27">
        <v>25</v>
      </c>
      <c r="B27" t="s">
        <v>163</v>
      </c>
      <c r="C27" s="6" t="s">
        <v>164</v>
      </c>
      <c r="D27">
        <v>25</v>
      </c>
      <c r="E27" t="s">
        <v>46</v>
      </c>
      <c r="F27" t="s">
        <v>55</v>
      </c>
      <c r="G27" t="s">
        <v>165</v>
      </c>
      <c r="H27" t="s">
        <v>93</v>
      </c>
      <c r="I27" t="s">
        <v>57</v>
      </c>
      <c r="J27" t="s">
        <v>165</v>
      </c>
      <c r="K27" t="s">
        <v>93</v>
      </c>
      <c r="L27" t="s">
        <v>50</v>
      </c>
      <c r="N27" t="s">
        <v>166</v>
      </c>
      <c r="O27" t="s">
        <v>70</v>
      </c>
      <c r="P27" t="s">
        <v>165</v>
      </c>
      <c r="Q27" t="s">
        <v>93</v>
      </c>
      <c r="R27" t="s">
        <v>57</v>
      </c>
      <c r="S27" t="s">
        <v>167</v>
      </c>
      <c r="U27" t="s">
        <v>42</v>
      </c>
      <c r="V27" t="s">
        <v>42</v>
      </c>
      <c r="W27" t="s">
        <v>42</v>
      </c>
      <c r="X27" t="s">
        <v>42</v>
      </c>
      <c r="AL27" t="s">
        <v>43</v>
      </c>
    </row>
    <row r="28" spans="1:38" x14ac:dyDescent="0.25">
      <c r="A28">
        <v>26</v>
      </c>
      <c r="B28" t="s">
        <v>168</v>
      </c>
      <c r="C28" s="6" t="s">
        <v>169</v>
      </c>
      <c r="D28">
        <v>51</v>
      </c>
      <c r="E28" t="s">
        <v>46</v>
      </c>
      <c r="F28" t="s">
        <v>55</v>
      </c>
      <c r="G28" t="s">
        <v>82</v>
      </c>
      <c r="H28" t="s">
        <v>82</v>
      </c>
      <c r="I28" t="s">
        <v>57</v>
      </c>
      <c r="J28" t="s">
        <v>82</v>
      </c>
      <c r="K28" t="s">
        <v>82</v>
      </c>
      <c r="L28" t="s">
        <v>50</v>
      </c>
      <c r="N28" t="s">
        <v>170</v>
      </c>
      <c r="O28" t="s">
        <v>171</v>
      </c>
      <c r="P28" t="s">
        <v>82</v>
      </c>
      <c r="Q28" t="s">
        <v>82</v>
      </c>
      <c r="S28" t="s">
        <v>172</v>
      </c>
      <c r="W28" t="s">
        <v>42</v>
      </c>
      <c r="AA28" t="s">
        <v>42</v>
      </c>
      <c r="AC28" t="s">
        <v>42</v>
      </c>
      <c r="AK28" t="s">
        <v>42</v>
      </c>
      <c r="AL28" t="s">
        <v>43</v>
      </c>
    </row>
    <row r="29" spans="1:38" x14ac:dyDescent="0.25">
      <c r="A29">
        <v>27</v>
      </c>
      <c r="B29" t="s">
        <v>173</v>
      </c>
      <c r="C29" s="6" t="s">
        <v>174</v>
      </c>
      <c r="D29">
        <v>23</v>
      </c>
      <c r="E29" t="s">
        <v>46</v>
      </c>
      <c r="F29" t="s">
        <v>55</v>
      </c>
      <c r="G29" t="s">
        <v>58</v>
      </c>
      <c r="H29" t="s">
        <v>49</v>
      </c>
      <c r="I29" t="s">
        <v>57</v>
      </c>
      <c r="J29" t="s">
        <v>58</v>
      </c>
      <c r="K29" t="s">
        <v>49</v>
      </c>
      <c r="L29" t="s">
        <v>34</v>
      </c>
      <c r="O29" t="s">
        <v>34</v>
      </c>
      <c r="S29" t="s">
        <v>175</v>
      </c>
      <c r="U29" t="s">
        <v>42</v>
      </c>
      <c r="AA29" t="s">
        <v>42</v>
      </c>
      <c r="AK29" t="s">
        <v>42</v>
      </c>
      <c r="AL29" t="s">
        <v>43</v>
      </c>
    </row>
    <row r="30" spans="1:38" x14ac:dyDescent="0.25">
      <c r="A30">
        <v>28</v>
      </c>
      <c r="B30" t="s">
        <v>176</v>
      </c>
      <c r="C30" s="6" t="s">
        <v>177</v>
      </c>
      <c r="D30">
        <v>35</v>
      </c>
      <c r="E30" t="s">
        <v>46</v>
      </c>
      <c r="F30" t="s">
        <v>55</v>
      </c>
      <c r="G30" t="s">
        <v>178</v>
      </c>
      <c r="H30" t="s">
        <v>82</v>
      </c>
      <c r="I30" t="s">
        <v>57</v>
      </c>
      <c r="J30" t="s">
        <v>82</v>
      </c>
      <c r="K30" t="s">
        <v>82</v>
      </c>
      <c r="L30" t="s">
        <v>50</v>
      </c>
      <c r="O30" t="s">
        <v>179</v>
      </c>
      <c r="S30" t="s">
        <v>180</v>
      </c>
      <c r="W30" t="s">
        <v>42</v>
      </c>
      <c r="AK30" t="s">
        <v>42</v>
      </c>
      <c r="AL30" t="s">
        <v>43</v>
      </c>
    </row>
    <row r="31" spans="1:38" x14ac:dyDescent="0.25">
      <c r="A31">
        <v>29</v>
      </c>
      <c r="B31" t="s">
        <v>181</v>
      </c>
      <c r="C31" s="6" t="s">
        <v>182</v>
      </c>
      <c r="D31">
        <v>25</v>
      </c>
      <c r="E31" t="s">
        <v>46</v>
      </c>
      <c r="F31" t="s">
        <v>106</v>
      </c>
      <c r="G31" t="s">
        <v>183</v>
      </c>
      <c r="H31" t="s">
        <v>184</v>
      </c>
      <c r="I31" t="s">
        <v>185</v>
      </c>
      <c r="J31" t="s">
        <v>93</v>
      </c>
      <c r="K31" t="s">
        <v>93</v>
      </c>
      <c r="L31" t="s">
        <v>186</v>
      </c>
      <c r="N31" t="s">
        <v>59</v>
      </c>
      <c r="O31" t="s">
        <v>60</v>
      </c>
      <c r="S31" t="s">
        <v>187</v>
      </c>
      <c r="AJ31" t="s">
        <v>42</v>
      </c>
      <c r="AK31" t="s">
        <v>42</v>
      </c>
      <c r="AL31" t="s">
        <v>43</v>
      </c>
    </row>
    <row r="32" spans="1:38" x14ac:dyDescent="0.25">
      <c r="A32">
        <v>30</v>
      </c>
      <c r="B32" t="s">
        <v>188</v>
      </c>
      <c r="C32" s="6" t="s">
        <v>189</v>
      </c>
      <c r="D32">
        <v>43</v>
      </c>
      <c r="E32" t="s">
        <v>46</v>
      </c>
      <c r="F32" t="s">
        <v>55</v>
      </c>
      <c r="G32" t="s">
        <v>190</v>
      </c>
      <c r="H32" t="s">
        <v>137</v>
      </c>
      <c r="I32" t="s">
        <v>191</v>
      </c>
      <c r="J32" t="s">
        <v>192</v>
      </c>
      <c r="L32" t="s">
        <v>34</v>
      </c>
      <c r="M32" t="s">
        <v>193</v>
      </c>
      <c r="N32" t="s">
        <v>69</v>
      </c>
      <c r="O32" t="s">
        <v>110</v>
      </c>
      <c r="P32" t="s">
        <v>192</v>
      </c>
      <c r="S32" t="s">
        <v>194</v>
      </c>
      <c r="U32" t="s">
        <v>42</v>
      </c>
      <c r="V32" t="s">
        <v>42</v>
      </c>
      <c r="W32" t="s">
        <v>42</v>
      </c>
      <c r="AA32" t="s">
        <v>42</v>
      </c>
      <c r="AC32" t="s">
        <v>42</v>
      </c>
      <c r="AK32" t="s">
        <v>42</v>
      </c>
      <c r="AL32" t="s">
        <v>43</v>
      </c>
    </row>
    <row r="33" spans="1:38" x14ac:dyDescent="0.25">
      <c r="A33">
        <v>31</v>
      </c>
      <c r="B33" t="s">
        <v>195</v>
      </c>
      <c r="C33" s="6" t="s">
        <v>196</v>
      </c>
      <c r="D33">
        <v>48</v>
      </c>
      <c r="E33" t="s">
        <v>46</v>
      </c>
      <c r="F33" t="s">
        <v>55</v>
      </c>
      <c r="G33" t="s">
        <v>197</v>
      </c>
      <c r="H33" t="s">
        <v>66</v>
      </c>
      <c r="J33" t="s">
        <v>48</v>
      </c>
      <c r="K33" t="s">
        <v>49</v>
      </c>
      <c r="L33" t="s">
        <v>50</v>
      </c>
      <c r="N33" t="s">
        <v>69</v>
      </c>
      <c r="O33" t="s">
        <v>60</v>
      </c>
      <c r="S33" t="s">
        <v>198</v>
      </c>
      <c r="U33" t="s">
        <v>42</v>
      </c>
      <c r="AA33" t="s">
        <v>42</v>
      </c>
      <c r="AC33" t="s">
        <v>42</v>
      </c>
      <c r="AL33" t="s">
        <v>43</v>
      </c>
    </row>
    <row r="34" spans="1:38" x14ac:dyDescent="0.25">
      <c r="A34">
        <v>32</v>
      </c>
      <c r="B34" t="s">
        <v>199</v>
      </c>
      <c r="C34" s="6" t="s">
        <v>200</v>
      </c>
      <c r="D34">
        <v>40</v>
      </c>
      <c r="E34" t="s">
        <v>54</v>
      </c>
      <c r="F34" t="s">
        <v>55</v>
      </c>
      <c r="G34" t="s">
        <v>201</v>
      </c>
      <c r="H34" t="s">
        <v>202</v>
      </c>
      <c r="I34" t="s">
        <v>57</v>
      </c>
      <c r="J34" t="s">
        <v>201</v>
      </c>
      <c r="K34" t="s">
        <v>202</v>
      </c>
      <c r="L34" t="s">
        <v>70</v>
      </c>
      <c r="N34" t="s">
        <v>166</v>
      </c>
      <c r="O34" t="s">
        <v>70</v>
      </c>
      <c r="P34" t="s">
        <v>201</v>
      </c>
      <c r="Q34" t="s">
        <v>202</v>
      </c>
      <c r="S34" t="s">
        <v>203</v>
      </c>
      <c r="T34" t="s">
        <v>204</v>
      </c>
      <c r="U34" t="s">
        <v>42</v>
      </c>
      <c r="V34" t="s">
        <v>42</v>
      </c>
      <c r="W34" t="s">
        <v>42</v>
      </c>
      <c r="AA34" t="s">
        <v>42</v>
      </c>
      <c r="AK34" t="s">
        <v>42</v>
      </c>
      <c r="AL34" t="s">
        <v>43</v>
      </c>
    </row>
    <row r="35" spans="1:38" x14ac:dyDescent="0.25">
      <c r="A35">
        <v>33</v>
      </c>
      <c r="B35" t="s">
        <v>205</v>
      </c>
      <c r="C35" s="6" t="s">
        <v>206</v>
      </c>
      <c r="D35">
        <v>49</v>
      </c>
      <c r="E35" t="s">
        <v>54</v>
      </c>
      <c r="F35" t="s">
        <v>55</v>
      </c>
      <c r="G35" t="s">
        <v>207</v>
      </c>
      <c r="H35" t="s">
        <v>93</v>
      </c>
      <c r="I35" t="s">
        <v>57</v>
      </c>
      <c r="J35" t="s">
        <v>208</v>
      </c>
      <c r="K35" t="s">
        <v>93</v>
      </c>
      <c r="L35" t="s">
        <v>50</v>
      </c>
      <c r="N35" t="s">
        <v>209</v>
      </c>
      <c r="O35" t="s">
        <v>210</v>
      </c>
      <c r="S35" t="s">
        <v>211</v>
      </c>
      <c r="V35" t="s">
        <v>42</v>
      </c>
      <c r="AA35" t="s">
        <v>42</v>
      </c>
      <c r="AL35" t="s">
        <v>43</v>
      </c>
    </row>
    <row r="36" spans="1:38" x14ac:dyDescent="0.25">
      <c r="A36">
        <v>34</v>
      </c>
      <c r="B36" t="s">
        <v>212</v>
      </c>
      <c r="C36" s="6" t="s">
        <v>213</v>
      </c>
      <c r="D36">
        <v>40</v>
      </c>
      <c r="E36" t="s">
        <v>46</v>
      </c>
      <c r="F36" t="s">
        <v>47</v>
      </c>
      <c r="G36" t="s">
        <v>93</v>
      </c>
      <c r="H36" t="s">
        <v>93</v>
      </c>
      <c r="I36" t="s">
        <v>57</v>
      </c>
      <c r="J36" t="s">
        <v>93</v>
      </c>
      <c r="K36" t="s">
        <v>93</v>
      </c>
      <c r="L36" t="s">
        <v>50</v>
      </c>
      <c r="N36" t="s">
        <v>59</v>
      </c>
      <c r="O36" t="s">
        <v>70</v>
      </c>
      <c r="P36" t="s">
        <v>93</v>
      </c>
      <c r="Q36" t="s">
        <v>93</v>
      </c>
      <c r="R36" t="s">
        <v>57</v>
      </c>
      <c r="S36" t="s">
        <v>214</v>
      </c>
      <c r="U36" t="s">
        <v>42</v>
      </c>
      <c r="V36" t="s">
        <v>42</v>
      </c>
      <c r="W36" t="s">
        <v>42</v>
      </c>
      <c r="AA36" t="s">
        <v>42</v>
      </c>
      <c r="AL36" t="s">
        <v>43</v>
      </c>
    </row>
    <row r="37" spans="1:38" x14ac:dyDescent="0.25">
      <c r="A37">
        <v>35</v>
      </c>
      <c r="B37" t="s">
        <v>215</v>
      </c>
      <c r="C37" s="6" t="s">
        <v>216</v>
      </c>
      <c r="D37">
        <v>51</v>
      </c>
      <c r="E37" t="s">
        <v>46</v>
      </c>
      <c r="F37" t="s">
        <v>55</v>
      </c>
      <c r="G37" t="s">
        <v>136</v>
      </c>
      <c r="H37" t="s">
        <v>137</v>
      </c>
      <c r="I37" t="s">
        <v>57</v>
      </c>
      <c r="J37" t="s">
        <v>136</v>
      </c>
      <c r="K37" t="s">
        <v>137</v>
      </c>
      <c r="L37" t="s">
        <v>70</v>
      </c>
      <c r="O37" t="s">
        <v>70</v>
      </c>
      <c r="P37" t="s">
        <v>136</v>
      </c>
      <c r="Q37" t="s">
        <v>137</v>
      </c>
      <c r="R37" t="s">
        <v>57</v>
      </c>
      <c r="S37" t="s">
        <v>217</v>
      </c>
      <c r="AA37" t="s">
        <v>42</v>
      </c>
      <c r="AB37" t="s">
        <v>42</v>
      </c>
      <c r="AC37" t="s">
        <v>42</v>
      </c>
      <c r="AK37" t="s">
        <v>42</v>
      </c>
      <c r="AL37" t="s">
        <v>43</v>
      </c>
    </row>
    <row r="38" spans="1:38" x14ac:dyDescent="0.25">
      <c r="A38">
        <v>36</v>
      </c>
      <c r="B38" t="s">
        <v>218</v>
      </c>
      <c r="C38" s="6" t="s">
        <v>219</v>
      </c>
      <c r="D38">
        <v>25</v>
      </c>
      <c r="E38" t="s">
        <v>46</v>
      </c>
      <c r="F38" t="s">
        <v>55</v>
      </c>
      <c r="G38" t="s">
        <v>220</v>
      </c>
      <c r="J38" t="s">
        <v>48</v>
      </c>
      <c r="K38" t="s">
        <v>49</v>
      </c>
      <c r="L38" t="s">
        <v>50</v>
      </c>
      <c r="N38" t="s">
        <v>170</v>
      </c>
      <c r="O38" t="s">
        <v>70</v>
      </c>
      <c r="S38" t="s">
        <v>221</v>
      </c>
      <c r="U38" t="s">
        <v>42</v>
      </c>
      <c r="AA38" t="s">
        <v>42</v>
      </c>
      <c r="AL38" t="s">
        <v>43</v>
      </c>
    </row>
    <row r="39" spans="1:38" x14ac:dyDescent="0.25">
      <c r="A39">
        <v>37</v>
      </c>
      <c r="B39" t="s">
        <v>222</v>
      </c>
      <c r="C39" s="6" t="s">
        <v>223</v>
      </c>
      <c r="D39">
        <v>55</v>
      </c>
      <c r="E39" t="s">
        <v>54</v>
      </c>
      <c r="F39" t="s">
        <v>55</v>
      </c>
      <c r="G39" t="s">
        <v>224</v>
      </c>
      <c r="H39" t="s">
        <v>225</v>
      </c>
      <c r="I39" t="s">
        <v>191</v>
      </c>
      <c r="J39" t="s">
        <v>226</v>
      </c>
      <c r="K39" t="s">
        <v>101</v>
      </c>
      <c r="L39" t="s">
        <v>34</v>
      </c>
      <c r="O39" t="s">
        <v>60</v>
      </c>
      <c r="S39" t="s">
        <v>227</v>
      </c>
      <c r="AL39" t="s">
        <v>43</v>
      </c>
    </row>
    <row r="40" spans="1:38" x14ac:dyDescent="0.25">
      <c r="A40">
        <v>38</v>
      </c>
      <c r="B40" t="s">
        <v>228</v>
      </c>
      <c r="C40" s="6" t="s">
        <v>229</v>
      </c>
      <c r="D40">
        <v>56</v>
      </c>
      <c r="E40" t="s">
        <v>46</v>
      </c>
      <c r="F40" t="s">
        <v>47</v>
      </c>
      <c r="G40" t="s">
        <v>208</v>
      </c>
      <c r="H40" t="s">
        <v>93</v>
      </c>
      <c r="I40" t="s">
        <v>57</v>
      </c>
      <c r="J40" t="s">
        <v>208</v>
      </c>
      <c r="K40" t="s">
        <v>93</v>
      </c>
      <c r="L40" t="s">
        <v>50</v>
      </c>
      <c r="O40" t="s">
        <v>70</v>
      </c>
      <c r="P40" t="s">
        <v>208</v>
      </c>
      <c r="Q40" t="s">
        <v>93</v>
      </c>
      <c r="R40" t="s">
        <v>57</v>
      </c>
      <c r="S40" t="s">
        <v>230</v>
      </c>
      <c r="V40" t="s">
        <v>42</v>
      </c>
      <c r="AL40" t="s">
        <v>231</v>
      </c>
    </row>
    <row r="41" spans="1:38" x14ac:dyDescent="0.25">
      <c r="A41">
        <v>39</v>
      </c>
      <c r="B41" t="s">
        <v>232</v>
      </c>
      <c r="C41" s="6" t="s">
        <v>233</v>
      </c>
      <c r="D41">
        <v>39</v>
      </c>
      <c r="E41" t="s">
        <v>46</v>
      </c>
      <c r="F41" t="s">
        <v>55</v>
      </c>
      <c r="G41" t="s">
        <v>165</v>
      </c>
      <c r="H41" t="s">
        <v>93</v>
      </c>
      <c r="I41" t="s">
        <v>57</v>
      </c>
      <c r="J41" t="s">
        <v>165</v>
      </c>
      <c r="K41" t="s">
        <v>93</v>
      </c>
      <c r="L41" t="s">
        <v>34</v>
      </c>
      <c r="M41" t="s">
        <v>234</v>
      </c>
      <c r="N41" t="s">
        <v>166</v>
      </c>
      <c r="O41" t="s">
        <v>110</v>
      </c>
      <c r="P41" t="s">
        <v>165</v>
      </c>
      <c r="Q41" t="s">
        <v>93</v>
      </c>
      <c r="R41" t="s">
        <v>57</v>
      </c>
      <c r="S41" t="s">
        <v>235</v>
      </c>
      <c r="U41" t="s">
        <v>42</v>
      </c>
      <c r="W41" t="s">
        <v>42</v>
      </c>
      <c r="X41" t="s">
        <v>42</v>
      </c>
      <c r="AA41" t="s">
        <v>42</v>
      </c>
      <c r="AL41" t="s">
        <v>43</v>
      </c>
    </row>
    <row r="42" spans="1:38" x14ac:dyDescent="0.25">
      <c r="A42">
        <v>40</v>
      </c>
      <c r="B42" t="s">
        <v>236</v>
      </c>
      <c r="C42" s="6" t="s">
        <v>237</v>
      </c>
      <c r="D42">
        <v>28</v>
      </c>
      <c r="E42" t="s">
        <v>46</v>
      </c>
      <c r="F42" t="s">
        <v>55</v>
      </c>
      <c r="G42" t="s">
        <v>238</v>
      </c>
      <c r="H42" t="s">
        <v>93</v>
      </c>
      <c r="I42" t="s">
        <v>57</v>
      </c>
      <c r="J42" t="s">
        <v>238</v>
      </c>
      <c r="K42" t="s">
        <v>93</v>
      </c>
      <c r="L42" t="s">
        <v>70</v>
      </c>
      <c r="O42" t="s">
        <v>70</v>
      </c>
      <c r="S42" t="s">
        <v>239</v>
      </c>
      <c r="U42" t="s">
        <v>42</v>
      </c>
      <c r="AB42" t="s">
        <v>42</v>
      </c>
      <c r="AC42" t="s">
        <v>42</v>
      </c>
      <c r="AK42" t="s">
        <v>42</v>
      </c>
      <c r="AL42" t="s">
        <v>43</v>
      </c>
    </row>
    <row r="43" spans="1:38" x14ac:dyDescent="0.25">
      <c r="A43">
        <v>41</v>
      </c>
      <c r="B43" t="s">
        <v>240</v>
      </c>
      <c r="C43" s="6" t="s">
        <v>241</v>
      </c>
      <c r="D43">
        <v>35</v>
      </c>
      <c r="E43" t="s">
        <v>54</v>
      </c>
      <c r="F43" t="s">
        <v>55</v>
      </c>
      <c r="G43" t="s">
        <v>81</v>
      </c>
      <c r="H43" t="s">
        <v>82</v>
      </c>
      <c r="J43" t="s">
        <v>81</v>
      </c>
      <c r="K43" t="s">
        <v>82</v>
      </c>
      <c r="L43" t="s">
        <v>70</v>
      </c>
      <c r="N43" t="s">
        <v>59</v>
      </c>
      <c r="O43" t="s">
        <v>70</v>
      </c>
      <c r="S43" t="s">
        <v>242</v>
      </c>
      <c r="U43" t="s">
        <v>42</v>
      </c>
      <c r="V43" t="s">
        <v>42</v>
      </c>
      <c r="AL43" t="s">
        <v>43</v>
      </c>
    </row>
    <row r="44" spans="1:38" x14ac:dyDescent="0.25">
      <c r="A44">
        <v>42</v>
      </c>
      <c r="B44" t="s">
        <v>243</v>
      </c>
      <c r="C44" s="6" t="s">
        <v>244</v>
      </c>
      <c r="D44">
        <v>34</v>
      </c>
      <c r="E44" t="s">
        <v>46</v>
      </c>
      <c r="F44" t="s">
        <v>55</v>
      </c>
      <c r="G44" t="s">
        <v>245</v>
      </c>
      <c r="H44" t="s">
        <v>93</v>
      </c>
      <c r="I44" t="s">
        <v>57</v>
      </c>
      <c r="J44" t="s">
        <v>93</v>
      </c>
      <c r="K44" t="s">
        <v>93</v>
      </c>
      <c r="L44" t="s">
        <v>50</v>
      </c>
      <c r="N44" t="s">
        <v>246</v>
      </c>
      <c r="O44" t="s">
        <v>70</v>
      </c>
      <c r="P44" t="s">
        <v>245</v>
      </c>
      <c r="Q44" t="s">
        <v>93</v>
      </c>
      <c r="S44" t="s">
        <v>247</v>
      </c>
      <c r="W44" t="s">
        <v>42</v>
      </c>
      <c r="AK44" t="s">
        <v>42</v>
      </c>
      <c r="AL44" t="s">
        <v>43</v>
      </c>
    </row>
    <row r="45" spans="1:38" x14ac:dyDescent="0.25">
      <c r="A45">
        <v>43</v>
      </c>
      <c r="B45" t="s">
        <v>248</v>
      </c>
      <c r="C45" s="6" t="s">
        <v>249</v>
      </c>
      <c r="D45">
        <v>23</v>
      </c>
      <c r="E45" t="s">
        <v>46</v>
      </c>
      <c r="F45" t="s">
        <v>55</v>
      </c>
      <c r="G45" t="s">
        <v>250</v>
      </c>
      <c r="H45" t="s">
        <v>251</v>
      </c>
      <c r="I45" t="s">
        <v>57</v>
      </c>
      <c r="J45" t="s">
        <v>250</v>
      </c>
      <c r="L45" t="s">
        <v>70</v>
      </c>
      <c r="N45" t="s">
        <v>59</v>
      </c>
      <c r="O45" t="s">
        <v>70</v>
      </c>
      <c r="P45" t="s">
        <v>250</v>
      </c>
      <c r="S45" t="s">
        <v>252</v>
      </c>
      <c r="U45" t="s">
        <v>42</v>
      </c>
      <c r="W45" t="s">
        <v>42</v>
      </c>
      <c r="AK45" t="s">
        <v>42</v>
      </c>
      <c r="AL45" t="s">
        <v>43</v>
      </c>
    </row>
    <row r="46" spans="1:38" x14ac:dyDescent="0.25">
      <c r="A46">
        <v>44</v>
      </c>
      <c r="B46" t="s">
        <v>253</v>
      </c>
      <c r="C46" s="6" t="s">
        <v>254</v>
      </c>
      <c r="D46">
        <v>39</v>
      </c>
      <c r="E46" t="s">
        <v>46</v>
      </c>
      <c r="F46" t="s">
        <v>55</v>
      </c>
      <c r="G46" t="s">
        <v>132</v>
      </c>
      <c r="H46" t="s">
        <v>93</v>
      </c>
      <c r="I46" t="s">
        <v>57</v>
      </c>
      <c r="J46" t="s">
        <v>165</v>
      </c>
      <c r="K46" t="s">
        <v>93</v>
      </c>
      <c r="L46" t="s">
        <v>50</v>
      </c>
      <c r="N46" t="s">
        <v>255</v>
      </c>
      <c r="O46" t="s">
        <v>70</v>
      </c>
      <c r="P46" t="s">
        <v>132</v>
      </c>
      <c r="Q46" t="s">
        <v>93</v>
      </c>
      <c r="S46" t="s">
        <v>256</v>
      </c>
      <c r="AA46" t="s">
        <v>42</v>
      </c>
      <c r="AD46" t="s">
        <v>42</v>
      </c>
      <c r="AI46" t="s">
        <v>257</v>
      </c>
      <c r="AK46" t="s">
        <v>42</v>
      </c>
      <c r="AL46" t="s">
        <v>43</v>
      </c>
    </row>
    <row r="47" spans="1:38" x14ac:dyDescent="0.25">
      <c r="A47">
        <v>45</v>
      </c>
      <c r="B47" t="s">
        <v>258</v>
      </c>
      <c r="C47" s="6" t="s">
        <v>259</v>
      </c>
      <c r="D47">
        <v>49</v>
      </c>
      <c r="E47" t="s">
        <v>54</v>
      </c>
      <c r="F47" t="s">
        <v>106</v>
      </c>
      <c r="G47" t="s">
        <v>260</v>
      </c>
      <c r="J47" t="s">
        <v>260</v>
      </c>
      <c r="L47" t="s">
        <v>70</v>
      </c>
      <c r="N47" t="s">
        <v>59</v>
      </c>
      <c r="O47" t="s">
        <v>70</v>
      </c>
      <c r="S47" t="s">
        <v>261</v>
      </c>
      <c r="V47" t="s">
        <v>42</v>
      </c>
      <c r="AC47" t="s">
        <v>42</v>
      </c>
      <c r="AD47" t="s">
        <v>42</v>
      </c>
      <c r="AL47" t="s">
        <v>43</v>
      </c>
    </row>
    <row r="48" spans="1:38" x14ac:dyDescent="0.25">
      <c r="A48">
        <v>46</v>
      </c>
      <c r="B48" t="s">
        <v>262</v>
      </c>
      <c r="C48" s="6" t="s">
        <v>263</v>
      </c>
      <c r="D48">
        <v>49</v>
      </c>
      <c r="E48" t="s">
        <v>46</v>
      </c>
      <c r="F48" t="s">
        <v>55</v>
      </c>
      <c r="G48" t="s">
        <v>178</v>
      </c>
      <c r="H48" t="s">
        <v>82</v>
      </c>
      <c r="I48" t="s">
        <v>57</v>
      </c>
      <c r="J48" t="s">
        <v>178</v>
      </c>
      <c r="K48" t="s">
        <v>82</v>
      </c>
      <c r="L48" t="s">
        <v>50</v>
      </c>
      <c r="O48" t="s">
        <v>70</v>
      </c>
      <c r="S48" t="s">
        <v>264</v>
      </c>
      <c r="V48" t="s">
        <v>42</v>
      </c>
      <c r="W48" t="s">
        <v>42</v>
      </c>
      <c r="AC48" t="s">
        <v>42</v>
      </c>
      <c r="AK48" t="s">
        <v>42</v>
      </c>
      <c r="AL48" t="s">
        <v>43</v>
      </c>
    </row>
    <row r="49" spans="1:38" x14ac:dyDescent="0.25">
      <c r="A49">
        <v>47</v>
      </c>
      <c r="B49" t="s">
        <v>265</v>
      </c>
      <c r="C49" s="6" t="s">
        <v>266</v>
      </c>
      <c r="D49">
        <v>50</v>
      </c>
      <c r="E49" t="s">
        <v>46</v>
      </c>
      <c r="F49" t="s">
        <v>106</v>
      </c>
      <c r="G49" t="s">
        <v>142</v>
      </c>
      <c r="H49" t="s">
        <v>142</v>
      </c>
      <c r="J49" t="s">
        <v>267</v>
      </c>
      <c r="K49" t="s">
        <v>142</v>
      </c>
      <c r="L49" t="s">
        <v>34</v>
      </c>
      <c r="M49" t="s">
        <v>268</v>
      </c>
      <c r="N49" t="s">
        <v>269</v>
      </c>
      <c r="O49" t="s">
        <v>270</v>
      </c>
      <c r="S49" t="s">
        <v>111</v>
      </c>
      <c r="U49" t="s">
        <v>42</v>
      </c>
      <c r="AA49" t="s">
        <v>42</v>
      </c>
      <c r="AL49" t="s">
        <v>43</v>
      </c>
    </row>
    <row r="50" spans="1:38" x14ac:dyDescent="0.25">
      <c r="A50">
        <v>48</v>
      </c>
      <c r="B50" t="s">
        <v>271</v>
      </c>
      <c r="C50" s="6" t="s">
        <v>272</v>
      </c>
      <c r="D50">
        <v>49</v>
      </c>
      <c r="E50" t="s">
        <v>46</v>
      </c>
      <c r="F50" t="s">
        <v>55</v>
      </c>
      <c r="G50" t="s">
        <v>273</v>
      </c>
      <c r="H50" t="s">
        <v>202</v>
      </c>
      <c r="I50" t="s">
        <v>57</v>
      </c>
      <c r="J50" t="s">
        <v>273</v>
      </c>
      <c r="K50" t="s">
        <v>202</v>
      </c>
      <c r="L50" t="s">
        <v>70</v>
      </c>
      <c r="N50" t="s">
        <v>274</v>
      </c>
      <c r="O50" t="s">
        <v>70</v>
      </c>
      <c r="P50" t="s">
        <v>273</v>
      </c>
      <c r="Q50" t="s">
        <v>202</v>
      </c>
      <c r="S50" t="s">
        <v>275</v>
      </c>
      <c r="T50" t="s">
        <v>276</v>
      </c>
      <c r="AD50" t="s">
        <v>42</v>
      </c>
      <c r="AK50" t="s">
        <v>42</v>
      </c>
      <c r="AL50" t="s">
        <v>43</v>
      </c>
    </row>
    <row r="51" spans="1:38" x14ac:dyDescent="0.25">
      <c r="A51">
        <v>49</v>
      </c>
      <c r="B51" t="s">
        <v>277</v>
      </c>
      <c r="C51" s="6" t="s">
        <v>278</v>
      </c>
      <c r="D51">
        <v>30</v>
      </c>
      <c r="E51" t="s">
        <v>46</v>
      </c>
      <c r="F51" t="s">
        <v>55</v>
      </c>
      <c r="G51" t="s">
        <v>279</v>
      </c>
      <c r="H51" t="s">
        <v>101</v>
      </c>
      <c r="I51" t="s">
        <v>57</v>
      </c>
      <c r="J51" t="s">
        <v>279</v>
      </c>
      <c r="L51" t="s">
        <v>34</v>
      </c>
      <c r="M51" t="s">
        <v>280</v>
      </c>
      <c r="N51" t="s">
        <v>59</v>
      </c>
      <c r="O51" t="s">
        <v>34</v>
      </c>
      <c r="P51" t="s">
        <v>279</v>
      </c>
      <c r="S51" t="s">
        <v>281</v>
      </c>
      <c r="U51" t="s">
        <v>42</v>
      </c>
      <c r="Y51" t="s">
        <v>42</v>
      </c>
      <c r="AK51" t="s">
        <v>42</v>
      </c>
      <c r="AL51" t="s">
        <v>43</v>
      </c>
    </row>
    <row r="52" spans="1:38" x14ac:dyDescent="0.25">
      <c r="A52">
        <v>50</v>
      </c>
      <c r="B52" t="s">
        <v>282</v>
      </c>
      <c r="C52" s="6" t="s">
        <v>283</v>
      </c>
      <c r="D52">
        <v>67</v>
      </c>
      <c r="E52" t="s">
        <v>54</v>
      </c>
      <c r="F52" t="s">
        <v>55</v>
      </c>
      <c r="G52" t="s">
        <v>202</v>
      </c>
      <c r="J52" t="s">
        <v>82</v>
      </c>
      <c r="K52" t="s">
        <v>82</v>
      </c>
      <c r="L52" t="s">
        <v>50</v>
      </c>
      <c r="N52" t="s">
        <v>102</v>
      </c>
      <c r="O52" t="s">
        <v>70</v>
      </c>
      <c r="S52" t="s">
        <v>284</v>
      </c>
      <c r="AC52" t="s">
        <v>42</v>
      </c>
      <c r="AF52" t="s">
        <v>42</v>
      </c>
      <c r="AL52" t="s">
        <v>43</v>
      </c>
    </row>
    <row r="53" spans="1:38" x14ac:dyDescent="0.25">
      <c r="A53">
        <v>51</v>
      </c>
      <c r="B53" t="s">
        <v>285</v>
      </c>
      <c r="C53" s="6" t="s">
        <v>286</v>
      </c>
      <c r="D53">
        <v>36</v>
      </c>
      <c r="E53" t="s">
        <v>46</v>
      </c>
      <c r="F53" t="s">
        <v>106</v>
      </c>
      <c r="G53" t="s">
        <v>136</v>
      </c>
      <c r="H53" t="s">
        <v>137</v>
      </c>
      <c r="I53" t="s">
        <v>57</v>
      </c>
      <c r="J53" t="s">
        <v>178</v>
      </c>
      <c r="K53" t="s">
        <v>82</v>
      </c>
      <c r="L53" t="s">
        <v>50</v>
      </c>
      <c r="N53" t="s">
        <v>170</v>
      </c>
      <c r="O53" t="s">
        <v>287</v>
      </c>
      <c r="P53" t="s">
        <v>178</v>
      </c>
      <c r="Q53" t="s">
        <v>82</v>
      </c>
      <c r="S53" t="s">
        <v>288</v>
      </c>
      <c r="W53" t="s">
        <v>42</v>
      </c>
      <c r="X53" t="s">
        <v>42</v>
      </c>
      <c r="AK53" t="s">
        <v>42</v>
      </c>
      <c r="AL53" t="s">
        <v>43</v>
      </c>
    </row>
    <row r="54" spans="1:38" x14ac:dyDescent="0.25">
      <c r="A54">
        <v>52</v>
      </c>
      <c r="B54" t="s">
        <v>289</v>
      </c>
      <c r="C54" s="6" t="s">
        <v>290</v>
      </c>
      <c r="D54">
        <v>54</v>
      </c>
      <c r="E54" t="s">
        <v>46</v>
      </c>
      <c r="F54" t="s">
        <v>55</v>
      </c>
      <c r="G54" t="s">
        <v>291</v>
      </c>
      <c r="H54" t="s">
        <v>49</v>
      </c>
      <c r="J54" t="s">
        <v>291</v>
      </c>
      <c r="K54" t="s">
        <v>49</v>
      </c>
      <c r="L54" t="s">
        <v>70</v>
      </c>
      <c r="N54" t="s">
        <v>292</v>
      </c>
      <c r="O54" t="s">
        <v>70</v>
      </c>
      <c r="S54" t="s">
        <v>293</v>
      </c>
      <c r="AA54" t="s">
        <v>42</v>
      </c>
      <c r="AD54" t="s">
        <v>42</v>
      </c>
      <c r="AL54" t="s">
        <v>43</v>
      </c>
    </row>
    <row r="55" spans="1:38" x14ac:dyDescent="0.25">
      <c r="A55">
        <v>53</v>
      </c>
      <c r="B55" t="s">
        <v>294</v>
      </c>
      <c r="C55" s="6" t="s">
        <v>295</v>
      </c>
      <c r="D55">
        <v>43</v>
      </c>
      <c r="E55" t="s">
        <v>46</v>
      </c>
      <c r="F55" t="s">
        <v>55</v>
      </c>
      <c r="G55" t="s">
        <v>296</v>
      </c>
      <c r="H55" t="s">
        <v>49</v>
      </c>
      <c r="I55" t="s">
        <v>57</v>
      </c>
      <c r="J55" t="s">
        <v>93</v>
      </c>
      <c r="L55" t="s">
        <v>34</v>
      </c>
      <c r="M55" t="s">
        <v>297</v>
      </c>
      <c r="N55" t="s">
        <v>170</v>
      </c>
      <c r="O55" t="s">
        <v>298</v>
      </c>
      <c r="P55" t="s">
        <v>93</v>
      </c>
      <c r="S55" t="s">
        <v>299</v>
      </c>
      <c r="U55" t="s">
        <v>42</v>
      </c>
      <c r="V55" t="s">
        <v>42</v>
      </c>
      <c r="W55" t="s">
        <v>42</v>
      </c>
      <c r="Y55" t="s">
        <v>42</v>
      </c>
      <c r="AA55" t="s">
        <v>42</v>
      </c>
      <c r="AC55" t="s">
        <v>42</v>
      </c>
      <c r="AK55" t="s">
        <v>42</v>
      </c>
      <c r="AL55" t="s">
        <v>43</v>
      </c>
    </row>
    <row r="56" spans="1:38" x14ac:dyDescent="0.25">
      <c r="A56">
        <v>54</v>
      </c>
      <c r="B56" t="s">
        <v>300</v>
      </c>
      <c r="C56" s="6" t="s">
        <v>301</v>
      </c>
      <c r="D56">
        <v>25</v>
      </c>
      <c r="E56" t="s">
        <v>46</v>
      </c>
      <c r="F56" t="s">
        <v>55</v>
      </c>
      <c r="G56" t="s">
        <v>151</v>
      </c>
      <c r="H56" t="s">
        <v>93</v>
      </c>
      <c r="I56" t="s">
        <v>57</v>
      </c>
      <c r="J56" t="s">
        <v>151</v>
      </c>
      <c r="K56" t="s">
        <v>93</v>
      </c>
      <c r="L56" t="s">
        <v>34</v>
      </c>
      <c r="O56" t="s">
        <v>270</v>
      </c>
      <c r="S56" t="s">
        <v>302</v>
      </c>
      <c r="Y56" t="s">
        <v>42</v>
      </c>
      <c r="AA56" t="s">
        <v>42</v>
      </c>
      <c r="AC56" t="s">
        <v>42</v>
      </c>
      <c r="AK56" t="s">
        <v>42</v>
      </c>
      <c r="AL56" t="s">
        <v>43</v>
      </c>
    </row>
    <row r="57" spans="1:38" x14ac:dyDescent="0.25">
      <c r="A57">
        <v>55</v>
      </c>
      <c r="B57" t="s">
        <v>303</v>
      </c>
      <c r="C57" s="6" t="s">
        <v>304</v>
      </c>
      <c r="D57">
        <v>54</v>
      </c>
      <c r="E57" t="s">
        <v>46</v>
      </c>
      <c r="F57" t="s">
        <v>55</v>
      </c>
      <c r="G57" t="s">
        <v>305</v>
      </c>
      <c r="J57" t="s">
        <v>93</v>
      </c>
      <c r="K57" t="s">
        <v>93</v>
      </c>
      <c r="L57" t="s">
        <v>50</v>
      </c>
      <c r="N57" t="s">
        <v>269</v>
      </c>
      <c r="O57" t="s">
        <v>70</v>
      </c>
      <c r="S57" t="s">
        <v>84</v>
      </c>
      <c r="U57" t="s">
        <v>42</v>
      </c>
      <c r="AL57" t="s">
        <v>43</v>
      </c>
    </row>
    <row r="58" spans="1:38" x14ac:dyDescent="0.25">
      <c r="A58">
        <v>56</v>
      </c>
      <c r="B58" t="s">
        <v>306</v>
      </c>
      <c r="C58" s="6" t="s">
        <v>307</v>
      </c>
      <c r="D58">
        <v>54</v>
      </c>
      <c r="E58" t="s">
        <v>54</v>
      </c>
      <c r="F58" t="s">
        <v>55</v>
      </c>
      <c r="G58" t="s">
        <v>146</v>
      </c>
      <c r="J58" t="s">
        <v>146</v>
      </c>
      <c r="K58" t="s">
        <v>49</v>
      </c>
      <c r="L58" t="s">
        <v>70</v>
      </c>
      <c r="N58" t="s">
        <v>83</v>
      </c>
      <c r="O58" t="s">
        <v>70</v>
      </c>
      <c r="S58" t="s">
        <v>308</v>
      </c>
      <c r="U58" t="s">
        <v>42</v>
      </c>
      <c r="V58" t="s">
        <v>42</v>
      </c>
      <c r="AL58" t="s">
        <v>43</v>
      </c>
    </row>
    <row r="59" spans="1:38" x14ac:dyDescent="0.25">
      <c r="A59">
        <v>57</v>
      </c>
      <c r="B59" t="s">
        <v>309</v>
      </c>
      <c r="C59" s="6" t="s">
        <v>310</v>
      </c>
      <c r="D59">
        <v>23</v>
      </c>
      <c r="E59" t="s">
        <v>46</v>
      </c>
      <c r="F59" t="s">
        <v>55</v>
      </c>
      <c r="G59" t="s">
        <v>101</v>
      </c>
      <c r="H59" t="s">
        <v>101</v>
      </c>
      <c r="I59" t="s">
        <v>57</v>
      </c>
      <c r="J59" t="s">
        <v>101</v>
      </c>
      <c r="L59" t="s">
        <v>34</v>
      </c>
      <c r="M59" t="s">
        <v>311</v>
      </c>
      <c r="N59" t="s">
        <v>59</v>
      </c>
      <c r="O59" t="s">
        <v>179</v>
      </c>
      <c r="P59" t="s">
        <v>101</v>
      </c>
      <c r="S59" t="s">
        <v>312</v>
      </c>
      <c r="U59" t="s">
        <v>42</v>
      </c>
      <c r="W59" t="s">
        <v>42</v>
      </c>
      <c r="AK59" t="s">
        <v>42</v>
      </c>
      <c r="AL59" t="s">
        <v>43</v>
      </c>
    </row>
    <row r="60" spans="1:38" x14ac:dyDescent="0.25">
      <c r="A60">
        <v>58</v>
      </c>
      <c r="B60" t="s">
        <v>313</v>
      </c>
      <c r="C60" s="6" t="s">
        <v>314</v>
      </c>
      <c r="D60">
        <v>52</v>
      </c>
      <c r="E60" t="s">
        <v>46</v>
      </c>
      <c r="F60" t="s">
        <v>55</v>
      </c>
      <c r="G60" t="s">
        <v>315</v>
      </c>
      <c r="H60" t="s">
        <v>49</v>
      </c>
      <c r="I60" t="s">
        <v>57</v>
      </c>
      <c r="J60" t="s">
        <v>315</v>
      </c>
      <c r="L60" t="s">
        <v>70</v>
      </c>
      <c r="N60" t="s">
        <v>170</v>
      </c>
      <c r="O60" t="s">
        <v>70</v>
      </c>
      <c r="P60" t="s">
        <v>315</v>
      </c>
      <c r="S60" t="s">
        <v>316</v>
      </c>
      <c r="V60" t="s">
        <v>42</v>
      </c>
      <c r="AA60" t="s">
        <v>42</v>
      </c>
      <c r="AC60" t="s">
        <v>42</v>
      </c>
      <c r="AG60" t="s">
        <v>42</v>
      </c>
      <c r="AI60" t="s">
        <v>317</v>
      </c>
      <c r="AK60" t="s">
        <v>42</v>
      </c>
      <c r="AL60" t="s">
        <v>43</v>
      </c>
    </row>
    <row r="61" spans="1:38" x14ac:dyDescent="0.25">
      <c r="A61">
        <v>59</v>
      </c>
      <c r="B61" t="s">
        <v>318</v>
      </c>
      <c r="C61" s="6" t="s">
        <v>319</v>
      </c>
      <c r="D61">
        <v>54</v>
      </c>
      <c r="E61" t="s">
        <v>46</v>
      </c>
      <c r="F61" t="s">
        <v>106</v>
      </c>
      <c r="G61" t="s">
        <v>146</v>
      </c>
      <c r="H61" t="s">
        <v>49</v>
      </c>
      <c r="I61" t="s">
        <v>57</v>
      </c>
      <c r="J61" t="s">
        <v>320</v>
      </c>
      <c r="K61" t="s">
        <v>49</v>
      </c>
      <c r="L61" t="s">
        <v>34</v>
      </c>
      <c r="O61" t="s">
        <v>34</v>
      </c>
      <c r="S61" t="s">
        <v>321</v>
      </c>
      <c r="U61" t="s">
        <v>42</v>
      </c>
      <c r="V61" t="s">
        <v>42</v>
      </c>
      <c r="AA61" t="s">
        <v>42</v>
      </c>
      <c r="AK61" t="s">
        <v>42</v>
      </c>
      <c r="AL61" t="s">
        <v>43</v>
      </c>
    </row>
    <row r="62" spans="1:38" x14ac:dyDescent="0.25">
      <c r="A62">
        <v>60</v>
      </c>
      <c r="B62" t="s">
        <v>322</v>
      </c>
      <c r="C62" s="6" t="s">
        <v>323</v>
      </c>
      <c r="D62">
        <v>61</v>
      </c>
      <c r="E62" t="s">
        <v>46</v>
      </c>
      <c r="F62" t="s">
        <v>55</v>
      </c>
      <c r="G62" t="s">
        <v>81</v>
      </c>
      <c r="H62" t="s">
        <v>82</v>
      </c>
      <c r="I62" t="s">
        <v>57</v>
      </c>
      <c r="J62" t="s">
        <v>81</v>
      </c>
      <c r="K62" t="s">
        <v>82</v>
      </c>
      <c r="L62" t="s">
        <v>70</v>
      </c>
      <c r="N62" t="s">
        <v>59</v>
      </c>
      <c r="O62" t="s">
        <v>70</v>
      </c>
      <c r="P62" t="s">
        <v>81</v>
      </c>
      <c r="Q62" t="s">
        <v>82</v>
      </c>
      <c r="S62" t="s">
        <v>324</v>
      </c>
      <c r="W62" t="s">
        <v>42</v>
      </c>
      <c r="AD62" t="s">
        <v>42</v>
      </c>
      <c r="AK62" t="s">
        <v>42</v>
      </c>
      <c r="AL62" t="s">
        <v>43</v>
      </c>
    </row>
    <row r="63" spans="1:38" x14ac:dyDescent="0.25">
      <c r="A63">
        <v>61</v>
      </c>
      <c r="B63" t="s">
        <v>325</v>
      </c>
      <c r="C63" s="6" t="s">
        <v>326</v>
      </c>
      <c r="D63">
        <v>53</v>
      </c>
      <c r="E63" t="s">
        <v>46</v>
      </c>
      <c r="F63" t="s">
        <v>55</v>
      </c>
      <c r="G63" t="s">
        <v>201</v>
      </c>
      <c r="H63" t="s">
        <v>202</v>
      </c>
      <c r="I63" t="s">
        <v>57</v>
      </c>
      <c r="J63" t="s">
        <v>201</v>
      </c>
      <c r="K63" t="s">
        <v>202</v>
      </c>
      <c r="L63" t="s">
        <v>70</v>
      </c>
      <c r="N63" t="s">
        <v>59</v>
      </c>
      <c r="O63" t="s">
        <v>70</v>
      </c>
      <c r="P63" t="s">
        <v>201</v>
      </c>
      <c r="Q63" t="s">
        <v>202</v>
      </c>
      <c r="R63" t="s">
        <v>57</v>
      </c>
      <c r="S63" t="s">
        <v>159</v>
      </c>
      <c r="U63" t="s">
        <v>42</v>
      </c>
      <c r="W63" t="s">
        <v>42</v>
      </c>
      <c r="AL63" t="s">
        <v>43</v>
      </c>
    </row>
    <row r="64" spans="1:38" x14ac:dyDescent="0.25">
      <c r="A64">
        <v>62</v>
      </c>
      <c r="B64" t="s">
        <v>327</v>
      </c>
      <c r="C64" s="6" t="s">
        <v>328</v>
      </c>
      <c r="D64">
        <v>42</v>
      </c>
      <c r="E64" t="s">
        <v>46</v>
      </c>
      <c r="F64" t="s">
        <v>55</v>
      </c>
      <c r="G64" t="s">
        <v>151</v>
      </c>
      <c r="H64" t="s">
        <v>93</v>
      </c>
      <c r="I64" t="s">
        <v>57</v>
      </c>
      <c r="J64" t="s">
        <v>151</v>
      </c>
      <c r="K64" t="s">
        <v>93</v>
      </c>
      <c r="L64" t="s">
        <v>70</v>
      </c>
      <c r="N64" t="s">
        <v>329</v>
      </c>
      <c r="O64" t="s">
        <v>70</v>
      </c>
      <c r="P64" t="s">
        <v>151</v>
      </c>
      <c r="Q64" t="s">
        <v>93</v>
      </c>
      <c r="S64" t="s">
        <v>330</v>
      </c>
      <c r="AC64" t="s">
        <v>42</v>
      </c>
      <c r="AG64" t="s">
        <v>331</v>
      </c>
      <c r="AK64" t="s">
        <v>42</v>
      </c>
      <c r="AL64" t="s">
        <v>43</v>
      </c>
    </row>
    <row r="65" spans="1:38" x14ac:dyDescent="0.25">
      <c r="A65">
        <v>63</v>
      </c>
      <c r="B65" t="s">
        <v>332</v>
      </c>
      <c r="C65" s="6" t="s">
        <v>333</v>
      </c>
      <c r="D65">
        <v>41</v>
      </c>
      <c r="E65" t="s">
        <v>46</v>
      </c>
      <c r="F65" t="s">
        <v>55</v>
      </c>
      <c r="G65" t="s">
        <v>58</v>
      </c>
      <c r="H65" t="s">
        <v>49</v>
      </c>
      <c r="I65" t="s">
        <v>57</v>
      </c>
      <c r="J65" t="s">
        <v>58</v>
      </c>
      <c r="K65" t="s">
        <v>49</v>
      </c>
      <c r="L65" t="s">
        <v>70</v>
      </c>
      <c r="N65" t="s">
        <v>166</v>
      </c>
      <c r="O65" t="s">
        <v>70</v>
      </c>
      <c r="P65" t="s">
        <v>58</v>
      </c>
      <c r="Q65" t="s">
        <v>49</v>
      </c>
      <c r="S65" t="s">
        <v>334</v>
      </c>
      <c r="U65" t="s">
        <v>42</v>
      </c>
      <c r="V65" t="s">
        <v>42</v>
      </c>
      <c r="W65" t="s">
        <v>42</v>
      </c>
      <c r="X65" t="s">
        <v>42</v>
      </c>
      <c r="AE65" t="s">
        <v>42</v>
      </c>
      <c r="AK65" t="s">
        <v>42</v>
      </c>
      <c r="AL65" t="s">
        <v>43</v>
      </c>
    </row>
    <row r="66" spans="1:38" x14ac:dyDescent="0.25">
      <c r="A66">
        <v>64</v>
      </c>
      <c r="B66" t="s">
        <v>335</v>
      </c>
      <c r="C66" s="6" t="s">
        <v>336</v>
      </c>
      <c r="D66">
        <v>34</v>
      </c>
      <c r="E66" t="s">
        <v>46</v>
      </c>
      <c r="F66" t="s">
        <v>55</v>
      </c>
      <c r="G66" t="s">
        <v>337</v>
      </c>
      <c r="I66" t="s">
        <v>57</v>
      </c>
      <c r="J66" t="s">
        <v>82</v>
      </c>
      <c r="K66" t="s">
        <v>82</v>
      </c>
      <c r="L66" t="s">
        <v>50</v>
      </c>
      <c r="N66" t="s">
        <v>166</v>
      </c>
      <c r="O66" t="s">
        <v>60</v>
      </c>
      <c r="P66" t="s">
        <v>61</v>
      </c>
      <c r="R66" t="s">
        <v>57</v>
      </c>
      <c r="S66" t="s">
        <v>338</v>
      </c>
      <c r="W66" t="s">
        <v>42</v>
      </c>
      <c r="AA66" t="s">
        <v>42</v>
      </c>
      <c r="AL66" t="s">
        <v>43</v>
      </c>
    </row>
    <row r="67" spans="1:38" x14ac:dyDescent="0.25">
      <c r="A67">
        <v>65</v>
      </c>
      <c r="B67" t="s">
        <v>339</v>
      </c>
      <c r="C67" s="6" t="s">
        <v>340</v>
      </c>
      <c r="D67">
        <v>32</v>
      </c>
      <c r="E67" t="s">
        <v>46</v>
      </c>
      <c r="F67" t="s">
        <v>55</v>
      </c>
      <c r="G67" t="s">
        <v>341</v>
      </c>
      <c r="H67" t="s">
        <v>101</v>
      </c>
      <c r="J67" t="s">
        <v>341</v>
      </c>
      <c r="K67" t="s">
        <v>101</v>
      </c>
      <c r="L67" t="s">
        <v>50</v>
      </c>
      <c r="N67" t="s">
        <v>59</v>
      </c>
      <c r="O67" t="s">
        <v>70</v>
      </c>
      <c r="S67" t="s">
        <v>342</v>
      </c>
      <c r="U67" t="s">
        <v>42</v>
      </c>
      <c r="AL67" t="s">
        <v>43</v>
      </c>
    </row>
    <row r="68" spans="1:38" x14ac:dyDescent="0.25">
      <c r="A68">
        <v>66</v>
      </c>
      <c r="B68" t="s">
        <v>343</v>
      </c>
      <c r="C68" s="6" t="s">
        <v>344</v>
      </c>
      <c r="D68">
        <v>31</v>
      </c>
      <c r="E68" t="s">
        <v>46</v>
      </c>
      <c r="F68" t="s">
        <v>345</v>
      </c>
      <c r="G68" t="s">
        <v>346</v>
      </c>
      <c r="H68" t="s">
        <v>93</v>
      </c>
      <c r="I68" t="s">
        <v>57</v>
      </c>
      <c r="J68" t="s">
        <v>346</v>
      </c>
      <c r="K68" t="s">
        <v>93</v>
      </c>
      <c r="L68" t="s">
        <v>70</v>
      </c>
      <c r="N68" t="s">
        <v>59</v>
      </c>
      <c r="O68" t="s">
        <v>70</v>
      </c>
      <c r="P68" t="s">
        <v>346</v>
      </c>
      <c r="Q68" t="s">
        <v>93</v>
      </c>
      <c r="R68" t="s">
        <v>57</v>
      </c>
      <c r="S68" t="s">
        <v>347</v>
      </c>
      <c r="W68" t="s">
        <v>42</v>
      </c>
      <c r="X68" t="s">
        <v>42</v>
      </c>
      <c r="AL68" t="s">
        <v>43</v>
      </c>
    </row>
    <row r="69" spans="1:38" x14ac:dyDescent="0.25">
      <c r="A69">
        <v>67</v>
      </c>
      <c r="B69" t="s">
        <v>348</v>
      </c>
      <c r="C69" s="6" t="s">
        <v>349</v>
      </c>
      <c r="D69">
        <v>29</v>
      </c>
      <c r="E69" t="s">
        <v>46</v>
      </c>
      <c r="F69" t="s">
        <v>55</v>
      </c>
      <c r="G69" t="s">
        <v>82</v>
      </c>
      <c r="H69" t="s">
        <v>82</v>
      </c>
      <c r="I69" t="s">
        <v>57</v>
      </c>
      <c r="J69" t="s">
        <v>82</v>
      </c>
      <c r="K69" t="s">
        <v>82</v>
      </c>
      <c r="L69" t="s">
        <v>70</v>
      </c>
      <c r="N69" t="s">
        <v>350</v>
      </c>
      <c r="O69" t="s">
        <v>70</v>
      </c>
      <c r="P69" t="s">
        <v>82</v>
      </c>
      <c r="Q69" t="s">
        <v>82</v>
      </c>
      <c r="S69" t="s">
        <v>247</v>
      </c>
      <c r="W69" t="s">
        <v>42</v>
      </c>
      <c r="AK69" t="s">
        <v>42</v>
      </c>
      <c r="AL69" t="s">
        <v>43</v>
      </c>
    </row>
    <row r="70" spans="1:38" x14ac:dyDescent="0.25">
      <c r="A70">
        <v>68</v>
      </c>
      <c r="B70" t="s">
        <v>351</v>
      </c>
      <c r="C70" s="6" t="s">
        <v>64</v>
      </c>
      <c r="D70">
        <v>57</v>
      </c>
      <c r="E70" t="s">
        <v>46</v>
      </c>
      <c r="F70" t="s">
        <v>55</v>
      </c>
      <c r="G70" t="s">
        <v>49</v>
      </c>
      <c r="H70" t="s">
        <v>49</v>
      </c>
      <c r="I70" t="s">
        <v>57</v>
      </c>
      <c r="J70" t="s">
        <v>146</v>
      </c>
      <c r="L70" t="s">
        <v>50</v>
      </c>
      <c r="N70" t="s">
        <v>102</v>
      </c>
      <c r="O70" t="s">
        <v>298</v>
      </c>
      <c r="P70" t="s">
        <v>146</v>
      </c>
      <c r="S70" t="s">
        <v>352</v>
      </c>
      <c r="AC70" t="s">
        <v>42</v>
      </c>
      <c r="AG70" t="s">
        <v>42</v>
      </c>
      <c r="AK70" t="s">
        <v>42</v>
      </c>
      <c r="AL70" t="s">
        <v>43</v>
      </c>
    </row>
    <row r="71" spans="1:38" x14ac:dyDescent="0.25">
      <c r="A71">
        <v>69</v>
      </c>
      <c r="B71" t="s">
        <v>353</v>
      </c>
      <c r="C71" s="6" t="s">
        <v>354</v>
      </c>
      <c r="D71">
        <v>24</v>
      </c>
      <c r="E71" t="s">
        <v>54</v>
      </c>
      <c r="F71" t="s">
        <v>55</v>
      </c>
      <c r="G71" t="s">
        <v>101</v>
      </c>
      <c r="J71" t="s">
        <v>101</v>
      </c>
      <c r="K71" t="s">
        <v>101</v>
      </c>
      <c r="L71" t="s">
        <v>50</v>
      </c>
      <c r="N71" t="s">
        <v>170</v>
      </c>
      <c r="O71" t="s">
        <v>34</v>
      </c>
      <c r="S71" t="s">
        <v>89</v>
      </c>
      <c r="U71" t="s">
        <v>42</v>
      </c>
      <c r="AL71" t="s">
        <v>43</v>
      </c>
    </row>
    <row r="72" spans="1:38" x14ac:dyDescent="0.25">
      <c r="A72">
        <v>70</v>
      </c>
      <c r="B72" t="s">
        <v>355</v>
      </c>
      <c r="C72" s="6" t="s">
        <v>356</v>
      </c>
      <c r="D72">
        <v>26</v>
      </c>
      <c r="E72" t="s">
        <v>46</v>
      </c>
      <c r="F72" t="s">
        <v>55</v>
      </c>
      <c r="G72" t="s">
        <v>357</v>
      </c>
      <c r="H72" t="s">
        <v>93</v>
      </c>
      <c r="I72" t="s">
        <v>57</v>
      </c>
      <c r="J72" t="s">
        <v>151</v>
      </c>
      <c r="L72" t="s">
        <v>50</v>
      </c>
      <c r="N72" t="s">
        <v>69</v>
      </c>
      <c r="O72" t="s">
        <v>70</v>
      </c>
      <c r="P72" t="s">
        <v>357</v>
      </c>
      <c r="S72" t="s">
        <v>358</v>
      </c>
      <c r="U72" t="s">
        <v>42</v>
      </c>
      <c r="AA72" t="s">
        <v>42</v>
      </c>
      <c r="AK72" t="s">
        <v>42</v>
      </c>
      <c r="AL72" t="s">
        <v>43</v>
      </c>
    </row>
    <row r="73" spans="1:38" x14ac:dyDescent="0.25">
      <c r="A73">
        <v>71</v>
      </c>
      <c r="B73" t="s">
        <v>359</v>
      </c>
      <c r="C73" s="6" t="s">
        <v>360</v>
      </c>
      <c r="D73">
        <v>25</v>
      </c>
      <c r="E73" t="s">
        <v>54</v>
      </c>
      <c r="F73" t="s">
        <v>55</v>
      </c>
      <c r="G73" t="s">
        <v>361</v>
      </c>
      <c r="H73" t="s">
        <v>251</v>
      </c>
      <c r="I73" t="s">
        <v>57</v>
      </c>
      <c r="J73" t="s">
        <v>362</v>
      </c>
      <c r="L73" t="s">
        <v>50</v>
      </c>
      <c r="P73" t="s">
        <v>361</v>
      </c>
      <c r="S73" t="s">
        <v>363</v>
      </c>
      <c r="U73" t="s">
        <v>42</v>
      </c>
      <c r="W73" t="s">
        <v>42</v>
      </c>
      <c r="AC73" t="s">
        <v>42</v>
      </c>
      <c r="AK73" t="s">
        <v>42</v>
      </c>
      <c r="AL73" t="s">
        <v>43</v>
      </c>
    </row>
    <row r="74" spans="1:38" x14ac:dyDescent="0.25">
      <c r="A74">
        <v>72</v>
      </c>
      <c r="B74" t="s">
        <v>364</v>
      </c>
      <c r="C74" s="6" t="s">
        <v>365</v>
      </c>
      <c r="D74">
        <v>55</v>
      </c>
      <c r="E74" t="s">
        <v>46</v>
      </c>
      <c r="F74" t="s">
        <v>55</v>
      </c>
      <c r="G74" t="s">
        <v>49</v>
      </c>
      <c r="H74" t="s">
        <v>49</v>
      </c>
      <c r="I74" t="s">
        <v>57</v>
      </c>
      <c r="J74" t="s">
        <v>49</v>
      </c>
      <c r="K74" t="s">
        <v>49</v>
      </c>
      <c r="L74" t="s">
        <v>70</v>
      </c>
      <c r="O74" t="s">
        <v>70</v>
      </c>
      <c r="P74" t="s">
        <v>49</v>
      </c>
      <c r="Q74" t="s">
        <v>49</v>
      </c>
      <c r="R74" t="s">
        <v>57</v>
      </c>
      <c r="S74" t="s">
        <v>366</v>
      </c>
      <c r="Y74" t="s">
        <v>42</v>
      </c>
      <c r="AA74" t="s">
        <v>42</v>
      </c>
      <c r="AC74" t="s">
        <v>42</v>
      </c>
      <c r="AK74" t="s">
        <v>42</v>
      </c>
      <c r="AL74" t="s">
        <v>43</v>
      </c>
    </row>
    <row r="75" spans="1:38" x14ac:dyDescent="0.25">
      <c r="A75">
        <v>73</v>
      </c>
      <c r="B75" t="s">
        <v>367</v>
      </c>
      <c r="C75" s="6" t="s">
        <v>368</v>
      </c>
      <c r="D75">
        <v>40</v>
      </c>
      <c r="E75" t="s">
        <v>46</v>
      </c>
      <c r="F75" t="s">
        <v>55</v>
      </c>
      <c r="G75" t="s">
        <v>208</v>
      </c>
      <c r="H75" t="s">
        <v>93</v>
      </c>
      <c r="I75" t="s">
        <v>57</v>
      </c>
      <c r="J75" t="s">
        <v>208</v>
      </c>
      <c r="K75" t="s">
        <v>93</v>
      </c>
      <c r="L75" t="s">
        <v>70</v>
      </c>
      <c r="N75" t="s">
        <v>166</v>
      </c>
      <c r="O75" t="s">
        <v>70</v>
      </c>
      <c r="P75" t="s">
        <v>208</v>
      </c>
      <c r="Q75" t="s">
        <v>93</v>
      </c>
      <c r="S75" t="s">
        <v>369</v>
      </c>
      <c r="U75" t="s">
        <v>42</v>
      </c>
      <c r="V75" t="s">
        <v>42</v>
      </c>
      <c r="W75" t="s">
        <v>42</v>
      </c>
      <c r="X75" t="s">
        <v>42</v>
      </c>
      <c r="AK75" t="s">
        <v>42</v>
      </c>
      <c r="AL75" t="s">
        <v>43</v>
      </c>
    </row>
    <row r="76" spans="1:38" x14ac:dyDescent="0.25">
      <c r="A76">
        <v>74</v>
      </c>
      <c r="B76" t="s">
        <v>370</v>
      </c>
      <c r="C76" s="6" t="s">
        <v>371</v>
      </c>
      <c r="D76">
        <v>37</v>
      </c>
      <c r="E76" t="s">
        <v>54</v>
      </c>
      <c r="F76" t="s">
        <v>55</v>
      </c>
      <c r="G76" t="s">
        <v>337</v>
      </c>
      <c r="H76" t="s">
        <v>137</v>
      </c>
      <c r="I76" t="s">
        <v>57</v>
      </c>
      <c r="J76" t="s">
        <v>337</v>
      </c>
      <c r="K76" t="s">
        <v>137</v>
      </c>
      <c r="L76" t="s">
        <v>70</v>
      </c>
      <c r="O76" t="s">
        <v>70</v>
      </c>
      <c r="P76" t="s">
        <v>337</v>
      </c>
      <c r="Q76" t="s">
        <v>137</v>
      </c>
      <c r="R76" t="s">
        <v>57</v>
      </c>
      <c r="S76" t="s">
        <v>372</v>
      </c>
      <c r="U76" t="s">
        <v>42</v>
      </c>
      <c r="V76" t="s">
        <v>42</v>
      </c>
      <c r="AC76" t="s">
        <v>42</v>
      </c>
      <c r="AF76" t="s">
        <v>42</v>
      </c>
      <c r="AK76" t="s">
        <v>42</v>
      </c>
      <c r="AL76" t="s">
        <v>43</v>
      </c>
    </row>
    <row r="77" spans="1:38" x14ac:dyDescent="0.25">
      <c r="A77">
        <v>75</v>
      </c>
      <c r="B77" t="s">
        <v>373</v>
      </c>
      <c r="C77" s="6" t="s">
        <v>374</v>
      </c>
      <c r="D77">
        <v>43</v>
      </c>
      <c r="E77" t="s">
        <v>46</v>
      </c>
      <c r="F77" t="s">
        <v>55</v>
      </c>
      <c r="G77" t="s">
        <v>208</v>
      </c>
      <c r="H77" t="s">
        <v>93</v>
      </c>
      <c r="I77" t="s">
        <v>57</v>
      </c>
      <c r="J77" t="s">
        <v>208</v>
      </c>
      <c r="K77" t="s">
        <v>93</v>
      </c>
      <c r="L77" t="s">
        <v>70</v>
      </c>
      <c r="O77" t="s">
        <v>70</v>
      </c>
      <c r="S77" t="s">
        <v>84</v>
      </c>
      <c r="U77" t="s">
        <v>42</v>
      </c>
      <c r="AK77" t="s">
        <v>42</v>
      </c>
      <c r="AL77" t="s">
        <v>43</v>
      </c>
    </row>
    <row r="78" spans="1:38" x14ac:dyDescent="0.25">
      <c r="A78">
        <v>76</v>
      </c>
      <c r="B78" t="s">
        <v>375</v>
      </c>
      <c r="C78" s="6" t="s">
        <v>376</v>
      </c>
      <c r="D78">
        <v>38</v>
      </c>
      <c r="E78" t="s">
        <v>46</v>
      </c>
      <c r="F78" t="s">
        <v>55</v>
      </c>
      <c r="G78" t="s">
        <v>87</v>
      </c>
      <c r="H78" t="s">
        <v>82</v>
      </c>
      <c r="I78" t="s">
        <v>57</v>
      </c>
      <c r="J78" t="s">
        <v>82</v>
      </c>
      <c r="K78" t="s">
        <v>82</v>
      </c>
      <c r="L78" t="s">
        <v>34</v>
      </c>
      <c r="N78" t="s">
        <v>166</v>
      </c>
      <c r="O78" t="s">
        <v>377</v>
      </c>
      <c r="P78" t="s">
        <v>82</v>
      </c>
      <c r="Q78" t="s">
        <v>82</v>
      </c>
      <c r="S78" t="s">
        <v>378</v>
      </c>
      <c r="V78" t="s">
        <v>42</v>
      </c>
      <c r="W78" t="s">
        <v>42</v>
      </c>
      <c r="AA78" t="s">
        <v>42</v>
      </c>
      <c r="AC78" t="s">
        <v>42</v>
      </c>
      <c r="AE78" t="s">
        <v>42</v>
      </c>
      <c r="AK78" t="s">
        <v>42</v>
      </c>
      <c r="AL78" t="s">
        <v>43</v>
      </c>
    </row>
    <row r="79" spans="1:38" x14ac:dyDescent="0.25">
      <c r="A79">
        <v>77</v>
      </c>
      <c r="B79" t="s">
        <v>379</v>
      </c>
      <c r="C79" s="6" t="s">
        <v>380</v>
      </c>
      <c r="D79">
        <v>42</v>
      </c>
      <c r="E79" t="s">
        <v>46</v>
      </c>
      <c r="F79" t="s">
        <v>55</v>
      </c>
      <c r="G79" t="s">
        <v>381</v>
      </c>
      <c r="H79" t="s">
        <v>202</v>
      </c>
      <c r="I79" t="s">
        <v>57</v>
      </c>
      <c r="J79" t="s">
        <v>82</v>
      </c>
      <c r="K79" t="s">
        <v>82</v>
      </c>
      <c r="O79" t="s">
        <v>70</v>
      </c>
      <c r="P79" t="s">
        <v>381</v>
      </c>
      <c r="Q79" t="s">
        <v>202</v>
      </c>
      <c r="R79" t="s">
        <v>57</v>
      </c>
      <c r="S79" t="s">
        <v>382</v>
      </c>
      <c r="V79" t="s">
        <v>42</v>
      </c>
      <c r="W79" t="s">
        <v>42</v>
      </c>
      <c r="AK79" t="s">
        <v>42</v>
      </c>
      <c r="AL79" t="s">
        <v>43</v>
      </c>
    </row>
    <row r="80" spans="1:38" x14ac:dyDescent="0.25">
      <c r="A80">
        <v>78</v>
      </c>
      <c r="B80" t="s">
        <v>383</v>
      </c>
      <c r="C80" s="6" t="s">
        <v>119</v>
      </c>
      <c r="D80">
        <v>58</v>
      </c>
      <c r="E80" t="s">
        <v>54</v>
      </c>
      <c r="F80" t="s">
        <v>55</v>
      </c>
      <c r="G80" t="s">
        <v>384</v>
      </c>
      <c r="H80" t="s">
        <v>202</v>
      </c>
      <c r="I80" t="s">
        <v>57</v>
      </c>
      <c r="J80" t="s">
        <v>384</v>
      </c>
      <c r="K80" t="s">
        <v>202</v>
      </c>
      <c r="L80" t="s">
        <v>50</v>
      </c>
      <c r="O80" t="s">
        <v>70</v>
      </c>
      <c r="P80" t="s">
        <v>384</v>
      </c>
      <c r="Q80" t="s">
        <v>202</v>
      </c>
      <c r="R80" t="s">
        <v>57</v>
      </c>
      <c r="S80" t="s">
        <v>385</v>
      </c>
      <c r="W80" t="s">
        <v>42</v>
      </c>
      <c r="Y80" t="s">
        <v>42</v>
      </c>
      <c r="AK80" t="s">
        <v>42</v>
      </c>
      <c r="AL80" t="s">
        <v>43</v>
      </c>
    </row>
    <row r="81" spans="1:38" x14ac:dyDescent="0.25">
      <c r="A81">
        <v>79</v>
      </c>
      <c r="B81" t="s">
        <v>386</v>
      </c>
      <c r="C81" s="6" t="s">
        <v>387</v>
      </c>
      <c r="D81">
        <v>42</v>
      </c>
      <c r="E81" t="s">
        <v>46</v>
      </c>
      <c r="F81" t="s">
        <v>55</v>
      </c>
      <c r="G81" t="s">
        <v>49</v>
      </c>
      <c r="H81" t="s">
        <v>49</v>
      </c>
      <c r="I81" t="s">
        <v>57</v>
      </c>
      <c r="J81" t="s">
        <v>238</v>
      </c>
      <c r="L81" t="s">
        <v>34</v>
      </c>
      <c r="M81" t="s">
        <v>388</v>
      </c>
      <c r="N81" t="s">
        <v>59</v>
      </c>
      <c r="O81" t="s">
        <v>287</v>
      </c>
      <c r="P81" t="s">
        <v>238</v>
      </c>
      <c r="S81" t="s">
        <v>389</v>
      </c>
      <c r="Y81" t="s">
        <v>42</v>
      </c>
      <c r="AA81" t="s">
        <v>42</v>
      </c>
      <c r="AK81" t="s">
        <v>42</v>
      </c>
      <c r="AL81" t="s">
        <v>43</v>
      </c>
    </row>
    <row r="82" spans="1:38" x14ac:dyDescent="0.25">
      <c r="A82">
        <v>80</v>
      </c>
      <c r="B82" t="s">
        <v>390</v>
      </c>
      <c r="C82" s="6" t="s">
        <v>391</v>
      </c>
      <c r="D82">
        <v>51</v>
      </c>
      <c r="E82" t="s">
        <v>46</v>
      </c>
      <c r="F82" t="s">
        <v>55</v>
      </c>
      <c r="G82" t="s">
        <v>260</v>
      </c>
      <c r="H82" t="s">
        <v>49</v>
      </c>
      <c r="I82" t="s">
        <v>57</v>
      </c>
      <c r="J82" t="s">
        <v>260</v>
      </c>
      <c r="K82" t="s">
        <v>49</v>
      </c>
      <c r="L82" t="s">
        <v>70</v>
      </c>
      <c r="O82" t="s">
        <v>70</v>
      </c>
      <c r="P82" t="s">
        <v>260</v>
      </c>
      <c r="Q82" t="s">
        <v>49</v>
      </c>
      <c r="R82" t="s">
        <v>57</v>
      </c>
      <c r="S82" t="s">
        <v>392</v>
      </c>
      <c r="V82" t="s">
        <v>42</v>
      </c>
      <c r="W82" t="s">
        <v>42</v>
      </c>
      <c r="AK82" t="s">
        <v>42</v>
      </c>
      <c r="AL82" t="s">
        <v>43</v>
      </c>
    </row>
    <row r="83" spans="1:38" x14ac:dyDescent="0.25">
      <c r="A83">
        <v>81</v>
      </c>
      <c r="B83" t="s">
        <v>393</v>
      </c>
      <c r="C83" s="6" t="s">
        <v>394</v>
      </c>
      <c r="D83">
        <v>59</v>
      </c>
      <c r="E83" t="s">
        <v>46</v>
      </c>
      <c r="F83" t="s">
        <v>55</v>
      </c>
      <c r="G83" t="s">
        <v>395</v>
      </c>
      <c r="H83" t="s">
        <v>49</v>
      </c>
      <c r="I83" t="s">
        <v>57</v>
      </c>
      <c r="J83" t="s">
        <v>395</v>
      </c>
      <c r="K83" t="s">
        <v>49</v>
      </c>
      <c r="L83" t="s">
        <v>70</v>
      </c>
      <c r="N83" t="s">
        <v>166</v>
      </c>
      <c r="O83" t="s">
        <v>70</v>
      </c>
      <c r="P83" t="s">
        <v>395</v>
      </c>
      <c r="Q83" t="s">
        <v>49</v>
      </c>
      <c r="S83" t="s">
        <v>396</v>
      </c>
      <c r="U83" t="s">
        <v>42</v>
      </c>
      <c r="W83" t="s">
        <v>42</v>
      </c>
      <c r="X83" t="s">
        <v>42</v>
      </c>
      <c r="AC83" t="s">
        <v>42</v>
      </c>
      <c r="AK83" t="s">
        <v>42</v>
      </c>
      <c r="AL83" t="s">
        <v>43</v>
      </c>
    </row>
    <row r="84" spans="1:38" x14ac:dyDescent="0.25">
      <c r="A84">
        <v>82</v>
      </c>
      <c r="B84" t="s">
        <v>397</v>
      </c>
      <c r="C84" s="6" t="s">
        <v>398</v>
      </c>
      <c r="D84">
        <v>36</v>
      </c>
      <c r="E84" t="s">
        <v>54</v>
      </c>
      <c r="F84" t="s">
        <v>55</v>
      </c>
      <c r="G84" t="s">
        <v>399</v>
      </c>
      <c r="H84" t="s">
        <v>202</v>
      </c>
      <c r="I84" t="s">
        <v>57</v>
      </c>
      <c r="J84" t="s">
        <v>399</v>
      </c>
      <c r="K84" t="s">
        <v>202</v>
      </c>
      <c r="L84" t="s">
        <v>70</v>
      </c>
      <c r="N84" t="s">
        <v>170</v>
      </c>
      <c r="O84" t="s">
        <v>70</v>
      </c>
      <c r="P84" t="s">
        <v>399</v>
      </c>
      <c r="Q84" t="s">
        <v>202</v>
      </c>
      <c r="R84" t="s">
        <v>57</v>
      </c>
      <c r="S84" t="s">
        <v>400</v>
      </c>
      <c r="U84" t="s">
        <v>42</v>
      </c>
      <c r="W84" t="s">
        <v>42</v>
      </c>
      <c r="AC84" t="s">
        <v>42</v>
      </c>
      <c r="AL84" t="s">
        <v>43</v>
      </c>
    </row>
    <row r="85" spans="1:38" x14ac:dyDescent="0.25">
      <c r="A85">
        <v>83</v>
      </c>
      <c r="B85" t="s">
        <v>401</v>
      </c>
      <c r="C85" s="6" t="s">
        <v>402</v>
      </c>
      <c r="D85">
        <v>50</v>
      </c>
      <c r="E85" t="s">
        <v>46</v>
      </c>
      <c r="F85" t="s">
        <v>55</v>
      </c>
      <c r="G85" t="s">
        <v>403</v>
      </c>
      <c r="H85" t="s">
        <v>142</v>
      </c>
      <c r="I85" t="s">
        <v>57</v>
      </c>
      <c r="J85" t="s">
        <v>82</v>
      </c>
      <c r="K85" t="s">
        <v>82</v>
      </c>
      <c r="L85" t="s">
        <v>50</v>
      </c>
      <c r="N85" t="s">
        <v>170</v>
      </c>
      <c r="O85" t="s">
        <v>70</v>
      </c>
      <c r="P85" t="s">
        <v>403</v>
      </c>
      <c r="Q85" t="s">
        <v>82</v>
      </c>
      <c r="R85" t="s">
        <v>57</v>
      </c>
      <c r="S85" t="s">
        <v>404</v>
      </c>
      <c r="U85" t="s">
        <v>42</v>
      </c>
      <c r="V85" t="s">
        <v>42</v>
      </c>
      <c r="W85" t="s">
        <v>42</v>
      </c>
      <c r="AL85" t="s">
        <v>43</v>
      </c>
    </row>
    <row r="86" spans="1:38" x14ac:dyDescent="0.25">
      <c r="A86">
        <v>84</v>
      </c>
      <c r="B86" t="s">
        <v>405</v>
      </c>
      <c r="C86" s="6" t="s">
        <v>406</v>
      </c>
      <c r="D86">
        <v>59</v>
      </c>
      <c r="E86" t="s">
        <v>46</v>
      </c>
      <c r="F86" t="s">
        <v>55</v>
      </c>
      <c r="G86" t="s">
        <v>201</v>
      </c>
      <c r="H86" t="s">
        <v>202</v>
      </c>
      <c r="I86" t="s">
        <v>57</v>
      </c>
      <c r="J86" t="s">
        <v>201</v>
      </c>
      <c r="K86" t="s">
        <v>202</v>
      </c>
      <c r="L86" t="s">
        <v>70</v>
      </c>
      <c r="O86" t="s">
        <v>70</v>
      </c>
      <c r="S86" t="s">
        <v>407</v>
      </c>
      <c r="U86" t="s">
        <v>42</v>
      </c>
      <c r="V86" t="s">
        <v>42</v>
      </c>
      <c r="AA86" t="s">
        <v>42</v>
      </c>
      <c r="AK86" t="s">
        <v>42</v>
      </c>
      <c r="AL86" t="s">
        <v>43</v>
      </c>
    </row>
    <row r="87" spans="1:38" x14ac:dyDescent="0.25">
      <c r="A87">
        <v>85</v>
      </c>
      <c r="B87" t="s">
        <v>408</v>
      </c>
      <c r="C87" s="6" t="s">
        <v>409</v>
      </c>
      <c r="D87">
        <v>41</v>
      </c>
      <c r="E87" t="s">
        <v>46</v>
      </c>
      <c r="F87" t="s">
        <v>106</v>
      </c>
      <c r="G87" t="s">
        <v>82</v>
      </c>
      <c r="H87" t="s">
        <v>82</v>
      </c>
      <c r="I87" t="s">
        <v>57</v>
      </c>
      <c r="J87" t="s">
        <v>82</v>
      </c>
      <c r="K87" t="s">
        <v>82</v>
      </c>
      <c r="L87" t="s">
        <v>34</v>
      </c>
      <c r="M87" t="s">
        <v>410</v>
      </c>
      <c r="N87" t="s">
        <v>170</v>
      </c>
      <c r="O87" t="s">
        <v>411</v>
      </c>
      <c r="P87" t="s">
        <v>82</v>
      </c>
      <c r="Q87" t="s">
        <v>82</v>
      </c>
      <c r="R87" t="s">
        <v>57</v>
      </c>
      <c r="S87" t="s">
        <v>412</v>
      </c>
      <c r="W87" t="s">
        <v>42</v>
      </c>
      <c r="AL87" t="s">
        <v>43</v>
      </c>
    </row>
    <row r="88" spans="1:38" x14ac:dyDescent="0.25">
      <c r="A88">
        <v>86</v>
      </c>
      <c r="B88" t="s">
        <v>413</v>
      </c>
      <c r="C88" s="6" t="s">
        <v>414</v>
      </c>
      <c r="D88">
        <v>25</v>
      </c>
      <c r="E88" t="s">
        <v>54</v>
      </c>
      <c r="F88" t="s">
        <v>47</v>
      </c>
      <c r="G88" t="s">
        <v>208</v>
      </c>
      <c r="H88" t="s">
        <v>93</v>
      </c>
      <c r="I88" t="s">
        <v>57</v>
      </c>
      <c r="J88" t="s">
        <v>208</v>
      </c>
      <c r="K88" t="s">
        <v>93</v>
      </c>
      <c r="L88" t="s">
        <v>34</v>
      </c>
      <c r="O88" t="s">
        <v>60</v>
      </c>
      <c r="S88" t="s">
        <v>415</v>
      </c>
      <c r="V88" t="s">
        <v>42</v>
      </c>
      <c r="W88" t="s">
        <v>42</v>
      </c>
      <c r="AK88" t="s">
        <v>42</v>
      </c>
      <c r="AL88" t="s">
        <v>43</v>
      </c>
    </row>
    <row r="89" spans="1:38" x14ac:dyDescent="0.25">
      <c r="A89">
        <v>87</v>
      </c>
      <c r="B89" t="s">
        <v>416</v>
      </c>
      <c r="C89" s="6" t="s">
        <v>417</v>
      </c>
      <c r="D89">
        <v>46</v>
      </c>
      <c r="E89" t="s">
        <v>46</v>
      </c>
      <c r="F89" t="s">
        <v>55</v>
      </c>
      <c r="G89" t="s">
        <v>418</v>
      </c>
      <c r="H89" t="s">
        <v>93</v>
      </c>
      <c r="I89" t="s">
        <v>57</v>
      </c>
      <c r="J89" t="s">
        <v>418</v>
      </c>
      <c r="L89" t="s">
        <v>70</v>
      </c>
      <c r="N89" t="s">
        <v>59</v>
      </c>
      <c r="O89" t="s">
        <v>70</v>
      </c>
      <c r="P89" t="s">
        <v>418</v>
      </c>
      <c r="S89" t="s">
        <v>419</v>
      </c>
      <c r="AC89" t="s">
        <v>42</v>
      </c>
      <c r="AD89" t="s">
        <v>42</v>
      </c>
      <c r="AK89" t="s">
        <v>42</v>
      </c>
      <c r="AL89" t="s">
        <v>43</v>
      </c>
    </row>
    <row r="90" spans="1:38" x14ac:dyDescent="0.25">
      <c r="A90">
        <v>88</v>
      </c>
      <c r="B90" t="s">
        <v>420</v>
      </c>
      <c r="C90" s="6" t="s">
        <v>421</v>
      </c>
      <c r="D90">
        <v>26</v>
      </c>
      <c r="E90" t="s">
        <v>46</v>
      </c>
      <c r="F90" t="s">
        <v>55</v>
      </c>
      <c r="G90" t="s">
        <v>165</v>
      </c>
      <c r="H90" t="s">
        <v>93</v>
      </c>
      <c r="I90" t="s">
        <v>57</v>
      </c>
      <c r="J90" t="s">
        <v>422</v>
      </c>
      <c r="K90" t="s">
        <v>82</v>
      </c>
      <c r="L90" t="s">
        <v>34</v>
      </c>
      <c r="M90" t="s">
        <v>423</v>
      </c>
      <c r="N90" t="s">
        <v>59</v>
      </c>
      <c r="O90" t="s">
        <v>424</v>
      </c>
      <c r="P90" t="s">
        <v>422</v>
      </c>
      <c r="Q90" t="s">
        <v>82</v>
      </c>
      <c r="R90" t="s">
        <v>57</v>
      </c>
      <c r="S90" t="s">
        <v>425</v>
      </c>
      <c r="V90" t="s">
        <v>42</v>
      </c>
      <c r="W90" t="s">
        <v>42</v>
      </c>
      <c r="X90" t="s">
        <v>42</v>
      </c>
      <c r="AL90" t="s">
        <v>43</v>
      </c>
    </row>
    <row r="91" spans="1:38" x14ac:dyDescent="0.25">
      <c r="A91">
        <v>89</v>
      </c>
      <c r="B91" t="s">
        <v>426</v>
      </c>
      <c r="C91" s="6" t="s">
        <v>427</v>
      </c>
      <c r="D91">
        <v>47</v>
      </c>
      <c r="E91" t="s">
        <v>46</v>
      </c>
      <c r="F91" t="s">
        <v>55</v>
      </c>
      <c r="G91" t="s">
        <v>428</v>
      </c>
      <c r="H91" t="s">
        <v>93</v>
      </c>
      <c r="I91" t="s">
        <v>57</v>
      </c>
      <c r="J91" t="s">
        <v>428</v>
      </c>
      <c r="K91" t="s">
        <v>93</v>
      </c>
      <c r="L91" t="s">
        <v>70</v>
      </c>
      <c r="N91" t="s">
        <v>429</v>
      </c>
      <c r="O91" t="s">
        <v>70</v>
      </c>
      <c r="P91" t="s">
        <v>428</v>
      </c>
      <c r="Q91" t="s">
        <v>93</v>
      </c>
      <c r="S91" t="s">
        <v>430</v>
      </c>
      <c r="AA91" t="s">
        <v>42</v>
      </c>
      <c r="AL91" t="s">
        <v>43</v>
      </c>
    </row>
    <row r="92" spans="1:38" x14ac:dyDescent="0.25">
      <c r="A92">
        <v>90</v>
      </c>
      <c r="B92" t="s">
        <v>431</v>
      </c>
      <c r="C92" s="6" t="s">
        <v>432</v>
      </c>
      <c r="D92">
        <v>37</v>
      </c>
      <c r="E92" t="s">
        <v>46</v>
      </c>
      <c r="F92" t="s">
        <v>55</v>
      </c>
      <c r="G92" t="s">
        <v>433</v>
      </c>
      <c r="H92" t="s">
        <v>142</v>
      </c>
      <c r="J92" t="s">
        <v>82</v>
      </c>
      <c r="K92" t="s">
        <v>82</v>
      </c>
      <c r="L92" t="s">
        <v>50</v>
      </c>
      <c r="N92" t="s">
        <v>102</v>
      </c>
      <c r="O92" t="s">
        <v>70</v>
      </c>
      <c r="S92" t="s">
        <v>434</v>
      </c>
      <c r="AI92" t="s">
        <v>435</v>
      </c>
    </row>
    <row r="93" spans="1:38" x14ac:dyDescent="0.25">
      <c r="A93">
        <v>91</v>
      </c>
      <c r="B93" t="s">
        <v>436</v>
      </c>
      <c r="C93" s="6" t="s">
        <v>437</v>
      </c>
      <c r="D93">
        <v>41</v>
      </c>
      <c r="E93" t="s">
        <v>46</v>
      </c>
      <c r="F93" t="s">
        <v>55</v>
      </c>
      <c r="G93" t="s">
        <v>438</v>
      </c>
      <c r="H93" t="s">
        <v>82</v>
      </c>
      <c r="I93" t="s">
        <v>57</v>
      </c>
      <c r="J93" t="s">
        <v>438</v>
      </c>
      <c r="K93" t="s">
        <v>82</v>
      </c>
      <c r="L93" t="s">
        <v>70</v>
      </c>
      <c r="N93" t="s">
        <v>350</v>
      </c>
      <c r="O93" t="s">
        <v>70</v>
      </c>
      <c r="P93" t="s">
        <v>438</v>
      </c>
      <c r="Q93" t="s">
        <v>82</v>
      </c>
      <c r="S93" t="s">
        <v>439</v>
      </c>
      <c r="U93" t="s">
        <v>42</v>
      </c>
      <c r="W93" t="s">
        <v>42</v>
      </c>
      <c r="AK93" t="s">
        <v>42</v>
      </c>
      <c r="AL93" t="s">
        <v>43</v>
      </c>
    </row>
    <row r="94" spans="1:38" x14ac:dyDescent="0.25">
      <c r="A94">
        <v>92</v>
      </c>
      <c r="B94" t="s">
        <v>440</v>
      </c>
      <c r="C94" s="6" t="s">
        <v>441</v>
      </c>
      <c r="D94">
        <v>30</v>
      </c>
      <c r="E94" t="s">
        <v>54</v>
      </c>
      <c r="F94" t="s">
        <v>55</v>
      </c>
      <c r="G94" t="s">
        <v>442</v>
      </c>
      <c r="H94" t="s">
        <v>49</v>
      </c>
      <c r="I94" t="s">
        <v>57</v>
      </c>
      <c r="J94" t="s">
        <v>58</v>
      </c>
      <c r="K94" t="s">
        <v>49</v>
      </c>
      <c r="L94" t="s">
        <v>50</v>
      </c>
      <c r="N94" t="s">
        <v>443</v>
      </c>
      <c r="O94" t="s">
        <v>70</v>
      </c>
      <c r="P94" t="s">
        <v>442</v>
      </c>
      <c r="Q94" t="s">
        <v>49</v>
      </c>
      <c r="R94" t="s">
        <v>57</v>
      </c>
      <c r="S94" t="s">
        <v>444</v>
      </c>
      <c r="U94" t="s">
        <v>42</v>
      </c>
      <c r="V94" t="s">
        <v>42</v>
      </c>
      <c r="W94" t="s">
        <v>42</v>
      </c>
      <c r="X94" t="s">
        <v>42</v>
      </c>
      <c r="AD94" t="s">
        <v>42</v>
      </c>
      <c r="AL94" t="s">
        <v>43</v>
      </c>
    </row>
    <row r="95" spans="1:38" x14ac:dyDescent="0.25">
      <c r="A95">
        <v>93</v>
      </c>
      <c r="B95" t="s">
        <v>445</v>
      </c>
      <c r="C95" s="6" t="s">
        <v>446</v>
      </c>
      <c r="D95">
        <v>54</v>
      </c>
      <c r="E95" t="s">
        <v>54</v>
      </c>
      <c r="F95" t="s">
        <v>55</v>
      </c>
      <c r="G95" t="s">
        <v>447</v>
      </c>
      <c r="H95" t="s">
        <v>82</v>
      </c>
      <c r="I95" t="s">
        <v>57</v>
      </c>
      <c r="J95" t="s">
        <v>447</v>
      </c>
      <c r="K95" t="s">
        <v>82</v>
      </c>
      <c r="L95" t="s">
        <v>70</v>
      </c>
      <c r="O95" t="s">
        <v>70</v>
      </c>
      <c r="S95" t="s">
        <v>448</v>
      </c>
      <c r="AC95" t="s">
        <v>42</v>
      </c>
      <c r="AI95" t="s">
        <v>449</v>
      </c>
      <c r="AK95" t="s">
        <v>42</v>
      </c>
      <c r="AL95" t="s">
        <v>43</v>
      </c>
    </row>
    <row r="96" spans="1:38" x14ac:dyDescent="0.25">
      <c r="A96">
        <v>94</v>
      </c>
      <c r="B96" t="s">
        <v>450</v>
      </c>
      <c r="C96" s="6" t="s">
        <v>451</v>
      </c>
      <c r="D96">
        <v>34</v>
      </c>
      <c r="E96" t="s">
        <v>46</v>
      </c>
      <c r="F96" t="s">
        <v>55</v>
      </c>
      <c r="G96" t="s">
        <v>346</v>
      </c>
      <c r="J96" t="s">
        <v>346</v>
      </c>
      <c r="K96" t="s">
        <v>93</v>
      </c>
      <c r="L96" t="s">
        <v>70</v>
      </c>
      <c r="N96" t="s">
        <v>102</v>
      </c>
      <c r="O96" t="s">
        <v>70</v>
      </c>
      <c r="S96" t="s">
        <v>125</v>
      </c>
      <c r="AD96" t="s">
        <v>42</v>
      </c>
      <c r="AL96" t="s">
        <v>43</v>
      </c>
    </row>
    <row r="97" spans="1:38" x14ac:dyDescent="0.25">
      <c r="A97">
        <v>95</v>
      </c>
      <c r="B97" t="s">
        <v>452</v>
      </c>
      <c r="C97" s="6" t="s">
        <v>453</v>
      </c>
      <c r="D97">
        <v>32</v>
      </c>
      <c r="E97" t="s">
        <v>46</v>
      </c>
      <c r="F97" t="s">
        <v>55</v>
      </c>
      <c r="G97" t="s">
        <v>107</v>
      </c>
      <c r="H97" t="s">
        <v>49</v>
      </c>
      <c r="J97" t="s">
        <v>107</v>
      </c>
      <c r="K97" t="s">
        <v>49</v>
      </c>
      <c r="L97" t="s">
        <v>70</v>
      </c>
      <c r="N97" t="s">
        <v>102</v>
      </c>
      <c r="O97" t="s">
        <v>70</v>
      </c>
      <c r="S97" t="s">
        <v>111</v>
      </c>
      <c r="Y97" t="s">
        <v>42</v>
      </c>
      <c r="Z97" t="s">
        <v>42</v>
      </c>
      <c r="AC97" t="s">
        <v>42</v>
      </c>
      <c r="AD97" t="s">
        <v>42</v>
      </c>
      <c r="AL97" t="s">
        <v>43</v>
      </c>
    </row>
    <row r="98" spans="1:38" x14ac:dyDescent="0.25">
      <c r="A98">
        <v>96</v>
      </c>
      <c r="B98" t="s">
        <v>454</v>
      </c>
      <c r="C98" s="6" t="s">
        <v>455</v>
      </c>
      <c r="D98">
        <v>37</v>
      </c>
      <c r="E98" t="s">
        <v>46</v>
      </c>
      <c r="F98" t="s">
        <v>55</v>
      </c>
      <c r="J98" t="s">
        <v>58</v>
      </c>
      <c r="K98" t="s">
        <v>49</v>
      </c>
      <c r="L98" t="s">
        <v>50</v>
      </c>
      <c r="N98" t="s">
        <v>456</v>
      </c>
      <c r="O98" t="s">
        <v>34</v>
      </c>
      <c r="P98" t="s">
        <v>58</v>
      </c>
      <c r="Q98" t="s">
        <v>49</v>
      </c>
      <c r="R98" t="s">
        <v>57</v>
      </c>
      <c r="S98" t="s">
        <v>457</v>
      </c>
      <c r="W98" t="s">
        <v>42</v>
      </c>
      <c r="AC98" t="s">
        <v>42</v>
      </c>
      <c r="AL98" t="s">
        <v>43</v>
      </c>
    </row>
    <row r="99" spans="1:38" x14ac:dyDescent="0.25">
      <c r="A99">
        <v>97</v>
      </c>
      <c r="B99" t="s">
        <v>458</v>
      </c>
      <c r="C99" s="6" t="s">
        <v>459</v>
      </c>
      <c r="D99">
        <v>53</v>
      </c>
      <c r="E99" t="s">
        <v>46</v>
      </c>
      <c r="F99" t="s">
        <v>55</v>
      </c>
      <c r="G99" t="s">
        <v>460</v>
      </c>
      <c r="H99" t="s">
        <v>93</v>
      </c>
      <c r="I99" t="s">
        <v>57</v>
      </c>
      <c r="J99" t="s">
        <v>460</v>
      </c>
      <c r="K99" t="s">
        <v>93</v>
      </c>
      <c r="L99" t="s">
        <v>70</v>
      </c>
      <c r="N99" t="s">
        <v>170</v>
      </c>
      <c r="O99" t="s">
        <v>70</v>
      </c>
      <c r="P99" t="s">
        <v>460</v>
      </c>
      <c r="Q99" t="s">
        <v>93</v>
      </c>
      <c r="S99" t="s">
        <v>461</v>
      </c>
      <c r="AL99" t="s">
        <v>43</v>
      </c>
    </row>
    <row r="100" spans="1:38" x14ac:dyDescent="0.25">
      <c r="A100">
        <v>98</v>
      </c>
      <c r="B100" t="s">
        <v>462</v>
      </c>
      <c r="C100" s="6" t="s">
        <v>463</v>
      </c>
      <c r="D100">
        <v>30</v>
      </c>
      <c r="E100" t="s">
        <v>54</v>
      </c>
      <c r="F100" t="s">
        <v>55</v>
      </c>
      <c r="G100" t="s">
        <v>97</v>
      </c>
      <c r="J100" t="s">
        <v>97</v>
      </c>
      <c r="K100" t="s">
        <v>82</v>
      </c>
      <c r="L100" t="s">
        <v>70</v>
      </c>
      <c r="N100" t="s">
        <v>464</v>
      </c>
      <c r="O100" t="s">
        <v>70</v>
      </c>
      <c r="S100" t="s">
        <v>465</v>
      </c>
      <c r="W100" t="s">
        <v>42</v>
      </c>
      <c r="AC100" t="s">
        <v>42</v>
      </c>
      <c r="AL100" t="s">
        <v>43</v>
      </c>
    </row>
    <row r="101" spans="1:38" x14ac:dyDescent="0.25">
      <c r="A101">
        <v>99</v>
      </c>
      <c r="B101" t="s">
        <v>466</v>
      </c>
      <c r="C101" s="6" t="s">
        <v>467</v>
      </c>
      <c r="D101">
        <v>38</v>
      </c>
      <c r="E101" t="s">
        <v>54</v>
      </c>
      <c r="F101" t="s">
        <v>55</v>
      </c>
      <c r="G101" t="s">
        <v>468</v>
      </c>
      <c r="H101" t="s">
        <v>202</v>
      </c>
      <c r="I101" t="s">
        <v>57</v>
      </c>
      <c r="J101" t="s">
        <v>469</v>
      </c>
      <c r="K101" t="s">
        <v>202</v>
      </c>
      <c r="L101" t="s">
        <v>50</v>
      </c>
      <c r="N101" t="s">
        <v>59</v>
      </c>
      <c r="O101" t="s">
        <v>70</v>
      </c>
      <c r="P101" t="s">
        <v>468</v>
      </c>
      <c r="Q101" t="s">
        <v>202</v>
      </c>
      <c r="R101" t="s">
        <v>57</v>
      </c>
      <c r="S101" t="s">
        <v>470</v>
      </c>
      <c r="AB101" t="s">
        <v>42</v>
      </c>
      <c r="AC101" t="s">
        <v>42</v>
      </c>
      <c r="AL101" t="s">
        <v>43</v>
      </c>
    </row>
    <row r="102" spans="1:38" x14ac:dyDescent="0.25">
      <c r="A102">
        <v>100</v>
      </c>
      <c r="B102" t="s">
        <v>471</v>
      </c>
      <c r="C102" s="6" t="s">
        <v>472</v>
      </c>
      <c r="D102">
        <v>26</v>
      </c>
      <c r="E102" t="s">
        <v>46</v>
      </c>
      <c r="F102" t="s">
        <v>74</v>
      </c>
      <c r="G102" t="s">
        <v>469</v>
      </c>
      <c r="H102" t="s">
        <v>202</v>
      </c>
      <c r="I102" t="s">
        <v>57</v>
      </c>
      <c r="J102" t="s">
        <v>469</v>
      </c>
      <c r="K102" t="s">
        <v>202</v>
      </c>
      <c r="L102" t="s">
        <v>70</v>
      </c>
      <c r="O102" t="s">
        <v>70</v>
      </c>
      <c r="P102" t="s">
        <v>469</v>
      </c>
      <c r="Q102" t="s">
        <v>202</v>
      </c>
      <c r="R102" t="s">
        <v>57</v>
      </c>
      <c r="S102" t="s">
        <v>473</v>
      </c>
      <c r="U102" t="s">
        <v>42</v>
      </c>
      <c r="W102" t="s">
        <v>42</v>
      </c>
      <c r="Y102" t="s">
        <v>42</v>
      </c>
      <c r="AK102" t="s">
        <v>42</v>
      </c>
      <c r="AL102" t="s">
        <v>43</v>
      </c>
    </row>
    <row r="103" spans="1:38" x14ac:dyDescent="0.25">
      <c r="A103">
        <v>101</v>
      </c>
      <c r="B103" t="s">
        <v>474</v>
      </c>
      <c r="C103" s="6" t="s">
        <v>475</v>
      </c>
      <c r="D103">
        <v>36</v>
      </c>
      <c r="E103" t="s">
        <v>46</v>
      </c>
      <c r="F103" t="s">
        <v>47</v>
      </c>
      <c r="J103" t="s">
        <v>146</v>
      </c>
      <c r="K103" t="s">
        <v>49</v>
      </c>
      <c r="L103" t="s">
        <v>34</v>
      </c>
      <c r="N103" t="s">
        <v>59</v>
      </c>
      <c r="O103" t="s">
        <v>287</v>
      </c>
      <c r="P103" t="s">
        <v>146</v>
      </c>
      <c r="Q103" t="s">
        <v>49</v>
      </c>
      <c r="R103" t="s">
        <v>57</v>
      </c>
      <c r="S103" t="s">
        <v>476</v>
      </c>
      <c r="U103" t="s">
        <v>42</v>
      </c>
      <c r="V103" t="s">
        <v>42</v>
      </c>
      <c r="W103" t="s">
        <v>42</v>
      </c>
      <c r="AL103" t="s">
        <v>43</v>
      </c>
    </row>
    <row r="104" spans="1:38" x14ac:dyDescent="0.25">
      <c r="A104">
        <v>102</v>
      </c>
      <c r="B104" t="s">
        <v>477</v>
      </c>
      <c r="C104" s="6" t="s">
        <v>478</v>
      </c>
      <c r="D104">
        <v>40</v>
      </c>
      <c r="E104" t="s">
        <v>46</v>
      </c>
      <c r="F104" t="s">
        <v>47</v>
      </c>
      <c r="G104" t="s">
        <v>146</v>
      </c>
      <c r="H104" t="s">
        <v>49</v>
      </c>
      <c r="I104" t="s">
        <v>57</v>
      </c>
      <c r="J104" t="s">
        <v>93</v>
      </c>
      <c r="K104" t="s">
        <v>93</v>
      </c>
      <c r="L104" t="s">
        <v>34</v>
      </c>
      <c r="M104" t="s">
        <v>479</v>
      </c>
      <c r="N104" t="s">
        <v>170</v>
      </c>
      <c r="O104" t="s">
        <v>377</v>
      </c>
      <c r="P104" t="s">
        <v>93</v>
      </c>
      <c r="Q104" t="s">
        <v>93</v>
      </c>
      <c r="R104" t="s">
        <v>57</v>
      </c>
      <c r="S104" t="s">
        <v>480</v>
      </c>
      <c r="W104" t="s">
        <v>42</v>
      </c>
      <c r="AC104" t="s">
        <v>42</v>
      </c>
      <c r="AL104" t="s">
        <v>43</v>
      </c>
    </row>
    <row r="105" spans="1:38" x14ac:dyDescent="0.25">
      <c r="A105">
        <v>103</v>
      </c>
      <c r="B105" t="s">
        <v>481</v>
      </c>
      <c r="C105" s="6" t="s">
        <v>482</v>
      </c>
      <c r="D105">
        <v>48</v>
      </c>
      <c r="E105" t="s">
        <v>46</v>
      </c>
      <c r="F105" t="s">
        <v>55</v>
      </c>
      <c r="G105" t="s">
        <v>395</v>
      </c>
      <c r="H105" t="s">
        <v>49</v>
      </c>
      <c r="I105" t="s">
        <v>57</v>
      </c>
      <c r="J105" t="s">
        <v>395</v>
      </c>
      <c r="L105" t="s">
        <v>70</v>
      </c>
      <c r="N105" t="s">
        <v>59</v>
      </c>
      <c r="O105" t="s">
        <v>70</v>
      </c>
      <c r="P105" t="s">
        <v>395</v>
      </c>
      <c r="S105" t="s">
        <v>412</v>
      </c>
      <c r="W105" t="s">
        <v>42</v>
      </c>
      <c r="AK105" t="s">
        <v>42</v>
      </c>
      <c r="AL105" t="s">
        <v>43</v>
      </c>
    </row>
    <row r="106" spans="1:38" x14ac:dyDescent="0.25">
      <c r="A106">
        <v>104</v>
      </c>
      <c r="B106" t="s">
        <v>483</v>
      </c>
      <c r="C106" s="6" t="s">
        <v>484</v>
      </c>
      <c r="D106">
        <v>23</v>
      </c>
      <c r="E106" t="s">
        <v>46</v>
      </c>
      <c r="F106" t="s">
        <v>55</v>
      </c>
      <c r="G106" t="s">
        <v>485</v>
      </c>
      <c r="H106" t="s">
        <v>101</v>
      </c>
      <c r="I106" t="s">
        <v>57</v>
      </c>
      <c r="J106" t="s">
        <v>485</v>
      </c>
      <c r="L106" t="s">
        <v>70</v>
      </c>
      <c r="N106" t="s">
        <v>59</v>
      </c>
      <c r="O106" t="s">
        <v>70</v>
      </c>
      <c r="P106" t="s">
        <v>485</v>
      </c>
      <c r="S106" t="s">
        <v>486</v>
      </c>
      <c r="W106" t="s">
        <v>42</v>
      </c>
      <c r="AC106" t="s">
        <v>42</v>
      </c>
      <c r="AI106" t="s">
        <v>487</v>
      </c>
      <c r="AJ106" t="s">
        <v>42</v>
      </c>
      <c r="AK106" t="s">
        <v>42</v>
      </c>
      <c r="AL106" t="s">
        <v>43</v>
      </c>
    </row>
    <row r="107" spans="1:38" x14ac:dyDescent="0.25">
      <c r="A107">
        <v>105</v>
      </c>
      <c r="B107" t="s">
        <v>488</v>
      </c>
      <c r="C107" s="6" t="s">
        <v>489</v>
      </c>
      <c r="D107">
        <v>64</v>
      </c>
      <c r="E107" t="s">
        <v>46</v>
      </c>
      <c r="F107" t="s">
        <v>55</v>
      </c>
      <c r="G107" t="s">
        <v>490</v>
      </c>
      <c r="J107" t="s">
        <v>490</v>
      </c>
      <c r="K107" t="s">
        <v>101</v>
      </c>
      <c r="L107" t="s">
        <v>70</v>
      </c>
      <c r="N107" t="s">
        <v>102</v>
      </c>
      <c r="O107" t="s">
        <v>70</v>
      </c>
      <c r="S107" t="s">
        <v>491</v>
      </c>
      <c r="T107" t="s">
        <v>492</v>
      </c>
      <c r="AA107" t="s">
        <v>42</v>
      </c>
      <c r="AC107" t="s">
        <v>42</v>
      </c>
      <c r="AI107" t="s">
        <v>493</v>
      </c>
      <c r="AL107" t="s">
        <v>43</v>
      </c>
    </row>
    <row r="108" spans="1:38" x14ac:dyDescent="0.25">
      <c r="A108">
        <v>106</v>
      </c>
      <c r="B108" t="s">
        <v>494</v>
      </c>
      <c r="C108" s="6" t="s">
        <v>495</v>
      </c>
      <c r="D108">
        <v>26</v>
      </c>
      <c r="E108" t="s">
        <v>54</v>
      </c>
      <c r="F108" t="s">
        <v>55</v>
      </c>
      <c r="G108" t="s">
        <v>496</v>
      </c>
      <c r="H108" t="s">
        <v>101</v>
      </c>
      <c r="J108" t="s">
        <v>496</v>
      </c>
      <c r="K108" t="s">
        <v>101</v>
      </c>
      <c r="L108" t="s">
        <v>70</v>
      </c>
      <c r="N108" t="s">
        <v>59</v>
      </c>
      <c r="O108" t="s">
        <v>70</v>
      </c>
      <c r="S108" t="s">
        <v>342</v>
      </c>
      <c r="U108" t="s">
        <v>42</v>
      </c>
      <c r="AL108" t="s">
        <v>43</v>
      </c>
    </row>
    <row r="109" spans="1:38" x14ac:dyDescent="0.25">
      <c r="A109">
        <v>107</v>
      </c>
      <c r="B109" t="s">
        <v>497</v>
      </c>
      <c r="C109" s="6" t="s">
        <v>498</v>
      </c>
      <c r="D109">
        <v>38</v>
      </c>
      <c r="E109" t="s">
        <v>46</v>
      </c>
      <c r="F109" t="s">
        <v>47</v>
      </c>
      <c r="J109" t="s">
        <v>208</v>
      </c>
      <c r="K109" t="s">
        <v>93</v>
      </c>
      <c r="L109" t="s">
        <v>50</v>
      </c>
      <c r="N109" t="s">
        <v>166</v>
      </c>
      <c r="O109" t="s">
        <v>60</v>
      </c>
      <c r="S109" t="s">
        <v>499</v>
      </c>
      <c r="V109" t="s">
        <v>42</v>
      </c>
      <c r="W109" t="s">
        <v>42</v>
      </c>
      <c r="AK109" t="s">
        <v>42</v>
      </c>
      <c r="AL109" t="s">
        <v>43</v>
      </c>
    </row>
    <row r="110" spans="1:38" x14ac:dyDescent="0.25">
      <c r="A110">
        <v>108</v>
      </c>
      <c r="B110" t="s">
        <v>500</v>
      </c>
      <c r="C110" s="6" t="s">
        <v>501</v>
      </c>
      <c r="D110">
        <v>43</v>
      </c>
      <c r="E110" t="s">
        <v>54</v>
      </c>
      <c r="F110" t="s">
        <v>55</v>
      </c>
      <c r="G110" t="s">
        <v>502</v>
      </c>
      <c r="J110" t="s">
        <v>503</v>
      </c>
      <c r="L110" t="s">
        <v>50</v>
      </c>
      <c r="N110" t="s">
        <v>269</v>
      </c>
      <c r="O110" t="s">
        <v>70</v>
      </c>
      <c r="S110" t="s">
        <v>308</v>
      </c>
      <c r="U110" t="s">
        <v>42</v>
      </c>
      <c r="V110" t="s">
        <v>42</v>
      </c>
      <c r="AL110" t="s">
        <v>43</v>
      </c>
    </row>
    <row r="111" spans="1:38" x14ac:dyDescent="0.25">
      <c r="A111">
        <v>109</v>
      </c>
      <c r="B111" t="s">
        <v>504</v>
      </c>
      <c r="C111" s="6" t="s">
        <v>505</v>
      </c>
      <c r="D111">
        <v>37</v>
      </c>
      <c r="E111" t="s">
        <v>46</v>
      </c>
      <c r="F111" t="s">
        <v>55</v>
      </c>
      <c r="G111" t="s">
        <v>260</v>
      </c>
      <c r="H111" t="s">
        <v>49</v>
      </c>
      <c r="I111" t="s">
        <v>57</v>
      </c>
      <c r="J111" t="s">
        <v>93</v>
      </c>
      <c r="L111" t="s">
        <v>34</v>
      </c>
      <c r="M111" t="s">
        <v>506</v>
      </c>
      <c r="N111" t="s">
        <v>59</v>
      </c>
      <c r="O111" t="s">
        <v>34</v>
      </c>
      <c r="P111" t="s">
        <v>93</v>
      </c>
      <c r="S111" t="s">
        <v>507</v>
      </c>
      <c r="W111" t="s">
        <v>42</v>
      </c>
      <c r="AA111" t="s">
        <v>42</v>
      </c>
      <c r="AK111" t="s">
        <v>42</v>
      </c>
      <c r="AL111" t="s">
        <v>43</v>
      </c>
    </row>
    <row r="112" spans="1:38" x14ac:dyDescent="0.25">
      <c r="A112">
        <v>110</v>
      </c>
      <c r="B112" t="s">
        <v>508</v>
      </c>
      <c r="C112" s="6" t="s">
        <v>509</v>
      </c>
      <c r="D112">
        <v>57</v>
      </c>
      <c r="E112" t="s">
        <v>46</v>
      </c>
      <c r="F112" t="s">
        <v>55</v>
      </c>
      <c r="G112" t="s">
        <v>510</v>
      </c>
      <c r="H112" t="s">
        <v>82</v>
      </c>
      <c r="I112" t="s">
        <v>57</v>
      </c>
      <c r="J112" t="s">
        <v>510</v>
      </c>
      <c r="K112" t="s">
        <v>82</v>
      </c>
      <c r="L112" t="s">
        <v>70</v>
      </c>
      <c r="N112" t="s">
        <v>166</v>
      </c>
      <c r="O112" t="s">
        <v>70</v>
      </c>
      <c r="P112" t="s">
        <v>510</v>
      </c>
      <c r="Q112" t="s">
        <v>82</v>
      </c>
      <c r="S112" t="s">
        <v>415</v>
      </c>
      <c r="V112" t="s">
        <v>42</v>
      </c>
      <c r="W112" t="s">
        <v>42</v>
      </c>
      <c r="AK112" t="s">
        <v>42</v>
      </c>
      <c r="AL112" t="s">
        <v>43</v>
      </c>
    </row>
    <row r="113" spans="1:38" x14ac:dyDescent="0.25">
      <c r="A113">
        <v>111</v>
      </c>
      <c r="B113" t="s">
        <v>511</v>
      </c>
      <c r="C113" s="6" t="s">
        <v>512</v>
      </c>
      <c r="D113">
        <v>52</v>
      </c>
      <c r="E113" t="s">
        <v>46</v>
      </c>
      <c r="F113" t="s">
        <v>55</v>
      </c>
      <c r="G113" t="s">
        <v>513</v>
      </c>
      <c r="H113" t="s">
        <v>101</v>
      </c>
      <c r="I113" t="s">
        <v>57</v>
      </c>
      <c r="J113" t="s">
        <v>513</v>
      </c>
      <c r="K113" t="s">
        <v>101</v>
      </c>
      <c r="L113" t="s">
        <v>70</v>
      </c>
      <c r="N113" t="s">
        <v>456</v>
      </c>
      <c r="O113" t="s">
        <v>70</v>
      </c>
      <c r="P113" t="s">
        <v>513</v>
      </c>
      <c r="Q113" t="s">
        <v>101</v>
      </c>
      <c r="R113" t="s">
        <v>57</v>
      </c>
      <c r="S113" t="s">
        <v>514</v>
      </c>
      <c r="U113" t="s">
        <v>42</v>
      </c>
      <c r="W113" t="s">
        <v>42</v>
      </c>
      <c r="AL113" t="s">
        <v>43</v>
      </c>
    </row>
    <row r="114" spans="1:38" x14ac:dyDescent="0.25">
      <c r="A114">
        <v>112</v>
      </c>
      <c r="B114" t="s">
        <v>515</v>
      </c>
      <c r="C114" s="6" t="s">
        <v>516</v>
      </c>
      <c r="D114">
        <v>51</v>
      </c>
      <c r="E114" t="s">
        <v>46</v>
      </c>
      <c r="F114" t="s">
        <v>106</v>
      </c>
      <c r="G114" t="s">
        <v>208</v>
      </c>
      <c r="H114" t="s">
        <v>93</v>
      </c>
      <c r="I114" t="s">
        <v>57</v>
      </c>
      <c r="J114" t="s">
        <v>208</v>
      </c>
      <c r="K114" t="s">
        <v>93</v>
      </c>
      <c r="L114" t="s">
        <v>50</v>
      </c>
      <c r="N114" t="s">
        <v>59</v>
      </c>
      <c r="O114" t="s">
        <v>70</v>
      </c>
      <c r="P114" t="s">
        <v>208</v>
      </c>
      <c r="Q114" t="s">
        <v>93</v>
      </c>
      <c r="R114" t="s">
        <v>57</v>
      </c>
      <c r="S114" t="s">
        <v>517</v>
      </c>
      <c r="U114" t="s">
        <v>42</v>
      </c>
      <c r="V114" t="s">
        <v>42</v>
      </c>
      <c r="AL114" t="s">
        <v>43</v>
      </c>
    </row>
    <row r="115" spans="1:38" x14ac:dyDescent="0.25">
      <c r="A115">
        <v>113</v>
      </c>
      <c r="B115" t="s">
        <v>518</v>
      </c>
      <c r="C115" s="6" t="s">
        <v>519</v>
      </c>
      <c r="D115">
        <v>60</v>
      </c>
      <c r="E115" t="s">
        <v>46</v>
      </c>
      <c r="F115" t="s">
        <v>55</v>
      </c>
      <c r="G115" t="s">
        <v>520</v>
      </c>
      <c r="H115" t="s">
        <v>82</v>
      </c>
      <c r="J115" t="s">
        <v>520</v>
      </c>
      <c r="K115" t="s">
        <v>82</v>
      </c>
      <c r="L115" t="s">
        <v>70</v>
      </c>
      <c r="N115" t="s">
        <v>102</v>
      </c>
      <c r="O115" t="s">
        <v>70</v>
      </c>
      <c r="S115" t="s">
        <v>111</v>
      </c>
      <c r="U115" t="s">
        <v>42</v>
      </c>
      <c r="Y115" t="s">
        <v>42</v>
      </c>
      <c r="Z115" t="s">
        <v>42</v>
      </c>
      <c r="AC115" t="s">
        <v>42</v>
      </c>
      <c r="AL115" t="s">
        <v>43</v>
      </c>
    </row>
    <row r="116" spans="1:38" x14ac:dyDescent="0.25">
      <c r="A116">
        <v>114</v>
      </c>
      <c r="B116" t="s">
        <v>521</v>
      </c>
      <c r="C116" s="6" t="s">
        <v>522</v>
      </c>
      <c r="D116">
        <v>43</v>
      </c>
      <c r="E116" t="s">
        <v>46</v>
      </c>
      <c r="F116" t="s">
        <v>55</v>
      </c>
      <c r="G116" t="s">
        <v>341</v>
      </c>
      <c r="H116" t="s">
        <v>101</v>
      </c>
      <c r="J116" t="s">
        <v>341</v>
      </c>
      <c r="K116" t="s">
        <v>101</v>
      </c>
      <c r="L116" t="s">
        <v>70</v>
      </c>
      <c r="N116" t="s">
        <v>59</v>
      </c>
      <c r="O116" t="s">
        <v>70</v>
      </c>
      <c r="S116" t="s">
        <v>342</v>
      </c>
      <c r="U116" t="s">
        <v>42</v>
      </c>
      <c r="AL116" t="s">
        <v>43</v>
      </c>
    </row>
    <row r="117" spans="1:38" x14ac:dyDescent="0.25">
      <c r="A117">
        <v>115</v>
      </c>
      <c r="B117" t="s">
        <v>523</v>
      </c>
      <c r="C117" s="6" t="s">
        <v>524</v>
      </c>
      <c r="D117">
        <v>47</v>
      </c>
      <c r="E117" t="s">
        <v>46</v>
      </c>
      <c r="F117" t="s">
        <v>55</v>
      </c>
      <c r="G117" t="s">
        <v>525</v>
      </c>
      <c r="H117" t="s">
        <v>93</v>
      </c>
      <c r="I117" t="s">
        <v>57</v>
      </c>
      <c r="J117" t="s">
        <v>93</v>
      </c>
      <c r="K117" t="s">
        <v>93</v>
      </c>
      <c r="L117" t="s">
        <v>50</v>
      </c>
      <c r="N117" t="s">
        <v>59</v>
      </c>
      <c r="O117" t="s">
        <v>70</v>
      </c>
      <c r="P117" t="s">
        <v>525</v>
      </c>
      <c r="Q117" t="s">
        <v>93</v>
      </c>
      <c r="R117" t="s">
        <v>57</v>
      </c>
      <c r="S117" t="s">
        <v>526</v>
      </c>
      <c r="AD117" t="s">
        <v>42</v>
      </c>
      <c r="AL117" t="s">
        <v>43</v>
      </c>
    </row>
    <row r="118" spans="1:38" x14ac:dyDescent="0.25">
      <c r="A118">
        <v>116</v>
      </c>
      <c r="B118" t="s">
        <v>527</v>
      </c>
      <c r="C118" s="6" t="s">
        <v>528</v>
      </c>
      <c r="D118">
        <v>52</v>
      </c>
      <c r="E118" t="s">
        <v>46</v>
      </c>
      <c r="F118" t="s">
        <v>55</v>
      </c>
      <c r="G118" t="s">
        <v>101</v>
      </c>
      <c r="J118" t="s">
        <v>101</v>
      </c>
      <c r="K118" t="s">
        <v>101</v>
      </c>
      <c r="L118" t="s">
        <v>50</v>
      </c>
      <c r="N118" t="s">
        <v>59</v>
      </c>
      <c r="O118" t="s">
        <v>60</v>
      </c>
      <c r="S118" t="s">
        <v>342</v>
      </c>
      <c r="U118" t="s">
        <v>42</v>
      </c>
      <c r="AL118" t="s">
        <v>43</v>
      </c>
    </row>
    <row r="119" spans="1:38" x14ac:dyDescent="0.25">
      <c r="A119">
        <v>117</v>
      </c>
      <c r="B119" t="s">
        <v>529</v>
      </c>
      <c r="C119" s="6" t="s">
        <v>530</v>
      </c>
      <c r="D119">
        <v>44</v>
      </c>
      <c r="E119" t="s">
        <v>46</v>
      </c>
      <c r="F119" t="s">
        <v>47</v>
      </c>
      <c r="G119" t="s">
        <v>146</v>
      </c>
      <c r="H119" t="s">
        <v>49</v>
      </c>
      <c r="J119" t="s">
        <v>146</v>
      </c>
      <c r="K119" t="s">
        <v>49</v>
      </c>
      <c r="L119" t="s">
        <v>34</v>
      </c>
      <c r="M119" t="s">
        <v>531</v>
      </c>
      <c r="N119" t="s">
        <v>532</v>
      </c>
      <c r="O119" t="s">
        <v>110</v>
      </c>
      <c r="S119" t="s">
        <v>533</v>
      </c>
      <c r="T119" t="s">
        <v>534</v>
      </c>
      <c r="U119" t="s">
        <v>42</v>
      </c>
      <c r="V119" t="s">
        <v>42</v>
      </c>
      <c r="AD119" t="s">
        <v>42</v>
      </c>
      <c r="AL119" t="s">
        <v>43</v>
      </c>
    </row>
    <row r="120" spans="1:38" x14ac:dyDescent="0.25">
      <c r="A120">
        <v>118</v>
      </c>
      <c r="B120" t="s">
        <v>535</v>
      </c>
      <c r="C120" s="6" t="s">
        <v>536</v>
      </c>
      <c r="D120">
        <v>36</v>
      </c>
      <c r="E120" t="s">
        <v>54</v>
      </c>
      <c r="F120" t="s">
        <v>55</v>
      </c>
      <c r="G120" t="s">
        <v>192</v>
      </c>
      <c r="H120" t="s">
        <v>82</v>
      </c>
      <c r="J120" t="s">
        <v>82</v>
      </c>
      <c r="K120" t="s">
        <v>82</v>
      </c>
      <c r="L120" t="s">
        <v>70</v>
      </c>
      <c r="M120" t="s">
        <v>537</v>
      </c>
      <c r="N120" t="s">
        <v>538</v>
      </c>
      <c r="O120" t="s">
        <v>34</v>
      </c>
      <c r="S120" t="s">
        <v>538</v>
      </c>
      <c r="U120" t="s">
        <v>42</v>
      </c>
      <c r="AL120" t="s">
        <v>43</v>
      </c>
    </row>
    <row r="121" spans="1:38" x14ac:dyDescent="0.25">
      <c r="A121">
        <v>119</v>
      </c>
      <c r="B121" t="s">
        <v>539</v>
      </c>
      <c r="C121" s="6" t="s">
        <v>540</v>
      </c>
      <c r="D121">
        <v>26</v>
      </c>
      <c r="E121" t="s">
        <v>46</v>
      </c>
      <c r="F121" t="s">
        <v>55</v>
      </c>
      <c r="G121" t="s">
        <v>541</v>
      </c>
      <c r="H121" t="s">
        <v>137</v>
      </c>
      <c r="I121" t="s">
        <v>57</v>
      </c>
      <c r="J121" t="s">
        <v>541</v>
      </c>
      <c r="L121" t="s">
        <v>70</v>
      </c>
      <c r="N121" t="s">
        <v>69</v>
      </c>
      <c r="O121" t="s">
        <v>70</v>
      </c>
      <c r="P121" t="s">
        <v>541</v>
      </c>
      <c r="S121" t="s">
        <v>542</v>
      </c>
      <c r="U121" t="s">
        <v>42</v>
      </c>
      <c r="W121" t="s">
        <v>42</v>
      </c>
      <c r="AC121" t="s">
        <v>42</v>
      </c>
      <c r="AK121" t="s">
        <v>42</v>
      </c>
      <c r="AL121" t="s">
        <v>43</v>
      </c>
    </row>
    <row r="122" spans="1:38" x14ac:dyDescent="0.25">
      <c r="A122">
        <v>120</v>
      </c>
      <c r="B122" t="s">
        <v>543</v>
      </c>
      <c r="C122" s="6" t="s">
        <v>544</v>
      </c>
      <c r="D122">
        <v>42</v>
      </c>
      <c r="E122" t="s">
        <v>46</v>
      </c>
      <c r="F122" t="s">
        <v>55</v>
      </c>
      <c r="G122" t="s">
        <v>165</v>
      </c>
      <c r="H122" t="s">
        <v>93</v>
      </c>
      <c r="I122" t="s">
        <v>57</v>
      </c>
      <c r="J122" t="s">
        <v>165</v>
      </c>
      <c r="K122" t="s">
        <v>93</v>
      </c>
      <c r="L122" t="s">
        <v>70</v>
      </c>
      <c r="N122" t="s">
        <v>59</v>
      </c>
      <c r="O122" t="s">
        <v>70</v>
      </c>
      <c r="P122" t="s">
        <v>165</v>
      </c>
      <c r="Q122" t="s">
        <v>93</v>
      </c>
      <c r="R122" t="s">
        <v>57</v>
      </c>
      <c r="S122" t="s">
        <v>545</v>
      </c>
      <c r="U122" t="s">
        <v>42</v>
      </c>
      <c r="W122" t="s">
        <v>42</v>
      </c>
      <c r="AA122" t="s">
        <v>42</v>
      </c>
      <c r="AL122" t="s">
        <v>43</v>
      </c>
    </row>
    <row r="123" spans="1:38" x14ac:dyDescent="0.25">
      <c r="A123">
        <v>121</v>
      </c>
      <c r="B123" t="s">
        <v>546</v>
      </c>
      <c r="C123" s="6" t="s">
        <v>547</v>
      </c>
      <c r="D123">
        <v>30</v>
      </c>
      <c r="E123" t="s">
        <v>46</v>
      </c>
      <c r="F123" t="s">
        <v>55</v>
      </c>
      <c r="G123" t="s">
        <v>58</v>
      </c>
      <c r="H123" t="s">
        <v>49</v>
      </c>
      <c r="I123" t="s">
        <v>57</v>
      </c>
      <c r="J123" t="s">
        <v>58</v>
      </c>
      <c r="K123" t="s">
        <v>49</v>
      </c>
      <c r="L123" t="s">
        <v>70</v>
      </c>
      <c r="O123" t="s">
        <v>70</v>
      </c>
      <c r="P123" t="s">
        <v>58</v>
      </c>
      <c r="Q123" t="s">
        <v>49</v>
      </c>
      <c r="R123" t="s">
        <v>57</v>
      </c>
      <c r="S123" t="s">
        <v>548</v>
      </c>
      <c r="U123" t="s">
        <v>42</v>
      </c>
      <c r="W123" t="s">
        <v>42</v>
      </c>
      <c r="AA123" t="s">
        <v>42</v>
      </c>
      <c r="AK123" t="s">
        <v>42</v>
      </c>
      <c r="AL123" t="s">
        <v>43</v>
      </c>
    </row>
    <row r="124" spans="1:38" x14ac:dyDescent="0.25">
      <c r="A124">
        <v>122</v>
      </c>
      <c r="B124" t="s">
        <v>549</v>
      </c>
      <c r="C124" s="6" t="s">
        <v>550</v>
      </c>
      <c r="D124">
        <v>30</v>
      </c>
      <c r="E124" t="s">
        <v>46</v>
      </c>
      <c r="F124" t="s">
        <v>106</v>
      </c>
      <c r="G124" t="s">
        <v>551</v>
      </c>
      <c r="J124" t="s">
        <v>551</v>
      </c>
      <c r="L124" t="s">
        <v>70</v>
      </c>
      <c r="N124" t="s">
        <v>83</v>
      </c>
      <c r="O124" t="s">
        <v>70</v>
      </c>
      <c r="S124" t="s">
        <v>84</v>
      </c>
      <c r="U124" t="s">
        <v>42</v>
      </c>
      <c r="AL124" t="s">
        <v>43</v>
      </c>
    </row>
    <row r="125" spans="1:38" x14ac:dyDescent="0.25">
      <c r="A125">
        <v>123</v>
      </c>
      <c r="B125" t="s">
        <v>552</v>
      </c>
      <c r="C125" s="6" t="s">
        <v>553</v>
      </c>
      <c r="D125">
        <v>33</v>
      </c>
      <c r="E125" t="s">
        <v>54</v>
      </c>
      <c r="F125" t="s">
        <v>55</v>
      </c>
      <c r="G125" t="s">
        <v>422</v>
      </c>
      <c r="H125" t="s">
        <v>82</v>
      </c>
      <c r="I125" t="s">
        <v>57</v>
      </c>
      <c r="J125" t="s">
        <v>422</v>
      </c>
      <c r="K125" t="s">
        <v>82</v>
      </c>
      <c r="L125" t="s">
        <v>70</v>
      </c>
      <c r="O125" t="s">
        <v>70</v>
      </c>
      <c r="S125" t="s">
        <v>554</v>
      </c>
      <c r="U125" t="s">
        <v>42</v>
      </c>
      <c r="AK125" t="s">
        <v>42</v>
      </c>
      <c r="AL125" t="s">
        <v>43</v>
      </c>
    </row>
    <row r="126" spans="1:38" x14ac:dyDescent="0.25">
      <c r="A126">
        <v>124</v>
      </c>
      <c r="B126" t="s">
        <v>555</v>
      </c>
      <c r="C126" s="6" t="s">
        <v>556</v>
      </c>
      <c r="D126">
        <v>67</v>
      </c>
      <c r="E126" t="s">
        <v>46</v>
      </c>
      <c r="F126" t="s">
        <v>55</v>
      </c>
      <c r="G126" t="s">
        <v>151</v>
      </c>
      <c r="H126" t="s">
        <v>93</v>
      </c>
      <c r="I126" t="s">
        <v>57</v>
      </c>
      <c r="J126" t="s">
        <v>151</v>
      </c>
      <c r="K126" t="s">
        <v>93</v>
      </c>
      <c r="L126" t="s">
        <v>70</v>
      </c>
      <c r="N126" t="s">
        <v>166</v>
      </c>
      <c r="O126" t="s">
        <v>70</v>
      </c>
      <c r="P126" t="s">
        <v>151</v>
      </c>
      <c r="Q126" t="s">
        <v>93</v>
      </c>
      <c r="R126" t="s">
        <v>57</v>
      </c>
      <c r="S126" t="s">
        <v>557</v>
      </c>
      <c r="U126" t="s">
        <v>42</v>
      </c>
      <c r="AC126" t="s">
        <v>42</v>
      </c>
      <c r="AL126" t="s">
        <v>43</v>
      </c>
    </row>
    <row r="127" spans="1:38" x14ac:dyDescent="0.25">
      <c r="A127">
        <v>125</v>
      </c>
      <c r="B127" t="s">
        <v>558</v>
      </c>
      <c r="C127" s="6" t="s">
        <v>559</v>
      </c>
      <c r="D127">
        <v>30</v>
      </c>
      <c r="E127" t="s">
        <v>54</v>
      </c>
      <c r="F127" t="s">
        <v>55</v>
      </c>
      <c r="G127" t="s">
        <v>560</v>
      </c>
      <c r="H127" t="s">
        <v>137</v>
      </c>
      <c r="I127" t="s">
        <v>57</v>
      </c>
      <c r="J127" t="s">
        <v>560</v>
      </c>
      <c r="K127" t="s">
        <v>137</v>
      </c>
      <c r="L127" t="s">
        <v>70</v>
      </c>
      <c r="N127" t="s">
        <v>350</v>
      </c>
      <c r="O127" t="s">
        <v>70</v>
      </c>
      <c r="P127" t="s">
        <v>560</v>
      </c>
      <c r="Q127" t="s">
        <v>137</v>
      </c>
      <c r="S127" t="s">
        <v>561</v>
      </c>
      <c r="U127" t="s">
        <v>42</v>
      </c>
      <c r="W127" t="s">
        <v>42</v>
      </c>
      <c r="AC127" t="s">
        <v>42</v>
      </c>
      <c r="AK127" t="s">
        <v>42</v>
      </c>
      <c r="AL127" t="s">
        <v>43</v>
      </c>
    </row>
    <row r="128" spans="1:38" x14ac:dyDescent="0.25">
      <c r="A128">
        <v>126</v>
      </c>
      <c r="B128" t="s">
        <v>562</v>
      </c>
      <c r="C128" s="6" t="s">
        <v>563</v>
      </c>
      <c r="D128">
        <v>33</v>
      </c>
      <c r="E128" t="s">
        <v>46</v>
      </c>
      <c r="F128" t="s">
        <v>55</v>
      </c>
      <c r="G128" t="s">
        <v>93</v>
      </c>
      <c r="J128" t="s">
        <v>82</v>
      </c>
      <c r="K128" t="s">
        <v>82</v>
      </c>
      <c r="L128" t="s">
        <v>34</v>
      </c>
      <c r="M128" t="s">
        <v>564</v>
      </c>
      <c r="N128" t="s">
        <v>166</v>
      </c>
      <c r="O128" t="s">
        <v>298</v>
      </c>
      <c r="S128" t="s">
        <v>565</v>
      </c>
      <c r="U128" t="s">
        <v>42</v>
      </c>
      <c r="AL128" t="s">
        <v>43</v>
      </c>
    </row>
    <row r="129" spans="1:38" x14ac:dyDescent="0.25">
      <c r="A129">
        <v>127</v>
      </c>
      <c r="B129" t="s">
        <v>566</v>
      </c>
      <c r="C129" s="6" t="s">
        <v>567</v>
      </c>
      <c r="D129">
        <v>23</v>
      </c>
      <c r="E129" t="s">
        <v>46</v>
      </c>
      <c r="F129" t="s">
        <v>55</v>
      </c>
      <c r="G129" t="s">
        <v>208</v>
      </c>
      <c r="H129" t="s">
        <v>93</v>
      </c>
      <c r="I129" t="s">
        <v>57</v>
      </c>
      <c r="J129" t="s">
        <v>208</v>
      </c>
      <c r="K129" t="s">
        <v>93</v>
      </c>
      <c r="L129" t="s">
        <v>70</v>
      </c>
      <c r="N129" t="s">
        <v>170</v>
      </c>
      <c r="O129" t="s">
        <v>70</v>
      </c>
      <c r="P129" t="s">
        <v>208</v>
      </c>
      <c r="Q129" t="s">
        <v>93</v>
      </c>
      <c r="R129" t="s">
        <v>57</v>
      </c>
      <c r="S129" t="s">
        <v>568</v>
      </c>
      <c r="V129" t="s">
        <v>42</v>
      </c>
      <c r="W129" t="s">
        <v>42</v>
      </c>
      <c r="X129" t="s">
        <v>42</v>
      </c>
      <c r="AL129" t="s">
        <v>43</v>
      </c>
    </row>
    <row r="130" spans="1:38" x14ac:dyDescent="0.25">
      <c r="A130">
        <v>128</v>
      </c>
      <c r="B130" t="s">
        <v>569</v>
      </c>
      <c r="C130" s="6" t="s">
        <v>570</v>
      </c>
      <c r="D130">
        <v>31</v>
      </c>
      <c r="E130" t="s">
        <v>46</v>
      </c>
      <c r="F130" t="s">
        <v>55</v>
      </c>
      <c r="G130" t="s">
        <v>525</v>
      </c>
      <c r="H130" t="s">
        <v>93</v>
      </c>
      <c r="I130" t="s">
        <v>57</v>
      </c>
      <c r="J130" t="s">
        <v>93</v>
      </c>
      <c r="K130" t="s">
        <v>93</v>
      </c>
      <c r="L130" t="s">
        <v>50</v>
      </c>
      <c r="N130" t="s">
        <v>59</v>
      </c>
      <c r="O130" t="s">
        <v>70</v>
      </c>
      <c r="P130" t="s">
        <v>525</v>
      </c>
      <c r="Q130" t="s">
        <v>93</v>
      </c>
      <c r="R130" t="s">
        <v>57</v>
      </c>
      <c r="S130" t="s">
        <v>571</v>
      </c>
      <c r="W130" t="s">
        <v>42</v>
      </c>
      <c r="AL130" t="s">
        <v>43</v>
      </c>
    </row>
    <row r="131" spans="1:38" x14ac:dyDescent="0.25">
      <c r="A131">
        <v>129</v>
      </c>
      <c r="B131" t="s">
        <v>572</v>
      </c>
      <c r="C131" s="6" t="s">
        <v>573</v>
      </c>
      <c r="D131">
        <v>44</v>
      </c>
      <c r="E131" t="s">
        <v>46</v>
      </c>
      <c r="F131" t="s">
        <v>55</v>
      </c>
      <c r="G131" t="s">
        <v>574</v>
      </c>
      <c r="H131" t="s">
        <v>251</v>
      </c>
      <c r="I131" t="s">
        <v>57</v>
      </c>
      <c r="J131" t="s">
        <v>574</v>
      </c>
      <c r="L131" t="s">
        <v>70</v>
      </c>
      <c r="N131" t="s">
        <v>456</v>
      </c>
      <c r="O131" t="s">
        <v>70</v>
      </c>
      <c r="P131" t="s">
        <v>574</v>
      </c>
      <c r="S131" t="s">
        <v>575</v>
      </c>
      <c r="U131" t="s">
        <v>42</v>
      </c>
      <c r="V131" t="s">
        <v>42</v>
      </c>
      <c r="W131" t="s">
        <v>42</v>
      </c>
      <c r="AK131" t="s">
        <v>42</v>
      </c>
      <c r="AL131" t="s">
        <v>43</v>
      </c>
    </row>
    <row r="132" spans="1:38" x14ac:dyDescent="0.25">
      <c r="A132">
        <v>130</v>
      </c>
      <c r="B132" t="s">
        <v>576</v>
      </c>
      <c r="C132" s="6" t="s">
        <v>577</v>
      </c>
      <c r="D132">
        <v>54</v>
      </c>
      <c r="E132" t="s">
        <v>46</v>
      </c>
      <c r="F132" t="s">
        <v>55</v>
      </c>
      <c r="G132" t="s">
        <v>496</v>
      </c>
      <c r="H132" t="s">
        <v>101</v>
      </c>
      <c r="I132" t="s">
        <v>57</v>
      </c>
      <c r="J132" t="s">
        <v>496</v>
      </c>
      <c r="L132" t="s">
        <v>70</v>
      </c>
      <c r="N132" t="s">
        <v>59</v>
      </c>
      <c r="O132" t="s">
        <v>70</v>
      </c>
      <c r="P132" t="s">
        <v>496</v>
      </c>
      <c r="S132" t="s">
        <v>578</v>
      </c>
      <c r="U132" t="s">
        <v>42</v>
      </c>
      <c r="AA132" t="s">
        <v>42</v>
      </c>
      <c r="AK132" t="s">
        <v>42</v>
      </c>
      <c r="AL132" t="s">
        <v>43</v>
      </c>
    </row>
    <row r="133" spans="1:38" x14ac:dyDescent="0.25">
      <c r="A133">
        <v>131</v>
      </c>
      <c r="B133" t="s">
        <v>579</v>
      </c>
      <c r="C133" s="6" t="s">
        <v>580</v>
      </c>
      <c r="D133">
        <v>48</v>
      </c>
      <c r="E133" t="s">
        <v>46</v>
      </c>
      <c r="F133" t="s">
        <v>55</v>
      </c>
      <c r="G133" t="s">
        <v>220</v>
      </c>
      <c r="H133" t="s">
        <v>49</v>
      </c>
      <c r="J133" t="s">
        <v>220</v>
      </c>
      <c r="K133" t="s">
        <v>49</v>
      </c>
      <c r="L133" t="s">
        <v>70</v>
      </c>
      <c r="N133" t="s">
        <v>102</v>
      </c>
      <c r="O133" t="s">
        <v>70</v>
      </c>
      <c r="S133" t="s">
        <v>581</v>
      </c>
      <c r="AB133" t="s">
        <v>42</v>
      </c>
      <c r="AD133" t="s">
        <v>42</v>
      </c>
      <c r="AL133" t="s">
        <v>43</v>
      </c>
    </row>
    <row r="134" spans="1:38" x14ac:dyDescent="0.25">
      <c r="A134">
        <v>132</v>
      </c>
      <c r="B134" t="s">
        <v>582</v>
      </c>
      <c r="C134" s="6" t="s">
        <v>583</v>
      </c>
      <c r="D134">
        <v>44</v>
      </c>
      <c r="E134" t="s">
        <v>46</v>
      </c>
      <c r="F134" t="s">
        <v>106</v>
      </c>
      <c r="G134" t="s">
        <v>146</v>
      </c>
      <c r="H134" t="s">
        <v>49</v>
      </c>
      <c r="I134" t="s">
        <v>57</v>
      </c>
      <c r="J134" t="s">
        <v>146</v>
      </c>
      <c r="K134" t="s">
        <v>49</v>
      </c>
      <c r="L134" t="s">
        <v>50</v>
      </c>
      <c r="O134" t="s">
        <v>70</v>
      </c>
      <c r="S134" t="s">
        <v>584</v>
      </c>
      <c r="U134" t="s">
        <v>42</v>
      </c>
      <c r="AA134" t="s">
        <v>42</v>
      </c>
      <c r="AK134" t="s">
        <v>42</v>
      </c>
      <c r="AL134" t="s">
        <v>43</v>
      </c>
    </row>
    <row r="135" spans="1:38" x14ac:dyDescent="0.25">
      <c r="A135">
        <v>133</v>
      </c>
      <c r="B135" t="s">
        <v>585</v>
      </c>
      <c r="C135" s="6" t="s">
        <v>586</v>
      </c>
      <c r="D135">
        <v>40</v>
      </c>
      <c r="E135" t="s">
        <v>54</v>
      </c>
      <c r="F135" t="s">
        <v>47</v>
      </c>
      <c r="G135" t="s">
        <v>418</v>
      </c>
      <c r="H135" t="s">
        <v>93</v>
      </c>
      <c r="I135" t="s">
        <v>57</v>
      </c>
      <c r="J135" t="s">
        <v>418</v>
      </c>
      <c r="L135" t="s">
        <v>70</v>
      </c>
      <c r="N135" t="s">
        <v>59</v>
      </c>
      <c r="O135" t="s">
        <v>70</v>
      </c>
      <c r="P135" t="s">
        <v>418</v>
      </c>
      <c r="S135" t="s">
        <v>587</v>
      </c>
      <c r="W135" t="s">
        <v>42</v>
      </c>
      <c r="Y135" t="s">
        <v>42</v>
      </c>
      <c r="AK135" t="s">
        <v>42</v>
      </c>
      <c r="AL135" t="s">
        <v>43</v>
      </c>
    </row>
    <row r="136" spans="1:38" x14ac:dyDescent="0.25">
      <c r="A136">
        <v>134</v>
      </c>
      <c r="B136" t="s">
        <v>588</v>
      </c>
      <c r="C136" s="6" t="s">
        <v>589</v>
      </c>
      <c r="D136">
        <v>37</v>
      </c>
      <c r="E136" t="s">
        <v>46</v>
      </c>
      <c r="F136" t="s">
        <v>55</v>
      </c>
      <c r="G136" t="s">
        <v>165</v>
      </c>
      <c r="H136" t="s">
        <v>93</v>
      </c>
      <c r="I136" t="s">
        <v>57</v>
      </c>
      <c r="J136" t="s">
        <v>165</v>
      </c>
      <c r="L136" t="s">
        <v>70</v>
      </c>
      <c r="N136" t="s">
        <v>69</v>
      </c>
      <c r="O136" t="s">
        <v>60</v>
      </c>
      <c r="P136" t="s">
        <v>61</v>
      </c>
      <c r="S136" t="s">
        <v>342</v>
      </c>
      <c r="U136" t="s">
        <v>42</v>
      </c>
      <c r="AK136" t="s">
        <v>42</v>
      </c>
      <c r="AL136" t="s">
        <v>43</v>
      </c>
    </row>
    <row r="137" spans="1:38" x14ac:dyDescent="0.25">
      <c r="A137">
        <v>135</v>
      </c>
      <c r="B137" t="s">
        <v>590</v>
      </c>
      <c r="C137" s="6" t="s">
        <v>591</v>
      </c>
      <c r="D137">
        <v>24</v>
      </c>
      <c r="E137" t="s">
        <v>46</v>
      </c>
      <c r="F137" t="s">
        <v>55</v>
      </c>
      <c r="G137" t="s">
        <v>81</v>
      </c>
      <c r="H137" t="s">
        <v>82</v>
      </c>
      <c r="I137" t="s">
        <v>57</v>
      </c>
      <c r="J137" t="s">
        <v>81</v>
      </c>
      <c r="L137" t="s">
        <v>70</v>
      </c>
      <c r="N137" t="s">
        <v>69</v>
      </c>
      <c r="O137" t="s">
        <v>70</v>
      </c>
      <c r="P137" t="s">
        <v>81</v>
      </c>
      <c r="S137" t="s">
        <v>592</v>
      </c>
      <c r="U137" t="s">
        <v>42</v>
      </c>
      <c r="AA137" t="s">
        <v>42</v>
      </c>
      <c r="AK137" t="s">
        <v>42</v>
      </c>
      <c r="AL137" t="s">
        <v>43</v>
      </c>
    </row>
    <row r="138" spans="1:38" x14ac:dyDescent="0.25">
      <c r="A138">
        <v>136</v>
      </c>
      <c r="B138" t="s">
        <v>593</v>
      </c>
      <c r="C138" s="6" t="s">
        <v>594</v>
      </c>
      <c r="D138">
        <v>49</v>
      </c>
      <c r="E138" t="s">
        <v>46</v>
      </c>
      <c r="F138" t="s">
        <v>106</v>
      </c>
      <c r="G138" t="s">
        <v>178</v>
      </c>
      <c r="H138" t="s">
        <v>82</v>
      </c>
      <c r="I138" t="s">
        <v>57</v>
      </c>
      <c r="J138" t="s">
        <v>178</v>
      </c>
      <c r="K138" t="s">
        <v>82</v>
      </c>
      <c r="L138" t="s">
        <v>70</v>
      </c>
      <c r="N138" t="s">
        <v>350</v>
      </c>
      <c r="O138" t="s">
        <v>70</v>
      </c>
      <c r="P138" t="s">
        <v>178</v>
      </c>
      <c r="Q138" t="s">
        <v>82</v>
      </c>
      <c r="R138" t="s">
        <v>57</v>
      </c>
      <c r="S138" t="s">
        <v>595</v>
      </c>
      <c r="U138" t="s">
        <v>42</v>
      </c>
      <c r="W138" t="s">
        <v>42</v>
      </c>
      <c r="X138" t="s">
        <v>42</v>
      </c>
      <c r="AA138" t="s">
        <v>42</v>
      </c>
      <c r="AL138" t="s">
        <v>43</v>
      </c>
    </row>
    <row r="139" spans="1:38" x14ac:dyDescent="0.25">
      <c r="A139">
        <v>137</v>
      </c>
      <c r="B139" t="s">
        <v>596</v>
      </c>
      <c r="C139" s="6" t="s">
        <v>597</v>
      </c>
      <c r="D139">
        <v>43</v>
      </c>
      <c r="E139" t="s">
        <v>46</v>
      </c>
      <c r="F139" t="s">
        <v>55</v>
      </c>
      <c r="G139" t="s">
        <v>422</v>
      </c>
      <c r="J139" t="s">
        <v>422</v>
      </c>
      <c r="K139" t="s">
        <v>82</v>
      </c>
      <c r="L139" t="s">
        <v>70</v>
      </c>
      <c r="N139" t="s">
        <v>598</v>
      </c>
      <c r="O139" t="s">
        <v>70</v>
      </c>
      <c r="S139" t="s">
        <v>599</v>
      </c>
      <c r="AC139" t="s">
        <v>42</v>
      </c>
      <c r="AL139" t="s">
        <v>43</v>
      </c>
    </row>
    <row r="140" spans="1:38" x14ac:dyDescent="0.25">
      <c r="A140">
        <v>138</v>
      </c>
      <c r="B140" t="s">
        <v>600</v>
      </c>
      <c r="C140" s="6" t="s">
        <v>601</v>
      </c>
      <c r="D140">
        <v>50</v>
      </c>
      <c r="E140" t="s">
        <v>46</v>
      </c>
      <c r="F140" t="s">
        <v>55</v>
      </c>
      <c r="G140" t="s">
        <v>82</v>
      </c>
      <c r="J140" t="s">
        <v>82</v>
      </c>
      <c r="L140" t="s">
        <v>70</v>
      </c>
      <c r="M140" t="s">
        <v>602</v>
      </c>
      <c r="N140" t="s">
        <v>269</v>
      </c>
      <c r="O140" t="s">
        <v>34</v>
      </c>
      <c r="S140" t="s">
        <v>603</v>
      </c>
      <c r="U140" t="s">
        <v>42</v>
      </c>
      <c r="V140" t="s">
        <v>42</v>
      </c>
      <c r="AL140" t="s">
        <v>43</v>
      </c>
    </row>
    <row r="141" spans="1:38" x14ac:dyDescent="0.25">
      <c r="A141">
        <v>139</v>
      </c>
      <c r="B141" t="s">
        <v>604</v>
      </c>
      <c r="C141" s="6" t="s">
        <v>605</v>
      </c>
      <c r="D141">
        <v>36</v>
      </c>
      <c r="E141" t="s">
        <v>46</v>
      </c>
      <c r="F141" t="s">
        <v>55</v>
      </c>
      <c r="G141" t="s">
        <v>97</v>
      </c>
      <c r="H141" t="s">
        <v>82</v>
      </c>
      <c r="I141" t="s">
        <v>57</v>
      </c>
      <c r="J141" t="s">
        <v>97</v>
      </c>
      <c r="K141" t="s">
        <v>82</v>
      </c>
      <c r="L141" t="s">
        <v>70</v>
      </c>
      <c r="O141" t="s">
        <v>70</v>
      </c>
      <c r="P141" t="s">
        <v>97</v>
      </c>
      <c r="Q141" t="s">
        <v>82</v>
      </c>
      <c r="R141" t="s">
        <v>57</v>
      </c>
      <c r="S141" t="s">
        <v>606</v>
      </c>
      <c r="U141" t="s">
        <v>42</v>
      </c>
      <c r="AC141" t="s">
        <v>42</v>
      </c>
      <c r="AI141" t="s">
        <v>607</v>
      </c>
      <c r="AK141" t="s">
        <v>42</v>
      </c>
      <c r="AL141" t="s">
        <v>43</v>
      </c>
    </row>
    <row r="142" spans="1:38" x14ac:dyDescent="0.25">
      <c r="A142">
        <v>140</v>
      </c>
      <c r="B142" t="s">
        <v>608</v>
      </c>
      <c r="C142" s="6" t="s">
        <v>609</v>
      </c>
      <c r="D142">
        <v>20</v>
      </c>
      <c r="E142" t="s">
        <v>46</v>
      </c>
      <c r="F142" t="s">
        <v>55</v>
      </c>
      <c r="G142" t="s">
        <v>610</v>
      </c>
      <c r="H142" t="s">
        <v>611</v>
      </c>
      <c r="J142" t="s">
        <v>146</v>
      </c>
      <c r="K142" t="s">
        <v>49</v>
      </c>
      <c r="L142" t="s">
        <v>50</v>
      </c>
      <c r="N142" t="s">
        <v>612</v>
      </c>
      <c r="O142" t="s">
        <v>34</v>
      </c>
      <c r="S142" t="s">
        <v>412</v>
      </c>
      <c r="W142" t="s">
        <v>42</v>
      </c>
      <c r="AL142" t="s">
        <v>43</v>
      </c>
    </row>
    <row r="143" spans="1:38" x14ac:dyDescent="0.25">
      <c r="A143">
        <v>141</v>
      </c>
      <c r="B143" t="s">
        <v>613</v>
      </c>
      <c r="C143" s="6" t="s">
        <v>614</v>
      </c>
      <c r="D143">
        <v>46</v>
      </c>
      <c r="E143" t="s">
        <v>54</v>
      </c>
      <c r="F143" t="s">
        <v>47</v>
      </c>
      <c r="G143" t="s">
        <v>615</v>
      </c>
      <c r="H143" t="s">
        <v>101</v>
      </c>
      <c r="I143" t="s">
        <v>57</v>
      </c>
      <c r="J143" t="s">
        <v>615</v>
      </c>
      <c r="L143" t="s">
        <v>34</v>
      </c>
      <c r="M143" t="s">
        <v>616</v>
      </c>
      <c r="N143" t="s">
        <v>59</v>
      </c>
      <c r="O143" t="s">
        <v>287</v>
      </c>
      <c r="P143" t="s">
        <v>615</v>
      </c>
      <c r="S143" t="s">
        <v>617</v>
      </c>
      <c r="V143" t="s">
        <v>42</v>
      </c>
      <c r="W143" t="s">
        <v>42</v>
      </c>
      <c r="AC143" t="s">
        <v>42</v>
      </c>
      <c r="AK143" t="s">
        <v>42</v>
      </c>
      <c r="AL143" t="s">
        <v>43</v>
      </c>
    </row>
    <row r="144" spans="1:38" x14ac:dyDescent="0.25">
      <c r="A144">
        <v>142</v>
      </c>
      <c r="B144" t="s">
        <v>618</v>
      </c>
      <c r="C144" s="6" t="s">
        <v>619</v>
      </c>
      <c r="D144">
        <v>50</v>
      </c>
      <c r="E144" t="s">
        <v>46</v>
      </c>
      <c r="F144" t="s">
        <v>55</v>
      </c>
      <c r="G144" t="s">
        <v>97</v>
      </c>
      <c r="H144" t="s">
        <v>82</v>
      </c>
      <c r="I144" t="s">
        <v>57</v>
      </c>
      <c r="J144" t="s">
        <v>208</v>
      </c>
      <c r="K144" t="s">
        <v>93</v>
      </c>
      <c r="L144" t="s">
        <v>50</v>
      </c>
      <c r="N144" t="s">
        <v>170</v>
      </c>
      <c r="O144" t="s">
        <v>620</v>
      </c>
      <c r="P144" t="s">
        <v>208</v>
      </c>
      <c r="Q144" t="s">
        <v>93</v>
      </c>
      <c r="R144" t="s">
        <v>57</v>
      </c>
      <c r="S144" t="s">
        <v>621</v>
      </c>
      <c r="U144" t="s">
        <v>42</v>
      </c>
      <c r="V144" t="s">
        <v>42</v>
      </c>
      <c r="W144" t="s">
        <v>42</v>
      </c>
      <c r="AL144" t="s">
        <v>43</v>
      </c>
    </row>
    <row r="145" spans="1:38" x14ac:dyDescent="0.25">
      <c r="A145">
        <v>143</v>
      </c>
      <c r="B145" t="s">
        <v>622</v>
      </c>
      <c r="C145" s="6" t="s">
        <v>623</v>
      </c>
      <c r="D145">
        <v>33</v>
      </c>
      <c r="E145" t="s">
        <v>46</v>
      </c>
      <c r="F145" t="s">
        <v>55</v>
      </c>
      <c r="G145" t="s">
        <v>624</v>
      </c>
      <c r="H145" t="s">
        <v>93</v>
      </c>
      <c r="I145" t="s">
        <v>57</v>
      </c>
      <c r="J145" t="s">
        <v>93</v>
      </c>
      <c r="K145" t="s">
        <v>93</v>
      </c>
      <c r="L145" t="s">
        <v>50</v>
      </c>
      <c r="N145" t="s">
        <v>166</v>
      </c>
      <c r="O145" t="s">
        <v>70</v>
      </c>
      <c r="P145" t="s">
        <v>624</v>
      </c>
      <c r="Q145" t="s">
        <v>93</v>
      </c>
      <c r="R145" t="s">
        <v>57</v>
      </c>
      <c r="S145" t="s">
        <v>625</v>
      </c>
      <c r="U145" t="s">
        <v>42</v>
      </c>
      <c r="W145" t="s">
        <v>42</v>
      </c>
      <c r="X145" t="s">
        <v>42</v>
      </c>
      <c r="AL145" t="s">
        <v>43</v>
      </c>
    </row>
    <row r="146" spans="1:38" x14ac:dyDescent="0.25">
      <c r="A146">
        <v>144</v>
      </c>
      <c r="B146" t="s">
        <v>626</v>
      </c>
      <c r="C146" s="6" t="s">
        <v>627</v>
      </c>
      <c r="D146">
        <v>58</v>
      </c>
      <c r="E146" t="s">
        <v>46</v>
      </c>
      <c r="F146" t="s">
        <v>55</v>
      </c>
      <c r="G146" t="s">
        <v>628</v>
      </c>
      <c r="H146" t="s">
        <v>49</v>
      </c>
      <c r="J146" t="s">
        <v>628</v>
      </c>
      <c r="K146" t="s">
        <v>49</v>
      </c>
      <c r="L146" t="s">
        <v>70</v>
      </c>
      <c r="N146" t="s">
        <v>102</v>
      </c>
      <c r="O146" t="s">
        <v>70</v>
      </c>
      <c r="S146" t="s">
        <v>629</v>
      </c>
      <c r="T146" t="s">
        <v>630</v>
      </c>
      <c r="Y146" t="s">
        <v>42</v>
      </c>
      <c r="AL146" t="s">
        <v>43</v>
      </c>
    </row>
    <row r="147" spans="1:38" x14ac:dyDescent="0.25">
      <c r="A147">
        <v>145</v>
      </c>
      <c r="B147" t="s">
        <v>631</v>
      </c>
      <c r="C147" s="6" t="s">
        <v>632</v>
      </c>
      <c r="D147">
        <v>49</v>
      </c>
      <c r="E147" t="s">
        <v>46</v>
      </c>
      <c r="F147" t="s">
        <v>55</v>
      </c>
      <c r="G147" t="s">
        <v>107</v>
      </c>
      <c r="H147" t="s">
        <v>49</v>
      </c>
      <c r="I147" t="s">
        <v>57</v>
      </c>
      <c r="J147" t="s">
        <v>107</v>
      </c>
      <c r="L147" t="s">
        <v>70</v>
      </c>
      <c r="N147" t="s">
        <v>69</v>
      </c>
      <c r="O147" t="s">
        <v>70</v>
      </c>
      <c r="P147" t="s">
        <v>107</v>
      </c>
      <c r="S147" t="s">
        <v>633</v>
      </c>
      <c r="U147" t="s">
        <v>42</v>
      </c>
      <c r="W147" t="s">
        <v>42</v>
      </c>
      <c r="AA147" t="s">
        <v>42</v>
      </c>
      <c r="AK147" t="s">
        <v>42</v>
      </c>
      <c r="AL147" t="s">
        <v>43</v>
      </c>
    </row>
    <row r="148" spans="1:38" x14ac:dyDescent="0.25">
      <c r="A148">
        <v>146</v>
      </c>
      <c r="B148" t="s">
        <v>634</v>
      </c>
      <c r="C148" s="6" t="s">
        <v>635</v>
      </c>
      <c r="D148">
        <v>36</v>
      </c>
      <c r="E148" t="s">
        <v>46</v>
      </c>
      <c r="F148" t="s">
        <v>55</v>
      </c>
      <c r="G148" t="s">
        <v>93</v>
      </c>
      <c r="J148" t="s">
        <v>93</v>
      </c>
      <c r="L148" t="s">
        <v>50</v>
      </c>
      <c r="N148" t="s">
        <v>102</v>
      </c>
      <c r="O148" t="s">
        <v>60</v>
      </c>
      <c r="S148" t="s">
        <v>636</v>
      </c>
      <c r="AA148" t="s">
        <v>42</v>
      </c>
      <c r="AC148" t="s">
        <v>42</v>
      </c>
      <c r="AD148" t="s">
        <v>42</v>
      </c>
      <c r="AL148" t="s">
        <v>43</v>
      </c>
    </row>
    <row r="149" spans="1:38" x14ac:dyDescent="0.25">
      <c r="A149">
        <v>147</v>
      </c>
      <c r="B149" t="s">
        <v>637</v>
      </c>
      <c r="C149" s="6" t="s">
        <v>638</v>
      </c>
      <c r="D149">
        <v>35</v>
      </c>
      <c r="E149" t="s">
        <v>46</v>
      </c>
      <c r="F149" t="s">
        <v>55</v>
      </c>
      <c r="G149" t="s">
        <v>305</v>
      </c>
      <c r="H149" t="s">
        <v>93</v>
      </c>
      <c r="J149" t="s">
        <v>93</v>
      </c>
      <c r="K149" t="s">
        <v>93</v>
      </c>
      <c r="L149" t="s">
        <v>50</v>
      </c>
      <c r="N149" t="s">
        <v>269</v>
      </c>
      <c r="O149" t="s">
        <v>60</v>
      </c>
      <c r="S149" t="s">
        <v>89</v>
      </c>
      <c r="U149" t="s">
        <v>42</v>
      </c>
      <c r="AL149" t="s">
        <v>43</v>
      </c>
    </row>
    <row r="150" spans="1:38" x14ac:dyDescent="0.25">
      <c r="A150">
        <v>148</v>
      </c>
      <c r="B150" t="s">
        <v>639</v>
      </c>
      <c r="C150" s="6" t="s">
        <v>421</v>
      </c>
      <c r="D150">
        <v>52</v>
      </c>
      <c r="E150" t="s">
        <v>46</v>
      </c>
      <c r="F150" t="s">
        <v>55</v>
      </c>
      <c r="G150" t="s">
        <v>320</v>
      </c>
      <c r="H150" t="s">
        <v>49</v>
      </c>
      <c r="I150" t="s">
        <v>57</v>
      </c>
      <c r="J150" t="s">
        <v>320</v>
      </c>
      <c r="K150" t="s">
        <v>49</v>
      </c>
      <c r="L150" t="s">
        <v>70</v>
      </c>
      <c r="N150" t="s">
        <v>59</v>
      </c>
      <c r="O150" t="s">
        <v>70</v>
      </c>
      <c r="P150" t="s">
        <v>320</v>
      </c>
      <c r="Q150" t="s">
        <v>49</v>
      </c>
      <c r="R150" t="s">
        <v>57</v>
      </c>
      <c r="S150" t="s">
        <v>640</v>
      </c>
      <c r="U150" t="s">
        <v>42</v>
      </c>
      <c r="W150" t="s">
        <v>42</v>
      </c>
      <c r="AL150" t="s">
        <v>43</v>
      </c>
    </row>
    <row r="151" spans="1:38" x14ac:dyDescent="0.25">
      <c r="A151">
        <v>149</v>
      </c>
      <c r="B151" t="s">
        <v>641</v>
      </c>
      <c r="C151" s="6" t="s">
        <v>642</v>
      </c>
      <c r="D151">
        <v>41</v>
      </c>
      <c r="E151" t="s">
        <v>46</v>
      </c>
      <c r="F151" t="s">
        <v>55</v>
      </c>
      <c r="G151" t="s">
        <v>320</v>
      </c>
      <c r="J151" t="s">
        <v>320</v>
      </c>
      <c r="K151" t="s">
        <v>49</v>
      </c>
      <c r="L151" t="s">
        <v>70</v>
      </c>
      <c r="N151" t="s">
        <v>59</v>
      </c>
      <c r="O151" t="s">
        <v>70</v>
      </c>
      <c r="S151" t="s">
        <v>643</v>
      </c>
      <c r="V151" t="s">
        <v>42</v>
      </c>
      <c r="AA151" t="s">
        <v>42</v>
      </c>
      <c r="AL151" t="s">
        <v>43</v>
      </c>
    </row>
    <row r="152" spans="1:38" x14ac:dyDescent="0.25">
      <c r="A152">
        <v>150</v>
      </c>
      <c r="B152" t="s">
        <v>644</v>
      </c>
      <c r="C152" s="6" t="s">
        <v>356</v>
      </c>
      <c r="D152">
        <v>28</v>
      </c>
      <c r="E152" t="s">
        <v>46</v>
      </c>
      <c r="F152" t="s">
        <v>55</v>
      </c>
      <c r="G152" t="s">
        <v>201</v>
      </c>
      <c r="H152" t="s">
        <v>202</v>
      </c>
      <c r="I152" t="s">
        <v>57</v>
      </c>
      <c r="J152" t="s">
        <v>93</v>
      </c>
      <c r="L152" t="s">
        <v>50</v>
      </c>
      <c r="N152" t="s">
        <v>69</v>
      </c>
      <c r="O152" t="s">
        <v>645</v>
      </c>
      <c r="P152" t="s">
        <v>201</v>
      </c>
      <c r="S152" t="s">
        <v>646</v>
      </c>
      <c r="U152" t="s">
        <v>42</v>
      </c>
      <c r="AK152" t="s">
        <v>42</v>
      </c>
      <c r="AL152" t="s">
        <v>43</v>
      </c>
    </row>
    <row r="153" spans="1:38" x14ac:dyDescent="0.25">
      <c r="A153">
        <v>151</v>
      </c>
      <c r="B153" t="s">
        <v>647</v>
      </c>
      <c r="C153" s="6" t="s">
        <v>648</v>
      </c>
      <c r="D153">
        <v>37</v>
      </c>
      <c r="E153" t="s">
        <v>46</v>
      </c>
      <c r="F153" t="s">
        <v>55</v>
      </c>
      <c r="J153" t="s">
        <v>649</v>
      </c>
      <c r="K153" t="s">
        <v>82</v>
      </c>
      <c r="L153" t="s">
        <v>34</v>
      </c>
      <c r="N153" t="s">
        <v>350</v>
      </c>
      <c r="O153" t="s">
        <v>298</v>
      </c>
      <c r="P153" t="s">
        <v>649</v>
      </c>
      <c r="Q153" t="s">
        <v>82</v>
      </c>
      <c r="S153" t="s">
        <v>247</v>
      </c>
      <c r="W153" t="s">
        <v>42</v>
      </c>
      <c r="AK153" t="s">
        <v>42</v>
      </c>
      <c r="AL153" t="s">
        <v>43</v>
      </c>
    </row>
    <row r="154" spans="1:38" x14ac:dyDescent="0.25">
      <c r="A154">
        <v>152</v>
      </c>
      <c r="B154" t="s">
        <v>650</v>
      </c>
      <c r="C154" s="6" t="s">
        <v>651</v>
      </c>
      <c r="D154">
        <v>56</v>
      </c>
      <c r="E154" t="s">
        <v>54</v>
      </c>
      <c r="F154" t="s">
        <v>55</v>
      </c>
      <c r="G154" t="s">
        <v>208</v>
      </c>
      <c r="H154" t="s">
        <v>93</v>
      </c>
      <c r="J154" t="s">
        <v>208</v>
      </c>
      <c r="K154" t="s">
        <v>93</v>
      </c>
      <c r="L154" t="s">
        <v>70</v>
      </c>
      <c r="N154" t="s">
        <v>652</v>
      </c>
      <c r="O154" t="s">
        <v>70</v>
      </c>
      <c r="S154" t="s">
        <v>653</v>
      </c>
      <c r="Y154" t="s">
        <v>42</v>
      </c>
      <c r="AB154" t="s">
        <v>42</v>
      </c>
      <c r="AD154" t="s">
        <v>42</v>
      </c>
      <c r="AL154" t="s">
        <v>43</v>
      </c>
    </row>
    <row r="155" spans="1:38" x14ac:dyDescent="0.25">
      <c r="A155">
        <v>153</v>
      </c>
      <c r="B155" t="s">
        <v>654</v>
      </c>
      <c r="C155" s="6" t="s">
        <v>655</v>
      </c>
      <c r="D155">
        <v>48</v>
      </c>
      <c r="E155" t="s">
        <v>54</v>
      </c>
      <c r="F155" t="s">
        <v>55</v>
      </c>
      <c r="G155" t="s">
        <v>273</v>
      </c>
      <c r="H155" t="s">
        <v>202</v>
      </c>
      <c r="I155" t="s">
        <v>57</v>
      </c>
      <c r="J155" t="s">
        <v>273</v>
      </c>
      <c r="K155" t="s">
        <v>202</v>
      </c>
      <c r="L155" t="s">
        <v>70</v>
      </c>
      <c r="N155" t="s">
        <v>59</v>
      </c>
      <c r="O155" t="s">
        <v>70</v>
      </c>
      <c r="P155" t="s">
        <v>273</v>
      </c>
      <c r="Q155" t="s">
        <v>202</v>
      </c>
      <c r="R155" t="s">
        <v>57</v>
      </c>
      <c r="S155" t="s">
        <v>656</v>
      </c>
      <c r="V155" t="s">
        <v>42</v>
      </c>
      <c r="AL155" t="s">
        <v>43</v>
      </c>
    </row>
    <row r="156" spans="1:38" x14ac:dyDescent="0.25">
      <c r="A156">
        <v>154</v>
      </c>
      <c r="B156" t="s">
        <v>657</v>
      </c>
      <c r="C156" s="6" t="s">
        <v>658</v>
      </c>
      <c r="D156">
        <v>46</v>
      </c>
      <c r="E156" t="s">
        <v>46</v>
      </c>
      <c r="F156" t="s">
        <v>55</v>
      </c>
      <c r="G156" t="s">
        <v>305</v>
      </c>
      <c r="H156" t="s">
        <v>93</v>
      </c>
      <c r="J156" t="s">
        <v>93</v>
      </c>
      <c r="K156" t="s">
        <v>93</v>
      </c>
      <c r="L156" t="s">
        <v>50</v>
      </c>
      <c r="N156" t="s">
        <v>59</v>
      </c>
      <c r="O156" t="s">
        <v>34</v>
      </c>
      <c r="S156" t="s">
        <v>659</v>
      </c>
      <c r="U156" t="s">
        <v>42</v>
      </c>
      <c r="V156" t="s">
        <v>42</v>
      </c>
      <c r="AL156" t="s">
        <v>43</v>
      </c>
    </row>
    <row r="157" spans="1:38" x14ac:dyDescent="0.25">
      <c r="A157">
        <v>155</v>
      </c>
      <c r="B157" t="s">
        <v>660</v>
      </c>
      <c r="C157" s="6" t="s">
        <v>661</v>
      </c>
      <c r="D157">
        <v>53</v>
      </c>
      <c r="E157" t="s">
        <v>46</v>
      </c>
      <c r="F157" t="s">
        <v>55</v>
      </c>
      <c r="G157" t="s">
        <v>418</v>
      </c>
      <c r="H157" t="s">
        <v>93</v>
      </c>
      <c r="I157" t="s">
        <v>57</v>
      </c>
      <c r="J157" t="s">
        <v>418</v>
      </c>
      <c r="K157" t="s">
        <v>93</v>
      </c>
      <c r="L157" t="s">
        <v>70</v>
      </c>
      <c r="N157" t="s">
        <v>59</v>
      </c>
      <c r="O157" t="s">
        <v>70</v>
      </c>
      <c r="P157" t="s">
        <v>418</v>
      </c>
      <c r="Q157" t="s">
        <v>93</v>
      </c>
      <c r="S157" t="s">
        <v>662</v>
      </c>
      <c r="V157" t="s">
        <v>42</v>
      </c>
      <c r="W157" t="s">
        <v>42</v>
      </c>
      <c r="AK157" t="s">
        <v>42</v>
      </c>
      <c r="AL157" t="s">
        <v>43</v>
      </c>
    </row>
    <row r="158" spans="1:38" x14ac:dyDescent="0.25">
      <c r="A158">
        <v>156</v>
      </c>
      <c r="B158" t="s">
        <v>663</v>
      </c>
      <c r="C158" s="6" t="s">
        <v>459</v>
      </c>
      <c r="D158">
        <v>45</v>
      </c>
      <c r="E158" t="s">
        <v>46</v>
      </c>
      <c r="F158" t="s">
        <v>55</v>
      </c>
      <c r="G158" t="s">
        <v>664</v>
      </c>
      <c r="H158" t="s">
        <v>82</v>
      </c>
      <c r="I158" t="s">
        <v>57</v>
      </c>
      <c r="J158" t="s">
        <v>664</v>
      </c>
      <c r="K158" t="s">
        <v>82</v>
      </c>
      <c r="L158" t="s">
        <v>70</v>
      </c>
      <c r="N158" t="s">
        <v>59</v>
      </c>
      <c r="O158" t="s">
        <v>287</v>
      </c>
      <c r="P158" t="s">
        <v>664</v>
      </c>
      <c r="Q158" t="s">
        <v>82</v>
      </c>
      <c r="S158" t="s">
        <v>665</v>
      </c>
      <c r="V158" t="s">
        <v>42</v>
      </c>
      <c r="AE158" t="s">
        <v>42</v>
      </c>
      <c r="AL158" t="s">
        <v>43</v>
      </c>
    </row>
    <row r="159" spans="1:38" x14ac:dyDescent="0.25">
      <c r="A159">
        <v>157</v>
      </c>
      <c r="B159" t="s">
        <v>666</v>
      </c>
      <c r="C159" s="6" t="s">
        <v>667</v>
      </c>
      <c r="D159">
        <v>52</v>
      </c>
      <c r="E159" t="s">
        <v>46</v>
      </c>
      <c r="F159" t="s">
        <v>55</v>
      </c>
      <c r="G159" t="s">
        <v>668</v>
      </c>
      <c r="H159" t="s">
        <v>202</v>
      </c>
      <c r="J159" t="s">
        <v>668</v>
      </c>
      <c r="K159" t="s">
        <v>202</v>
      </c>
      <c r="L159" t="s">
        <v>70</v>
      </c>
      <c r="N159" t="s">
        <v>59</v>
      </c>
      <c r="O159" t="s">
        <v>70</v>
      </c>
      <c r="S159" t="s">
        <v>538</v>
      </c>
      <c r="U159" t="s">
        <v>42</v>
      </c>
      <c r="AL159" t="s">
        <v>43</v>
      </c>
    </row>
    <row r="160" spans="1:38" x14ac:dyDescent="0.25">
      <c r="A160">
        <v>158</v>
      </c>
      <c r="B160" t="s">
        <v>669</v>
      </c>
      <c r="C160" s="6" t="s">
        <v>670</v>
      </c>
      <c r="D160">
        <v>64</v>
      </c>
      <c r="E160" t="s">
        <v>46</v>
      </c>
      <c r="F160" t="s">
        <v>55</v>
      </c>
      <c r="G160" t="s">
        <v>260</v>
      </c>
      <c r="H160" t="s">
        <v>49</v>
      </c>
      <c r="I160" t="s">
        <v>57</v>
      </c>
      <c r="J160" t="s">
        <v>260</v>
      </c>
      <c r="K160" t="s">
        <v>49</v>
      </c>
      <c r="L160" t="s">
        <v>70</v>
      </c>
      <c r="N160" t="s">
        <v>59</v>
      </c>
      <c r="O160" t="s">
        <v>70</v>
      </c>
      <c r="P160" t="s">
        <v>260</v>
      </c>
      <c r="Q160" t="s">
        <v>49</v>
      </c>
      <c r="S160" t="s">
        <v>671</v>
      </c>
      <c r="Y160" t="s">
        <v>42</v>
      </c>
      <c r="Z160" t="s">
        <v>42</v>
      </c>
      <c r="AA160" t="s">
        <v>42</v>
      </c>
      <c r="AC160" t="s">
        <v>42</v>
      </c>
      <c r="AK160" t="s">
        <v>42</v>
      </c>
      <c r="AL160" t="s">
        <v>43</v>
      </c>
    </row>
    <row r="161" spans="1:38" x14ac:dyDescent="0.25">
      <c r="A161">
        <v>159</v>
      </c>
      <c r="B161" t="s">
        <v>672</v>
      </c>
      <c r="C161" s="6" t="s">
        <v>673</v>
      </c>
      <c r="D161">
        <v>42</v>
      </c>
      <c r="E161" t="s">
        <v>54</v>
      </c>
      <c r="F161" t="s">
        <v>55</v>
      </c>
      <c r="G161" t="s">
        <v>192</v>
      </c>
      <c r="H161" t="s">
        <v>82</v>
      </c>
      <c r="I161" t="s">
        <v>57</v>
      </c>
      <c r="J161" t="s">
        <v>192</v>
      </c>
      <c r="K161" t="s">
        <v>82</v>
      </c>
      <c r="L161" t="s">
        <v>70</v>
      </c>
      <c r="O161" t="s">
        <v>70</v>
      </c>
      <c r="P161" t="s">
        <v>192</v>
      </c>
      <c r="Q161" t="s">
        <v>82</v>
      </c>
      <c r="R161" t="s">
        <v>57</v>
      </c>
      <c r="S161" t="s">
        <v>674</v>
      </c>
      <c r="U161" t="s">
        <v>42</v>
      </c>
      <c r="AC161" t="s">
        <v>42</v>
      </c>
      <c r="AK161" t="s">
        <v>42</v>
      </c>
      <c r="AL161" t="s">
        <v>43</v>
      </c>
    </row>
    <row r="162" spans="1:38" x14ac:dyDescent="0.25">
      <c r="A162">
        <v>160</v>
      </c>
      <c r="B162" t="s">
        <v>675</v>
      </c>
      <c r="C162" s="6" t="s">
        <v>676</v>
      </c>
      <c r="D162">
        <v>23</v>
      </c>
      <c r="E162" t="s">
        <v>46</v>
      </c>
      <c r="F162" t="s">
        <v>106</v>
      </c>
      <c r="G162" t="s">
        <v>267</v>
      </c>
      <c r="H162" t="s">
        <v>142</v>
      </c>
      <c r="I162" t="s">
        <v>57</v>
      </c>
      <c r="J162" t="s">
        <v>267</v>
      </c>
      <c r="K162" t="s">
        <v>142</v>
      </c>
      <c r="L162" t="s">
        <v>70</v>
      </c>
      <c r="O162" t="s">
        <v>70</v>
      </c>
      <c r="P162" t="s">
        <v>267</v>
      </c>
      <c r="Q162" t="s">
        <v>142</v>
      </c>
      <c r="R162" t="s">
        <v>57</v>
      </c>
      <c r="S162" t="s">
        <v>538</v>
      </c>
      <c r="U162" t="s">
        <v>42</v>
      </c>
      <c r="AK162" t="s">
        <v>42</v>
      </c>
      <c r="AL162" t="s">
        <v>43</v>
      </c>
    </row>
    <row r="163" spans="1:38" x14ac:dyDescent="0.25">
      <c r="A163">
        <v>161</v>
      </c>
      <c r="B163" t="s">
        <v>677</v>
      </c>
      <c r="C163" s="6" t="s">
        <v>678</v>
      </c>
      <c r="D163">
        <v>43</v>
      </c>
      <c r="E163" t="s">
        <v>46</v>
      </c>
      <c r="F163" t="s">
        <v>55</v>
      </c>
      <c r="G163" t="s">
        <v>679</v>
      </c>
      <c r="H163" t="s">
        <v>251</v>
      </c>
      <c r="I163" t="s">
        <v>57</v>
      </c>
      <c r="J163" t="s">
        <v>679</v>
      </c>
      <c r="K163" t="s">
        <v>251</v>
      </c>
      <c r="L163" t="s">
        <v>70</v>
      </c>
      <c r="N163" t="s">
        <v>166</v>
      </c>
      <c r="O163" t="s">
        <v>70</v>
      </c>
      <c r="P163" t="s">
        <v>679</v>
      </c>
      <c r="Q163" t="s">
        <v>251</v>
      </c>
      <c r="S163" t="s">
        <v>680</v>
      </c>
      <c r="V163" t="s">
        <v>42</v>
      </c>
      <c r="W163" t="s">
        <v>42</v>
      </c>
      <c r="AK163" t="s">
        <v>42</v>
      </c>
      <c r="AL163" t="s">
        <v>43</v>
      </c>
    </row>
    <row r="164" spans="1:38" x14ac:dyDescent="0.25">
      <c r="A164">
        <v>162</v>
      </c>
      <c r="B164" t="s">
        <v>681</v>
      </c>
      <c r="C164" s="6" t="s">
        <v>682</v>
      </c>
      <c r="D164">
        <v>19</v>
      </c>
      <c r="E164" t="s">
        <v>54</v>
      </c>
      <c r="F164" t="s">
        <v>55</v>
      </c>
      <c r="G164" t="s">
        <v>683</v>
      </c>
      <c r="H164" t="s">
        <v>49</v>
      </c>
      <c r="J164" t="s">
        <v>208</v>
      </c>
      <c r="K164" t="s">
        <v>93</v>
      </c>
      <c r="L164" t="s">
        <v>50</v>
      </c>
      <c r="N164" t="s">
        <v>269</v>
      </c>
      <c r="O164" t="s">
        <v>34</v>
      </c>
      <c r="S164" t="s">
        <v>84</v>
      </c>
      <c r="U164" t="s">
        <v>42</v>
      </c>
      <c r="AL164" t="s">
        <v>43</v>
      </c>
    </row>
    <row r="165" spans="1:38" x14ac:dyDescent="0.25">
      <c r="A165">
        <v>163</v>
      </c>
      <c r="B165" t="s">
        <v>684</v>
      </c>
      <c r="C165" s="6" t="s">
        <v>685</v>
      </c>
      <c r="D165">
        <v>38</v>
      </c>
      <c r="E165" t="s">
        <v>54</v>
      </c>
      <c r="F165" t="s">
        <v>55</v>
      </c>
      <c r="G165" t="s">
        <v>165</v>
      </c>
      <c r="H165" t="s">
        <v>93</v>
      </c>
      <c r="I165" t="s">
        <v>57</v>
      </c>
      <c r="J165" t="s">
        <v>165</v>
      </c>
      <c r="K165" t="s">
        <v>93</v>
      </c>
      <c r="L165" t="s">
        <v>70</v>
      </c>
      <c r="O165" t="s">
        <v>70</v>
      </c>
      <c r="S165" t="s">
        <v>686</v>
      </c>
      <c r="W165" t="s">
        <v>42</v>
      </c>
      <c r="AA165" t="s">
        <v>42</v>
      </c>
      <c r="AI165" t="s">
        <v>449</v>
      </c>
      <c r="AK165" t="s">
        <v>42</v>
      </c>
      <c r="AL165" t="s">
        <v>43</v>
      </c>
    </row>
    <row r="166" spans="1:38" x14ac:dyDescent="0.25">
      <c r="A166">
        <v>164</v>
      </c>
      <c r="B166" t="s">
        <v>687</v>
      </c>
      <c r="C166" s="6" t="s">
        <v>688</v>
      </c>
      <c r="D166">
        <v>47</v>
      </c>
      <c r="E166" t="s">
        <v>54</v>
      </c>
      <c r="F166" t="s">
        <v>55</v>
      </c>
      <c r="G166" t="s">
        <v>574</v>
      </c>
      <c r="H166" t="s">
        <v>251</v>
      </c>
      <c r="I166" t="s">
        <v>57</v>
      </c>
      <c r="J166" t="s">
        <v>574</v>
      </c>
      <c r="L166" t="s">
        <v>34</v>
      </c>
      <c r="M166" t="s">
        <v>689</v>
      </c>
      <c r="N166" t="s">
        <v>69</v>
      </c>
      <c r="O166" t="s">
        <v>287</v>
      </c>
      <c r="P166" t="s">
        <v>574</v>
      </c>
      <c r="S166" t="s">
        <v>690</v>
      </c>
      <c r="AA166" t="s">
        <v>42</v>
      </c>
      <c r="AD166" t="s">
        <v>42</v>
      </c>
      <c r="AK166" t="s">
        <v>42</v>
      </c>
      <c r="AL166" t="s">
        <v>43</v>
      </c>
    </row>
    <row r="167" spans="1:38" x14ac:dyDescent="0.25">
      <c r="A167">
        <v>165</v>
      </c>
      <c r="B167" t="s">
        <v>691</v>
      </c>
      <c r="C167" s="6" t="s">
        <v>692</v>
      </c>
      <c r="D167">
        <v>59</v>
      </c>
      <c r="E167" t="s">
        <v>54</v>
      </c>
      <c r="F167" t="s">
        <v>55</v>
      </c>
      <c r="G167" t="s">
        <v>525</v>
      </c>
      <c r="H167" t="s">
        <v>93</v>
      </c>
      <c r="I167" t="s">
        <v>57</v>
      </c>
      <c r="J167" t="s">
        <v>525</v>
      </c>
      <c r="K167" t="s">
        <v>93</v>
      </c>
      <c r="L167" t="s">
        <v>70</v>
      </c>
      <c r="O167" t="s">
        <v>70</v>
      </c>
      <c r="P167" t="s">
        <v>525</v>
      </c>
      <c r="Q167" t="s">
        <v>93</v>
      </c>
      <c r="R167" t="s">
        <v>57</v>
      </c>
      <c r="S167" t="s">
        <v>693</v>
      </c>
      <c r="Z167" t="s">
        <v>42</v>
      </c>
      <c r="AC167" t="s">
        <v>42</v>
      </c>
      <c r="AK167" t="s">
        <v>42</v>
      </c>
      <c r="AL167" t="s">
        <v>43</v>
      </c>
    </row>
    <row r="168" spans="1:38" x14ac:dyDescent="0.25">
      <c r="A168">
        <v>166</v>
      </c>
      <c r="B168" t="s">
        <v>694</v>
      </c>
      <c r="C168" s="6" t="s">
        <v>695</v>
      </c>
      <c r="D168">
        <v>22</v>
      </c>
      <c r="E168" t="s">
        <v>46</v>
      </c>
      <c r="F168" t="s">
        <v>55</v>
      </c>
      <c r="G168" t="s">
        <v>362</v>
      </c>
      <c r="H168" t="s">
        <v>251</v>
      </c>
      <c r="I168" t="s">
        <v>57</v>
      </c>
      <c r="J168" t="s">
        <v>82</v>
      </c>
      <c r="K168" t="s">
        <v>82</v>
      </c>
      <c r="L168" t="s">
        <v>50</v>
      </c>
      <c r="N168" t="s">
        <v>350</v>
      </c>
      <c r="O168" t="s">
        <v>70</v>
      </c>
      <c r="P168" t="s">
        <v>362</v>
      </c>
      <c r="Q168" t="s">
        <v>251</v>
      </c>
      <c r="S168" t="s">
        <v>696</v>
      </c>
      <c r="W168" t="s">
        <v>42</v>
      </c>
      <c r="X168" t="s">
        <v>42</v>
      </c>
      <c r="AC168" t="s">
        <v>42</v>
      </c>
      <c r="AK168" t="s">
        <v>42</v>
      </c>
      <c r="AL168" t="s">
        <v>43</v>
      </c>
    </row>
    <row r="169" spans="1:38" x14ac:dyDescent="0.25">
      <c r="A169">
        <v>167</v>
      </c>
      <c r="B169" t="s">
        <v>697</v>
      </c>
      <c r="C169" s="6" t="s">
        <v>698</v>
      </c>
      <c r="D169">
        <v>29</v>
      </c>
      <c r="E169" t="s">
        <v>54</v>
      </c>
      <c r="F169" t="s">
        <v>55</v>
      </c>
      <c r="G169" t="s">
        <v>101</v>
      </c>
      <c r="J169" t="s">
        <v>101</v>
      </c>
      <c r="K169" t="s">
        <v>101</v>
      </c>
      <c r="L169" t="s">
        <v>70</v>
      </c>
      <c r="N169" t="s">
        <v>269</v>
      </c>
      <c r="O169" t="s">
        <v>70</v>
      </c>
      <c r="S169" t="s">
        <v>699</v>
      </c>
      <c r="U169" t="s">
        <v>42</v>
      </c>
      <c r="W169" t="s">
        <v>42</v>
      </c>
      <c r="AL169" t="s">
        <v>43</v>
      </c>
    </row>
    <row r="170" spans="1:38" x14ac:dyDescent="0.25">
      <c r="A170">
        <v>168</v>
      </c>
      <c r="B170" t="s">
        <v>700</v>
      </c>
      <c r="C170" s="6" t="s">
        <v>701</v>
      </c>
      <c r="D170">
        <v>45</v>
      </c>
      <c r="E170" t="s">
        <v>46</v>
      </c>
      <c r="F170" t="s">
        <v>55</v>
      </c>
      <c r="G170" t="s">
        <v>201</v>
      </c>
      <c r="H170" t="s">
        <v>202</v>
      </c>
      <c r="I170" t="s">
        <v>57</v>
      </c>
      <c r="J170" t="s">
        <v>201</v>
      </c>
      <c r="K170" t="s">
        <v>202</v>
      </c>
      <c r="L170" t="s">
        <v>70</v>
      </c>
      <c r="N170" t="s">
        <v>59</v>
      </c>
      <c r="O170" t="s">
        <v>70</v>
      </c>
      <c r="P170" t="s">
        <v>201</v>
      </c>
      <c r="Q170" t="s">
        <v>202</v>
      </c>
      <c r="R170" t="s">
        <v>57</v>
      </c>
      <c r="S170" t="s">
        <v>702</v>
      </c>
      <c r="W170" t="s">
        <v>42</v>
      </c>
      <c r="X170" t="s">
        <v>42</v>
      </c>
      <c r="AL170" t="s">
        <v>43</v>
      </c>
    </row>
    <row r="171" spans="1:38" x14ac:dyDescent="0.25">
      <c r="A171">
        <v>169</v>
      </c>
      <c r="B171" t="s">
        <v>703</v>
      </c>
      <c r="C171" s="6" t="s">
        <v>704</v>
      </c>
      <c r="D171">
        <v>34</v>
      </c>
      <c r="E171" t="s">
        <v>46</v>
      </c>
      <c r="F171" t="s">
        <v>55</v>
      </c>
      <c r="G171" t="s">
        <v>705</v>
      </c>
      <c r="H171" t="s">
        <v>706</v>
      </c>
      <c r="I171" t="s">
        <v>191</v>
      </c>
      <c r="J171" t="s">
        <v>707</v>
      </c>
      <c r="K171" t="s">
        <v>142</v>
      </c>
      <c r="L171" t="s">
        <v>34</v>
      </c>
      <c r="O171" t="s">
        <v>34</v>
      </c>
      <c r="S171" t="s">
        <v>708</v>
      </c>
      <c r="U171" t="s">
        <v>42</v>
      </c>
      <c r="AC171" t="s">
        <v>42</v>
      </c>
      <c r="AE171" t="s">
        <v>42</v>
      </c>
      <c r="AK171" t="s">
        <v>42</v>
      </c>
      <c r="AL171" t="s">
        <v>43</v>
      </c>
    </row>
    <row r="172" spans="1:38" x14ac:dyDescent="0.25">
      <c r="A172">
        <v>170</v>
      </c>
      <c r="B172" t="s">
        <v>709</v>
      </c>
      <c r="C172" s="6" t="s">
        <v>710</v>
      </c>
      <c r="D172">
        <v>30</v>
      </c>
      <c r="E172" t="s">
        <v>46</v>
      </c>
      <c r="F172" t="s">
        <v>55</v>
      </c>
      <c r="G172" t="s">
        <v>260</v>
      </c>
      <c r="H172" t="s">
        <v>49</v>
      </c>
      <c r="J172" t="s">
        <v>107</v>
      </c>
      <c r="K172" t="s">
        <v>49</v>
      </c>
      <c r="L172" t="s">
        <v>34</v>
      </c>
      <c r="M172" t="s">
        <v>711</v>
      </c>
      <c r="N172" t="s">
        <v>83</v>
      </c>
      <c r="O172" t="s">
        <v>711</v>
      </c>
      <c r="S172" t="s">
        <v>712</v>
      </c>
      <c r="AI172" t="s">
        <v>713</v>
      </c>
      <c r="AL172" t="s">
        <v>43</v>
      </c>
    </row>
    <row r="173" spans="1:38" x14ac:dyDescent="0.25">
      <c r="A173">
        <v>171</v>
      </c>
      <c r="B173" t="s">
        <v>714</v>
      </c>
      <c r="C173" s="6" t="s">
        <v>427</v>
      </c>
      <c r="D173">
        <v>24</v>
      </c>
      <c r="E173" t="s">
        <v>46</v>
      </c>
      <c r="F173" t="s">
        <v>55</v>
      </c>
      <c r="G173" t="s">
        <v>178</v>
      </c>
      <c r="H173" t="s">
        <v>82</v>
      </c>
      <c r="I173" t="s">
        <v>57</v>
      </c>
      <c r="J173" t="s">
        <v>178</v>
      </c>
      <c r="K173" t="s">
        <v>82</v>
      </c>
      <c r="L173" t="s">
        <v>70</v>
      </c>
      <c r="N173" t="s">
        <v>59</v>
      </c>
      <c r="O173" t="s">
        <v>70</v>
      </c>
      <c r="P173" t="s">
        <v>178</v>
      </c>
      <c r="Q173" t="s">
        <v>82</v>
      </c>
      <c r="S173" t="s">
        <v>412</v>
      </c>
      <c r="W173" t="s">
        <v>42</v>
      </c>
      <c r="AK173" t="s">
        <v>42</v>
      </c>
      <c r="AL173" t="s">
        <v>43</v>
      </c>
    </row>
    <row r="174" spans="1:38" x14ac:dyDescent="0.25">
      <c r="A174">
        <v>172</v>
      </c>
      <c r="B174" t="s">
        <v>715</v>
      </c>
      <c r="C174" s="6" t="s">
        <v>716</v>
      </c>
      <c r="D174">
        <v>39</v>
      </c>
      <c r="E174" t="s">
        <v>46</v>
      </c>
      <c r="F174" t="s">
        <v>55</v>
      </c>
      <c r="G174" t="s">
        <v>357</v>
      </c>
      <c r="H174" t="s">
        <v>93</v>
      </c>
      <c r="J174" t="s">
        <v>357</v>
      </c>
      <c r="K174" t="s">
        <v>93</v>
      </c>
      <c r="L174" t="s">
        <v>70</v>
      </c>
      <c r="N174" t="s">
        <v>102</v>
      </c>
      <c r="O174" t="s">
        <v>70</v>
      </c>
      <c r="S174" t="s">
        <v>717</v>
      </c>
      <c r="T174" t="s">
        <v>718</v>
      </c>
      <c r="AI174" t="s">
        <v>719</v>
      </c>
      <c r="AL174" t="s">
        <v>43</v>
      </c>
    </row>
    <row r="175" spans="1:38" x14ac:dyDescent="0.25">
      <c r="A175">
        <v>173</v>
      </c>
      <c r="B175" t="s">
        <v>720</v>
      </c>
      <c r="C175" s="6" t="s">
        <v>721</v>
      </c>
      <c r="D175">
        <v>66</v>
      </c>
      <c r="E175" t="s">
        <v>46</v>
      </c>
      <c r="F175" t="s">
        <v>55</v>
      </c>
      <c r="G175" t="s">
        <v>418</v>
      </c>
      <c r="H175" t="s">
        <v>93</v>
      </c>
      <c r="I175" t="s">
        <v>57</v>
      </c>
      <c r="J175" t="s">
        <v>418</v>
      </c>
      <c r="L175" t="s">
        <v>70</v>
      </c>
      <c r="N175" t="s">
        <v>722</v>
      </c>
      <c r="O175" t="s">
        <v>70</v>
      </c>
      <c r="P175" t="s">
        <v>418</v>
      </c>
      <c r="S175" t="s">
        <v>723</v>
      </c>
      <c r="U175" t="s">
        <v>42</v>
      </c>
      <c r="AC175" t="s">
        <v>42</v>
      </c>
      <c r="AK175" t="s">
        <v>42</v>
      </c>
      <c r="AL175" t="s">
        <v>43</v>
      </c>
    </row>
    <row r="176" spans="1:38" x14ac:dyDescent="0.25">
      <c r="A176">
        <v>174</v>
      </c>
      <c r="B176" t="s">
        <v>724</v>
      </c>
      <c r="C176" s="6" t="s">
        <v>725</v>
      </c>
      <c r="D176">
        <v>26</v>
      </c>
      <c r="E176" t="s">
        <v>46</v>
      </c>
      <c r="F176" t="s">
        <v>55</v>
      </c>
      <c r="G176" t="s">
        <v>142</v>
      </c>
      <c r="H176" t="s">
        <v>142</v>
      </c>
      <c r="I176" t="s">
        <v>57</v>
      </c>
      <c r="J176" t="s">
        <v>142</v>
      </c>
      <c r="L176" t="s">
        <v>70</v>
      </c>
      <c r="N176" t="s">
        <v>59</v>
      </c>
      <c r="O176" t="s">
        <v>70</v>
      </c>
      <c r="P176" t="s">
        <v>142</v>
      </c>
      <c r="S176" t="s">
        <v>726</v>
      </c>
      <c r="U176" t="s">
        <v>42</v>
      </c>
      <c r="W176" t="s">
        <v>42</v>
      </c>
      <c r="AK176" t="s">
        <v>42</v>
      </c>
      <c r="AL176" t="s">
        <v>43</v>
      </c>
    </row>
    <row r="177" spans="1:38" x14ac:dyDescent="0.25">
      <c r="A177">
        <v>175</v>
      </c>
      <c r="B177" t="s">
        <v>727</v>
      </c>
      <c r="C177" s="6" t="s">
        <v>728</v>
      </c>
      <c r="D177">
        <v>40</v>
      </c>
      <c r="E177" t="s">
        <v>46</v>
      </c>
      <c r="F177" t="s">
        <v>55</v>
      </c>
      <c r="G177" t="s">
        <v>433</v>
      </c>
      <c r="H177" t="s">
        <v>142</v>
      </c>
      <c r="I177" t="s">
        <v>57</v>
      </c>
      <c r="J177" t="s">
        <v>433</v>
      </c>
      <c r="K177" t="s">
        <v>142</v>
      </c>
      <c r="L177" t="s">
        <v>70</v>
      </c>
      <c r="O177" t="s">
        <v>70</v>
      </c>
      <c r="S177" t="s">
        <v>729</v>
      </c>
      <c r="AC177" t="s">
        <v>42</v>
      </c>
      <c r="AF177" t="s">
        <v>42</v>
      </c>
      <c r="AK177" t="s">
        <v>42</v>
      </c>
      <c r="AL177" t="s">
        <v>43</v>
      </c>
    </row>
    <row r="178" spans="1:38" x14ac:dyDescent="0.25">
      <c r="A178">
        <v>176</v>
      </c>
      <c r="B178" t="s">
        <v>730</v>
      </c>
      <c r="C178" s="6" t="s">
        <v>731</v>
      </c>
      <c r="D178">
        <v>44</v>
      </c>
      <c r="E178" t="s">
        <v>54</v>
      </c>
      <c r="F178" t="s">
        <v>732</v>
      </c>
      <c r="G178" t="s">
        <v>82</v>
      </c>
      <c r="H178" t="s">
        <v>82</v>
      </c>
      <c r="I178" t="s">
        <v>57</v>
      </c>
      <c r="J178" t="s">
        <v>82</v>
      </c>
      <c r="K178" t="s">
        <v>82</v>
      </c>
      <c r="L178" t="s">
        <v>50</v>
      </c>
      <c r="N178" t="s">
        <v>102</v>
      </c>
      <c r="O178" t="s">
        <v>70</v>
      </c>
      <c r="P178" t="s">
        <v>82</v>
      </c>
      <c r="Q178" t="s">
        <v>82</v>
      </c>
      <c r="R178" t="s">
        <v>57</v>
      </c>
      <c r="S178" t="s">
        <v>733</v>
      </c>
      <c r="AA178" t="s">
        <v>42</v>
      </c>
      <c r="AL178" t="s">
        <v>43</v>
      </c>
    </row>
    <row r="179" spans="1:38" x14ac:dyDescent="0.25">
      <c r="A179">
        <v>177</v>
      </c>
      <c r="B179" t="s">
        <v>734</v>
      </c>
      <c r="C179" s="6" t="s">
        <v>735</v>
      </c>
      <c r="D179">
        <v>40</v>
      </c>
      <c r="E179" t="s">
        <v>46</v>
      </c>
      <c r="F179" t="s">
        <v>55</v>
      </c>
      <c r="G179" t="s">
        <v>97</v>
      </c>
      <c r="J179" t="s">
        <v>97</v>
      </c>
      <c r="K179" t="s">
        <v>82</v>
      </c>
      <c r="L179" t="s">
        <v>70</v>
      </c>
      <c r="N179" t="s">
        <v>170</v>
      </c>
      <c r="O179" t="s">
        <v>70</v>
      </c>
      <c r="S179" t="s">
        <v>736</v>
      </c>
      <c r="U179" t="s">
        <v>42</v>
      </c>
      <c r="W179" t="s">
        <v>42</v>
      </c>
      <c r="AL179" t="s">
        <v>43</v>
      </c>
    </row>
    <row r="180" spans="1:38" x14ac:dyDescent="0.25">
      <c r="A180">
        <v>178</v>
      </c>
      <c r="B180" t="s">
        <v>737</v>
      </c>
      <c r="C180" s="6" t="s">
        <v>738</v>
      </c>
      <c r="D180">
        <v>42</v>
      </c>
      <c r="E180" t="s">
        <v>46</v>
      </c>
      <c r="F180" t="s">
        <v>55</v>
      </c>
      <c r="G180" t="s">
        <v>82</v>
      </c>
      <c r="H180" t="s">
        <v>82</v>
      </c>
      <c r="I180" t="s">
        <v>57</v>
      </c>
      <c r="J180" t="s">
        <v>82</v>
      </c>
      <c r="K180" t="s">
        <v>82</v>
      </c>
      <c r="L180" t="s">
        <v>70</v>
      </c>
      <c r="O180" t="s">
        <v>70</v>
      </c>
      <c r="P180" t="s">
        <v>82</v>
      </c>
      <c r="Q180" t="s">
        <v>82</v>
      </c>
      <c r="R180" t="s">
        <v>57</v>
      </c>
      <c r="S180" t="s">
        <v>739</v>
      </c>
      <c r="U180" t="s">
        <v>42</v>
      </c>
      <c r="W180" t="s">
        <v>42</v>
      </c>
      <c r="AA180" t="s">
        <v>42</v>
      </c>
      <c r="AK180" t="s">
        <v>42</v>
      </c>
      <c r="AL180" t="s">
        <v>43</v>
      </c>
    </row>
    <row r="181" spans="1:38" x14ac:dyDescent="0.25">
      <c r="A181">
        <v>179</v>
      </c>
      <c r="B181" t="s">
        <v>740</v>
      </c>
      <c r="C181" s="6" t="s">
        <v>741</v>
      </c>
      <c r="D181">
        <v>32</v>
      </c>
      <c r="E181" t="s">
        <v>46</v>
      </c>
      <c r="F181" t="s">
        <v>55</v>
      </c>
      <c r="G181" t="s">
        <v>178</v>
      </c>
      <c r="H181" t="s">
        <v>82</v>
      </c>
      <c r="I181" t="s">
        <v>57</v>
      </c>
      <c r="J181" t="s">
        <v>178</v>
      </c>
      <c r="K181" t="s">
        <v>82</v>
      </c>
      <c r="L181" t="s">
        <v>70</v>
      </c>
      <c r="N181" t="s">
        <v>742</v>
      </c>
      <c r="O181" t="s">
        <v>70</v>
      </c>
      <c r="P181" t="s">
        <v>178</v>
      </c>
      <c r="Q181" t="s">
        <v>82</v>
      </c>
      <c r="R181" t="s">
        <v>57</v>
      </c>
      <c r="S181" t="s">
        <v>743</v>
      </c>
      <c r="V181" t="s">
        <v>42</v>
      </c>
      <c r="Y181" t="s">
        <v>42</v>
      </c>
      <c r="AC181" t="s">
        <v>42</v>
      </c>
      <c r="AH181" t="s">
        <v>42</v>
      </c>
      <c r="AL181" t="s">
        <v>43</v>
      </c>
    </row>
    <row r="182" spans="1:38" x14ac:dyDescent="0.25">
      <c r="A182">
        <v>180</v>
      </c>
      <c r="B182" t="s">
        <v>744</v>
      </c>
      <c r="C182" s="6" t="s">
        <v>745</v>
      </c>
      <c r="D182">
        <v>54</v>
      </c>
      <c r="E182" t="s">
        <v>46</v>
      </c>
      <c r="F182" t="s">
        <v>55</v>
      </c>
      <c r="G182" t="s">
        <v>146</v>
      </c>
      <c r="H182" t="s">
        <v>49</v>
      </c>
      <c r="I182" t="s">
        <v>57</v>
      </c>
      <c r="J182" t="s">
        <v>146</v>
      </c>
      <c r="K182" t="s">
        <v>49</v>
      </c>
      <c r="L182" t="s">
        <v>70</v>
      </c>
      <c r="N182" t="s">
        <v>59</v>
      </c>
      <c r="O182" t="s">
        <v>70</v>
      </c>
      <c r="P182" t="s">
        <v>146</v>
      </c>
      <c r="Q182" t="s">
        <v>49</v>
      </c>
      <c r="R182" t="s">
        <v>57</v>
      </c>
      <c r="S182" t="s">
        <v>746</v>
      </c>
      <c r="AA182" t="s">
        <v>42</v>
      </c>
      <c r="AC182" t="s">
        <v>42</v>
      </c>
      <c r="AD182" t="s">
        <v>42</v>
      </c>
      <c r="AL182" t="s">
        <v>43</v>
      </c>
    </row>
    <row r="183" spans="1:38" x14ac:dyDescent="0.25">
      <c r="A183">
        <v>181</v>
      </c>
      <c r="B183" t="s">
        <v>747</v>
      </c>
      <c r="C183" s="6" t="s">
        <v>748</v>
      </c>
      <c r="D183">
        <v>22</v>
      </c>
      <c r="E183" t="s">
        <v>46</v>
      </c>
      <c r="F183" t="s">
        <v>55</v>
      </c>
      <c r="G183" t="s">
        <v>749</v>
      </c>
      <c r="H183" t="s">
        <v>82</v>
      </c>
      <c r="I183" t="s">
        <v>57</v>
      </c>
      <c r="J183" t="s">
        <v>178</v>
      </c>
      <c r="K183" t="s">
        <v>82</v>
      </c>
      <c r="L183" t="s">
        <v>70</v>
      </c>
      <c r="N183" t="s">
        <v>166</v>
      </c>
      <c r="O183" t="s">
        <v>70</v>
      </c>
      <c r="P183" t="s">
        <v>749</v>
      </c>
      <c r="Q183" t="s">
        <v>82</v>
      </c>
      <c r="S183" t="s">
        <v>750</v>
      </c>
      <c r="U183" t="s">
        <v>42</v>
      </c>
      <c r="W183" t="s">
        <v>42</v>
      </c>
      <c r="AC183" t="s">
        <v>42</v>
      </c>
      <c r="AE183" t="s">
        <v>42</v>
      </c>
      <c r="AK183" t="s">
        <v>42</v>
      </c>
      <c r="AL183" t="s">
        <v>43</v>
      </c>
    </row>
    <row r="184" spans="1:38" x14ac:dyDescent="0.25">
      <c r="A184">
        <v>182</v>
      </c>
      <c r="B184" t="s">
        <v>751</v>
      </c>
      <c r="C184" s="6" t="s">
        <v>752</v>
      </c>
      <c r="D184">
        <v>49</v>
      </c>
      <c r="E184" t="s">
        <v>54</v>
      </c>
      <c r="F184" t="s">
        <v>55</v>
      </c>
      <c r="G184" t="s">
        <v>513</v>
      </c>
      <c r="H184" t="s">
        <v>101</v>
      </c>
      <c r="I184" t="s">
        <v>57</v>
      </c>
      <c r="J184" t="s">
        <v>341</v>
      </c>
      <c r="K184" t="s">
        <v>101</v>
      </c>
      <c r="L184" t="s">
        <v>50</v>
      </c>
      <c r="O184" t="s">
        <v>70</v>
      </c>
      <c r="S184" t="s">
        <v>753</v>
      </c>
      <c r="W184" t="s">
        <v>42</v>
      </c>
      <c r="AB184" t="s">
        <v>42</v>
      </c>
      <c r="AK184" t="s">
        <v>42</v>
      </c>
      <c r="AL184" t="s">
        <v>43</v>
      </c>
    </row>
    <row r="185" spans="1:38" x14ac:dyDescent="0.25">
      <c r="A185">
        <v>183</v>
      </c>
      <c r="B185" t="s">
        <v>754</v>
      </c>
      <c r="C185" s="6" t="s">
        <v>755</v>
      </c>
      <c r="D185">
        <v>31</v>
      </c>
      <c r="E185" t="s">
        <v>46</v>
      </c>
      <c r="F185" t="s">
        <v>55</v>
      </c>
      <c r="G185" t="s">
        <v>92</v>
      </c>
      <c r="H185" t="s">
        <v>93</v>
      </c>
      <c r="I185" t="s">
        <v>57</v>
      </c>
      <c r="J185" t="s">
        <v>460</v>
      </c>
      <c r="K185" t="s">
        <v>93</v>
      </c>
      <c r="L185" t="s">
        <v>34</v>
      </c>
      <c r="M185" t="s">
        <v>756</v>
      </c>
      <c r="N185" t="s">
        <v>59</v>
      </c>
      <c r="O185" t="s">
        <v>287</v>
      </c>
      <c r="P185" t="s">
        <v>460</v>
      </c>
      <c r="Q185" t="s">
        <v>93</v>
      </c>
      <c r="R185" t="s">
        <v>57</v>
      </c>
      <c r="S185" t="s">
        <v>757</v>
      </c>
      <c r="U185" t="s">
        <v>42</v>
      </c>
      <c r="W185" t="s">
        <v>42</v>
      </c>
      <c r="X185" t="s">
        <v>42</v>
      </c>
      <c r="AL185" t="s">
        <v>43</v>
      </c>
    </row>
    <row r="186" spans="1:38" x14ac:dyDescent="0.25">
      <c r="A186">
        <v>184</v>
      </c>
      <c r="B186" t="s">
        <v>758</v>
      </c>
      <c r="C186" s="6" t="s">
        <v>759</v>
      </c>
      <c r="D186">
        <v>25</v>
      </c>
      <c r="E186" t="s">
        <v>46</v>
      </c>
      <c r="F186" t="s">
        <v>55</v>
      </c>
      <c r="G186" t="s">
        <v>760</v>
      </c>
      <c r="H186" t="s">
        <v>142</v>
      </c>
      <c r="J186" t="s">
        <v>760</v>
      </c>
      <c r="K186" t="s">
        <v>142</v>
      </c>
      <c r="L186" t="s">
        <v>70</v>
      </c>
      <c r="N186" t="s">
        <v>761</v>
      </c>
      <c r="O186" t="s">
        <v>70</v>
      </c>
      <c r="S186" t="s">
        <v>762</v>
      </c>
      <c r="U186" t="s">
        <v>42</v>
      </c>
      <c r="AL186" t="s">
        <v>43</v>
      </c>
    </row>
    <row r="187" spans="1:38" x14ac:dyDescent="0.25">
      <c r="A187">
        <v>185</v>
      </c>
      <c r="B187" t="s">
        <v>763</v>
      </c>
      <c r="C187" s="6" t="s">
        <v>764</v>
      </c>
      <c r="D187">
        <v>44</v>
      </c>
      <c r="E187" t="s">
        <v>46</v>
      </c>
      <c r="F187" t="s">
        <v>106</v>
      </c>
      <c r="G187" t="s">
        <v>208</v>
      </c>
      <c r="J187" t="s">
        <v>208</v>
      </c>
      <c r="L187" t="s">
        <v>50</v>
      </c>
      <c r="N187" t="s">
        <v>59</v>
      </c>
      <c r="O187" t="s">
        <v>70</v>
      </c>
      <c r="S187" t="s">
        <v>765</v>
      </c>
      <c r="V187" t="s">
        <v>42</v>
      </c>
      <c r="Y187" t="s">
        <v>42</v>
      </c>
      <c r="AC187" t="s">
        <v>42</v>
      </c>
      <c r="AL187" t="s">
        <v>43</v>
      </c>
    </row>
    <row r="188" spans="1:38" x14ac:dyDescent="0.25">
      <c r="A188">
        <v>186</v>
      </c>
      <c r="B188" t="s">
        <v>766</v>
      </c>
      <c r="C188" s="6" t="s">
        <v>767</v>
      </c>
      <c r="D188">
        <v>38</v>
      </c>
      <c r="E188" t="s">
        <v>54</v>
      </c>
      <c r="F188" t="s">
        <v>55</v>
      </c>
      <c r="G188" t="s">
        <v>260</v>
      </c>
      <c r="H188" t="s">
        <v>49</v>
      </c>
      <c r="J188" t="s">
        <v>260</v>
      </c>
      <c r="K188" t="s">
        <v>49</v>
      </c>
      <c r="L188" t="s">
        <v>70</v>
      </c>
      <c r="N188" t="s">
        <v>269</v>
      </c>
      <c r="O188" t="s">
        <v>70</v>
      </c>
      <c r="S188" t="s">
        <v>768</v>
      </c>
      <c r="AI188" t="s">
        <v>769</v>
      </c>
      <c r="AL188" t="s">
        <v>43</v>
      </c>
    </row>
    <row r="189" spans="1:38" x14ac:dyDescent="0.25">
      <c r="A189">
        <v>187</v>
      </c>
      <c r="B189" t="s">
        <v>770</v>
      </c>
      <c r="C189" s="6" t="s">
        <v>731</v>
      </c>
      <c r="D189">
        <v>31</v>
      </c>
      <c r="E189" t="s">
        <v>54</v>
      </c>
      <c r="F189" t="s">
        <v>55</v>
      </c>
      <c r="G189" t="s">
        <v>503</v>
      </c>
      <c r="H189" t="s">
        <v>82</v>
      </c>
      <c r="I189" t="s">
        <v>57</v>
      </c>
      <c r="J189" t="s">
        <v>503</v>
      </c>
      <c r="K189" t="s">
        <v>82</v>
      </c>
      <c r="L189" t="s">
        <v>70</v>
      </c>
      <c r="N189" t="s">
        <v>456</v>
      </c>
      <c r="O189" t="s">
        <v>70</v>
      </c>
      <c r="P189" t="s">
        <v>503</v>
      </c>
      <c r="Q189" t="s">
        <v>82</v>
      </c>
      <c r="R189" t="s">
        <v>57</v>
      </c>
      <c r="S189" t="s">
        <v>771</v>
      </c>
      <c r="V189" t="s">
        <v>42</v>
      </c>
      <c r="W189" t="s">
        <v>42</v>
      </c>
      <c r="X189" t="s">
        <v>42</v>
      </c>
      <c r="AA189" t="s">
        <v>42</v>
      </c>
      <c r="AC189" t="s">
        <v>42</v>
      </c>
      <c r="AD189" t="s">
        <v>42</v>
      </c>
      <c r="AL189" t="s">
        <v>43</v>
      </c>
    </row>
    <row r="190" spans="1:38" x14ac:dyDescent="0.25">
      <c r="A190">
        <v>188</v>
      </c>
      <c r="B190" t="s">
        <v>772</v>
      </c>
      <c r="C190" s="6" t="s">
        <v>773</v>
      </c>
      <c r="D190">
        <v>38</v>
      </c>
      <c r="E190" t="s">
        <v>46</v>
      </c>
      <c r="F190" t="s">
        <v>106</v>
      </c>
      <c r="G190" t="s">
        <v>101</v>
      </c>
      <c r="J190" t="s">
        <v>101</v>
      </c>
      <c r="K190" t="s">
        <v>101</v>
      </c>
      <c r="L190" t="s">
        <v>34</v>
      </c>
      <c r="M190" t="s">
        <v>774</v>
      </c>
      <c r="N190" t="s">
        <v>269</v>
      </c>
      <c r="O190" t="s">
        <v>34</v>
      </c>
      <c r="S190" t="s">
        <v>308</v>
      </c>
      <c r="U190" t="s">
        <v>42</v>
      </c>
      <c r="V190" t="s">
        <v>42</v>
      </c>
      <c r="AL190" t="s">
        <v>43</v>
      </c>
    </row>
    <row r="191" spans="1:38" x14ac:dyDescent="0.25">
      <c r="A191">
        <v>189</v>
      </c>
      <c r="B191" t="s">
        <v>775</v>
      </c>
      <c r="C191" s="6" t="s">
        <v>776</v>
      </c>
      <c r="D191">
        <v>63</v>
      </c>
      <c r="E191" t="s">
        <v>46</v>
      </c>
      <c r="F191" t="s">
        <v>55</v>
      </c>
      <c r="G191" t="s">
        <v>777</v>
      </c>
      <c r="H191" t="s">
        <v>82</v>
      </c>
      <c r="I191" t="s">
        <v>57</v>
      </c>
      <c r="J191" t="s">
        <v>777</v>
      </c>
      <c r="K191" t="s">
        <v>82</v>
      </c>
      <c r="L191" t="s">
        <v>70</v>
      </c>
      <c r="N191" t="s">
        <v>59</v>
      </c>
      <c r="O191" t="s">
        <v>70</v>
      </c>
      <c r="P191" t="s">
        <v>777</v>
      </c>
      <c r="Q191" t="s">
        <v>82</v>
      </c>
      <c r="R191" t="s">
        <v>57</v>
      </c>
      <c r="S191" t="s">
        <v>778</v>
      </c>
      <c r="U191" t="s">
        <v>42</v>
      </c>
      <c r="W191" t="s">
        <v>42</v>
      </c>
      <c r="AD191" t="s">
        <v>42</v>
      </c>
      <c r="AL191" t="s">
        <v>43</v>
      </c>
    </row>
    <row r="192" spans="1:38" x14ac:dyDescent="0.25">
      <c r="A192">
        <v>190</v>
      </c>
      <c r="B192" t="s">
        <v>779</v>
      </c>
      <c r="C192" s="6" t="s">
        <v>780</v>
      </c>
      <c r="D192">
        <v>40</v>
      </c>
      <c r="E192" t="s">
        <v>46</v>
      </c>
      <c r="F192" t="s">
        <v>55</v>
      </c>
      <c r="G192" t="s">
        <v>418</v>
      </c>
      <c r="H192" t="s">
        <v>93</v>
      </c>
      <c r="I192" t="s">
        <v>57</v>
      </c>
      <c r="J192" t="s">
        <v>418</v>
      </c>
      <c r="K192" t="s">
        <v>93</v>
      </c>
      <c r="L192" t="s">
        <v>70</v>
      </c>
      <c r="N192" t="s">
        <v>59</v>
      </c>
      <c r="O192" t="s">
        <v>70</v>
      </c>
      <c r="P192" t="s">
        <v>418</v>
      </c>
      <c r="Q192" t="s">
        <v>93</v>
      </c>
      <c r="S192" t="s">
        <v>781</v>
      </c>
      <c r="U192" t="s">
        <v>42</v>
      </c>
      <c r="W192" t="s">
        <v>42</v>
      </c>
      <c r="AC192" t="s">
        <v>42</v>
      </c>
      <c r="AK192" t="s">
        <v>42</v>
      </c>
      <c r="AL192" t="s">
        <v>43</v>
      </c>
    </row>
    <row r="193" spans="1:38" x14ac:dyDescent="0.25">
      <c r="A193">
        <v>191</v>
      </c>
      <c r="B193" t="s">
        <v>782</v>
      </c>
      <c r="C193" s="6" t="s">
        <v>783</v>
      </c>
      <c r="D193">
        <v>61</v>
      </c>
      <c r="E193" t="s">
        <v>46</v>
      </c>
      <c r="F193" t="s">
        <v>106</v>
      </c>
      <c r="G193" t="s">
        <v>82</v>
      </c>
      <c r="H193" t="s">
        <v>82</v>
      </c>
      <c r="J193" t="s">
        <v>82</v>
      </c>
      <c r="K193" t="s">
        <v>82</v>
      </c>
      <c r="L193" t="s">
        <v>50</v>
      </c>
      <c r="N193" t="s">
        <v>59</v>
      </c>
      <c r="O193" t="s">
        <v>70</v>
      </c>
      <c r="S193" t="s">
        <v>784</v>
      </c>
      <c r="U193" t="s">
        <v>42</v>
      </c>
      <c r="V193" t="s">
        <v>42</v>
      </c>
      <c r="AL193" t="s">
        <v>43</v>
      </c>
    </row>
    <row r="194" spans="1:38" x14ac:dyDescent="0.25">
      <c r="A194">
        <v>192</v>
      </c>
      <c r="B194" t="s">
        <v>785</v>
      </c>
      <c r="C194" s="6" t="s">
        <v>786</v>
      </c>
      <c r="D194">
        <v>38</v>
      </c>
      <c r="E194" t="s">
        <v>46</v>
      </c>
      <c r="F194" t="s">
        <v>55</v>
      </c>
      <c r="G194" t="s">
        <v>132</v>
      </c>
      <c r="H194" t="s">
        <v>93</v>
      </c>
      <c r="I194" t="s">
        <v>57</v>
      </c>
      <c r="J194" t="s">
        <v>132</v>
      </c>
      <c r="K194" t="s">
        <v>93</v>
      </c>
      <c r="L194" t="s">
        <v>70</v>
      </c>
      <c r="N194" t="s">
        <v>166</v>
      </c>
      <c r="O194" t="s">
        <v>70</v>
      </c>
      <c r="P194" t="s">
        <v>132</v>
      </c>
      <c r="Q194" t="s">
        <v>93</v>
      </c>
      <c r="R194" t="s">
        <v>57</v>
      </c>
      <c r="S194" t="s">
        <v>787</v>
      </c>
      <c r="U194" t="s">
        <v>42</v>
      </c>
      <c r="W194" t="s">
        <v>42</v>
      </c>
      <c r="Y194" t="s">
        <v>42</v>
      </c>
      <c r="AA194" t="s">
        <v>42</v>
      </c>
      <c r="AC194" t="s">
        <v>42</v>
      </c>
      <c r="AE194" t="s">
        <v>42</v>
      </c>
      <c r="AL194" t="s">
        <v>43</v>
      </c>
    </row>
    <row r="195" spans="1:38" x14ac:dyDescent="0.25">
      <c r="A195">
        <v>193</v>
      </c>
      <c r="B195" t="s">
        <v>788</v>
      </c>
      <c r="C195" s="6" t="s">
        <v>789</v>
      </c>
      <c r="D195">
        <v>50</v>
      </c>
      <c r="E195" t="s">
        <v>46</v>
      </c>
      <c r="F195" t="s">
        <v>55</v>
      </c>
      <c r="G195" t="s">
        <v>790</v>
      </c>
      <c r="J195" t="s">
        <v>178</v>
      </c>
      <c r="K195" t="s">
        <v>82</v>
      </c>
      <c r="L195" t="s">
        <v>50</v>
      </c>
      <c r="N195" t="s">
        <v>102</v>
      </c>
      <c r="O195" t="s">
        <v>70</v>
      </c>
      <c r="S195" t="s">
        <v>103</v>
      </c>
      <c r="Y195" t="s">
        <v>42</v>
      </c>
      <c r="AL195" t="s">
        <v>43</v>
      </c>
    </row>
    <row r="196" spans="1:38" x14ac:dyDescent="0.25">
      <c r="A196">
        <v>194</v>
      </c>
      <c r="B196" t="s">
        <v>791</v>
      </c>
      <c r="C196" s="6" t="s">
        <v>792</v>
      </c>
      <c r="D196">
        <v>35</v>
      </c>
      <c r="E196" t="s">
        <v>54</v>
      </c>
      <c r="F196" t="s">
        <v>55</v>
      </c>
      <c r="G196" t="s">
        <v>793</v>
      </c>
      <c r="H196" t="s">
        <v>137</v>
      </c>
      <c r="I196" t="s">
        <v>57</v>
      </c>
      <c r="J196" t="s">
        <v>93</v>
      </c>
      <c r="L196" t="s">
        <v>50</v>
      </c>
      <c r="N196" t="s">
        <v>59</v>
      </c>
      <c r="O196" t="s">
        <v>34</v>
      </c>
      <c r="P196" t="s">
        <v>93</v>
      </c>
      <c r="S196" t="s">
        <v>794</v>
      </c>
      <c r="AD196" t="s">
        <v>42</v>
      </c>
      <c r="AI196" t="s">
        <v>449</v>
      </c>
      <c r="AK196" t="s">
        <v>42</v>
      </c>
      <c r="AL196" t="s">
        <v>43</v>
      </c>
    </row>
    <row r="197" spans="1:38" x14ac:dyDescent="0.25">
      <c r="A197">
        <v>195</v>
      </c>
      <c r="B197" t="s">
        <v>795</v>
      </c>
      <c r="C197" s="6" t="s">
        <v>796</v>
      </c>
      <c r="D197">
        <v>62</v>
      </c>
      <c r="E197" t="s">
        <v>46</v>
      </c>
      <c r="F197" t="s">
        <v>55</v>
      </c>
      <c r="G197" t="s">
        <v>100</v>
      </c>
      <c r="H197" t="s">
        <v>101</v>
      </c>
      <c r="I197" t="s">
        <v>57</v>
      </c>
      <c r="J197" t="s">
        <v>100</v>
      </c>
      <c r="L197" t="s">
        <v>70</v>
      </c>
      <c r="N197" t="s">
        <v>69</v>
      </c>
      <c r="O197" t="s">
        <v>70</v>
      </c>
      <c r="P197" t="s">
        <v>100</v>
      </c>
      <c r="S197" t="s">
        <v>180</v>
      </c>
      <c r="W197" t="s">
        <v>42</v>
      </c>
      <c r="AK197" t="s">
        <v>42</v>
      </c>
      <c r="AL197" t="s">
        <v>43</v>
      </c>
    </row>
    <row r="198" spans="1:38" x14ac:dyDescent="0.25">
      <c r="A198">
        <v>196</v>
      </c>
      <c r="B198" t="s">
        <v>797</v>
      </c>
      <c r="C198" s="6" t="s">
        <v>798</v>
      </c>
      <c r="D198">
        <v>59</v>
      </c>
      <c r="E198" t="s">
        <v>46</v>
      </c>
      <c r="F198" t="s">
        <v>55</v>
      </c>
      <c r="G198" t="s">
        <v>132</v>
      </c>
      <c r="H198" t="s">
        <v>93</v>
      </c>
      <c r="J198" t="s">
        <v>82</v>
      </c>
      <c r="K198" t="s">
        <v>82</v>
      </c>
      <c r="L198" t="s">
        <v>50</v>
      </c>
      <c r="N198" t="s">
        <v>799</v>
      </c>
      <c r="O198" t="s">
        <v>800</v>
      </c>
      <c r="S198" t="s">
        <v>111</v>
      </c>
      <c r="V198" t="s">
        <v>42</v>
      </c>
      <c r="AI198" t="s">
        <v>801</v>
      </c>
      <c r="AL198" t="s">
        <v>43</v>
      </c>
    </row>
    <row r="199" spans="1:38" x14ac:dyDescent="0.25">
      <c r="A199">
        <v>197</v>
      </c>
      <c r="B199" t="s">
        <v>802</v>
      </c>
      <c r="C199" s="6" t="s">
        <v>803</v>
      </c>
      <c r="D199">
        <v>24</v>
      </c>
      <c r="E199" t="s">
        <v>54</v>
      </c>
      <c r="F199" t="s">
        <v>55</v>
      </c>
      <c r="G199" t="s">
        <v>525</v>
      </c>
      <c r="H199" t="s">
        <v>93</v>
      </c>
      <c r="I199" t="s">
        <v>57</v>
      </c>
      <c r="J199" t="s">
        <v>93</v>
      </c>
      <c r="L199" t="s">
        <v>50</v>
      </c>
      <c r="N199" t="s">
        <v>59</v>
      </c>
      <c r="O199" t="s">
        <v>70</v>
      </c>
      <c r="P199" t="s">
        <v>525</v>
      </c>
      <c r="S199" t="s">
        <v>804</v>
      </c>
      <c r="U199" t="s">
        <v>42</v>
      </c>
      <c r="V199" t="s">
        <v>42</v>
      </c>
      <c r="W199" t="s">
        <v>42</v>
      </c>
      <c r="AI199" t="s">
        <v>713</v>
      </c>
      <c r="AK199" t="s">
        <v>42</v>
      </c>
      <c r="AL199" t="s">
        <v>43</v>
      </c>
    </row>
    <row r="200" spans="1:38" x14ac:dyDescent="0.25">
      <c r="A200">
        <v>198</v>
      </c>
      <c r="B200" t="s">
        <v>805</v>
      </c>
      <c r="C200" s="6" t="s">
        <v>182</v>
      </c>
      <c r="D200">
        <v>64</v>
      </c>
      <c r="E200" t="s">
        <v>46</v>
      </c>
      <c r="F200" t="s">
        <v>55</v>
      </c>
      <c r="G200" t="s">
        <v>178</v>
      </c>
      <c r="H200" t="s">
        <v>82</v>
      </c>
      <c r="I200" t="s">
        <v>57</v>
      </c>
      <c r="J200" t="s">
        <v>178</v>
      </c>
      <c r="K200" t="s">
        <v>82</v>
      </c>
      <c r="L200" t="s">
        <v>70</v>
      </c>
      <c r="N200" t="s">
        <v>170</v>
      </c>
      <c r="O200" t="s">
        <v>70</v>
      </c>
      <c r="P200" t="s">
        <v>178</v>
      </c>
      <c r="Q200" t="s">
        <v>82</v>
      </c>
      <c r="S200" t="s">
        <v>806</v>
      </c>
      <c r="AA200" t="s">
        <v>42</v>
      </c>
      <c r="AJ200" t="s">
        <v>42</v>
      </c>
      <c r="AK200" t="s">
        <v>42</v>
      </c>
      <c r="AL200" t="s">
        <v>43</v>
      </c>
    </row>
    <row r="201" spans="1:38" x14ac:dyDescent="0.25">
      <c r="A201">
        <v>199</v>
      </c>
      <c r="B201" t="s">
        <v>807</v>
      </c>
      <c r="C201" s="6" t="s">
        <v>808</v>
      </c>
      <c r="D201">
        <v>39</v>
      </c>
      <c r="E201" t="s">
        <v>46</v>
      </c>
      <c r="F201" t="s">
        <v>106</v>
      </c>
      <c r="G201" t="s">
        <v>208</v>
      </c>
      <c r="H201" t="s">
        <v>93</v>
      </c>
      <c r="I201" t="s">
        <v>57</v>
      </c>
      <c r="J201" t="s">
        <v>151</v>
      </c>
      <c r="K201" t="s">
        <v>93</v>
      </c>
      <c r="L201" t="s">
        <v>50</v>
      </c>
      <c r="N201" t="s">
        <v>59</v>
      </c>
      <c r="O201" t="s">
        <v>70</v>
      </c>
      <c r="P201" t="s">
        <v>208</v>
      </c>
      <c r="Q201" t="s">
        <v>93</v>
      </c>
      <c r="R201" t="s">
        <v>57</v>
      </c>
      <c r="S201" t="s">
        <v>809</v>
      </c>
      <c r="U201" t="s">
        <v>42</v>
      </c>
      <c r="V201" t="s">
        <v>42</v>
      </c>
      <c r="Y201" t="s">
        <v>42</v>
      </c>
      <c r="AC201" t="s">
        <v>42</v>
      </c>
      <c r="AL201" t="s">
        <v>43</v>
      </c>
    </row>
    <row r="202" spans="1:38" x14ac:dyDescent="0.25">
      <c r="A202">
        <v>200</v>
      </c>
      <c r="B202" t="s">
        <v>810</v>
      </c>
      <c r="C202" s="6" t="s">
        <v>811</v>
      </c>
      <c r="D202">
        <v>56</v>
      </c>
      <c r="E202" t="s">
        <v>46</v>
      </c>
      <c r="F202" t="s">
        <v>55</v>
      </c>
      <c r="G202" t="s">
        <v>812</v>
      </c>
      <c r="H202" t="s">
        <v>202</v>
      </c>
      <c r="I202" t="s">
        <v>57</v>
      </c>
      <c r="J202" t="s">
        <v>812</v>
      </c>
      <c r="K202" t="s">
        <v>202</v>
      </c>
      <c r="L202" t="s">
        <v>70</v>
      </c>
      <c r="O202" t="s">
        <v>70</v>
      </c>
      <c r="P202" t="s">
        <v>812</v>
      </c>
      <c r="Q202" t="s">
        <v>202</v>
      </c>
      <c r="R202" t="s">
        <v>57</v>
      </c>
      <c r="S202" t="s">
        <v>813</v>
      </c>
      <c r="U202" t="s">
        <v>42</v>
      </c>
      <c r="AA202" t="s">
        <v>42</v>
      </c>
      <c r="AK202" t="s">
        <v>42</v>
      </c>
      <c r="AL202" t="s">
        <v>43</v>
      </c>
    </row>
    <row r="203" spans="1:38" x14ac:dyDescent="0.25">
      <c r="A203">
        <v>201</v>
      </c>
      <c r="B203" t="s">
        <v>814</v>
      </c>
      <c r="C203" s="6" t="s">
        <v>815</v>
      </c>
      <c r="D203">
        <v>29</v>
      </c>
      <c r="E203" t="s">
        <v>46</v>
      </c>
      <c r="F203" t="s">
        <v>55</v>
      </c>
      <c r="G203" t="s">
        <v>337</v>
      </c>
      <c r="J203" t="s">
        <v>777</v>
      </c>
      <c r="K203" t="s">
        <v>82</v>
      </c>
      <c r="L203" t="s">
        <v>50</v>
      </c>
      <c r="N203" t="s">
        <v>269</v>
      </c>
      <c r="O203" t="s">
        <v>70</v>
      </c>
      <c r="S203" t="s">
        <v>816</v>
      </c>
      <c r="U203" t="s">
        <v>42</v>
      </c>
      <c r="AL203" t="s">
        <v>43</v>
      </c>
    </row>
    <row r="204" spans="1:38" x14ac:dyDescent="0.25">
      <c r="A204">
        <v>202</v>
      </c>
      <c r="B204" t="s">
        <v>817</v>
      </c>
      <c r="C204" s="6" t="s">
        <v>818</v>
      </c>
      <c r="D204">
        <v>28</v>
      </c>
      <c r="E204" t="s">
        <v>46</v>
      </c>
      <c r="F204" t="s">
        <v>55</v>
      </c>
      <c r="G204" t="s">
        <v>357</v>
      </c>
      <c r="H204" t="s">
        <v>93</v>
      </c>
      <c r="I204" t="s">
        <v>57</v>
      </c>
      <c r="J204" t="s">
        <v>357</v>
      </c>
      <c r="L204" t="s">
        <v>70</v>
      </c>
      <c r="N204" t="s">
        <v>59</v>
      </c>
      <c r="O204" t="s">
        <v>70</v>
      </c>
      <c r="P204" t="s">
        <v>357</v>
      </c>
      <c r="S204" t="s">
        <v>819</v>
      </c>
      <c r="U204" t="s">
        <v>42</v>
      </c>
      <c r="V204" t="s">
        <v>42</v>
      </c>
      <c r="AC204" t="s">
        <v>42</v>
      </c>
      <c r="AE204" t="s">
        <v>42</v>
      </c>
      <c r="AI204" t="s">
        <v>820</v>
      </c>
      <c r="AK204" t="s">
        <v>42</v>
      </c>
      <c r="AL204" t="s">
        <v>43</v>
      </c>
    </row>
    <row r="205" spans="1:38" x14ac:dyDescent="0.25">
      <c r="A205">
        <v>203</v>
      </c>
      <c r="B205" t="s">
        <v>821</v>
      </c>
      <c r="C205" s="6" t="s">
        <v>822</v>
      </c>
      <c r="D205">
        <v>31</v>
      </c>
      <c r="E205" t="s">
        <v>46</v>
      </c>
      <c r="F205" t="s">
        <v>55</v>
      </c>
      <c r="G205" t="s">
        <v>442</v>
      </c>
      <c r="H205" t="s">
        <v>49</v>
      </c>
      <c r="I205" t="s">
        <v>57</v>
      </c>
      <c r="J205" t="s">
        <v>442</v>
      </c>
      <c r="K205" t="s">
        <v>49</v>
      </c>
      <c r="L205" t="s">
        <v>70</v>
      </c>
      <c r="O205" t="s">
        <v>70</v>
      </c>
      <c r="P205" t="s">
        <v>442</v>
      </c>
      <c r="Q205" t="s">
        <v>49</v>
      </c>
      <c r="R205" t="s">
        <v>57</v>
      </c>
      <c r="S205" t="s">
        <v>538</v>
      </c>
      <c r="U205" t="s">
        <v>42</v>
      </c>
      <c r="AK205" t="s">
        <v>42</v>
      </c>
      <c r="AL205" t="s">
        <v>43</v>
      </c>
    </row>
    <row r="206" spans="1:38" x14ac:dyDescent="0.25">
      <c r="A206">
        <v>204</v>
      </c>
      <c r="B206" t="s">
        <v>823</v>
      </c>
      <c r="C206" s="6" t="s">
        <v>824</v>
      </c>
      <c r="D206">
        <v>48</v>
      </c>
      <c r="E206" t="s">
        <v>46</v>
      </c>
      <c r="F206" t="s">
        <v>106</v>
      </c>
      <c r="G206" t="s">
        <v>178</v>
      </c>
      <c r="H206" t="s">
        <v>82</v>
      </c>
      <c r="I206" t="s">
        <v>57</v>
      </c>
      <c r="J206" t="s">
        <v>178</v>
      </c>
      <c r="L206" t="s">
        <v>50</v>
      </c>
      <c r="N206" t="s">
        <v>59</v>
      </c>
      <c r="O206" t="s">
        <v>70</v>
      </c>
      <c r="P206" t="s">
        <v>178</v>
      </c>
      <c r="S206" t="s">
        <v>825</v>
      </c>
      <c r="U206" t="s">
        <v>42</v>
      </c>
      <c r="W206" t="s">
        <v>42</v>
      </c>
      <c r="AK206" t="s">
        <v>42</v>
      </c>
      <c r="AL206" t="s">
        <v>43</v>
      </c>
    </row>
    <row r="207" spans="1:38" x14ac:dyDescent="0.25">
      <c r="A207">
        <v>205</v>
      </c>
      <c r="B207" t="s">
        <v>826</v>
      </c>
      <c r="C207" s="6" t="s">
        <v>446</v>
      </c>
      <c r="D207">
        <v>49</v>
      </c>
      <c r="E207" t="s">
        <v>54</v>
      </c>
      <c r="F207" t="s">
        <v>106</v>
      </c>
      <c r="G207" t="s">
        <v>82</v>
      </c>
      <c r="H207" t="s">
        <v>82</v>
      </c>
      <c r="I207" t="s">
        <v>57</v>
      </c>
      <c r="J207" t="s">
        <v>82</v>
      </c>
      <c r="K207" t="s">
        <v>82</v>
      </c>
      <c r="L207" t="s">
        <v>70</v>
      </c>
      <c r="O207" t="s">
        <v>70</v>
      </c>
      <c r="P207" t="s">
        <v>827</v>
      </c>
      <c r="Q207" t="s">
        <v>82</v>
      </c>
      <c r="R207" t="s">
        <v>57</v>
      </c>
      <c r="S207" t="s">
        <v>828</v>
      </c>
      <c r="U207" t="s">
        <v>42</v>
      </c>
      <c r="W207" t="s">
        <v>42</v>
      </c>
      <c r="AK207" t="s">
        <v>42</v>
      </c>
      <c r="AL207" t="s">
        <v>43</v>
      </c>
    </row>
    <row r="208" spans="1:38" x14ac:dyDescent="0.25">
      <c r="A208">
        <v>206</v>
      </c>
      <c r="B208" t="s">
        <v>829</v>
      </c>
      <c r="C208" s="6" t="s">
        <v>830</v>
      </c>
      <c r="D208">
        <v>25</v>
      </c>
      <c r="E208" t="s">
        <v>46</v>
      </c>
      <c r="F208" t="s">
        <v>55</v>
      </c>
      <c r="G208" t="s">
        <v>510</v>
      </c>
      <c r="H208" t="s">
        <v>82</v>
      </c>
      <c r="I208" t="s">
        <v>57</v>
      </c>
      <c r="J208" t="s">
        <v>422</v>
      </c>
      <c r="K208" t="s">
        <v>82</v>
      </c>
      <c r="L208" t="s">
        <v>50</v>
      </c>
      <c r="O208" t="s">
        <v>70</v>
      </c>
      <c r="S208" t="s">
        <v>831</v>
      </c>
      <c r="V208" t="s">
        <v>42</v>
      </c>
      <c r="Y208" t="s">
        <v>42</v>
      </c>
      <c r="AK208" t="s">
        <v>42</v>
      </c>
      <c r="AL208" t="s">
        <v>43</v>
      </c>
    </row>
    <row r="209" spans="1:38" x14ac:dyDescent="0.25">
      <c r="A209">
        <v>207</v>
      </c>
      <c r="B209" t="s">
        <v>832</v>
      </c>
      <c r="C209" s="6" t="s">
        <v>833</v>
      </c>
      <c r="D209">
        <v>51</v>
      </c>
      <c r="E209" t="s">
        <v>54</v>
      </c>
      <c r="F209" t="s">
        <v>55</v>
      </c>
      <c r="G209" t="s">
        <v>496</v>
      </c>
      <c r="H209" t="s">
        <v>101</v>
      </c>
      <c r="J209" t="s">
        <v>496</v>
      </c>
      <c r="K209" t="s">
        <v>101</v>
      </c>
      <c r="L209" t="s">
        <v>70</v>
      </c>
      <c r="N209" t="s">
        <v>170</v>
      </c>
      <c r="O209" t="s">
        <v>70</v>
      </c>
      <c r="S209" t="s">
        <v>111</v>
      </c>
      <c r="U209" t="s">
        <v>42</v>
      </c>
      <c r="V209" t="s">
        <v>42</v>
      </c>
      <c r="AA209" t="s">
        <v>42</v>
      </c>
      <c r="AL209" t="s">
        <v>43</v>
      </c>
    </row>
    <row r="210" spans="1:38" x14ac:dyDescent="0.25">
      <c r="A210">
        <v>208</v>
      </c>
      <c r="B210" t="s">
        <v>834</v>
      </c>
      <c r="C210" s="6" t="s">
        <v>835</v>
      </c>
      <c r="D210">
        <v>28</v>
      </c>
      <c r="E210" t="s">
        <v>54</v>
      </c>
      <c r="F210" t="s">
        <v>55</v>
      </c>
      <c r="G210" t="s">
        <v>836</v>
      </c>
      <c r="H210" t="s">
        <v>82</v>
      </c>
      <c r="I210" t="s">
        <v>57</v>
      </c>
      <c r="J210" t="s">
        <v>836</v>
      </c>
      <c r="K210" t="s">
        <v>82</v>
      </c>
      <c r="L210" t="s">
        <v>70</v>
      </c>
      <c r="O210" t="s">
        <v>70</v>
      </c>
      <c r="P210" t="s">
        <v>836</v>
      </c>
      <c r="Q210" t="s">
        <v>82</v>
      </c>
      <c r="R210" t="s">
        <v>57</v>
      </c>
      <c r="S210" t="s">
        <v>342</v>
      </c>
      <c r="U210" t="s">
        <v>42</v>
      </c>
      <c r="AK210" t="s">
        <v>42</v>
      </c>
      <c r="AL210" t="s">
        <v>43</v>
      </c>
    </row>
    <row r="211" spans="1:38" x14ac:dyDescent="0.25">
      <c r="A211">
        <v>209</v>
      </c>
      <c r="B211" t="s">
        <v>837</v>
      </c>
      <c r="C211" s="6" t="s">
        <v>838</v>
      </c>
      <c r="D211">
        <v>59</v>
      </c>
      <c r="E211" t="s">
        <v>54</v>
      </c>
      <c r="F211" t="s">
        <v>55</v>
      </c>
      <c r="G211" t="s">
        <v>525</v>
      </c>
      <c r="H211" t="s">
        <v>93</v>
      </c>
      <c r="I211" t="s">
        <v>57</v>
      </c>
      <c r="J211" t="s">
        <v>525</v>
      </c>
      <c r="K211" t="s">
        <v>93</v>
      </c>
      <c r="L211" t="s">
        <v>70</v>
      </c>
      <c r="N211" t="s">
        <v>59</v>
      </c>
      <c r="O211" t="s">
        <v>70</v>
      </c>
      <c r="P211" t="s">
        <v>525</v>
      </c>
      <c r="Q211" t="s">
        <v>93</v>
      </c>
      <c r="R211" t="s">
        <v>57</v>
      </c>
      <c r="S211" t="s">
        <v>839</v>
      </c>
      <c r="U211" t="s">
        <v>42</v>
      </c>
      <c r="W211" t="s">
        <v>42</v>
      </c>
      <c r="Y211" t="s">
        <v>42</v>
      </c>
      <c r="AL211" t="s">
        <v>43</v>
      </c>
    </row>
    <row r="212" spans="1:38" x14ac:dyDescent="0.25">
      <c r="A212">
        <v>210</v>
      </c>
      <c r="B212" t="s">
        <v>840</v>
      </c>
      <c r="C212" s="6" t="s">
        <v>841</v>
      </c>
      <c r="D212">
        <v>26</v>
      </c>
      <c r="E212" t="s">
        <v>46</v>
      </c>
      <c r="F212" t="s">
        <v>55</v>
      </c>
      <c r="G212" t="s">
        <v>842</v>
      </c>
      <c r="H212" t="s">
        <v>82</v>
      </c>
      <c r="I212" t="s">
        <v>57</v>
      </c>
      <c r="J212" t="s">
        <v>82</v>
      </c>
      <c r="K212" t="s">
        <v>82</v>
      </c>
      <c r="L212" t="s">
        <v>34</v>
      </c>
      <c r="M212" t="s">
        <v>843</v>
      </c>
      <c r="N212" t="s">
        <v>59</v>
      </c>
      <c r="O212" t="s">
        <v>179</v>
      </c>
      <c r="P212" t="s">
        <v>82</v>
      </c>
      <c r="Q212" t="s">
        <v>82</v>
      </c>
      <c r="S212" t="s">
        <v>844</v>
      </c>
      <c r="W212" t="s">
        <v>42</v>
      </c>
      <c r="AA212" t="s">
        <v>42</v>
      </c>
      <c r="AK212" t="s">
        <v>42</v>
      </c>
      <c r="AL212" t="s">
        <v>43</v>
      </c>
    </row>
    <row r="213" spans="1:38" x14ac:dyDescent="0.25">
      <c r="A213">
        <v>211</v>
      </c>
      <c r="B213" t="s">
        <v>845</v>
      </c>
      <c r="C213" s="6" t="s">
        <v>846</v>
      </c>
      <c r="D213">
        <v>48</v>
      </c>
      <c r="E213" t="s">
        <v>46</v>
      </c>
      <c r="F213" t="s">
        <v>106</v>
      </c>
      <c r="G213" t="s">
        <v>93</v>
      </c>
      <c r="H213" t="s">
        <v>93</v>
      </c>
      <c r="I213" t="s">
        <v>57</v>
      </c>
      <c r="J213" t="s">
        <v>93</v>
      </c>
      <c r="K213" t="s">
        <v>93</v>
      </c>
      <c r="L213" t="s">
        <v>70</v>
      </c>
      <c r="N213" t="s">
        <v>59</v>
      </c>
      <c r="O213" t="s">
        <v>70</v>
      </c>
      <c r="P213" t="s">
        <v>93</v>
      </c>
      <c r="Q213" t="s">
        <v>93</v>
      </c>
      <c r="S213" t="s">
        <v>813</v>
      </c>
      <c r="U213" t="s">
        <v>42</v>
      </c>
      <c r="AA213" t="s">
        <v>42</v>
      </c>
      <c r="AK213" t="s">
        <v>42</v>
      </c>
      <c r="AL213" t="s">
        <v>43</v>
      </c>
    </row>
    <row r="214" spans="1:38" x14ac:dyDescent="0.25">
      <c r="A214">
        <v>212</v>
      </c>
      <c r="B214" t="s">
        <v>847</v>
      </c>
      <c r="C214" s="6" t="s">
        <v>848</v>
      </c>
      <c r="D214">
        <v>52</v>
      </c>
      <c r="E214" t="s">
        <v>54</v>
      </c>
      <c r="F214" t="s">
        <v>55</v>
      </c>
      <c r="G214" t="s">
        <v>178</v>
      </c>
      <c r="H214" t="s">
        <v>82</v>
      </c>
      <c r="I214" t="s">
        <v>57</v>
      </c>
      <c r="J214" t="s">
        <v>178</v>
      </c>
      <c r="K214" t="s">
        <v>82</v>
      </c>
      <c r="L214" t="s">
        <v>50</v>
      </c>
      <c r="N214" t="s">
        <v>59</v>
      </c>
      <c r="O214" t="s">
        <v>70</v>
      </c>
      <c r="P214" t="s">
        <v>178</v>
      </c>
      <c r="Q214" t="s">
        <v>82</v>
      </c>
      <c r="S214" t="s">
        <v>849</v>
      </c>
      <c r="W214" t="s">
        <v>42</v>
      </c>
      <c r="AC214" t="s">
        <v>42</v>
      </c>
      <c r="AI214" t="s">
        <v>18</v>
      </c>
      <c r="AK214" t="s">
        <v>42</v>
      </c>
      <c r="AL214" t="s">
        <v>43</v>
      </c>
    </row>
    <row r="215" spans="1:38" x14ac:dyDescent="0.25">
      <c r="A215">
        <v>213</v>
      </c>
      <c r="B215" t="s">
        <v>850</v>
      </c>
      <c r="C215" s="6" t="s">
        <v>851</v>
      </c>
      <c r="D215">
        <v>47</v>
      </c>
      <c r="E215" t="s">
        <v>46</v>
      </c>
      <c r="F215" t="s">
        <v>55</v>
      </c>
      <c r="G215" t="s">
        <v>146</v>
      </c>
      <c r="H215" t="s">
        <v>49</v>
      </c>
      <c r="J215" t="s">
        <v>146</v>
      </c>
      <c r="K215" t="s">
        <v>49</v>
      </c>
      <c r="L215" t="s">
        <v>50</v>
      </c>
      <c r="N215" t="s">
        <v>102</v>
      </c>
      <c r="O215" t="s">
        <v>70</v>
      </c>
      <c r="S215" t="s">
        <v>852</v>
      </c>
      <c r="Y215" t="s">
        <v>42</v>
      </c>
      <c r="Z215" t="s">
        <v>42</v>
      </c>
      <c r="AA215" t="s">
        <v>42</v>
      </c>
      <c r="AC215" t="s">
        <v>42</v>
      </c>
      <c r="AL215" t="s">
        <v>43</v>
      </c>
    </row>
    <row r="216" spans="1:38" x14ac:dyDescent="0.25">
      <c r="A216">
        <v>214</v>
      </c>
      <c r="B216" t="s">
        <v>853</v>
      </c>
      <c r="C216" s="6" t="s">
        <v>854</v>
      </c>
      <c r="D216">
        <v>63</v>
      </c>
      <c r="E216" t="s">
        <v>54</v>
      </c>
      <c r="F216" t="s">
        <v>55</v>
      </c>
      <c r="G216" t="s">
        <v>192</v>
      </c>
      <c r="H216" t="s">
        <v>82</v>
      </c>
      <c r="J216" t="s">
        <v>192</v>
      </c>
      <c r="K216" t="s">
        <v>82</v>
      </c>
      <c r="L216" t="s">
        <v>70</v>
      </c>
      <c r="N216" t="s">
        <v>102</v>
      </c>
      <c r="O216" t="s">
        <v>70</v>
      </c>
      <c r="S216" t="s">
        <v>855</v>
      </c>
      <c r="AI216" t="s">
        <v>856</v>
      </c>
      <c r="AL216" t="s">
        <v>43</v>
      </c>
    </row>
    <row r="217" spans="1:38" x14ac:dyDescent="0.25">
      <c r="A217">
        <v>215</v>
      </c>
      <c r="B217" t="s">
        <v>857</v>
      </c>
      <c r="C217" s="6" t="s">
        <v>858</v>
      </c>
      <c r="D217">
        <v>39</v>
      </c>
      <c r="E217" t="s">
        <v>54</v>
      </c>
      <c r="F217" t="s">
        <v>55</v>
      </c>
      <c r="G217" t="s">
        <v>305</v>
      </c>
      <c r="H217" t="s">
        <v>93</v>
      </c>
      <c r="I217" t="s">
        <v>57</v>
      </c>
      <c r="J217" t="s">
        <v>305</v>
      </c>
      <c r="K217" t="s">
        <v>93</v>
      </c>
      <c r="L217" t="s">
        <v>70</v>
      </c>
      <c r="N217" t="s">
        <v>350</v>
      </c>
      <c r="O217" t="s">
        <v>70</v>
      </c>
      <c r="P217" t="s">
        <v>305</v>
      </c>
      <c r="Q217" t="s">
        <v>93</v>
      </c>
      <c r="R217" t="s">
        <v>57</v>
      </c>
      <c r="S217" t="s">
        <v>859</v>
      </c>
      <c r="U217" t="s">
        <v>42</v>
      </c>
      <c r="W217" t="s">
        <v>42</v>
      </c>
      <c r="X217" t="s">
        <v>42</v>
      </c>
      <c r="AL217" t="s">
        <v>43</v>
      </c>
    </row>
    <row r="218" spans="1:38" x14ac:dyDescent="0.25">
      <c r="A218">
        <v>216</v>
      </c>
      <c r="B218" t="s">
        <v>860</v>
      </c>
      <c r="C218" s="6" t="s">
        <v>861</v>
      </c>
      <c r="D218">
        <v>47</v>
      </c>
      <c r="E218" t="s">
        <v>46</v>
      </c>
      <c r="F218" t="s">
        <v>55</v>
      </c>
      <c r="G218" t="s">
        <v>812</v>
      </c>
      <c r="J218" t="s">
        <v>208</v>
      </c>
      <c r="K218" t="s">
        <v>93</v>
      </c>
      <c r="L218" t="s">
        <v>50</v>
      </c>
      <c r="N218" t="s">
        <v>59</v>
      </c>
      <c r="O218" t="s">
        <v>70</v>
      </c>
      <c r="S218" t="s">
        <v>862</v>
      </c>
      <c r="U218" t="s">
        <v>42</v>
      </c>
      <c r="AA218" t="s">
        <v>42</v>
      </c>
      <c r="AC218" t="s">
        <v>42</v>
      </c>
      <c r="AL218" t="s">
        <v>43</v>
      </c>
    </row>
    <row r="219" spans="1:38" x14ac:dyDescent="0.25">
      <c r="A219">
        <v>217</v>
      </c>
      <c r="B219" t="s">
        <v>863</v>
      </c>
      <c r="C219" s="6" t="s">
        <v>864</v>
      </c>
      <c r="D219">
        <v>27</v>
      </c>
      <c r="E219" t="s">
        <v>46</v>
      </c>
      <c r="F219" t="s">
        <v>55</v>
      </c>
      <c r="G219" t="s">
        <v>865</v>
      </c>
      <c r="H219" t="s">
        <v>202</v>
      </c>
      <c r="I219" t="s">
        <v>57</v>
      </c>
      <c r="J219" t="s">
        <v>201</v>
      </c>
      <c r="K219" t="s">
        <v>202</v>
      </c>
      <c r="L219" t="s">
        <v>50</v>
      </c>
      <c r="O219" t="s">
        <v>70</v>
      </c>
      <c r="S219" t="s">
        <v>342</v>
      </c>
      <c r="U219" t="s">
        <v>42</v>
      </c>
      <c r="AK219" t="s">
        <v>42</v>
      </c>
      <c r="AL219" t="s">
        <v>43</v>
      </c>
    </row>
    <row r="220" spans="1:38" x14ac:dyDescent="0.25">
      <c r="A220">
        <v>218</v>
      </c>
      <c r="B220" t="s">
        <v>866</v>
      </c>
      <c r="C220" s="6" t="s">
        <v>867</v>
      </c>
      <c r="D220">
        <v>45</v>
      </c>
      <c r="E220" t="s">
        <v>46</v>
      </c>
      <c r="F220" t="s">
        <v>55</v>
      </c>
      <c r="G220" t="s">
        <v>136</v>
      </c>
      <c r="H220" t="s">
        <v>137</v>
      </c>
      <c r="J220" t="s">
        <v>136</v>
      </c>
      <c r="K220" t="s">
        <v>137</v>
      </c>
      <c r="L220" t="s">
        <v>70</v>
      </c>
      <c r="N220" t="s">
        <v>111</v>
      </c>
      <c r="O220" t="s">
        <v>70</v>
      </c>
      <c r="S220" t="s">
        <v>111</v>
      </c>
      <c r="U220" t="s">
        <v>42</v>
      </c>
      <c r="AB220" t="s">
        <v>42</v>
      </c>
      <c r="AL220" t="s">
        <v>43</v>
      </c>
    </row>
    <row r="221" spans="1:38" x14ac:dyDescent="0.25">
      <c r="A221">
        <v>219</v>
      </c>
      <c r="B221" t="s">
        <v>868</v>
      </c>
      <c r="C221" s="6" t="s">
        <v>869</v>
      </c>
      <c r="D221">
        <v>44</v>
      </c>
      <c r="E221" t="s">
        <v>46</v>
      </c>
      <c r="F221" t="s">
        <v>47</v>
      </c>
      <c r="G221" t="s">
        <v>208</v>
      </c>
      <c r="H221" t="s">
        <v>93</v>
      </c>
      <c r="I221" t="s">
        <v>57</v>
      </c>
      <c r="J221" t="s">
        <v>208</v>
      </c>
      <c r="L221" t="s">
        <v>50</v>
      </c>
      <c r="N221" t="s">
        <v>870</v>
      </c>
      <c r="O221" t="s">
        <v>70</v>
      </c>
      <c r="P221" t="s">
        <v>208</v>
      </c>
      <c r="S221" t="s">
        <v>125</v>
      </c>
      <c r="AD221" t="s">
        <v>42</v>
      </c>
      <c r="AK221" t="s">
        <v>42</v>
      </c>
      <c r="AL221" t="s">
        <v>43</v>
      </c>
    </row>
    <row r="222" spans="1:38" x14ac:dyDescent="0.25">
      <c r="A222">
        <v>220</v>
      </c>
      <c r="B222" t="s">
        <v>871</v>
      </c>
      <c r="C222" s="6" t="s">
        <v>872</v>
      </c>
      <c r="D222">
        <v>65</v>
      </c>
      <c r="E222" t="s">
        <v>46</v>
      </c>
      <c r="F222" t="s">
        <v>47</v>
      </c>
      <c r="G222" t="s">
        <v>82</v>
      </c>
      <c r="H222" t="s">
        <v>82</v>
      </c>
      <c r="I222" t="s">
        <v>57</v>
      </c>
      <c r="J222" t="s">
        <v>82</v>
      </c>
      <c r="L222" t="s">
        <v>70</v>
      </c>
      <c r="N222" t="s">
        <v>59</v>
      </c>
      <c r="O222" t="s">
        <v>70</v>
      </c>
      <c r="P222" t="s">
        <v>82</v>
      </c>
      <c r="S222" t="s">
        <v>873</v>
      </c>
      <c r="V222" t="s">
        <v>42</v>
      </c>
      <c r="AL222" t="s">
        <v>43</v>
      </c>
    </row>
    <row r="223" spans="1:38" x14ac:dyDescent="0.25">
      <c r="A223">
        <v>221</v>
      </c>
      <c r="B223" t="s">
        <v>874</v>
      </c>
      <c r="C223" s="6" t="s">
        <v>875</v>
      </c>
      <c r="D223">
        <v>30</v>
      </c>
      <c r="E223" t="s">
        <v>46</v>
      </c>
      <c r="F223" t="s">
        <v>55</v>
      </c>
      <c r="G223" t="s">
        <v>201</v>
      </c>
      <c r="J223" t="s">
        <v>201</v>
      </c>
      <c r="K223" t="s">
        <v>202</v>
      </c>
      <c r="L223" t="s">
        <v>70</v>
      </c>
      <c r="N223" t="s">
        <v>269</v>
      </c>
      <c r="O223" t="s">
        <v>70</v>
      </c>
      <c r="S223" t="s">
        <v>659</v>
      </c>
      <c r="U223" t="s">
        <v>42</v>
      </c>
      <c r="V223" t="s">
        <v>42</v>
      </c>
      <c r="AL223" t="s">
        <v>43</v>
      </c>
    </row>
    <row r="224" spans="1:38" x14ac:dyDescent="0.25">
      <c r="A224">
        <v>222</v>
      </c>
      <c r="B224" t="s">
        <v>876</v>
      </c>
      <c r="C224" s="6" t="s">
        <v>877</v>
      </c>
      <c r="D224">
        <v>52</v>
      </c>
      <c r="E224" t="s">
        <v>46</v>
      </c>
      <c r="F224" t="s">
        <v>55</v>
      </c>
      <c r="G224" t="s">
        <v>101</v>
      </c>
      <c r="H224" t="s">
        <v>101</v>
      </c>
      <c r="I224" t="s">
        <v>57</v>
      </c>
      <c r="J224" t="s">
        <v>101</v>
      </c>
      <c r="K224" t="s">
        <v>101</v>
      </c>
      <c r="L224" t="s">
        <v>70</v>
      </c>
      <c r="N224" t="s">
        <v>350</v>
      </c>
      <c r="O224" t="s">
        <v>70</v>
      </c>
      <c r="P224" t="s">
        <v>101</v>
      </c>
      <c r="Q224" t="s">
        <v>101</v>
      </c>
      <c r="R224" t="s">
        <v>57</v>
      </c>
      <c r="S224" t="s">
        <v>878</v>
      </c>
      <c r="U224" t="s">
        <v>42</v>
      </c>
      <c r="W224" t="s">
        <v>42</v>
      </c>
      <c r="AL224" t="s">
        <v>43</v>
      </c>
    </row>
    <row r="225" spans="1:38" x14ac:dyDescent="0.25">
      <c r="A225">
        <v>223</v>
      </c>
      <c r="B225" t="s">
        <v>879</v>
      </c>
      <c r="C225" s="6" t="s">
        <v>880</v>
      </c>
      <c r="D225">
        <v>46</v>
      </c>
      <c r="E225" t="s">
        <v>46</v>
      </c>
      <c r="F225" t="s">
        <v>47</v>
      </c>
      <c r="G225" t="s">
        <v>92</v>
      </c>
      <c r="H225" t="s">
        <v>93</v>
      </c>
      <c r="I225" t="s">
        <v>57</v>
      </c>
      <c r="J225" t="s">
        <v>92</v>
      </c>
      <c r="K225" t="s">
        <v>93</v>
      </c>
      <c r="L225" t="s">
        <v>70</v>
      </c>
      <c r="N225" t="s">
        <v>59</v>
      </c>
      <c r="O225" t="s">
        <v>70</v>
      </c>
      <c r="P225" t="s">
        <v>92</v>
      </c>
      <c r="Q225" t="s">
        <v>93</v>
      </c>
      <c r="S225" t="s">
        <v>881</v>
      </c>
      <c r="U225" t="s">
        <v>42</v>
      </c>
      <c r="W225" t="s">
        <v>42</v>
      </c>
      <c r="Y225" t="s">
        <v>42</v>
      </c>
      <c r="AK225" t="s">
        <v>42</v>
      </c>
      <c r="AL225" t="s">
        <v>43</v>
      </c>
    </row>
    <row r="226" spans="1:38" x14ac:dyDescent="0.25">
      <c r="A226">
        <v>224</v>
      </c>
      <c r="B226" t="s">
        <v>882</v>
      </c>
      <c r="C226" s="6" t="s">
        <v>883</v>
      </c>
      <c r="D226">
        <v>52</v>
      </c>
      <c r="E226" t="s">
        <v>46</v>
      </c>
      <c r="F226" t="s">
        <v>55</v>
      </c>
      <c r="G226" t="s">
        <v>884</v>
      </c>
      <c r="H226" t="s">
        <v>885</v>
      </c>
      <c r="I226" t="s">
        <v>67</v>
      </c>
      <c r="J226" t="s">
        <v>58</v>
      </c>
      <c r="L226" t="s">
        <v>50</v>
      </c>
      <c r="N226" t="s">
        <v>59</v>
      </c>
      <c r="O226" t="s">
        <v>287</v>
      </c>
      <c r="P226" t="s">
        <v>56</v>
      </c>
      <c r="S226" t="s">
        <v>886</v>
      </c>
      <c r="W226" t="s">
        <v>42</v>
      </c>
      <c r="AK226" t="s">
        <v>42</v>
      </c>
      <c r="AL226" t="s">
        <v>43</v>
      </c>
    </row>
    <row r="227" spans="1:38" x14ac:dyDescent="0.25">
      <c r="A227">
        <v>225</v>
      </c>
      <c r="B227" t="s">
        <v>887</v>
      </c>
      <c r="C227" s="6" t="s">
        <v>888</v>
      </c>
      <c r="D227">
        <v>33</v>
      </c>
      <c r="E227" t="s">
        <v>46</v>
      </c>
      <c r="F227" t="s">
        <v>55</v>
      </c>
      <c r="G227" t="s">
        <v>889</v>
      </c>
      <c r="H227" t="s">
        <v>202</v>
      </c>
      <c r="I227" t="s">
        <v>57</v>
      </c>
      <c r="J227" t="s">
        <v>208</v>
      </c>
      <c r="K227" t="s">
        <v>93</v>
      </c>
      <c r="L227" t="s">
        <v>50</v>
      </c>
      <c r="N227" t="s">
        <v>59</v>
      </c>
      <c r="O227" t="s">
        <v>890</v>
      </c>
      <c r="P227" t="s">
        <v>889</v>
      </c>
      <c r="Q227" t="s">
        <v>202</v>
      </c>
      <c r="R227" t="s">
        <v>57</v>
      </c>
      <c r="S227" t="s">
        <v>891</v>
      </c>
      <c r="U227" t="s">
        <v>42</v>
      </c>
      <c r="V227" t="s">
        <v>42</v>
      </c>
      <c r="W227" t="s">
        <v>42</v>
      </c>
      <c r="AC227" t="s">
        <v>42</v>
      </c>
      <c r="AL227" t="s">
        <v>43</v>
      </c>
    </row>
    <row r="228" spans="1:38" x14ac:dyDescent="0.25">
      <c r="A228">
        <v>226</v>
      </c>
      <c r="B228" t="s">
        <v>892</v>
      </c>
      <c r="C228" s="6" t="s">
        <v>893</v>
      </c>
      <c r="D228">
        <v>56</v>
      </c>
      <c r="E228" t="s">
        <v>46</v>
      </c>
      <c r="F228" t="s">
        <v>47</v>
      </c>
      <c r="G228" t="s">
        <v>82</v>
      </c>
      <c r="H228" t="s">
        <v>82</v>
      </c>
      <c r="I228" t="s">
        <v>57</v>
      </c>
      <c r="J228" t="s">
        <v>82</v>
      </c>
      <c r="K228" t="s">
        <v>82</v>
      </c>
      <c r="L228" t="s">
        <v>50</v>
      </c>
      <c r="O228" t="s">
        <v>70</v>
      </c>
      <c r="S228" t="s">
        <v>51</v>
      </c>
      <c r="V228" t="s">
        <v>42</v>
      </c>
      <c r="AL228" t="s">
        <v>43</v>
      </c>
    </row>
    <row r="229" spans="1:38" x14ac:dyDescent="0.25">
      <c r="A229">
        <v>227</v>
      </c>
      <c r="B229" t="s">
        <v>894</v>
      </c>
      <c r="C229" s="6" t="s">
        <v>895</v>
      </c>
      <c r="D229">
        <v>36</v>
      </c>
      <c r="E229" t="s">
        <v>46</v>
      </c>
      <c r="F229" t="s">
        <v>55</v>
      </c>
      <c r="G229" t="s">
        <v>896</v>
      </c>
      <c r="H229" t="s">
        <v>82</v>
      </c>
      <c r="I229" t="s">
        <v>57</v>
      </c>
      <c r="J229" t="s">
        <v>896</v>
      </c>
      <c r="K229" t="s">
        <v>82</v>
      </c>
      <c r="L229" t="s">
        <v>70</v>
      </c>
      <c r="N229" t="s">
        <v>59</v>
      </c>
      <c r="O229" t="s">
        <v>70</v>
      </c>
      <c r="P229" t="s">
        <v>896</v>
      </c>
      <c r="Q229" t="s">
        <v>82</v>
      </c>
      <c r="R229" t="s">
        <v>57</v>
      </c>
      <c r="S229" t="s">
        <v>897</v>
      </c>
      <c r="V229" t="s">
        <v>42</v>
      </c>
      <c r="W229" t="s">
        <v>42</v>
      </c>
      <c r="AL229" t="s">
        <v>43</v>
      </c>
    </row>
    <row r="230" spans="1:38" x14ac:dyDescent="0.25">
      <c r="A230">
        <v>228</v>
      </c>
      <c r="B230" t="s">
        <v>898</v>
      </c>
      <c r="C230" s="6" t="s">
        <v>899</v>
      </c>
      <c r="D230">
        <v>61</v>
      </c>
      <c r="E230" t="s">
        <v>46</v>
      </c>
      <c r="F230" t="s">
        <v>47</v>
      </c>
      <c r="G230" t="s">
        <v>146</v>
      </c>
      <c r="H230" t="s">
        <v>49</v>
      </c>
      <c r="I230" t="s">
        <v>57</v>
      </c>
      <c r="J230" t="s">
        <v>146</v>
      </c>
      <c r="L230" t="s">
        <v>70</v>
      </c>
      <c r="N230" t="s">
        <v>69</v>
      </c>
      <c r="O230" t="s">
        <v>70</v>
      </c>
      <c r="P230" t="s">
        <v>146</v>
      </c>
      <c r="S230" t="s">
        <v>900</v>
      </c>
      <c r="V230" t="s">
        <v>42</v>
      </c>
      <c r="AA230" t="s">
        <v>42</v>
      </c>
      <c r="AL230" t="s">
        <v>43</v>
      </c>
    </row>
    <row r="231" spans="1:38" x14ac:dyDescent="0.25">
      <c r="A231">
        <v>229</v>
      </c>
      <c r="B231" t="s">
        <v>901</v>
      </c>
      <c r="C231" s="6" t="s">
        <v>902</v>
      </c>
      <c r="D231">
        <v>29</v>
      </c>
      <c r="E231" t="s">
        <v>46</v>
      </c>
      <c r="F231" t="s">
        <v>106</v>
      </c>
      <c r="G231" t="s">
        <v>208</v>
      </c>
      <c r="H231" t="s">
        <v>93</v>
      </c>
      <c r="I231" t="s">
        <v>57</v>
      </c>
      <c r="J231" t="s">
        <v>208</v>
      </c>
      <c r="K231" t="s">
        <v>93</v>
      </c>
      <c r="L231" t="s">
        <v>70</v>
      </c>
      <c r="N231" t="s">
        <v>170</v>
      </c>
      <c r="O231" t="s">
        <v>70</v>
      </c>
      <c r="P231" t="s">
        <v>208</v>
      </c>
      <c r="Q231" t="s">
        <v>93</v>
      </c>
      <c r="S231" t="s">
        <v>903</v>
      </c>
      <c r="U231" t="s">
        <v>42</v>
      </c>
      <c r="V231" t="s">
        <v>42</v>
      </c>
      <c r="W231" t="s">
        <v>42</v>
      </c>
      <c r="X231" t="s">
        <v>42</v>
      </c>
      <c r="AK231" t="s">
        <v>42</v>
      </c>
      <c r="AL231" t="s">
        <v>43</v>
      </c>
    </row>
    <row r="232" spans="1:38" x14ac:dyDescent="0.25">
      <c r="A232">
        <v>230</v>
      </c>
      <c r="B232" t="s">
        <v>904</v>
      </c>
      <c r="C232" s="6" t="s">
        <v>905</v>
      </c>
      <c r="D232">
        <v>41</v>
      </c>
      <c r="E232" t="s">
        <v>46</v>
      </c>
      <c r="F232" t="s">
        <v>55</v>
      </c>
      <c r="G232" t="s">
        <v>320</v>
      </c>
      <c r="H232" t="s">
        <v>49</v>
      </c>
      <c r="I232" t="s">
        <v>57</v>
      </c>
      <c r="J232" t="s">
        <v>320</v>
      </c>
      <c r="K232" t="s">
        <v>49</v>
      </c>
      <c r="L232" t="s">
        <v>70</v>
      </c>
      <c r="N232" t="s">
        <v>170</v>
      </c>
      <c r="O232" t="s">
        <v>70</v>
      </c>
      <c r="P232" t="s">
        <v>320</v>
      </c>
      <c r="Q232" t="s">
        <v>49</v>
      </c>
      <c r="R232" t="s">
        <v>57</v>
      </c>
      <c r="S232" t="s">
        <v>906</v>
      </c>
      <c r="U232" t="s">
        <v>42</v>
      </c>
      <c r="W232" t="s">
        <v>42</v>
      </c>
      <c r="X232" t="s">
        <v>42</v>
      </c>
      <c r="AC232" t="s">
        <v>42</v>
      </c>
      <c r="AL232" t="s">
        <v>43</v>
      </c>
    </row>
    <row r="233" spans="1:38" x14ac:dyDescent="0.25">
      <c r="A233">
        <v>231</v>
      </c>
      <c r="B233" t="s">
        <v>907</v>
      </c>
      <c r="C233" s="6" t="s">
        <v>908</v>
      </c>
      <c r="D233">
        <v>63</v>
      </c>
      <c r="E233" t="s">
        <v>46</v>
      </c>
      <c r="F233" t="s">
        <v>55</v>
      </c>
      <c r="G233" t="s">
        <v>909</v>
      </c>
      <c r="H233" t="s">
        <v>93</v>
      </c>
      <c r="I233" t="s">
        <v>57</v>
      </c>
      <c r="J233" t="s">
        <v>909</v>
      </c>
      <c r="L233" t="s">
        <v>70</v>
      </c>
      <c r="N233" t="s">
        <v>69</v>
      </c>
      <c r="O233" t="s">
        <v>70</v>
      </c>
      <c r="P233" t="s">
        <v>909</v>
      </c>
      <c r="S233" t="s">
        <v>910</v>
      </c>
      <c r="U233" t="s">
        <v>42</v>
      </c>
      <c r="AA233" t="s">
        <v>42</v>
      </c>
      <c r="AC233" t="s">
        <v>42</v>
      </c>
      <c r="AK233" t="s">
        <v>42</v>
      </c>
      <c r="AL233" t="s">
        <v>43</v>
      </c>
    </row>
    <row r="234" spans="1:38" x14ac:dyDescent="0.25">
      <c r="A234">
        <v>232</v>
      </c>
      <c r="B234" t="s">
        <v>911</v>
      </c>
      <c r="C234" s="6" t="s">
        <v>912</v>
      </c>
      <c r="D234">
        <v>54</v>
      </c>
      <c r="E234" t="s">
        <v>46</v>
      </c>
      <c r="F234" t="s">
        <v>47</v>
      </c>
      <c r="G234" t="s">
        <v>82</v>
      </c>
      <c r="H234" t="s">
        <v>82</v>
      </c>
      <c r="I234" t="s">
        <v>57</v>
      </c>
      <c r="J234" t="s">
        <v>664</v>
      </c>
      <c r="K234" t="s">
        <v>82</v>
      </c>
      <c r="L234" t="s">
        <v>34</v>
      </c>
      <c r="N234" t="s">
        <v>59</v>
      </c>
      <c r="O234" t="s">
        <v>287</v>
      </c>
      <c r="P234" t="s">
        <v>664</v>
      </c>
      <c r="Q234" t="s">
        <v>82</v>
      </c>
      <c r="R234" t="s">
        <v>57</v>
      </c>
      <c r="S234" t="s">
        <v>913</v>
      </c>
      <c r="W234" t="s">
        <v>42</v>
      </c>
      <c r="X234" t="s">
        <v>42</v>
      </c>
      <c r="AA234" t="s">
        <v>42</v>
      </c>
      <c r="AL234" t="s">
        <v>43</v>
      </c>
    </row>
    <row r="235" spans="1:38" x14ac:dyDescent="0.25">
      <c r="A235">
        <v>233</v>
      </c>
      <c r="B235" t="s">
        <v>914</v>
      </c>
      <c r="C235" s="6" t="s">
        <v>915</v>
      </c>
      <c r="D235">
        <v>47</v>
      </c>
      <c r="E235" t="s">
        <v>46</v>
      </c>
      <c r="F235" t="s">
        <v>55</v>
      </c>
      <c r="G235" t="s">
        <v>136</v>
      </c>
      <c r="H235" t="s">
        <v>137</v>
      </c>
      <c r="I235" t="s">
        <v>57</v>
      </c>
      <c r="J235" t="s">
        <v>136</v>
      </c>
      <c r="L235" t="s">
        <v>70</v>
      </c>
      <c r="N235" t="s">
        <v>69</v>
      </c>
      <c r="O235" t="s">
        <v>70</v>
      </c>
      <c r="P235" t="s">
        <v>136</v>
      </c>
      <c r="S235" t="s">
        <v>916</v>
      </c>
      <c r="U235" t="s">
        <v>42</v>
      </c>
      <c r="W235" t="s">
        <v>42</v>
      </c>
      <c r="AK235" t="s">
        <v>42</v>
      </c>
      <c r="AL235" t="s">
        <v>43</v>
      </c>
    </row>
    <row r="236" spans="1:38" x14ac:dyDescent="0.25">
      <c r="A236">
        <v>234</v>
      </c>
      <c r="B236" t="s">
        <v>917</v>
      </c>
      <c r="C236" s="6" t="s">
        <v>918</v>
      </c>
      <c r="D236">
        <v>32</v>
      </c>
      <c r="E236" t="s">
        <v>54</v>
      </c>
      <c r="F236" t="s">
        <v>55</v>
      </c>
      <c r="G236" t="s">
        <v>749</v>
      </c>
      <c r="H236" t="s">
        <v>82</v>
      </c>
      <c r="I236" t="s">
        <v>57</v>
      </c>
      <c r="J236" t="s">
        <v>749</v>
      </c>
      <c r="K236" t="s">
        <v>82</v>
      </c>
      <c r="L236" t="s">
        <v>70</v>
      </c>
      <c r="N236" t="s">
        <v>59</v>
      </c>
      <c r="O236" t="s">
        <v>70</v>
      </c>
      <c r="P236" t="s">
        <v>749</v>
      </c>
      <c r="Q236" t="s">
        <v>82</v>
      </c>
      <c r="S236" t="s">
        <v>919</v>
      </c>
      <c r="V236" t="s">
        <v>42</v>
      </c>
      <c r="W236" t="s">
        <v>42</v>
      </c>
      <c r="X236" t="s">
        <v>42</v>
      </c>
      <c r="AA236" t="s">
        <v>42</v>
      </c>
      <c r="AK236" t="s">
        <v>42</v>
      </c>
      <c r="AL236" t="s">
        <v>43</v>
      </c>
    </row>
    <row r="237" spans="1:38" x14ac:dyDescent="0.25">
      <c r="A237">
        <v>235</v>
      </c>
      <c r="B237" t="s">
        <v>920</v>
      </c>
      <c r="C237" s="6" t="s">
        <v>921</v>
      </c>
      <c r="D237">
        <v>45</v>
      </c>
      <c r="E237" t="s">
        <v>46</v>
      </c>
      <c r="F237" t="s">
        <v>47</v>
      </c>
      <c r="J237" t="s">
        <v>82</v>
      </c>
      <c r="L237" t="s">
        <v>50</v>
      </c>
      <c r="N237" t="s">
        <v>69</v>
      </c>
      <c r="O237" t="s">
        <v>287</v>
      </c>
      <c r="P237" t="s">
        <v>82</v>
      </c>
      <c r="S237" t="s">
        <v>916</v>
      </c>
      <c r="U237" t="s">
        <v>42</v>
      </c>
      <c r="W237" t="s">
        <v>42</v>
      </c>
      <c r="AK237" t="s">
        <v>42</v>
      </c>
      <c r="AL237" t="s">
        <v>43</v>
      </c>
    </row>
    <row r="238" spans="1:38" x14ac:dyDescent="0.25">
      <c r="A238">
        <v>236</v>
      </c>
      <c r="B238" t="s">
        <v>922</v>
      </c>
      <c r="C238" s="6" t="s">
        <v>923</v>
      </c>
      <c r="D238">
        <v>54</v>
      </c>
      <c r="E238" t="s">
        <v>46</v>
      </c>
      <c r="F238" t="s">
        <v>55</v>
      </c>
      <c r="G238" t="s">
        <v>58</v>
      </c>
      <c r="H238" t="s">
        <v>49</v>
      </c>
      <c r="I238" t="s">
        <v>57</v>
      </c>
      <c r="J238" t="s">
        <v>58</v>
      </c>
      <c r="L238" t="s">
        <v>70</v>
      </c>
      <c r="N238" t="s">
        <v>59</v>
      </c>
      <c r="O238" t="s">
        <v>70</v>
      </c>
      <c r="P238" t="s">
        <v>58</v>
      </c>
      <c r="S238" t="s">
        <v>924</v>
      </c>
      <c r="U238" t="s">
        <v>42</v>
      </c>
      <c r="W238" t="s">
        <v>42</v>
      </c>
      <c r="AC238" t="s">
        <v>42</v>
      </c>
      <c r="AK238" t="s">
        <v>42</v>
      </c>
      <c r="AL238" t="s">
        <v>43</v>
      </c>
    </row>
    <row r="239" spans="1:38" x14ac:dyDescent="0.25">
      <c r="A239">
        <v>237</v>
      </c>
      <c r="B239" t="s">
        <v>925</v>
      </c>
      <c r="C239" s="6" t="s">
        <v>926</v>
      </c>
      <c r="D239">
        <v>31</v>
      </c>
      <c r="E239" t="s">
        <v>46</v>
      </c>
      <c r="F239" t="s">
        <v>55</v>
      </c>
      <c r="G239" t="s">
        <v>250</v>
      </c>
      <c r="H239" t="s">
        <v>251</v>
      </c>
      <c r="I239" t="s">
        <v>57</v>
      </c>
      <c r="J239" t="s">
        <v>250</v>
      </c>
      <c r="L239" t="s">
        <v>70</v>
      </c>
      <c r="N239" t="s">
        <v>927</v>
      </c>
      <c r="O239" t="s">
        <v>70</v>
      </c>
      <c r="P239" t="s">
        <v>250</v>
      </c>
      <c r="S239" t="s">
        <v>928</v>
      </c>
      <c r="Y239" t="s">
        <v>42</v>
      </c>
      <c r="AK239" t="s">
        <v>42</v>
      </c>
      <c r="AL239" t="s">
        <v>43</v>
      </c>
    </row>
    <row r="240" spans="1:38" x14ac:dyDescent="0.25">
      <c r="A240">
        <v>238</v>
      </c>
      <c r="B240" t="s">
        <v>929</v>
      </c>
      <c r="C240" s="6" t="s">
        <v>930</v>
      </c>
      <c r="D240">
        <v>30</v>
      </c>
      <c r="E240" t="s">
        <v>46</v>
      </c>
      <c r="F240" t="s">
        <v>55</v>
      </c>
      <c r="G240" t="s">
        <v>101</v>
      </c>
      <c r="H240" t="s">
        <v>101</v>
      </c>
      <c r="I240" t="s">
        <v>57</v>
      </c>
      <c r="J240" t="s">
        <v>101</v>
      </c>
      <c r="K240" t="s">
        <v>101</v>
      </c>
      <c r="L240" t="s">
        <v>34</v>
      </c>
      <c r="M240" t="s">
        <v>931</v>
      </c>
      <c r="N240" t="s">
        <v>59</v>
      </c>
      <c r="O240" t="s">
        <v>270</v>
      </c>
      <c r="P240" t="s">
        <v>101</v>
      </c>
      <c r="Q240" t="s">
        <v>101</v>
      </c>
      <c r="R240" t="s">
        <v>57</v>
      </c>
      <c r="S240" t="s">
        <v>932</v>
      </c>
      <c r="V240" t="s">
        <v>42</v>
      </c>
      <c r="W240" t="s">
        <v>42</v>
      </c>
      <c r="AA240" t="s">
        <v>42</v>
      </c>
      <c r="AL240" t="s">
        <v>43</v>
      </c>
    </row>
    <row r="241" spans="1:38" x14ac:dyDescent="0.25">
      <c r="A241">
        <v>239</v>
      </c>
      <c r="B241" t="s">
        <v>933</v>
      </c>
      <c r="C241" s="6" t="s">
        <v>934</v>
      </c>
      <c r="D241">
        <v>24</v>
      </c>
      <c r="E241" t="s">
        <v>46</v>
      </c>
      <c r="F241" t="s">
        <v>55</v>
      </c>
      <c r="G241" t="s">
        <v>541</v>
      </c>
      <c r="H241" t="s">
        <v>137</v>
      </c>
      <c r="I241" t="s">
        <v>57</v>
      </c>
      <c r="J241" t="s">
        <v>541</v>
      </c>
      <c r="K241" t="s">
        <v>137</v>
      </c>
      <c r="L241" t="s">
        <v>70</v>
      </c>
      <c r="O241" t="s">
        <v>70</v>
      </c>
      <c r="S241" t="s">
        <v>538</v>
      </c>
      <c r="U241" t="s">
        <v>42</v>
      </c>
      <c r="AK241" t="s">
        <v>42</v>
      </c>
      <c r="AL241" t="s">
        <v>43</v>
      </c>
    </row>
    <row r="242" spans="1:38" x14ac:dyDescent="0.25">
      <c r="A242">
        <v>240</v>
      </c>
      <c r="B242" t="s">
        <v>935</v>
      </c>
      <c r="C242" s="6" t="s">
        <v>936</v>
      </c>
      <c r="D242">
        <v>45</v>
      </c>
      <c r="E242" t="s">
        <v>46</v>
      </c>
      <c r="F242" t="s">
        <v>55</v>
      </c>
      <c r="G242" t="s">
        <v>937</v>
      </c>
      <c r="H242" t="s">
        <v>202</v>
      </c>
      <c r="I242" t="s">
        <v>57</v>
      </c>
      <c r="J242" t="s">
        <v>201</v>
      </c>
      <c r="K242" t="s">
        <v>202</v>
      </c>
      <c r="L242" t="s">
        <v>50</v>
      </c>
      <c r="N242" t="s">
        <v>166</v>
      </c>
      <c r="O242" t="s">
        <v>70</v>
      </c>
      <c r="P242" t="s">
        <v>937</v>
      </c>
      <c r="Q242" t="s">
        <v>202</v>
      </c>
      <c r="S242" t="s">
        <v>938</v>
      </c>
      <c r="W242" t="s">
        <v>42</v>
      </c>
      <c r="X242" t="s">
        <v>42</v>
      </c>
      <c r="Y242" t="s">
        <v>42</v>
      </c>
      <c r="AK242" t="s">
        <v>42</v>
      </c>
      <c r="AL242" t="s">
        <v>43</v>
      </c>
    </row>
    <row r="243" spans="1:38" x14ac:dyDescent="0.25">
      <c r="A243">
        <v>241</v>
      </c>
      <c r="B243" t="s">
        <v>939</v>
      </c>
      <c r="C243" s="6" t="s">
        <v>940</v>
      </c>
      <c r="D243">
        <v>51</v>
      </c>
      <c r="E243" t="s">
        <v>46</v>
      </c>
      <c r="F243" t="s">
        <v>55</v>
      </c>
      <c r="G243" t="s">
        <v>341</v>
      </c>
      <c r="H243" t="s">
        <v>101</v>
      </c>
      <c r="I243" t="s">
        <v>57</v>
      </c>
      <c r="J243" t="s">
        <v>341</v>
      </c>
      <c r="L243" t="s">
        <v>50</v>
      </c>
      <c r="N243" t="s">
        <v>69</v>
      </c>
      <c r="O243" t="s">
        <v>60</v>
      </c>
      <c r="P243" t="s">
        <v>61</v>
      </c>
      <c r="S243" t="s">
        <v>941</v>
      </c>
      <c r="V243" t="s">
        <v>42</v>
      </c>
      <c r="W243" t="s">
        <v>42</v>
      </c>
      <c r="AK243" t="s">
        <v>42</v>
      </c>
      <c r="AL243" t="s">
        <v>43</v>
      </c>
    </row>
    <row r="244" spans="1:38" x14ac:dyDescent="0.25">
      <c r="A244">
        <v>242</v>
      </c>
      <c r="B244" t="s">
        <v>942</v>
      </c>
      <c r="C244" s="6" t="s">
        <v>943</v>
      </c>
      <c r="D244">
        <v>51</v>
      </c>
      <c r="E244" t="s">
        <v>54</v>
      </c>
      <c r="F244" t="s">
        <v>55</v>
      </c>
      <c r="G244" t="s">
        <v>944</v>
      </c>
      <c r="H244" t="s">
        <v>101</v>
      </c>
      <c r="I244" t="s">
        <v>57</v>
      </c>
      <c r="J244" t="s">
        <v>944</v>
      </c>
      <c r="K244" t="s">
        <v>101</v>
      </c>
      <c r="L244" t="s">
        <v>70</v>
      </c>
      <c r="O244" t="s">
        <v>70</v>
      </c>
      <c r="P244" t="s">
        <v>944</v>
      </c>
      <c r="Q244" t="s">
        <v>101</v>
      </c>
      <c r="R244" t="s">
        <v>57</v>
      </c>
      <c r="S244" t="s">
        <v>945</v>
      </c>
      <c r="AA244" t="s">
        <v>42</v>
      </c>
      <c r="AI244" t="s">
        <v>487</v>
      </c>
      <c r="AK244" t="s">
        <v>42</v>
      </c>
      <c r="AL244" t="s">
        <v>43</v>
      </c>
    </row>
    <row r="245" spans="1:38" x14ac:dyDescent="0.25">
      <c r="A245">
        <v>243</v>
      </c>
      <c r="B245" t="s">
        <v>946</v>
      </c>
      <c r="C245" s="6" t="s">
        <v>947</v>
      </c>
      <c r="D245">
        <v>44</v>
      </c>
      <c r="E245" t="s">
        <v>46</v>
      </c>
      <c r="F245" t="s">
        <v>106</v>
      </c>
      <c r="G245" t="s">
        <v>82</v>
      </c>
      <c r="H245" t="s">
        <v>82</v>
      </c>
      <c r="I245" t="s">
        <v>57</v>
      </c>
      <c r="J245" t="s">
        <v>82</v>
      </c>
      <c r="L245" t="s">
        <v>70</v>
      </c>
      <c r="N245" t="s">
        <v>69</v>
      </c>
      <c r="O245" t="s">
        <v>70</v>
      </c>
      <c r="P245" t="s">
        <v>82</v>
      </c>
      <c r="S245" t="s">
        <v>948</v>
      </c>
      <c r="U245" t="s">
        <v>42</v>
      </c>
      <c r="AI245" t="s">
        <v>449</v>
      </c>
      <c r="AK245" t="s">
        <v>42</v>
      </c>
      <c r="AL245" t="s">
        <v>43</v>
      </c>
    </row>
    <row r="246" spans="1:38" x14ac:dyDescent="0.25">
      <c r="A246">
        <v>244</v>
      </c>
      <c r="B246" t="s">
        <v>949</v>
      </c>
      <c r="C246" s="6" t="s">
        <v>950</v>
      </c>
      <c r="D246">
        <v>27</v>
      </c>
      <c r="E246" t="s">
        <v>46</v>
      </c>
      <c r="F246" t="s">
        <v>55</v>
      </c>
      <c r="J246" t="s">
        <v>97</v>
      </c>
      <c r="K246" t="s">
        <v>82</v>
      </c>
      <c r="L246" t="s">
        <v>34</v>
      </c>
      <c r="M246" t="s">
        <v>951</v>
      </c>
      <c r="N246" t="s">
        <v>456</v>
      </c>
      <c r="O246" t="s">
        <v>424</v>
      </c>
      <c r="P246" t="s">
        <v>97</v>
      </c>
      <c r="Q246" t="s">
        <v>82</v>
      </c>
      <c r="R246" t="s">
        <v>57</v>
      </c>
      <c r="S246" t="s">
        <v>952</v>
      </c>
      <c r="U246" t="s">
        <v>42</v>
      </c>
      <c r="W246" t="s">
        <v>42</v>
      </c>
      <c r="AL246" t="s">
        <v>43</v>
      </c>
    </row>
    <row r="247" spans="1:38" x14ac:dyDescent="0.25">
      <c r="A247">
        <v>245</v>
      </c>
      <c r="B247" t="s">
        <v>953</v>
      </c>
      <c r="C247" s="6" t="s">
        <v>954</v>
      </c>
      <c r="D247">
        <v>26</v>
      </c>
      <c r="E247" t="s">
        <v>46</v>
      </c>
      <c r="F247" t="s">
        <v>55</v>
      </c>
      <c r="G247" t="s">
        <v>87</v>
      </c>
      <c r="H247" t="s">
        <v>82</v>
      </c>
      <c r="I247" t="s">
        <v>57</v>
      </c>
      <c r="J247" t="s">
        <v>87</v>
      </c>
      <c r="K247" t="s">
        <v>82</v>
      </c>
      <c r="L247" t="s">
        <v>70</v>
      </c>
      <c r="N247" t="s">
        <v>59</v>
      </c>
      <c r="O247" t="s">
        <v>70</v>
      </c>
      <c r="P247" t="s">
        <v>87</v>
      </c>
      <c r="Q247" t="s">
        <v>82</v>
      </c>
      <c r="R247" t="s">
        <v>57</v>
      </c>
      <c r="S247" t="s">
        <v>955</v>
      </c>
      <c r="V247" t="s">
        <v>42</v>
      </c>
      <c r="W247" t="s">
        <v>42</v>
      </c>
      <c r="AL247" t="s">
        <v>43</v>
      </c>
    </row>
    <row r="248" spans="1:38" x14ac:dyDescent="0.25">
      <c r="A248">
        <v>246</v>
      </c>
      <c r="B248" t="s">
        <v>956</v>
      </c>
      <c r="C248" s="6" t="s">
        <v>957</v>
      </c>
      <c r="D248">
        <v>56</v>
      </c>
      <c r="E248" t="s">
        <v>46</v>
      </c>
      <c r="F248" t="s">
        <v>55</v>
      </c>
      <c r="G248" t="s">
        <v>273</v>
      </c>
      <c r="H248" t="s">
        <v>202</v>
      </c>
      <c r="I248" t="s">
        <v>57</v>
      </c>
      <c r="J248" t="s">
        <v>273</v>
      </c>
      <c r="K248" t="s">
        <v>202</v>
      </c>
      <c r="L248" t="s">
        <v>70</v>
      </c>
      <c r="O248" t="s">
        <v>70</v>
      </c>
      <c r="S248" t="s">
        <v>958</v>
      </c>
      <c r="Y248" t="s">
        <v>42</v>
      </c>
      <c r="AA248" t="s">
        <v>42</v>
      </c>
      <c r="AI248" t="s">
        <v>487</v>
      </c>
      <c r="AK248" t="s">
        <v>42</v>
      </c>
      <c r="AL248" t="s">
        <v>43</v>
      </c>
    </row>
    <row r="249" spans="1:38" x14ac:dyDescent="0.25">
      <c r="A249">
        <v>247</v>
      </c>
      <c r="B249" t="s">
        <v>959</v>
      </c>
      <c r="C249" s="6" t="s">
        <v>960</v>
      </c>
      <c r="D249">
        <v>47</v>
      </c>
      <c r="E249" t="s">
        <v>46</v>
      </c>
      <c r="F249" t="s">
        <v>55</v>
      </c>
      <c r="G249" t="s">
        <v>341</v>
      </c>
      <c r="H249" t="s">
        <v>101</v>
      </c>
      <c r="I249" t="s">
        <v>57</v>
      </c>
      <c r="J249" t="s">
        <v>341</v>
      </c>
      <c r="K249" t="s">
        <v>101</v>
      </c>
      <c r="L249" t="s">
        <v>70</v>
      </c>
      <c r="N249" t="s">
        <v>961</v>
      </c>
      <c r="O249" t="s">
        <v>70</v>
      </c>
      <c r="P249" t="s">
        <v>341</v>
      </c>
      <c r="Q249" t="s">
        <v>101</v>
      </c>
      <c r="R249" t="s">
        <v>57</v>
      </c>
      <c r="S249" t="s">
        <v>962</v>
      </c>
      <c r="AD249" t="s">
        <v>42</v>
      </c>
      <c r="AL249" t="s">
        <v>43</v>
      </c>
    </row>
    <row r="250" spans="1:38" x14ac:dyDescent="0.25">
      <c r="A250">
        <v>248</v>
      </c>
      <c r="B250" t="s">
        <v>963</v>
      </c>
      <c r="C250" s="6" t="s">
        <v>964</v>
      </c>
      <c r="D250">
        <v>37</v>
      </c>
      <c r="E250" t="s">
        <v>46</v>
      </c>
      <c r="F250" t="s">
        <v>55</v>
      </c>
      <c r="G250" t="s">
        <v>496</v>
      </c>
      <c r="H250" t="s">
        <v>101</v>
      </c>
      <c r="I250" t="s">
        <v>57</v>
      </c>
      <c r="J250" t="s">
        <v>496</v>
      </c>
      <c r="K250" t="s">
        <v>101</v>
      </c>
      <c r="L250" t="s">
        <v>70</v>
      </c>
      <c r="N250" t="s">
        <v>59</v>
      </c>
      <c r="O250" t="s">
        <v>70</v>
      </c>
      <c r="P250" t="s">
        <v>496</v>
      </c>
      <c r="Q250" t="s">
        <v>101</v>
      </c>
      <c r="R250" t="s">
        <v>57</v>
      </c>
      <c r="S250" t="s">
        <v>342</v>
      </c>
      <c r="U250" t="s">
        <v>42</v>
      </c>
      <c r="AL250" t="s">
        <v>43</v>
      </c>
    </row>
    <row r="251" spans="1:38" x14ac:dyDescent="0.25">
      <c r="A251">
        <v>249</v>
      </c>
      <c r="B251" t="s">
        <v>965</v>
      </c>
      <c r="C251" s="6" t="s">
        <v>966</v>
      </c>
      <c r="D251">
        <v>44</v>
      </c>
      <c r="E251" t="s">
        <v>46</v>
      </c>
      <c r="F251" t="s">
        <v>106</v>
      </c>
      <c r="G251" t="s">
        <v>82</v>
      </c>
      <c r="J251" t="s">
        <v>82</v>
      </c>
      <c r="K251" t="s">
        <v>82</v>
      </c>
      <c r="L251" t="s">
        <v>70</v>
      </c>
      <c r="N251" t="s">
        <v>170</v>
      </c>
      <c r="O251" t="s">
        <v>70</v>
      </c>
      <c r="S251" t="s">
        <v>967</v>
      </c>
      <c r="V251" t="s">
        <v>42</v>
      </c>
      <c r="AB251" t="s">
        <v>42</v>
      </c>
      <c r="AL251" t="s">
        <v>43</v>
      </c>
    </row>
    <row r="252" spans="1:38" x14ac:dyDescent="0.25">
      <c r="A252">
        <v>250</v>
      </c>
      <c r="B252" t="s">
        <v>968</v>
      </c>
      <c r="C252" s="6" t="s">
        <v>969</v>
      </c>
      <c r="D252">
        <v>47</v>
      </c>
      <c r="E252" t="s">
        <v>54</v>
      </c>
      <c r="F252" t="s">
        <v>55</v>
      </c>
      <c r="G252" t="s">
        <v>82</v>
      </c>
      <c r="H252" t="s">
        <v>82</v>
      </c>
      <c r="I252" t="s">
        <v>57</v>
      </c>
      <c r="J252" t="s">
        <v>82</v>
      </c>
      <c r="L252" t="s">
        <v>70</v>
      </c>
      <c r="N252" t="s">
        <v>69</v>
      </c>
      <c r="O252" t="s">
        <v>287</v>
      </c>
      <c r="P252" t="s">
        <v>82</v>
      </c>
      <c r="S252" t="s">
        <v>338</v>
      </c>
      <c r="W252" t="s">
        <v>42</v>
      </c>
      <c r="AA252" t="s">
        <v>42</v>
      </c>
      <c r="AK252" t="s">
        <v>42</v>
      </c>
      <c r="AL252" t="s">
        <v>43</v>
      </c>
    </row>
    <row r="253" spans="1:38" x14ac:dyDescent="0.25">
      <c r="A253">
        <v>251</v>
      </c>
      <c r="B253" t="s">
        <v>970</v>
      </c>
      <c r="C253" s="6" t="s">
        <v>971</v>
      </c>
      <c r="D253">
        <v>29</v>
      </c>
      <c r="E253" t="s">
        <v>54</v>
      </c>
      <c r="F253" t="s">
        <v>55</v>
      </c>
      <c r="G253" t="s">
        <v>201</v>
      </c>
      <c r="H253" t="s">
        <v>202</v>
      </c>
      <c r="I253" t="s">
        <v>57</v>
      </c>
      <c r="J253" t="s">
        <v>201</v>
      </c>
      <c r="L253" t="s">
        <v>50</v>
      </c>
      <c r="P253" t="s">
        <v>201</v>
      </c>
      <c r="S253" t="s">
        <v>342</v>
      </c>
      <c r="U253" t="s">
        <v>42</v>
      </c>
      <c r="AK253" t="s">
        <v>42</v>
      </c>
      <c r="AL253" t="s">
        <v>231</v>
      </c>
    </row>
    <row r="254" spans="1:38" x14ac:dyDescent="0.25">
      <c r="A254">
        <v>252</v>
      </c>
      <c r="B254" t="s">
        <v>972</v>
      </c>
      <c r="C254" s="6" t="s">
        <v>973</v>
      </c>
      <c r="D254">
        <v>60</v>
      </c>
      <c r="E254" t="s">
        <v>46</v>
      </c>
      <c r="F254" t="s">
        <v>55</v>
      </c>
      <c r="G254" t="s">
        <v>974</v>
      </c>
      <c r="H254" t="s">
        <v>137</v>
      </c>
      <c r="I254" t="s">
        <v>57</v>
      </c>
      <c r="J254" t="s">
        <v>82</v>
      </c>
      <c r="K254" t="s">
        <v>82</v>
      </c>
      <c r="L254" t="s">
        <v>50</v>
      </c>
      <c r="N254" t="s">
        <v>456</v>
      </c>
      <c r="O254" t="s">
        <v>975</v>
      </c>
      <c r="P254" t="s">
        <v>61</v>
      </c>
      <c r="S254" t="s">
        <v>976</v>
      </c>
      <c r="U254" t="s">
        <v>42</v>
      </c>
      <c r="V254" t="s">
        <v>42</v>
      </c>
      <c r="W254" t="s">
        <v>42</v>
      </c>
      <c r="X254" t="s">
        <v>42</v>
      </c>
      <c r="Y254" t="s">
        <v>42</v>
      </c>
      <c r="AK254" t="s">
        <v>42</v>
      </c>
      <c r="AL254" t="s">
        <v>43</v>
      </c>
    </row>
    <row r="255" spans="1:38" x14ac:dyDescent="0.25">
      <c r="A255">
        <v>253</v>
      </c>
      <c r="B255" t="s">
        <v>977</v>
      </c>
      <c r="C255" s="6" t="s">
        <v>978</v>
      </c>
      <c r="D255">
        <v>55</v>
      </c>
      <c r="E255" t="s">
        <v>46</v>
      </c>
      <c r="F255" t="s">
        <v>55</v>
      </c>
      <c r="G255" t="s">
        <v>320</v>
      </c>
      <c r="H255" t="s">
        <v>49</v>
      </c>
      <c r="I255" t="s">
        <v>57</v>
      </c>
      <c r="J255" t="s">
        <v>320</v>
      </c>
      <c r="K255" t="s">
        <v>49</v>
      </c>
      <c r="L255" t="s">
        <v>70</v>
      </c>
      <c r="N255" t="s">
        <v>59</v>
      </c>
      <c r="O255" t="s">
        <v>70</v>
      </c>
      <c r="P255" t="s">
        <v>320</v>
      </c>
      <c r="Q255" t="s">
        <v>49</v>
      </c>
      <c r="R255" t="s">
        <v>57</v>
      </c>
      <c r="S255" t="s">
        <v>979</v>
      </c>
      <c r="U255" t="s">
        <v>42</v>
      </c>
      <c r="AA255" t="s">
        <v>42</v>
      </c>
      <c r="AL255" t="s">
        <v>43</v>
      </c>
    </row>
    <row r="256" spans="1:38" x14ac:dyDescent="0.25">
      <c r="A256">
        <v>254</v>
      </c>
      <c r="B256" t="s">
        <v>980</v>
      </c>
      <c r="C256" s="6" t="s">
        <v>981</v>
      </c>
      <c r="D256">
        <v>35</v>
      </c>
      <c r="E256" t="s">
        <v>46</v>
      </c>
      <c r="F256" t="s">
        <v>55</v>
      </c>
      <c r="G256" t="s">
        <v>418</v>
      </c>
      <c r="H256" t="s">
        <v>93</v>
      </c>
      <c r="I256" t="s">
        <v>57</v>
      </c>
      <c r="J256" t="s">
        <v>132</v>
      </c>
      <c r="L256" t="s">
        <v>34</v>
      </c>
      <c r="M256" t="s">
        <v>982</v>
      </c>
      <c r="N256" t="s">
        <v>170</v>
      </c>
      <c r="O256" t="s">
        <v>70</v>
      </c>
      <c r="P256" t="s">
        <v>132</v>
      </c>
      <c r="S256" t="s">
        <v>983</v>
      </c>
      <c r="AA256" t="s">
        <v>42</v>
      </c>
      <c r="AJ256" t="s">
        <v>42</v>
      </c>
      <c r="AK256" t="s">
        <v>42</v>
      </c>
      <c r="AL256" t="s">
        <v>43</v>
      </c>
    </row>
    <row r="257" spans="1:38" x14ac:dyDescent="0.25">
      <c r="A257">
        <v>255</v>
      </c>
      <c r="B257" t="s">
        <v>984</v>
      </c>
      <c r="C257" s="6" t="s">
        <v>985</v>
      </c>
      <c r="D257">
        <v>62</v>
      </c>
      <c r="E257" t="s">
        <v>46</v>
      </c>
      <c r="F257" t="s">
        <v>47</v>
      </c>
      <c r="G257" t="s">
        <v>525</v>
      </c>
      <c r="H257" t="s">
        <v>93</v>
      </c>
      <c r="I257" t="s">
        <v>57</v>
      </c>
      <c r="J257" t="s">
        <v>525</v>
      </c>
      <c r="L257" t="s">
        <v>70</v>
      </c>
      <c r="N257" t="s">
        <v>170</v>
      </c>
      <c r="O257" t="s">
        <v>70</v>
      </c>
      <c r="P257" t="s">
        <v>525</v>
      </c>
      <c r="S257" t="s">
        <v>986</v>
      </c>
      <c r="W257" t="s">
        <v>42</v>
      </c>
      <c r="AA257" t="s">
        <v>42</v>
      </c>
      <c r="AK257" t="s">
        <v>42</v>
      </c>
      <c r="AL257" t="s">
        <v>43</v>
      </c>
    </row>
    <row r="258" spans="1:38" x14ac:dyDescent="0.25">
      <c r="A258">
        <v>256</v>
      </c>
      <c r="B258" t="s">
        <v>987</v>
      </c>
      <c r="C258" s="6" t="s">
        <v>988</v>
      </c>
      <c r="D258">
        <v>49</v>
      </c>
      <c r="E258" t="s">
        <v>54</v>
      </c>
      <c r="F258" t="s">
        <v>55</v>
      </c>
      <c r="G258" t="s">
        <v>812</v>
      </c>
      <c r="J258" t="s">
        <v>208</v>
      </c>
      <c r="K258" t="s">
        <v>93</v>
      </c>
      <c r="L258" t="s">
        <v>50</v>
      </c>
      <c r="N258" t="s">
        <v>989</v>
      </c>
      <c r="O258" t="s">
        <v>70</v>
      </c>
      <c r="S258" t="s">
        <v>990</v>
      </c>
      <c r="AA258" t="s">
        <v>42</v>
      </c>
      <c r="AC258" t="s">
        <v>42</v>
      </c>
      <c r="AL258" t="s">
        <v>43</v>
      </c>
    </row>
    <row r="259" spans="1:38" x14ac:dyDescent="0.25">
      <c r="A259">
        <v>257</v>
      </c>
      <c r="B259" t="s">
        <v>991</v>
      </c>
      <c r="C259" s="6" t="s">
        <v>992</v>
      </c>
      <c r="D259">
        <v>43</v>
      </c>
      <c r="E259" t="s">
        <v>46</v>
      </c>
      <c r="F259" t="s">
        <v>47</v>
      </c>
      <c r="G259" t="s">
        <v>107</v>
      </c>
      <c r="H259" t="s">
        <v>49</v>
      </c>
      <c r="J259" t="s">
        <v>525</v>
      </c>
      <c r="K259" t="s">
        <v>93</v>
      </c>
      <c r="L259" t="s">
        <v>34</v>
      </c>
      <c r="M259" t="s">
        <v>993</v>
      </c>
      <c r="N259" t="s">
        <v>102</v>
      </c>
      <c r="O259" t="s">
        <v>110</v>
      </c>
      <c r="S259" t="s">
        <v>994</v>
      </c>
      <c r="V259" t="s">
        <v>42</v>
      </c>
      <c r="AL259" t="s">
        <v>43</v>
      </c>
    </row>
    <row r="260" spans="1:38" x14ac:dyDescent="0.25">
      <c r="A260">
        <v>258</v>
      </c>
      <c r="B260" t="s">
        <v>995</v>
      </c>
      <c r="C260" s="6" t="s">
        <v>996</v>
      </c>
      <c r="D260">
        <v>51</v>
      </c>
      <c r="E260" t="s">
        <v>46</v>
      </c>
      <c r="F260" t="s">
        <v>47</v>
      </c>
      <c r="G260" t="s">
        <v>146</v>
      </c>
      <c r="H260" t="s">
        <v>49</v>
      </c>
      <c r="I260" t="s">
        <v>57</v>
      </c>
      <c r="J260" t="s">
        <v>146</v>
      </c>
      <c r="K260" t="s">
        <v>49</v>
      </c>
      <c r="L260" t="s">
        <v>50</v>
      </c>
      <c r="N260" t="s">
        <v>59</v>
      </c>
      <c r="O260" t="s">
        <v>34</v>
      </c>
      <c r="P260" t="s">
        <v>146</v>
      </c>
      <c r="Q260" t="s">
        <v>49</v>
      </c>
      <c r="R260" t="s">
        <v>57</v>
      </c>
      <c r="S260" t="s">
        <v>997</v>
      </c>
      <c r="W260" t="s">
        <v>42</v>
      </c>
      <c r="X260" t="s">
        <v>42</v>
      </c>
      <c r="AA260" t="s">
        <v>42</v>
      </c>
      <c r="AI260" t="s">
        <v>998</v>
      </c>
      <c r="AL260" t="s">
        <v>43</v>
      </c>
    </row>
    <row r="261" spans="1:38" x14ac:dyDescent="0.25">
      <c r="A261">
        <v>259</v>
      </c>
      <c r="B261" t="s">
        <v>999</v>
      </c>
      <c r="C261" s="6" t="s">
        <v>1000</v>
      </c>
      <c r="D261">
        <v>37</v>
      </c>
      <c r="E261" t="s">
        <v>46</v>
      </c>
      <c r="F261" t="s">
        <v>47</v>
      </c>
      <c r="G261" t="s">
        <v>82</v>
      </c>
      <c r="H261" t="s">
        <v>82</v>
      </c>
      <c r="I261" t="s">
        <v>57</v>
      </c>
      <c r="J261" t="s">
        <v>82</v>
      </c>
      <c r="K261" t="s">
        <v>82</v>
      </c>
      <c r="L261" t="s">
        <v>70</v>
      </c>
      <c r="O261" t="s">
        <v>70</v>
      </c>
      <c r="S261" t="s">
        <v>84</v>
      </c>
      <c r="U261" t="s">
        <v>42</v>
      </c>
      <c r="AK261" t="s">
        <v>42</v>
      </c>
      <c r="AL261" t="s">
        <v>43</v>
      </c>
    </row>
    <row r="262" spans="1:38" x14ac:dyDescent="0.25">
      <c r="A262">
        <v>260</v>
      </c>
      <c r="B262" t="s">
        <v>1001</v>
      </c>
      <c r="C262" s="6" t="s">
        <v>1002</v>
      </c>
      <c r="D262">
        <v>60</v>
      </c>
      <c r="E262" t="s">
        <v>46</v>
      </c>
      <c r="F262" t="s">
        <v>55</v>
      </c>
      <c r="G262" t="s">
        <v>146</v>
      </c>
      <c r="H262" t="s">
        <v>49</v>
      </c>
      <c r="J262" t="s">
        <v>146</v>
      </c>
      <c r="K262" t="s">
        <v>49</v>
      </c>
      <c r="L262" t="s">
        <v>70</v>
      </c>
      <c r="N262" t="s">
        <v>269</v>
      </c>
      <c r="O262" t="s">
        <v>70</v>
      </c>
      <c r="S262" t="s">
        <v>89</v>
      </c>
      <c r="U262" t="s">
        <v>42</v>
      </c>
      <c r="AL262" t="s">
        <v>43</v>
      </c>
    </row>
    <row r="263" spans="1:38" x14ac:dyDescent="0.25">
      <c r="A263">
        <v>261</v>
      </c>
      <c r="B263" t="s">
        <v>1003</v>
      </c>
      <c r="C263" s="6" t="s">
        <v>1004</v>
      </c>
      <c r="D263">
        <v>37</v>
      </c>
      <c r="E263" t="s">
        <v>46</v>
      </c>
      <c r="F263" t="s">
        <v>106</v>
      </c>
      <c r="G263" t="s">
        <v>82</v>
      </c>
      <c r="H263" t="s">
        <v>82</v>
      </c>
      <c r="I263" t="s">
        <v>57</v>
      </c>
      <c r="J263" t="s">
        <v>82</v>
      </c>
      <c r="L263" t="s">
        <v>50</v>
      </c>
      <c r="N263" t="s">
        <v>59</v>
      </c>
      <c r="O263" t="s">
        <v>70</v>
      </c>
      <c r="P263" t="s">
        <v>82</v>
      </c>
      <c r="S263" t="s">
        <v>1005</v>
      </c>
      <c r="U263" t="s">
        <v>42</v>
      </c>
      <c r="V263" t="s">
        <v>42</v>
      </c>
      <c r="AB263" t="s">
        <v>42</v>
      </c>
      <c r="AK263" t="s">
        <v>42</v>
      </c>
      <c r="AL263" t="s">
        <v>43</v>
      </c>
    </row>
    <row r="264" spans="1:38" x14ac:dyDescent="0.25">
      <c r="A264">
        <v>262</v>
      </c>
      <c r="B264" t="s">
        <v>1006</v>
      </c>
      <c r="C264" s="6" t="s">
        <v>1007</v>
      </c>
      <c r="D264">
        <v>59</v>
      </c>
      <c r="E264" t="s">
        <v>54</v>
      </c>
      <c r="F264" t="s">
        <v>55</v>
      </c>
      <c r="G264" t="s">
        <v>422</v>
      </c>
      <c r="H264" t="s">
        <v>82</v>
      </c>
      <c r="I264" t="s">
        <v>57</v>
      </c>
      <c r="J264" t="s">
        <v>422</v>
      </c>
      <c r="K264" t="s">
        <v>82</v>
      </c>
      <c r="L264" t="s">
        <v>70</v>
      </c>
      <c r="O264" t="s">
        <v>70</v>
      </c>
      <c r="S264" t="s">
        <v>1008</v>
      </c>
      <c r="U264" t="s">
        <v>42</v>
      </c>
      <c r="V264" t="s">
        <v>42</v>
      </c>
      <c r="W264" t="s">
        <v>42</v>
      </c>
      <c r="AC264" t="s">
        <v>42</v>
      </c>
      <c r="AK264" t="s">
        <v>42</v>
      </c>
      <c r="AL264" t="s">
        <v>43</v>
      </c>
    </row>
    <row r="265" spans="1:38" x14ac:dyDescent="0.25">
      <c r="A265">
        <v>263</v>
      </c>
      <c r="B265" t="s">
        <v>1009</v>
      </c>
      <c r="C265" s="6" t="s">
        <v>1010</v>
      </c>
      <c r="D265">
        <v>71</v>
      </c>
      <c r="E265" t="s">
        <v>46</v>
      </c>
      <c r="F265" t="s">
        <v>55</v>
      </c>
      <c r="G265" t="s">
        <v>1011</v>
      </c>
      <c r="H265" t="s">
        <v>1011</v>
      </c>
      <c r="I265" t="s">
        <v>67</v>
      </c>
      <c r="J265" t="s">
        <v>207</v>
      </c>
      <c r="K265" t="s">
        <v>93</v>
      </c>
      <c r="L265" t="s">
        <v>34</v>
      </c>
      <c r="O265" t="s">
        <v>110</v>
      </c>
      <c r="P265" t="s">
        <v>207</v>
      </c>
      <c r="Q265" t="s">
        <v>93</v>
      </c>
      <c r="R265" t="s">
        <v>57</v>
      </c>
      <c r="S265" t="s">
        <v>1012</v>
      </c>
      <c r="V265" t="s">
        <v>42</v>
      </c>
      <c r="AK265" t="s">
        <v>1013</v>
      </c>
      <c r="AL265" t="s">
        <v>43</v>
      </c>
    </row>
    <row r="266" spans="1:38" x14ac:dyDescent="0.25">
      <c r="A266">
        <v>264</v>
      </c>
      <c r="B266" t="s">
        <v>1014</v>
      </c>
      <c r="C266" s="6" t="s">
        <v>1015</v>
      </c>
      <c r="D266">
        <v>30</v>
      </c>
      <c r="E266" t="s">
        <v>46</v>
      </c>
      <c r="F266" t="s">
        <v>47</v>
      </c>
      <c r="G266" t="s">
        <v>422</v>
      </c>
      <c r="H266" t="s">
        <v>82</v>
      </c>
      <c r="I266" t="s">
        <v>57</v>
      </c>
      <c r="J266" t="s">
        <v>82</v>
      </c>
      <c r="K266" t="s">
        <v>82</v>
      </c>
      <c r="L266" t="s">
        <v>50</v>
      </c>
      <c r="N266" t="s">
        <v>59</v>
      </c>
      <c r="O266" t="s">
        <v>298</v>
      </c>
      <c r="P266" t="s">
        <v>82</v>
      </c>
      <c r="Q266" t="s">
        <v>82</v>
      </c>
      <c r="S266" t="s">
        <v>1016</v>
      </c>
      <c r="W266" t="s">
        <v>42</v>
      </c>
      <c r="X266" t="s">
        <v>42</v>
      </c>
      <c r="AK266" t="s">
        <v>42</v>
      </c>
      <c r="AL266" t="s">
        <v>43</v>
      </c>
    </row>
    <row r="267" spans="1:38" x14ac:dyDescent="0.25">
      <c r="A267">
        <v>265</v>
      </c>
      <c r="B267" t="s">
        <v>1017</v>
      </c>
      <c r="C267" s="6" t="s">
        <v>1018</v>
      </c>
      <c r="D267">
        <v>51</v>
      </c>
      <c r="E267" t="s">
        <v>46</v>
      </c>
      <c r="F267" t="s">
        <v>55</v>
      </c>
      <c r="G267" t="s">
        <v>82</v>
      </c>
      <c r="H267" t="s">
        <v>82</v>
      </c>
      <c r="I267" t="s">
        <v>57</v>
      </c>
      <c r="J267" t="s">
        <v>82</v>
      </c>
      <c r="K267" t="s">
        <v>82</v>
      </c>
      <c r="L267" t="s">
        <v>34</v>
      </c>
      <c r="M267" t="s">
        <v>1019</v>
      </c>
      <c r="N267" t="s">
        <v>59</v>
      </c>
      <c r="O267" t="s">
        <v>287</v>
      </c>
      <c r="P267" t="s">
        <v>82</v>
      </c>
      <c r="Q267" t="s">
        <v>82</v>
      </c>
      <c r="R267" t="s">
        <v>57</v>
      </c>
      <c r="S267" t="s">
        <v>1020</v>
      </c>
      <c r="U267" t="s">
        <v>42</v>
      </c>
      <c r="V267" t="s">
        <v>42</v>
      </c>
      <c r="W267" t="s">
        <v>42</v>
      </c>
      <c r="AA267" t="s">
        <v>42</v>
      </c>
      <c r="AL267" t="s">
        <v>43</v>
      </c>
    </row>
    <row r="268" spans="1:38" x14ac:dyDescent="0.25">
      <c r="A268">
        <v>266</v>
      </c>
      <c r="B268" t="s">
        <v>1021</v>
      </c>
      <c r="C268" s="6" t="s">
        <v>721</v>
      </c>
      <c r="D268">
        <v>47</v>
      </c>
      <c r="E268" t="s">
        <v>46</v>
      </c>
      <c r="F268" t="s">
        <v>55</v>
      </c>
      <c r="G268" t="s">
        <v>1022</v>
      </c>
      <c r="H268" t="s">
        <v>93</v>
      </c>
      <c r="I268" t="s">
        <v>57</v>
      </c>
      <c r="J268" t="s">
        <v>208</v>
      </c>
      <c r="L268" t="s">
        <v>50</v>
      </c>
      <c r="N268" t="s">
        <v>59</v>
      </c>
      <c r="O268" t="s">
        <v>70</v>
      </c>
      <c r="P268" t="s">
        <v>1022</v>
      </c>
      <c r="S268" t="s">
        <v>1023</v>
      </c>
      <c r="U268" t="s">
        <v>42</v>
      </c>
      <c r="AD268" t="s">
        <v>42</v>
      </c>
      <c r="AK268" t="s">
        <v>42</v>
      </c>
      <c r="AL268" t="s">
        <v>43</v>
      </c>
    </row>
    <row r="269" spans="1:38" x14ac:dyDescent="0.25">
      <c r="A269">
        <v>267</v>
      </c>
      <c r="B269" t="s">
        <v>1024</v>
      </c>
      <c r="C269" s="6" t="s">
        <v>1025</v>
      </c>
      <c r="D269">
        <v>51</v>
      </c>
      <c r="E269" t="s">
        <v>54</v>
      </c>
      <c r="F269" t="s">
        <v>55</v>
      </c>
      <c r="G269" t="s">
        <v>93</v>
      </c>
      <c r="H269" t="s">
        <v>93</v>
      </c>
      <c r="I269" t="s">
        <v>57</v>
      </c>
      <c r="J269" t="s">
        <v>93</v>
      </c>
      <c r="K269" t="s">
        <v>93</v>
      </c>
      <c r="L269" t="s">
        <v>70</v>
      </c>
      <c r="N269" t="s">
        <v>350</v>
      </c>
      <c r="O269" t="s">
        <v>70</v>
      </c>
      <c r="P269" t="s">
        <v>93</v>
      </c>
      <c r="Q269" t="s">
        <v>93</v>
      </c>
      <c r="S269" t="s">
        <v>1026</v>
      </c>
      <c r="U269" t="s">
        <v>42</v>
      </c>
      <c r="V269" t="s">
        <v>42</v>
      </c>
      <c r="W269" t="s">
        <v>42</v>
      </c>
      <c r="AA269" t="s">
        <v>42</v>
      </c>
      <c r="AK269" t="s">
        <v>42</v>
      </c>
      <c r="AL269" t="s">
        <v>43</v>
      </c>
    </row>
    <row r="270" spans="1:38" x14ac:dyDescent="0.25">
      <c r="A270">
        <v>268</v>
      </c>
      <c r="B270" t="s">
        <v>1027</v>
      </c>
      <c r="C270" s="6" t="s">
        <v>1028</v>
      </c>
      <c r="D270">
        <v>22</v>
      </c>
      <c r="E270" t="s">
        <v>54</v>
      </c>
      <c r="F270" t="s">
        <v>55</v>
      </c>
      <c r="G270" t="s">
        <v>87</v>
      </c>
      <c r="H270" t="s">
        <v>82</v>
      </c>
      <c r="I270" t="s">
        <v>57</v>
      </c>
      <c r="J270" t="s">
        <v>82</v>
      </c>
      <c r="K270" t="s">
        <v>82</v>
      </c>
      <c r="L270" t="s">
        <v>50</v>
      </c>
      <c r="N270" t="s">
        <v>59</v>
      </c>
      <c r="O270" t="s">
        <v>70</v>
      </c>
      <c r="P270" t="s">
        <v>87</v>
      </c>
      <c r="Q270" t="s">
        <v>82</v>
      </c>
      <c r="R270" t="s">
        <v>57</v>
      </c>
      <c r="S270" t="s">
        <v>1029</v>
      </c>
      <c r="U270" t="s">
        <v>42</v>
      </c>
      <c r="V270" t="s">
        <v>42</v>
      </c>
      <c r="AA270" t="s">
        <v>42</v>
      </c>
      <c r="AL270" t="s">
        <v>43</v>
      </c>
    </row>
    <row r="271" spans="1:38" x14ac:dyDescent="0.25">
      <c r="A271">
        <v>269</v>
      </c>
      <c r="B271" t="s">
        <v>1030</v>
      </c>
      <c r="C271" s="6" t="s">
        <v>1031</v>
      </c>
      <c r="D271">
        <v>43</v>
      </c>
      <c r="E271" t="s">
        <v>54</v>
      </c>
      <c r="F271" t="s">
        <v>106</v>
      </c>
      <c r="G271" t="s">
        <v>178</v>
      </c>
      <c r="H271" t="s">
        <v>82</v>
      </c>
      <c r="I271" t="s">
        <v>57</v>
      </c>
      <c r="J271" t="s">
        <v>178</v>
      </c>
      <c r="K271" t="s">
        <v>82</v>
      </c>
      <c r="L271" t="s">
        <v>50</v>
      </c>
      <c r="N271" t="s">
        <v>59</v>
      </c>
      <c r="O271" t="s">
        <v>70</v>
      </c>
      <c r="P271" t="s">
        <v>178</v>
      </c>
      <c r="Q271" t="s">
        <v>82</v>
      </c>
      <c r="R271" t="s">
        <v>57</v>
      </c>
      <c r="S271" t="s">
        <v>1032</v>
      </c>
      <c r="U271" t="s">
        <v>42</v>
      </c>
      <c r="V271" t="s">
        <v>42</v>
      </c>
      <c r="W271" t="s">
        <v>42</v>
      </c>
      <c r="X271" t="s">
        <v>42</v>
      </c>
      <c r="AL271" t="s">
        <v>43</v>
      </c>
    </row>
    <row r="272" spans="1:38" x14ac:dyDescent="0.25">
      <c r="A272">
        <v>270</v>
      </c>
      <c r="B272" t="s">
        <v>1033</v>
      </c>
      <c r="C272" s="6" t="s">
        <v>1034</v>
      </c>
      <c r="D272">
        <v>30</v>
      </c>
      <c r="E272" t="s">
        <v>46</v>
      </c>
      <c r="F272" t="s">
        <v>55</v>
      </c>
      <c r="G272" t="s">
        <v>1035</v>
      </c>
      <c r="H272" t="s">
        <v>1036</v>
      </c>
      <c r="J272" t="s">
        <v>1037</v>
      </c>
      <c r="K272" t="s">
        <v>251</v>
      </c>
      <c r="L272" t="s">
        <v>34</v>
      </c>
      <c r="M272" t="s">
        <v>1038</v>
      </c>
      <c r="N272" t="s">
        <v>269</v>
      </c>
      <c r="O272" t="s">
        <v>34</v>
      </c>
      <c r="S272" t="s">
        <v>1039</v>
      </c>
      <c r="U272" t="s">
        <v>42</v>
      </c>
      <c r="Y272" t="s">
        <v>42</v>
      </c>
      <c r="AL272" t="s">
        <v>43</v>
      </c>
    </row>
    <row r="273" spans="1:38" x14ac:dyDescent="0.25">
      <c r="A273">
        <v>271</v>
      </c>
      <c r="B273" t="s">
        <v>1040</v>
      </c>
      <c r="C273" s="6" t="s">
        <v>1041</v>
      </c>
      <c r="D273">
        <v>50</v>
      </c>
      <c r="E273" t="s">
        <v>46</v>
      </c>
      <c r="F273" t="s">
        <v>55</v>
      </c>
      <c r="G273" t="s">
        <v>87</v>
      </c>
      <c r="J273" t="s">
        <v>87</v>
      </c>
      <c r="K273" t="s">
        <v>82</v>
      </c>
      <c r="L273" t="s">
        <v>70</v>
      </c>
      <c r="N273" t="s">
        <v>1042</v>
      </c>
      <c r="O273" t="s">
        <v>70</v>
      </c>
      <c r="S273" t="s">
        <v>1043</v>
      </c>
      <c r="W273" t="s">
        <v>42</v>
      </c>
      <c r="AB273" t="s">
        <v>42</v>
      </c>
      <c r="AL273" t="s">
        <v>43</v>
      </c>
    </row>
    <row r="274" spans="1:38" x14ac:dyDescent="0.25">
      <c r="A274">
        <v>272</v>
      </c>
      <c r="B274" t="s">
        <v>1044</v>
      </c>
      <c r="C274" s="6" t="s">
        <v>1045</v>
      </c>
      <c r="D274">
        <v>44</v>
      </c>
      <c r="E274" t="s">
        <v>46</v>
      </c>
      <c r="F274" t="s">
        <v>55</v>
      </c>
      <c r="G274" t="s">
        <v>150</v>
      </c>
      <c r="H274" t="s">
        <v>93</v>
      </c>
      <c r="I274" t="s">
        <v>57</v>
      </c>
      <c r="J274" t="s">
        <v>150</v>
      </c>
      <c r="L274" t="s">
        <v>70</v>
      </c>
      <c r="N274" t="s">
        <v>927</v>
      </c>
      <c r="O274" t="s">
        <v>70</v>
      </c>
      <c r="P274" t="s">
        <v>150</v>
      </c>
      <c r="S274" t="s">
        <v>1046</v>
      </c>
      <c r="V274" t="s">
        <v>42</v>
      </c>
      <c r="W274" t="s">
        <v>42</v>
      </c>
      <c r="AE274" t="s">
        <v>42</v>
      </c>
      <c r="AK274" t="s">
        <v>42</v>
      </c>
      <c r="AL274" t="s">
        <v>43</v>
      </c>
    </row>
    <row r="275" spans="1:38" x14ac:dyDescent="0.25">
      <c r="A275">
        <v>273</v>
      </c>
      <c r="B275" t="s">
        <v>1047</v>
      </c>
      <c r="C275" s="6" t="s">
        <v>1048</v>
      </c>
      <c r="D275">
        <v>26</v>
      </c>
      <c r="E275" t="s">
        <v>46</v>
      </c>
      <c r="F275" t="s">
        <v>55</v>
      </c>
      <c r="G275" t="s">
        <v>1049</v>
      </c>
      <c r="H275" t="s">
        <v>142</v>
      </c>
      <c r="I275" t="s">
        <v>57</v>
      </c>
      <c r="J275" t="s">
        <v>1049</v>
      </c>
      <c r="K275" t="s">
        <v>142</v>
      </c>
      <c r="L275" t="s">
        <v>70</v>
      </c>
      <c r="O275" t="s">
        <v>70</v>
      </c>
      <c r="P275" t="s">
        <v>1049</v>
      </c>
      <c r="Q275" t="s">
        <v>142</v>
      </c>
      <c r="R275" t="s">
        <v>57</v>
      </c>
      <c r="S275" t="s">
        <v>1050</v>
      </c>
      <c r="W275" t="s">
        <v>42</v>
      </c>
      <c r="AK275" t="s">
        <v>42</v>
      </c>
      <c r="AL275" t="s">
        <v>43</v>
      </c>
    </row>
    <row r="276" spans="1:38" x14ac:dyDescent="0.25">
      <c r="A276">
        <v>274</v>
      </c>
      <c r="B276" t="s">
        <v>1051</v>
      </c>
      <c r="C276" s="6" t="s">
        <v>1052</v>
      </c>
      <c r="D276">
        <v>47</v>
      </c>
      <c r="E276" t="s">
        <v>46</v>
      </c>
      <c r="F276" t="s">
        <v>55</v>
      </c>
      <c r="G276" t="s">
        <v>273</v>
      </c>
      <c r="H276" t="s">
        <v>202</v>
      </c>
      <c r="I276" t="s">
        <v>57</v>
      </c>
      <c r="J276" t="s">
        <v>273</v>
      </c>
      <c r="L276" t="s">
        <v>70</v>
      </c>
      <c r="N276" t="s">
        <v>59</v>
      </c>
      <c r="O276" t="s">
        <v>70</v>
      </c>
      <c r="P276" t="s">
        <v>273</v>
      </c>
      <c r="S276" t="s">
        <v>1053</v>
      </c>
      <c r="U276" t="s">
        <v>42</v>
      </c>
      <c r="V276" t="s">
        <v>42</v>
      </c>
      <c r="W276" t="s">
        <v>42</v>
      </c>
      <c r="AK276" t="s">
        <v>42</v>
      </c>
      <c r="AL276" t="s">
        <v>43</v>
      </c>
    </row>
    <row r="277" spans="1:38" x14ac:dyDescent="0.25">
      <c r="A277">
        <v>275</v>
      </c>
      <c r="B277" t="s">
        <v>1054</v>
      </c>
      <c r="C277" s="6" t="s">
        <v>1055</v>
      </c>
      <c r="D277">
        <v>27</v>
      </c>
      <c r="E277" t="s">
        <v>46</v>
      </c>
      <c r="F277" t="s">
        <v>55</v>
      </c>
      <c r="G277" t="s">
        <v>178</v>
      </c>
      <c r="H277" t="s">
        <v>82</v>
      </c>
      <c r="I277" t="s">
        <v>57</v>
      </c>
      <c r="J277" t="s">
        <v>178</v>
      </c>
      <c r="K277" t="s">
        <v>82</v>
      </c>
      <c r="L277" t="s">
        <v>70</v>
      </c>
      <c r="O277" t="s">
        <v>70</v>
      </c>
      <c r="P277" t="s">
        <v>178</v>
      </c>
      <c r="Q277" t="s">
        <v>82</v>
      </c>
      <c r="R277" t="s">
        <v>57</v>
      </c>
      <c r="S277" t="s">
        <v>1056</v>
      </c>
      <c r="U277" t="s">
        <v>42</v>
      </c>
      <c r="AC277" t="s">
        <v>42</v>
      </c>
      <c r="AK277" t="s">
        <v>42</v>
      </c>
      <c r="AL277" t="s">
        <v>43</v>
      </c>
    </row>
    <row r="278" spans="1:38" x14ac:dyDescent="0.25">
      <c r="A278">
        <v>276</v>
      </c>
      <c r="B278" t="s">
        <v>1057</v>
      </c>
      <c r="C278" s="6" t="s">
        <v>1028</v>
      </c>
      <c r="D278">
        <v>28</v>
      </c>
      <c r="E278" t="s">
        <v>46</v>
      </c>
      <c r="F278" t="s">
        <v>55</v>
      </c>
      <c r="G278" t="s">
        <v>624</v>
      </c>
      <c r="H278" t="s">
        <v>93</v>
      </c>
      <c r="I278" t="s">
        <v>57</v>
      </c>
      <c r="J278" t="s">
        <v>93</v>
      </c>
      <c r="K278" t="s">
        <v>93</v>
      </c>
      <c r="L278" t="s">
        <v>50</v>
      </c>
      <c r="N278" t="s">
        <v>59</v>
      </c>
      <c r="O278" t="s">
        <v>70</v>
      </c>
      <c r="P278" t="s">
        <v>624</v>
      </c>
      <c r="Q278" t="s">
        <v>93</v>
      </c>
      <c r="R278" t="s">
        <v>57</v>
      </c>
      <c r="S278" t="s">
        <v>1058</v>
      </c>
      <c r="AJ278" t="s">
        <v>42</v>
      </c>
      <c r="AL278" t="s">
        <v>43</v>
      </c>
    </row>
    <row r="279" spans="1:38" x14ac:dyDescent="0.25">
      <c r="A279">
        <v>277</v>
      </c>
      <c r="B279" t="s">
        <v>1059</v>
      </c>
      <c r="C279" s="6" t="s">
        <v>1060</v>
      </c>
      <c r="D279">
        <v>57</v>
      </c>
      <c r="E279" t="s">
        <v>46</v>
      </c>
      <c r="F279" t="s">
        <v>47</v>
      </c>
      <c r="G279" t="s">
        <v>146</v>
      </c>
      <c r="H279" t="s">
        <v>49</v>
      </c>
      <c r="I279" t="s">
        <v>57</v>
      </c>
      <c r="J279" t="s">
        <v>146</v>
      </c>
      <c r="K279" t="s">
        <v>49</v>
      </c>
      <c r="L279" t="s">
        <v>70</v>
      </c>
      <c r="N279" t="s">
        <v>59</v>
      </c>
      <c r="O279" t="s">
        <v>70</v>
      </c>
      <c r="P279" t="s">
        <v>146</v>
      </c>
      <c r="Q279" t="s">
        <v>49</v>
      </c>
      <c r="S279" t="s">
        <v>1061</v>
      </c>
      <c r="U279" t="s">
        <v>42</v>
      </c>
      <c r="W279" t="s">
        <v>42</v>
      </c>
      <c r="AK279" t="s">
        <v>42</v>
      </c>
      <c r="AL279" t="s">
        <v>43</v>
      </c>
    </row>
    <row r="280" spans="1:38" x14ac:dyDescent="0.25">
      <c r="A280">
        <v>278</v>
      </c>
      <c r="B280" t="s">
        <v>1062</v>
      </c>
      <c r="C280" s="6" t="s">
        <v>1063</v>
      </c>
      <c r="D280">
        <v>35</v>
      </c>
      <c r="E280" t="s">
        <v>46</v>
      </c>
      <c r="F280" t="s">
        <v>55</v>
      </c>
      <c r="G280" t="s">
        <v>1064</v>
      </c>
      <c r="J280" t="s">
        <v>503</v>
      </c>
      <c r="L280" t="s">
        <v>34</v>
      </c>
      <c r="M280" t="s">
        <v>1065</v>
      </c>
      <c r="N280" t="s">
        <v>59</v>
      </c>
      <c r="O280" t="s">
        <v>110</v>
      </c>
      <c r="S280" t="s">
        <v>1066</v>
      </c>
      <c r="U280" t="s">
        <v>42</v>
      </c>
      <c r="V280" t="s">
        <v>42</v>
      </c>
      <c r="AA280" t="s">
        <v>42</v>
      </c>
      <c r="AL280" t="s">
        <v>43</v>
      </c>
    </row>
    <row r="281" spans="1:38" x14ac:dyDescent="0.25">
      <c r="A281">
        <v>279</v>
      </c>
      <c r="B281" t="s">
        <v>1067</v>
      </c>
      <c r="C281" s="6" t="s">
        <v>472</v>
      </c>
      <c r="D281">
        <v>52</v>
      </c>
      <c r="E281" t="s">
        <v>46</v>
      </c>
      <c r="F281" t="s">
        <v>55</v>
      </c>
      <c r="G281" t="s">
        <v>82</v>
      </c>
      <c r="H281" t="s">
        <v>82</v>
      </c>
      <c r="I281" t="s">
        <v>57</v>
      </c>
      <c r="J281" t="s">
        <v>82</v>
      </c>
      <c r="K281" t="s">
        <v>82</v>
      </c>
      <c r="L281" t="s">
        <v>70</v>
      </c>
      <c r="O281" t="s">
        <v>70</v>
      </c>
      <c r="P281" t="s">
        <v>82</v>
      </c>
      <c r="Q281" t="s">
        <v>82</v>
      </c>
      <c r="R281" t="s">
        <v>57</v>
      </c>
      <c r="S281" t="s">
        <v>828</v>
      </c>
      <c r="U281" t="s">
        <v>42</v>
      </c>
      <c r="W281" t="s">
        <v>42</v>
      </c>
      <c r="AK281" t="s">
        <v>42</v>
      </c>
      <c r="AL281" t="s">
        <v>43</v>
      </c>
    </row>
    <row r="282" spans="1:38" x14ac:dyDescent="0.25">
      <c r="A282">
        <v>280</v>
      </c>
      <c r="B282" t="s">
        <v>1068</v>
      </c>
      <c r="C282" s="6" t="s">
        <v>1069</v>
      </c>
      <c r="D282">
        <v>50</v>
      </c>
      <c r="E282" t="s">
        <v>46</v>
      </c>
      <c r="F282" t="s">
        <v>47</v>
      </c>
      <c r="G282" t="s">
        <v>93</v>
      </c>
      <c r="H282" t="s">
        <v>93</v>
      </c>
      <c r="I282" t="s">
        <v>57</v>
      </c>
      <c r="J282" t="s">
        <v>93</v>
      </c>
      <c r="K282" t="s">
        <v>93</v>
      </c>
      <c r="L282" t="s">
        <v>34</v>
      </c>
      <c r="M282" t="s">
        <v>1070</v>
      </c>
      <c r="N282" t="s">
        <v>166</v>
      </c>
      <c r="O282" t="s">
        <v>34</v>
      </c>
      <c r="P282" t="s">
        <v>93</v>
      </c>
      <c r="Q282" t="s">
        <v>93</v>
      </c>
      <c r="R282" t="s">
        <v>57</v>
      </c>
      <c r="S282" t="s">
        <v>578</v>
      </c>
      <c r="U282" t="s">
        <v>42</v>
      </c>
      <c r="AA282" t="s">
        <v>42</v>
      </c>
      <c r="AL282" t="s">
        <v>43</v>
      </c>
    </row>
    <row r="283" spans="1:38" x14ac:dyDescent="0.25">
      <c r="A283">
        <v>281</v>
      </c>
      <c r="B283" t="s">
        <v>1071</v>
      </c>
      <c r="C283" s="6" t="s">
        <v>1072</v>
      </c>
      <c r="D283">
        <v>59</v>
      </c>
      <c r="E283" t="s">
        <v>46</v>
      </c>
      <c r="F283" t="s">
        <v>55</v>
      </c>
      <c r="G283" t="s">
        <v>337</v>
      </c>
      <c r="H283" t="s">
        <v>137</v>
      </c>
      <c r="I283" t="s">
        <v>57</v>
      </c>
      <c r="J283" t="s">
        <v>777</v>
      </c>
      <c r="K283" t="s">
        <v>82</v>
      </c>
      <c r="L283" t="s">
        <v>50</v>
      </c>
      <c r="N283" t="s">
        <v>59</v>
      </c>
      <c r="O283" t="s">
        <v>60</v>
      </c>
      <c r="S283" t="s">
        <v>1073</v>
      </c>
      <c r="T283" t="s">
        <v>1074</v>
      </c>
      <c r="W283" t="s">
        <v>42</v>
      </c>
      <c r="AA283" t="s">
        <v>42</v>
      </c>
      <c r="AK283" t="s">
        <v>42</v>
      </c>
      <c r="AL283" t="s">
        <v>43</v>
      </c>
    </row>
    <row r="284" spans="1:38" x14ac:dyDescent="0.25">
      <c r="A284">
        <v>282</v>
      </c>
      <c r="B284" t="s">
        <v>1075</v>
      </c>
      <c r="C284" s="6" t="s">
        <v>1076</v>
      </c>
      <c r="D284">
        <v>29</v>
      </c>
      <c r="E284" t="s">
        <v>46</v>
      </c>
      <c r="F284" t="s">
        <v>47</v>
      </c>
      <c r="G284" t="s">
        <v>1077</v>
      </c>
      <c r="H284" t="s">
        <v>1078</v>
      </c>
      <c r="I284" t="s">
        <v>1079</v>
      </c>
      <c r="J284" t="s">
        <v>82</v>
      </c>
      <c r="K284" t="s">
        <v>82</v>
      </c>
      <c r="L284" t="s">
        <v>34</v>
      </c>
      <c r="M284" t="s">
        <v>1080</v>
      </c>
      <c r="N284" t="s">
        <v>166</v>
      </c>
      <c r="O284" t="s">
        <v>1081</v>
      </c>
      <c r="P284" t="s">
        <v>82</v>
      </c>
      <c r="Q284" t="s">
        <v>82</v>
      </c>
      <c r="S284" t="s">
        <v>1082</v>
      </c>
      <c r="W284" t="s">
        <v>42</v>
      </c>
      <c r="AK284" t="s">
        <v>42</v>
      </c>
      <c r="AL284" t="s">
        <v>43</v>
      </c>
    </row>
    <row r="285" spans="1:38" x14ac:dyDescent="0.25">
      <c r="A285">
        <v>283</v>
      </c>
      <c r="B285" t="s">
        <v>1083</v>
      </c>
      <c r="C285" s="6" t="s">
        <v>1084</v>
      </c>
      <c r="D285">
        <v>29</v>
      </c>
      <c r="E285" t="s">
        <v>54</v>
      </c>
      <c r="F285" t="s">
        <v>55</v>
      </c>
      <c r="G285" t="s">
        <v>93</v>
      </c>
      <c r="J285" t="s">
        <v>93</v>
      </c>
      <c r="L285" t="s">
        <v>70</v>
      </c>
      <c r="N285" t="s">
        <v>59</v>
      </c>
      <c r="O285" t="s">
        <v>70</v>
      </c>
      <c r="S285" t="s">
        <v>828</v>
      </c>
      <c r="U285" t="s">
        <v>42</v>
      </c>
      <c r="W285" t="s">
        <v>42</v>
      </c>
      <c r="AL285" t="s">
        <v>43</v>
      </c>
    </row>
    <row r="286" spans="1:38" x14ac:dyDescent="0.25">
      <c r="A286">
        <v>284</v>
      </c>
      <c r="B286" t="s">
        <v>1085</v>
      </c>
      <c r="C286" s="6" t="s">
        <v>360</v>
      </c>
      <c r="D286">
        <v>62</v>
      </c>
      <c r="E286" t="s">
        <v>54</v>
      </c>
      <c r="F286" t="s">
        <v>55</v>
      </c>
      <c r="G286" t="s">
        <v>679</v>
      </c>
      <c r="H286" t="s">
        <v>251</v>
      </c>
      <c r="I286" t="s">
        <v>57</v>
      </c>
      <c r="J286" t="s">
        <v>679</v>
      </c>
      <c r="L286" t="s">
        <v>70</v>
      </c>
      <c r="P286" t="s">
        <v>679</v>
      </c>
      <c r="S286" t="s">
        <v>1086</v>
      </c>
      <c r="Y286" t="s">
        <v>42</v>
      </c>
      <c r="AC286" t="s">
        <v>42</v>
      </c>
      <c r="AK286" t="s">
        <v>42</v>
      </c>
      <c r="AL286" t="s">
        <v>43</v>
      </c>
    </row>
    <row r="287" spans="1:38" x14ac:dyDescent="0.25">
      <c r="A287">
        <v>285</v>
      </c>
      <c r="B287" t="s">
        <v>1087</v>
      </c>
      <c r="C287" s="6" t="s">
        <v>1088</v>
      </c>
      <c r="D287">
        <v>38</v>
      </c>
      <c r="E287" t="s">
        <v>46</v>
      </c>
      <c r="F287" t="s">
        <v>55</v>
      </c>
      <c r="G287" t="s">
        <v>503</v>
      </c>
      <c r="J287" t="s">
        <v>503</v>
      </c>
      <c r="K287" t="s">
        <v>82</v>
      </c>
      <c r="L287" t="s">
        <v>70</v>
      </c>
      <c r="N287" t="s">
        <v>170</v>
      </c>
      <c r="O287" t="s">
        <v>70</v>
      </c>
      <c r="S287" t="s">
        <v>84</v>
      </c>
      <c r="U287" t="s">
        <v>42</v>
      </c>
      <c r="AL287" t="s">
        <v>43</v>
      </c>
    </row>
    <row r="288" spans="1:38" x14ac:dyDescent="0.25">
      <c r="A288">
        <v>286</v>
      </c>
      <c r="B288" t="s">
        <v>1089</v>
      </c>
      <c r="C288" s="6" t="s">
        <v>1090</v>
      </c>
      <c r="D288">
        <v>36</v>
      </c>
      <c r="E288" t="s">
        <v>54</v>
      </c>
      <c r="F288" t="s">
        <v>55</v>
      </c>
      <c r="G288" t="s">
        <v>1091</v>
      </c>
      <c r="J288" t="s">
        <v>341</v>
      </c>
      <c r="K288" t="s">
        <v>101</v>
      </c>
      <c r="L288" t="s">
        <v>50</v>
      </c>
      <c r="N288" t="s">
        <v>1092</v>
      </c>
      <c r="O288" t="s">
        <v>1093</v>
      </c>
      <c r="S288" t="s">
        <v>1094</v>
      </c>
      <c r="AC288" t="s">
        <v>42</v>
      </c>
      <c r="AL288" t="s">
        <v>43</v>
      </c>
    </row>
    <row r="289" spans="1:38" x14ac:dyDescent="0.25">
      <c r="A289">
        <v>287</v>
      </c>
      <c r="B289" t="s">
        <v>1095</v>
      </c>
      <c r="C289" s="6" t="s">
        <v>1096</v>
      </c>
      <c r="D289">
        <v>34</v>
      </c>
      <c r="E289" t="s">
        <v>46</v>
      </c>
      <c r="F289" t="s">
        <v>55</v>
      </c>
      <c r="G289" t="s">
        <v>1097</v>
      </c>
      <c r="H289" t="s">
        <v>142</v>
      </c>
      <c r="J289" t="s">
        <v>1097</v>
      </c>
      <c r="K289" t="s">
        <v>142</v>
      </c>
      <c r="L289" t="s">
        <v>70</v>
      </c>
      <c r="N289" t="s">
        <v>170</v>
      </c>
      <c r="O289" t="s">
        <v>70</v>
      </c>
      <c r="S289" t="s">
        <v>762</v>
      </c>
      <c r="Y289" t="s">
        <v>42</v>
      </c>
      <c r="Z289" t="s">
        <v>42</v>
      </c>
      <c r="AD289" t="s">
        <v>42</v>
      </c>
      <c r="AL289" t="s">
        <v>43</v>
      </c>
    </row>
    <row r="290" spans="1:38" x14ac:dyDescent="0.25">
      <c r="A290">
        <v>288</v>
      </c>
      <c r="B290" t="s">
        <v>1098</v>
      </c>
      <c r="C290" s="6" t="s">
        <v>1099</v>
      </c>
      <c r="D290">
        <v>49</v>
      </c>
      <c r="E290" t="s">
        <v>46</v>
      </c>
      <c r="F290" t="s">
        <v>55</v>
      </c>
      <c r="G290" t="s">
        <v>81</v>
      </c>
      <c r="H290" t="s">
        <v>82</v>
      </c>
      <c r="I290" t="s">
        <v>57</v>
      </c>
      <c r="J290" t="s">
        <v>81</v>
      </c>
      <c r="K290" t="s">
        <v>82</v>
      </c>
      <c r="L290" t="s">
        <v>70</v>
      </c>
      <c r="O290" t="s">
        <v>70</v>
      </c>
      <c r="P290" t="s">
        <v>81</v>
      </c>
      <c r="Q290" t="s">
        <v>82</v>
      </c>
      <c r="R290" t="s">
        <v>57</v>
      </c>
      <c r="S290" t="s">
        <v>1100</v>
      </c>
      <c r="U290" t="s">
        <v>42</v>
      </c>
      <c r="W290" t="s">
        <v>42</v>
      </c>
      <c r="AK290" t="s">
        <v>42</v>
      </c>
      <c r="AL290" t="s">
        <v>43</v>
      </c>
    </row>
    <row r="291" spans="1:38" x14ac:dyDescent="0.25">
      <c r="A291">
        <v>289</v>
      </c>
      <c r="B291" t="s">
        <v>1101</v>
      </c>
      <c r="C291" s="6" t="s">
        <v>688</v>
      </c>
      <c r="D291">
        <v>45</v>
      </c>
      <c r="E291" t="s">
        <v>54</v>
      </c>
      <c r="F291" t="s">
        <v>55</v>
      </c>
      <c r="G291" t="s">
        <v>142</v>
      </c>
      <c r="H291" t="s">
        <v>142</v>
      </c>
      <c r="I291" t="s">
        <v>57</v>
      </c>
      <c r="J291" t="s">
        <v>142</v>
      </c>
      <c r="L291" t="s">
        <v>70</v>
      </c>
      <c r="N291" t="s">
        <v>1102</v>
      </c>
      <c r="O291" t="s">
        <v>70</v>
      </c>
      <c r="P291" t="s">
        <v>142</v>
      </c>
      <c r="S291" t="s">
        <v>1103</v>
      </c>
      <c r="Y291" t="s">
        <v>42</v>
      </c>
      <c r="AG291" t="s">
        <v>42</v>
      </c>
      <c r="AI291" t="s">
        <v>1104</v>
      </c>
      <c r="AK291" t="s">
        <v>42</v>
      </c>
      <c r="AL291" t="s">
        <v>43</v>
      </c>
    </row>
    <row r="292" spans="1:38" x14ac:dyDescent="0.25">
      <c r="A292">
        <v>290</v>
      </c>
      <c r="B292" t="s">
        <v>1105</v>
      </c>
      <c r="C292" s="6" t="s">
        <v>1106</v>
      </c>
      <c r="D292">
        <v>21</v>
      </c>
      <c r="E292" t="s">
        <v>54</v>
      </c>
      <c r="F292" t="s">
        <v>55</v>
      </c>
      <c r="G292" t="s">
        <v>395</v>
      </c>
      <c r="H292" t="s">
        <v>49</v>
      </c>
      <c r="J292" t="s">
        <v>151</v>
      </c>
      <c r="K292" t="s">
        <v>93</v>
      </c>
      <c r="L292" t="s">
        <v>50</v>
      </c>
      <c r="N292" t="s">
        <v>70</v>
      </c>
      <c r="O292" t="s">
        <v>70</v>
      </c>
      <c r="S292" t="s">
        <v>111</v>
      </c>
      <c r="U292" t="s">
        <v>42</v>
      </c>
      <c r="V292" t="s">
        <v>42</v>
      </c>
      <c r="AE292" t="s">
        <v>42</v>
      </c>
      <c r="AL292" t="s">
        <v>43</v>
      </c>
    </row>
    <row r="293" spans="1:38" x14ac:dyDescent="0.25">
      <c r="A293">
        <v>291</v>
      </c>
      <c r="B293" t="s">
        <v>1107</v>
      </c>
      <c r="C293" s="6" t="s">
        <v>1108</v>
      </c>
      <c r="D293">
        <v>23</v>
      </c>
      <c r="E293" t="s">
        <v>46</v>
      </c>
      <c r="F293" t="s">
        <v>55</v>
      </c>
      <c r="G293" t="s">
        <v>48</v>
      </c>
      <c r="H293" t="s">
        <v>49</v>
      </c>
      <c r="I293" t="s">
        <v>57</v>
      </c>
      <c r="J293" t="s">
        <v>48</v>
      </c>
      <c r="K293" t="s">
        <v>49</v>
      </c>
      <c r="L293" t="s">
        <v>50</v>
      </c>
      <c r="O293" t="s">
        <v>70</v>
      </c>
      <c r="P293" t="s">
        <v>49</v>
      </c>
      <c r="S293" t="s">
        <v>1109</v>
      </c>
      <c r="U293" t="s">
        <v>42</v>
      </c>
      <c r="AC293" t="s">
        <v>42</v>
      </c>
      <c r="AK293" t="s">
        <v>42</v>
      </c>
      <c r="AL293" t="s">
        <v>43</v>
      </c>
    </row>
    <row r="294" spans="1:38" x14ac:dyDescent="0.25">
      <c r="A294">
        <v>292</v>
      </c>
      <c r="B294" t="s">
        <v>1110</v>
      </c>
      <c r="C294" s="6" t="s">
        <v>822</v>
      </c>
      <c r="D294">
        <v>55</v>
      </c>
      <c r="E294" t="s">
        <v>46</v>
      </c>
      <c r="F294" t="s">
        <v>55</v>
      </c>
      <c r="G294" t="s">
        <v>224</v>
      </c>
      <c r="H294" t="s">
        <v>225</v>
      </c>
      <c r="I294" t="s">
        <v>191</v>
      </c>
      <c r="J294" t="s">
        <v>226</v>
      </c>
      <c r="K294" t="s">
        <v>101</v>
      </c>
      <c r="L294" t="s">
        <v>34</v>
      </c>
      <c r="O294" t="s">
        <v>110</v>
      </c>
      <c r="P294" t="s">
        <v>226</v>
      </c>
      <c r="Q294" t="s">
        <v>101</v>
      </c>
      <c r="R294" t="s">
        <v>57</v>
      </c>
      <c r="S294" t="s">
        <v>1111</v>
      </c>
      <c r="U294" t="s">
        <v>42</v>
      </c>
      <c r="V294" t="s">
        <v>42</v>
      </c>
      <c r="AC294" t="s">
        <v>42</v>
      </c>
      <c r="AE294" t="s">
        <v>42</v>
      </c>
      <c r="AK294" t="s">
        <v>42</v>
      </c>
      <c r="AL294" t="s">
        <v>43</v>
      </c>
    </row>
    <row r="295" spans="1:38" x14ac:dyDescent="0.25">
      <c r="A295">
        <v>293</v>
      </c>
      <c r="B295" t="s">
        <v>1112</v>
      </c>
      <c r="C295" s="6" t="s">
        <v>1113</v>
      </c>
      <c r="D295">
        <v>33</v>
      </c>
      <c r="E295" t="s">
        <v>46</v>
      </c>
      <c r="F295" t="s">
        <v>55</v>
      </c>
      <c r="G295" t="s">
        <v>1114</v>
      </c>
      <c r="H295" t="s">
        <v>1115</v>
      </c>
      <c r="I295" t="s">
        <v>1116</v>
      </c>
      <c r="J295" t="s">
        <v>1117</v>
      </c>
      <c r="L295" t="s">
        <v>34</v>
      </c>
      <c r="M295" t="s">
        <v>1019</v>
      </c>
      <c r="N295" t="s">
        <v>170</v>
      </c>
      <c r="O295" t="s">
        <v>424</v>
      </c>
      <c r="P295" t="s">
        <v>1117</v>
      </c>
      <c r="S295" t="s">
        <v>1118</v>
      </c>
      <c r="V295" t="s">
        <v>42</v>
      </c>
      <c r="W295" t="s">
        <v>42</v>
      </c>
      <c r="AD295" t="s">
        <v>42</v>
      </c>
      <c r="AK295" t="s">
        <v>42</v>
      </c>
      <c r="AL295" t="s">
        <v>43</v>
      </c>
    </row>
    <row r="296" spans="1:38" x14ac:dyDescent="0.25">
      <c r="A296">
        <v>294</v>
      </c>
      <c r="B296" t="s">
        <v>1119</v>
      </c>
      <c r="C296" s="6" t="s">
        <v>1120</v>
      </c>
      <c r="D296">
        <v>28</v>
      </c>
      <c r="E296" t="s">
        <v>54</v>
      </c>
      <c r="F296" t="s">
        <v>55</v>
      </c>
      <c r="J296" t="s">
        <v>260</v>
      </c>
      <c r="K296" t="s">
        <v>49</v>
      </c>
      <c r="L296" t="s">
        <v>34</v>
      </c>
      <c r="M296" t="s">
        <v>1121</v>
      </c>
      <c r="N296" t="s">
        <v>102</v>
      </c>
      <c r="O296" t="s">
        <v>34</v>
      </c>
      <c r="S296" t="s">
        <v>1122</v>
      </c>
      <c r="Y296" t="s">
        <v>42</v>
      </c>
      <c r="AC296" t="s">
        <v>42</v>
      </c>
      <c r="AL296" t="s">
        <v>43</v>
      </c>
    </row>
    <row r="297" spans="1:38" x14ac:dyDescent="0.25">
      <c r="A297">
        <v>295</v>
      </c>
      <c r="B297" t="s">
        <v>1123</v>
      </c>
      <c r="C297" s="6" t="s">
        <v>1124</v>
      </c>
      <c r="D297">
        <v>21</v>
      </c>
      <c r="E297" t="s">
        <v>46</v>
      </c>
      <c r="F297" t="s">
        <v>55</v>
      </c>
      <c r="G297" t="s">
        <v>1125</v>
      </c>
      <c r="H297" t="s">
        <v>49</v>
      </c>
      <c r="J297" t="s">
        <v>93</v>
      </c>
      <c r="K297" t="s">
        <v>93</v>
      </c>
      <c r="L297" t="s">
        <v>50</v>
      </c>
      <c r="N297" t="s">
        <v>761</v>
      </c>
      <c r="O297" t="s">
        <v>34</v>
      </c>
      <c r="S297" t="s">
        <v>762</v>
      </c>
      <c r="U297" t="s">
        <v>42</v>
      </c>
      <c r="AC297" t="s">
        <v>42</v>
      </c>
      <c r="AL297" t="s">
        <v>43</v>
      </c>
    </row>
    <row r="298" spans="1:38" x14ac:dyDescent="0.25">
      <c r="A298">
        <v>296</v>
      </c>
      <c r="B298" t="s">
        <v>1126</v>
      </c>
      <c r="C298" s="6" t="s">
        <v>1127</v>
      </c>
      <c r="D298">
        <v>46</v>
      </c>
      <c r="E298" t="s">
        <v>46</v>
      </c>
      <c r="F298" t="s">
        <v>55</v>
      </c>
      <c r="G298" t="s">
        <v>793</v>
      </c>
      <c r="J298" t="s">
        <v>793</v>
      </c>
      <c r="K298" t="s">
        <v>137</v>
      </c>
      <c r="L298" t="s">
        <v>70</v>
      </c>
      <c r="N298" t="s">
        <v>170</v>
      </c>
      <c r="O298" t="s">
        <v>70</v>
      </c>
      <c r="S298" t="s">
        <v>1128</v>
      </c>
      <c r="V298" t="s">
        <v>42</v>
      </c>
      <c r="AD298" t="s">
        <v>42</v>
      </c>
      <c r="AL298" t="s">
        <v>43</v>
      </c>
    </row>
    <row r="299" spans="1:38" x14ac:dyDescent="0.25">
      <c r="A299">
        <v>297</v>
      </c>
      <c r="B299" t="s">
        <v>1129</v>
      </c>
      <c r="C299" s="6" t="s">
        <v>1130</v>
      </c>
      <c r="D299">
        <v>38</v>
      </c>
      <c r="E299" t="s">
        <v>46</v>
      </c>
      <c r="F299" t="s">
        <v>55</v>
      </c>
      <c r="G299" t="s">
        <v>1131</v>
      </c>
      <c r="J299" t="s">
        <v>81</v>
      </c>
      <c r="L299" t="s">
        <v>50</v>
      </c>
      <c r="N299" t="s">
        <v>83</v>
      </c>
      <c r="O299" t="s">
        <v>34</v>
      </c>
      <c r="S299" t="s">
        <v>1132</v>
      </c>
      <c r="U299" t="s">
        <v>42</v>
      </c>
      <c r="AC299" t="s">
        <v>42</v>
      </c>
      <c r="AL299" t="s">
        <v>43</v>
      </c>
    </row>
    <row r="300" spans="1:38" x14ac:dyDescent="0.25">
      <c r="A300">
        <v>298</v>
      </c>
      <c r="B300" t="s">
        <v>1133</v>
      </c>
      <c r="C300" s="6" t="s">
        <v>1134</v>
      </c>
      <c r="D300">
        <v>47</v>
      </c>
      <c r="E300" t="s">
        <v>54</v>
      </c>
      <c r="F300" t="s">
        <v>55</v>
      </c>
      <c r="G300" t="s">
        <v>208</v>
      </c>
      <c r="H300" t="s">
        <v>93</v>
      </c>
      <c r="I300" t="s">
        <v>57</v>
      </c>
      <c r="J300" t="s">
        <v>208</v>
      </c>
      <c r="K300" t="s">
        <v>93</v>
      </c>
      <c r="L300" t="s">
        <v>50</v>
      </c>
      <c r="N300" t="s">
        <v>59</v>
      </c>
      <c r="O300" t="s">
        <v>70</v>
      </c>
      <c r="P300" t="s">
        <v>208</v>
      </c>
      <c r="Q300" t="s">
        <v>93</v>
      </c>
      <c r="S300" t="s">
        <v>1135</v>
      </c>
      <c r="V300" t="s">
        <v>42</v>
      </c>
      <c r="W300" t="s">
        <v>42</v>
      </c>
      <c r="AC300" t="s">
        <v>42</v>
      </c>
      <c r="AK300" t="s">
        <v>42</v>
      </c>
      <c r="AL300" t="s">
        <v>43</v>
      </c>
    </row>
    <row r="301" spans="1:38" x14ac:dyDescent="0.25">
      <c r="A301">
        <v>299</v>
      </c>
      <c r="B301" t="s">
        <v>1136</v>
      </c>
      <c r="C301" s="6" t="s">
        <v>1137</v>
      </c>
      <c r="D301">
        <v>46</v>
      </c>
      <c r="E301" t="s">
        <v>46</v>
      </c>
      <c r="F301" t="s">
        <v>55</v>
      </c>
      <c r="G301" t="s">
        <v>422</v>
      </c>
      <c r="H301" t="s">
        <v>82</v>
      </c>
      <c r="J301" t="s">
        <v>422</v>
      </c>
      <c r="K301" t="s">
        <v>82</v>
      </c>
      <c r="L301" t="s">
        <v>70</v>
      </c>
      <c r="N301" t="s">
        <v>59</v>
      </c>
      <c r="O301" t="s">
        <v>70</v>
      </c>
      <c r="S301" t="s">
        <v>1138</v>
      </c>
      <c r="U301" t="s">
        <v>42</v>
      </c>
      <c r="AA301" t="s">
        <v>42</v>
      </c>
      <c r="AL301" t="s">
        <v>43</v>
      </c>
    </row>
    <row r="302" spans="1:38" x14ac:dyDescent="0.25">
      <c r="A302">
        <v>300</v>
      </c>
      <c r="B302" t="s">
        <v>1139</v>
      </c>
      <c r="C302" s="6" t="s">
        <v>1140</v>
      </c>
      <c r="D302">
        <v>45</v>
      </c>
      <c r="E302" t="s">
        <v>46</v>
      </c>
      <c r="F302" t="s">
        <v>55</v>
      </c>
      <c r="G302" t="s">
        <v>362</v>
      </c>
      <c r="H302" t="s">
        <v>251</v>
      </c>
      <c r="J302" t="s">
        <v>82</v>
      </c>
      <c r="K302" t="s">
        <v>82</v>
      </c>
      <c r="L302" t="s">
        <v>50</v>
      </c>
      <c r="N302" t="s">
        <v>102</v>
      </c>
      <c r="O302" t="s">
        <v>70</v>
      </c>
      <c r="S302" t="s">
        <v>111</v>
      </c>
      <c r="U302" t="s">
        <v>42</v>
      </c>
      <c r="AA302" t="s">
        <v>42</v>
      </c>
      <c r="AC302" t="s">
        <v>42</v>
      </c>
      <c r="AL302" t="s">
        <v>43</v>
      </c>
    </row>
    <row r="303" spans="1:38" x14ac:dyDescent="0.25">
      <c r="A303">
        <v>301</v>
      </c>
      <c r="B303" t="s">
        <v>1141</v>
      </c>
      <c r="C303" s="6" t="s">
        <v>1142</v>
      </c>
      <c r="D303">
        <v>71</v>
      </c>
      <c r="E303" t="s">
        <v>46</v>
      </c>
      <c r="F303" t="s">
        <v>47</v>
      </c>
      <c r="G303" t="s">
        <v>267</v>
      </c>
      <c r="H303" t="s">
        <v>142</v>
      </c>
      <c r="I303" t="s">
        <v>57</v>
      </c>
      <c r="J303" t="s">
        <v>267</v>
      </c>
      <c r="K303" t="s">
        <v>142</v>
      </c>
      <c r="L303" t="s">
        <v>70</v>
      </c>
      <c r="N303" t="s">
        <v>1143</v>
      </c>
      <c r="O303" t="s">
        <v>70</v>
      </c>
      <c r="P303" t="s">
        <v>267</v>
      </c>
      <c r="Q303" t="s">
        <v>142</v>
      </c>
      <c r="R303" t="s">
        <v>57</v>
      </c>
      <c r="S303" t="s">
        <v>1144</v>
      </c>
      <c r="Y303" t="s">
        <v>42</v>
      </c>
      <c r="AL303" t="s">
        <v>43</v>
      </c>
    </row>
    <row r="304" spans="1:38" x14ac:dyDescent="0.25">
      <c r="A304">
        <v>302</v>
      </c>
      <c r="B304" t="s">
        <v>1145</v>
      </c>
      <c r="C304" s="6" t="s">
        <v>1146</v>
      </c>
      <c r="D304">
        <v>48</v>
      </c>
      <c r="E304" t="s">
        <v>46</v>
      </c>
      <c r="F304" t="s">
        <v>55</v>
      </c>
      <c r="G304" t="s">
        <v>1147</v>
      </c>
      <c r="H304" t="s">
        <v>101</v>
      </c>
      <c r="J304" t="s">
        <v>1147</v>
      </c>
      <c r="K304" t="s">
        <v>101</v>
      </c>
      <c r="L304" t="s">
        <v>70</v>
      </c>
      <c r="N304" t="s">
        <v>102</v>
      </c>
      <c r="O304" t="s">
        <v>70</v>
      </c>
      <c r="S304" t="s">
        <v>103</v>
      </c>
      <c r="Y304" t="s">
        <v>42</v>
      </c>
      <c r="AL304" t="s">
        <v>43</v>
      </c>
    </row>
    <row r="305" spans="1:38" x14ac:dyDescent="0.25">
      <c r="A305">
        <v>303</v>
      </c>
      <c r="B305" t="s">
        <v>1148</v>
      </c>
      <c r="C305" s="6" t="s">
        <v>244</v>
      </c>
      <c r="D305">
        <v>53</v>
      </c>
      <c r="E305" t="s">
        <v>46</v>
      </c>
      <c r="F305" t="s">
        <v>55</v>
      </c>
      <c r="G305" t="s">
        <v>749</v>
      </c>
      <c r="H305" t="s">
        <v>82</v>
      </c>
      <c r="I305" t="s">
        <v>57</v>
      </c>
      <c r="J305" t="s">
        <v>749</v>
      </c>
      <c r="K305" t="s">
        <v>82</v>
      </c>
      <c r="L305" t="s">
        <v>70</v>
      </c>
      <c r="N305" t="s">
        <v>59</v>
      </c>
      <c r="O305" t="s">
        <v>70</v>
      </c>
      <c r="P305" t="s">
        <v>749</v>
      </c>
      <c r="Q305" t="s">
        <v>82</v>
      </c>
      <c r="S305" t="s">
        <v>412</v>
      </c>
      <c r="W305" t="s">
        <v>42</v>
      </c>
      <c r="AK305" t="s">
        <v>42</v>
      </c>
      <c r="AL305" t="s">
        <v>43</v>
      </c>
    </row>
    <row r="306" spans="1:38" x14ac:dyDescent="0.25">
      <c r="A306">
        <v>304</v>
      </c>
      <c r="B306" t="s">
        <v>1149</v>
      </c>
      <c r="C306" s="6" t="s">
        <v>915</v>
      </c>
      <c r="D306">
        <v>47</v>
      </c>
      <c r="E306" t="s">
        <v>54</v>
      </c>
      <c r="F306" t="s">
        <v>106</v>
      </c>
      <c r="G306" t="s">
        <v>496</v>
      </c>
      <c r="H306" t="s">
        <v>101</v>
      </c>
      <c r="I306" t="s">
        <v>57</v>
      </c>
      <c r="J306" t="s">
        <v>496</v>
      </c>
      <c r="L306" t="s">
        <v>70</v>
      </c>
      <c r="N306" t="s">
        <v>69</v>
      </c>
      <c r="O306" t="s">
        <v>70</v>
      </c>
      <c r="P306" t="s">
        <v>496</v>
      </c>
      <c r="S306" t="s">
        <v>1150</v>
      </c>
      <c r="U306" t="s">
        <v>42</v>
      </c>
      <c r="AD306" t="s">
        <v>42</v>
      </c>
      <c r="AK306" t="s">
        <v>42</v>
      </c>
      <c r="AL306" t="s">
        <v>43</v>
      </c>
    </row>
    <row r="307" spans="1:38" x14ac:dyDescent="0.25">
      <c r="A307">
        <v>305</v>
      </c>
      <c r="B307" t="s">
        <v>1151</v>
      </c>
      <c r="C307" s="6" t="s">
        <v>1152</v>
      </c>
      <c r="D307">
        <v>24</v>
      </c>
      <c r="E307" t="s">
        <v>54</v>
      </c>
      <c r="F307" t="s">
        <v>55</v>
      </c>
      <c r="G307" t="s">
        <v>337</v>
      </c>
      <c r="H307" t="s">
        <v>137</v>
      </c>
      <c r="I307" t="s">
        <v>57</v>
      </c>
      <c r="J307" t="s">
        <v>777</v>
      </c>
      <c r="K307" t="s">
        <v>82</v>
      </c>
      <c r="L307" t="s">
        <v>50</v>
      </c>
      <c r="O307" t="s">
        <v>70</v>
      </c>
      <c r="P307" t="s">
        <v>337</v>
      </c>
      <c r="Q307" t="s">
        <v>137</v>
      </c>
      <c r="R307" t="s">
        <v>57</v>
      </c>
      <c r="S307" t="s">
        <v>159</v>
      </c>
      <c r="U307" t="s">
        <v>42</v>
      </c>
      <c r="W307" t="s">
        <v>42</v>
      </c>
      <c r="AK307" t="s">
        <v>42</v>
      </c>
      <c r="AL307" t="s">
        <v>43</v>
      </c>
    </row>
    <row r="308" spans="1:38" x14ac:dyDescent="0.25">
      <c r="A308">
        <v>306</v>
      </c>
      <c r="B308" t="s">
        <v>1153</v>
      </c>
      <c r="C308" s="6" t="s">
        <v>1154</v>
      </c>
      <c r="D308">
        <v>63</v>
      </c>
      <c r="E308" t="s">
        <v>46</v>
      </c>
      <c r="F308" t="s">
        <v>55</v>
      </c>
      <c r="G308" t="s">
        <v>92</v>
      </c>
      <c r="H308" t="s">
        <v>93</v>
      </c>
      <c r="I308" t="s">
        <v>57</v>
      </c>
      <c r="J308" t="s">
        <v>92</v>
      </c>
      <c r="K308" t="s">
        <v>93</v>
      </c>
      <c r="L308" t="s">
        <v>34</v>
      </c>
      <c r="O308" t="s">
        <v>110</v>
      </c>
      <c r="S308" t="s">
        <v>1155</v>
      </c>
      <c r="Y308" t="s">
        <v>42</v>
      </c>
      <c r="AC308" t="s">
        <v>42</v>
      </c>
      <c r="AK308" t="s">
        <v>42</v>
      </c>
      <c r="AL308" t="s">
        <v>43</v>
      </c>
    </row>
    <row r="309" spans="1:38" x14ac:dyDescent="0.25">
      <c r="A309">
        <v>307</v>
      </c>
      <c r="B309" t="s">
        <v>1156</v>
      </c>
      <c r="C309" s="6" t="s">
        <v>1157</v>
      </c>
      <c r="D309">
        <v>47</v>
      </c>
      <c r="E309" t="s">
        <v>46</v>
      </c>
      <c r="F309" t="s">
        <v>55</v>
      </c>
      <c r="G309" t="s">
        <v>132</v>
      </c>
      <c r="H309" t="s">
        <v>93</v>
      </c>
      <c r="I309" t="s">
        <v>57</v>
      </c>
      <c r="J309" t="s">
        <v>132</v>
      </c>
      <c r="K309" t="s">
        <v>93</v>
      </c>
      <c r="L309" t="s">
        <v>70</v>
      </c>
      <c r="N309" t="s">
        <v>166</v>
      </c>
      <c r="O309" t="s">
        <v>70</v>
      </c>
      <c r="P309" t="s">
        <v>132</v>
      </c>
      <c r="Q309" t="s">
        <v>93</v>
      </c>
      <c r="S309" t="s">
        <v>1158</v>
      </c>
      <c r="U309" t="s">
        <v>42</v>
      </c>
      <c r="W309" t="s">
        <v>42</v>
      </c>
      <c r="AA309" t="s">
        <v>42</v>
      </c>
      <c r="AI309" t="s">
        <v>257</v>
      </c>
      <c r="AK309" t="s">
        <v>42</v>
      </c>
      <c r="AL309" t="s">
        <v>43</v>
      </c>
    </row>
    <row r="310" spans="1:38" x14ac:dyDescent="0.25">
      <c r="A310">
        <v>308</v>
      </c>
      <c r="B310" t="s">
        <v>1159</v>
      </c>
      <c r="C310" s="6" t="s">
        <v>1160</v>
      </c>
      <c r="D310">
        <v>34</v>
      </c>
      <c r="E310" t="s">
        <v>46</v>
      </c>
      <c r="F310" t="s">
        <v>106</v>
      </c>
      <c r="G310" t="s">
        <v>82</v>
      </c>
      <c r="H310" t="s">
        <v>82</v>
      </c>
      <c r="I310" t="s">
        <v>57</v>
      </c>
      <c r="J310" t="s">
        <v>82</v>
      </c>
      <c r="K310" t="s">
        <v>82</v>
      </c>
      <c r="L310" t="s">
        <v>70</v>
      </c>
      <c r="N310" t="s">
        <v>59</v>
      </c>
      <c r="O310" t="s">
        <v>70</v>
      </c>
      <c r="P310" t="s">
        <v>82</v>
      </c>
      <c r="Q310" t="s">
        <v>82</v>
      </c>
      <c r="R310" t="s">
        <v>57</v>
      </c>
      <c r="S310" t="s">
        <v>476</v>
      </c>
      <c r="U310" t="s">
        <v>42</v>
      </c>
      <c r="V310" t="s">
        <v>42</v>
      </c>
      <c r="W310" t="s">
        <v>42</v>
      </c>
      <c r="AL310" t="s">
        <v>43</v>
      </c>
    </row>
    <row r="311" spans="1:38" x14ac:dyDescent="0.25">
      <c r="A311">
        <v>309</v>
      </c>
      <c r="B311" t="s">
        <v>1161</v>
      </c>
      <c r="C311" s="6" t="s">
        <v>1162</v>
      </c>
      <c r="D311">
        <v>56</v>
      </c>
      <c r="E311" t="s">
        <v>54</v>
      </c>
      <c r="F311" t="s">
        <v>55</v>
      </c>
      <c r="G311" t="s">
        <v>146</v>
      </c>
      <c r="I311" t="s">
        <v>57</v>
      </c>
      <c r="J311" t="s">
        <v>146</v>
      </c>
      <c r="L311" t="s">
        <v>70</v>
      </c>
      <c r="N311" t="s">
        <v>59</v>
      </c>
      <c r="O311" t="s">
        <v>70</v>
      </c>
      <c r="P311" t="s">
        <v>146</v>
      </c>
      <c r="S311" t="s">
        <v>1163</v>
      </c>
      <c r="V311" t="s">
        <v>42</v>
      </c>
      <c r="AC311" t="s">
        <v>42</v>
      </c>
      <c r="AD311" t="s">
        <v>42</v>
      </c>
      <c r="AK311" t="s">
        <v>42</v>
      </c>
      <c r="AL311" t="s">
        <v>43</v>
      </c>
    </row>
    <row r="312" spans="1:38" x14ac:dyDescent="0.25">
      <c r="A312">
        <v>310</v>
      </c>
      <c r="B312" t="s">
        <v>1164</v>
      </c>
      <c r="C312" s="6" t="s">
        <v>1165</v>
      </c>
      <c r="D312">
        <v>29</v>
      </c>
      <c r="E312" t="s">
        <v>46</v>
      </c>
      <c r="F312" t="s">
        <v>47</v>
      </c>
      <c r="G312" t="s">
        <v>81</v>
      </c>
      <c r="H312" t="s">
        <v>82</v>
      </c>
      <c r="I312" t="s">
        <v>57</v>
      </c>
      <c r="J312" t="s">
        <v>81</v>
      </c>
      <c r="K312" t="s">
        <v>82</v>
      </c>
      <c r="L312" t="s">
        <v>34</v>
      </c>
      <c r="O312" t="s">
        <v>34</v>
      </c>
      <c r="S312" t="s">
        <v>1166</v>
      </c>
      <c r="AA312" t="s">
        <v>42</v>
      </c>
      <c r="AC312" t="s">
        <v>42</v>
      </c>
      <c r="AI312" t="s">
        <v>449</v>
      </c>
      <c r="AK312" t="s">
        <v>42</v>
      </c>
      <c r="AL312" t="s">
        <v>43</v>
      </c>
    </row>
    <row r="313" spans="1:38" x14ac:dyDescent="0.25">
      <c r="A313">
        <v>311</v>
      </c>
      <c r="B313" t="s">
        <v>1167</v>
      </c>
      <c r="C313" s="6" t="s">
        <v>1168</v>
      </c>
      <c r="D313">
        <v>50</v>
      </c>
      <c r="E313" t="s">
        <v>46</v>
      </c>
      <c r="F313" t="s">
        <v>55</v>
      </c>
      <c r="G313" t="s">
        <v>178</v>
      </c>
      <c r="H313" t="s">
        <v>82</v>
      </c>
      <c r="J313" t="s">
        <v>178</v>
      </c>
      <c r="K313" t="s">
        <v>82</v>
      </c>
      <c r="L313" t="s">
        <v>70</v>
      </c>
      <c r="N313" t="s">
        <v>269</v>
      </c>
      <c r="O313" t="s">
        <v>70</v>
      </c>
      <c r="S313" t="s">
        <v>1169</v>
      </c>
      <c r="U313" t="s">
        <v>42</v>
      </c>
      <c r="Y313" t="s">
        <v>42</v>
      </c>
      <c r="AL313" t="s">
        <v>43</v>
      </c>
    </row>
    <row r="314" spans="1:38" x14ac:dyDescent="0.25">
      <c r="A314">
        <v>312</v>
      </c>
      <c r="B314" t="s">
        <v>1170</v>
      </c>
      <c r="C314" s="6" t="s">
        <v>1171</v>
      </c>
      <c r="D314">
        <v>35</v>
      </c>
      <c r="E314" t="s">
        <v>46</v>
      </c>
      <c r="F314" t="s">
        <v>55</v>
      </c>
      <c r="J314" t="s">
        <v>267</v>
      </c>
      <c r="K314" t="s">
        <v>142</v>
      </c>
      <c r="L314" t="s">
        <v>34</v>
      </c>
      <c r="O314" t="s">
        <v>34</v>
      </c>
      <c r="S314" t="s">
        <v>1172</v>
      </c>
      <c r="U314" t="s">
        <v>42</v>
      </c>
      <c r="AA314" t="s">
        <v>42</v>
      </c>
      <c r="AK314" t="s">
        <v>42</v>
      </c>
      <c r="AL314" t="s">
        <v>43</v>
      </c>
    </row>
    <row r="315" spans="1:38" x14ac:dyDescent="0.25">
      <c r="A315">
        <v>313</v>
      </c>
      <c r="B315" t="s">
        <v>1173</v>
      </c>
      <c r="C315" s="6" t="s">
        <v>1174</v>
      </c>
      <c r="D315">
        <v>56</v>
      </c>
      <c r="E315" t="s">
        <v>54</v>
      </c>
      <c r="F315" t="s">
        <v>47</v>
      </c>
      <c r="G315" t="s">
        <v>146</v>
      </c>
      <c r="H315" t="s">
        <v>49</v>
      </c>
      <c r="I315" t="s">
        <v>57</v>
      </c>
      <c r="J315" t="s">
        <v>146</v>
      </c>
      <c r="K315" t="s">
        <v>49</v>
      </c>
      <c r="L315" t="s">
        <v>70</v>
      </c>
      <c r="N315" t="s">
        <v>59</v>
      </c>
      <c r="O315" t="s">
        <v>70</v>
      </c>
      <c r="P315" t="s">
        <v>146</v>
      </c>
      <c r="Q315" t="s">
        <v>49</v>
      </c>
      <c r="S315" t="s">
        <v>1175</v>
      </c>
      <c r="U315" t="s">
        <v>42</v>
      </c>
      <c r="V315" t="s">
        <v>42</v>
      </c>
      <c r="W315" t="s">
        <v>42</v>
      </c>
      <c r="AD315" t="s">
        <v>42</v>
      </c>
      <c r="AK315" t="s">
        <v>42</v>
      </c>
      <c r="AL315" t="s">
        <v>43</v>
      </c>
    </row>
    <row r="316" spans="1:38" x14ac:dyDescent="0.25">
      <c r="A316">
        <v>314</v>
      </c>
      <c r="B316" t="s">
        <v>1176</v>
      </c>
      <c r="C316" s="6" t="s">
        <v>1177</v>
      </c>
      <c r="D316">
        <v>24</v>
      </c>
      <c r="E316" t="s">
        <v>46</v>
      </c>
      <c r="F316" t="s">
        <v>55</v>
      </c>
      <c r="G316" t="s">
        <v>56</v>
      </c>
      <c r="H316" t="s">
        <v>49</v>
      </c>
      <c r="I316" t="s">
        <v>57</v>
      </c>
      <c r="J316" t="s">
        <v>56</v>
      </c>
      <c r="K316" t="s">
        <v>49</v>
      </c>
      <c r="L316" t="s">
        <v>34</v>
      </c>
      <c r="M316" t="s">
        <v>602</v>
      </c>
      <c r="N316" t="s">
        <v>350</v>
      </c>
      <c r="O316" t="s">
        <v>70</v>
      </c>
      <c r="P316" t="s">
        <v>56</v>
      </c>
      <c r="Q316" t="s">
        <v>49</v>
      </c>
      <c r="S316" t="s">
        <v>1178</v>
      </c>
      <c r="U316" t="s">
        <v>42</v>
      </c>
      <c r="W316" t="s">
        <v>42</v>
      </c>
      <c r="AA316" t="s">
        <v>42</v>
      </c>
      <c r="AD316" t="s">
        <v>42</v>
      </c>
      <c r="AK316" t="s">
        <v>42</v>
      </c>
      <c r="AL316" t="s">
        <v>43</v>
      </c>
    </row>
    <row r="317" spans="1:38" x14ac:dyDescent="0.25">
      <c r="A317">
        <v>315</v>
      </c>
      <c r="B317" t="s">
        <v>1179</v>
      </c>
      <c r="C317" s="6" t="s">
        <v>1180</v>
      </c>
      <c r="D317">
        <v>63</v>
      </c>
      <c r="E317" t="s">
        <v>54</v>
      </c>
      <c r="F317" t="s">
        <v>55</v>
      </c>
      <c r="G317" t="s">
        <v>208</v>
      </c>
      <c r="H317" t="s">
        <v>93</v>
      </c>
      <c r="I317" t="s">
        <v>57</v>
      </c>
      <c r="J317" t="s">
        <v>208</v>
      </c>
      <c r="K317" t="s">
        <v>93</v>
      </c>
      <c r="L317" t="s">
        <v>70</v>
      </c>
      <c r="N317" t="s">
        <v>102</v>
      </c>
      <c r="O317" t="s">
        <v>70</v>
      </c>
      <c r="P317" t="s">
        <v>208</v>
      </c>
      <c r="Q317" t="s">
        <v>93</v>
      </c>
      <c r="S317" t="s">
        <v>1181</v>
      </c>
      <c r="AA317" t="s">
        <v>42</v>
      </c>
      <c r="AC317" t="s">
        <v>42</v>
      </c>
      <c r="AL317" t="s">
        <v>43</v>
      </c>
    </row>
    <row r="318" spans="1:38" x14ac:dyDescent="0.25">
      <c r="A318">
        <v>316</v>
      </c>
      <c r="B318" t="s">
        <v>1182</v>
      </c>
      <c r="C318" s="6" t="s">
        <v>1183</v>
      </c>
      <c r="D318">
        <v>35</v>
      </c>
      <c r="E318" t="s">
        <v>46</v>
      </c>
      <c r="F318" t="s">
        <v>55</v>
      </c>
      <c r="G318" t="s">
        <v>260</v>
      </c>
      <c r="H318" t="s">
        <v>49</v>
      </c>
      <c r="J318" t="s">
        <v>48</v>
      </c>
      <c r="K318" t="s">
        <v>49</v>
      </c>
      <c r="L318" t="s">
        <v>50</v>
      </c>
      <c r="N318" t="s">
        <v>102</v>
      </c>
      <c r="O318" t="s">
        <v>424</v>
      </c>
      <c r="S318" t="s">
        <v>111</v>
      </c>
      <c r="Y318" t="s">
        <v>42</v>
      </c>
      <c r="AA318" t="s">
        <v>42</v>
      </c>
      <c r="AL318" t="s">
        <v>43</v>
      </c>
    </row>
    <row r="319" spans="1:38" x14ac:dyDescent="0.25">
      <c r="A319">
        <v>317</v>
      </c>
      <c r="B319" t="s">
        <v>1184</v>
      </c>
      <c r="C319" s="6" t="s">
        <v>1185</v>
      </c>
      <c r="D319">
        <v>58</v>
      </c>
      <c r="E319" t="s">
        <v>46</v>
      </c>
      <c r="F319" t="s">
        <v>106</v>
      </c>
      <c r="G319" t="s">
        <v>503</v>
      </c>
      <c r="H319" t="s">
        <v>82</v>
      </c>
      <c r="J319" t="s">
        <v>503</v>
      </c>
      <c r="K319" t="s">
        <v>82</v>
      </c>
      <c r="L319" t="s">
        <v>34</v>
      </c>
      <c r="M319" t="s">
        <v>1186</v>
      </c>
      <c r="N319" t="s">
        <v>102</v>
      </c>
      <c r="O319" t="s">
        <v>70</v>
      </c>
      <c r="S319" t="s">
        <v>1187</v>
      </c>
      <c r="Y319" t="s">
        <v>42</v>
      </c>
      <c r="AA319" t="s">
        <v>42</v>
      </c>
      <c r="AL319" t="s">
        <v>43</v>
      </c>
    </row>
    <row r="320" spans="1:38" x14ac:dyDescent="0.25">
      <c r="A320">
        <v>318</v>
      </c>
      <c r="B320" t="s">
        <v>1188</v>
      </c>
      <c r="C320" s="6" t="s">
        <v>1189</v>
      </c>
      <c r="D320">
        <v>45</v>
      </c>
      <c r="E320" t="s">
        <v>46</v>
      </c>
      <c r="F320" t="s">
        <v>106</v>
      </c>
      <c r="G320" t="s">
        <v>267</v>
      </c>
      <c r="J320" t="s">
        <v>267</v>
      </c>
      <c r="K320" t="s">
        <v>142</v>
      </c>
      <c r="L320" t="s">
        <v>70</v>
      </c>
      <c r="N320" t="s">
        <v>59</v>
      </c>
      <c r="O320" t="s">
        <v>70</v>
      </c>
      <c r="S320" t="s">
        <v>89</v>
      </c>
      <c r="U320" t="s">
        <v>42</v>
      </c>
      <c r="AL320" t="s">
        <v>43</v>
      </c>
    </row>
    <row r="321" spans="1:38" x14ac:dyDescent="0.25">
      <c r="A321">
        <v>319</v>
      </c>
      <c r="B321" t="s">
        <v>1190</v>
      </c>
      <c r="C321" s="6" t="s">
        <v>1191</v>
      </c>
      <c r="D321">
        <v>36</v>
      </c>
      <c r="E321" t="s">
        <v>46</v>
      </c>
      <c r="F321" t="s">
        <v>106</v>
      </c>
      <c r="G321" t="s">
        <v>238</v>
      </c>
      <c r="H321" t="s">
        <v>93</v>
      </c>
      <c r="J321" t="s">
        <v>238</v>
      </c>
      <c r="K321" t="s">
        <v>93</v>
      </c>
      <c r="L321" t="s">
        <v>50</v>
      </c>
      <c r="N321" t="s">
        <v>170</v>
      </c>
      <c r="O321" t="s">
        <v>70</v>
      </c>
      <c r="S321" t="s">
        <v>1192</v>
      </c>
      <c r="U321" t="s">
        <v>42</v>
      </c>
      <c r="AA321" t="s">
        <v>42</v>
      </c>
      <c r="AL321" t="s">
        <v>43</v>
      </c>
    </row>
    <row r="322" spans="1:38" x14ac:dyDescent="0.25">
      <c r="A322">
        <v>320</v>
      </c>
      <c r="B322" t="s">
        <v>1193</v>
      </c>
      <c r="C322" s="6" t="s">
        <v>1194</v>
      </c>
      <c r="D322">
        <v>28</v>
      </c>
      <c r="E322" t="s">
        <v>46</v>
      </c>
      <c r="F322" t="s">
        <v>55</v>
      </c>
      <c r="G322" t="s">
        <v>469</v>
      </c>
      <c r="H322" t="s">
        <v>202</v>
      </c>
      <c r="J322" t="s">
        <v>469</v>
      </c>
      <c r="K322" t="s">
        <v>202</v>
      </c>
      <c r="L322" t="s">
        <v>70</v>
      </c>
      <c r="N322" t="s">
        <v>83</v>
      </c>
      <c r="O322" t="s">
        <v>70</v>
      </c>
      <c r="S322" t="s">
        <v>1195</v>
      </c>
      <c r="AI322" t="s">
        <v>1196</v>
      </c>
      <c r="AL322" t="s">
        <v>43</v>
      </c>
    </row>
    <row r="323" spans="1:38" x14ac:dyDescent="0.25">
      <c r="A323">
        <v>321</v>
      </c>
      <c r="B323" t="s">
        <v>1197</v>
      </c>
      <c r="C323" s="6" t="s">
        <v>1198</v>
      </c>
      <c r="D323">
        <v>40</v>
      </c>
      <c r="E323" t="s">
        <v>54</v>
      </c>
      <c r="F323" t="s">
        <v>106</v>
      </c>
      <c r="G323" t="s">
        <v>201</v>
      </c>
      <c r="H323" t="s">
        <v>202</v>
      </c>
      <c r="I323" t="s">
        <v>57</v>
      </c>
      <c r="J323" t="s">
        <v>201</v>
      </c>
      <c r="K323" t="s">
        <v>202</v>
      </c>
      <c r="L323" t="s">
        <v>50</v>
      </c>
      <c r="N323" t="s">
        <v>59</v>
      </c>
      <c r="O323" t="s">
        <v>70</v>
      </c>
      <c r="P323" t="s">
        <v>201</v>
      </c>
      <c r="Q323" t="s">
        <v>202</v>
      </c>
      <c r="S323" t="s">
        <v>1199</v>
      </c>
      <c r="U323" t="s">
        <v>42</v>
      </c>
      <c r="W323" t="s">
        <v>42</v>
      </c>
      <c r="AC323" t="s">
        <v>42</v>
      </c>
      <c r="AK323" t="s">
        <v>42</v>
      </c>
      <c r="AL323" t="s">
        <v>43</v>
      </c>
    </row>
    <row r="324" spans="1:38" x14ac:dyDescent="0.25">
      <c r="A324">
        <v>322</v>
      </c>
      <c r="B324" t="s">
        <v>1200</v>
      </c>
      <c r="C324" s="6" t="s">
        <v>1201</v>
      </c>
      <c r="D324">
        <v>27</v>
      </c>
      <c r="E324" t="s">
        <v>46</v>
      </c>
      <c r="F324" t="s">
        <v>55</v>
      </c>
      <c r="G324" t="s">
        <v>525</v>
      </c>
      <c r="H324" t="s">
        <v>93</v>
      </c>
      <c r="I324" t="s">
        <v>57</v>
      </c>
      <c r="J324" t="s">
        <v>525</v>
      </c>
      <c r="K324" t="s">
        <v>93</v>
      </c>
      <c r="L324" t="s">
        <v>70</v>
      </c>
      <c r="O324" t="s">
        <v>70</v>
      </c>
      <c r="S324" t="s">
        <v>1202</v>
      </c>
      <c r="AI324" t="s">
        <v>487</v>
      </c>
      <c r="AK324" t="s">
        <v>42</v>
      </c>
      <c r="AL324" t="s">
        <v>43</v>
      </c>
    </row>
    <row r="325" spans="1:38" x14ac:dyDescent="0.25">
      <c r="A325">
        <v>323</v>
      </c>
      <c r="B325" t="s">
        <v>1203</v>
      </c>
      <c r="C325" s="6" t="s">
        <v>1204</v>
      </c>
      <c r="D325">
        <v>54</v>
      </c>
      <c r="E325" t="s">
        <v>54</v>
      </c>
      <c r="F325" t="s">
        <v>47</v>
      </c>
      <c r="G325" t="s">
        <v>208</v>
      </c>
      <c r="H325" t="s">
        <v>93</v>
      </c>
      <c r="I325" t="s">
        <v>57</v>
      </c>
      <c r="J325" t="s">
        <v>82</v>
      </c>
      <c r="K325" t="s">
        <v>82</v>
      </c>
      <c r="L325" t="s">
        <v>50</v>
      </c>
      <c r="N325" t="s">
        <v>59</v>
      </c>
      <c r="O325" t="s">
        <v>287</v>
      </c>
      <c r="P325" t="s">
        <v>503</v>
      </c>
      <c r="Q325" t="s">
        <v>82</v>
      </c>
      <c r="S325" t="s">
        <v>1205</v>
      </c>
      <c r="T325" t="s">
        <v>1206</v>
      </c>
      <c r="V325" t="s">
        <v>42</v>
      </c>
      <c r="AL325" t="s">
        <v>43</v>
      </c>
    </row>
    <row r="326" spans="1:38" x14ac:dyDescent="0.25">
      <c r="A326">
        <v>324</v>
      </c>
      <c r="B326" t="s">
        <v>1207</v>
      </c>
      <c r="C326" s="6" t="s">
        <v>1208</v>
      </c>
      <c r="D326">
        <v>49</v>
      </c>
      <c r="E326" t="s">
        <v>54</v>
      </c>
      <c r="F326" t="s">
        <v>55</v>
      </c>
      <c r="G326" t="s">
        <v>146</v>
      </c>
      <c r="H326" t="s">
        <v>49</v>
      </c>
      <c r="I326" t="s">
        <v>57</v>
      </c>
      <c r="J326" t="s">
        <v>146</v>
      </c>
      <c r="K326" t="s">
        <v>49</v>
      </c>
      <c r="L326" t="s">
        <v>70</v>
      </c>
      <c r="N326" t="s">
        <v>456</v>
      </c>
      <c r="O326" t="s">
        <v>70</v>
      </c>
      <c r="P326" t="s">
        <v>146</v>
      </c>
      <c r="Q326" t="s">
        <v>49</v>
      </c>
      <c r="S326" t="s">
        <v>1209</v>
      </c>
      <c r="AA326" t="s">
        <v>42</v>
      </c>
      <c r="AI326" t="s">
        <v>1210</v>
      </c>
      <c r="AL326" t="s">
        <v>43</v>
      </c>
    </row>
    <row r="327" spans="1:38" x14ac:dyDescent="0.25">
      <c r="A327">
        <v>325</v>
      </c>
      <c r="B327" t="s">
        <v>1211</v>
      </c>
      <c r="C327" s="6" t="s">
        <v>1212</v>
      </c>
      <c r="D327">
        <v>50</v>
      </c>
      <c r="E327" t="s">
        <v>46</v>
      </c>
      <c r="F327" t="s">
        <v>55</v>
      </c>
      <c r="G327" t="s">
        <v>1213</v>
      </c>
      <c r="J327" t="s">
        <v>1213</v>
      </c>
      <c r="K327" t="s">
        <v>142</v>
      </c>
      <c r="L327" t="s">
        <v>70</v>
      </c>
      <c r="N327" t="s">
        <v>59</v>
      </c>
      <c r="O327" t="s">
        <v>70</v>
      </c>
      <c r="S327" t="s">
        <v>1214</v>
      </c>
      <c r="U327" t="s">
        <v>42</v>
      </c>
      <c r="AC327" t="s">
        <v>42</v>
      </c>
      <c r="AE327" t="s">
        <v>42</v>
      </c>
      <c r="AL327" t="s">
        <v>43</v>
      </c>
    </row>
    <row r="328" spans="1:38" x14ac:dyDescent="0.25">
      <c r="A328">
        <v>326</v>
      </c>
      <c r="B328" t="s">
        <v>1215</v>
      </c>
      <c r="C328" s="6" t="s">
        <v>1216</v>
      </c>
      <c r="D328">
        <v>59</v>
      </c>
      <c r="E328" t="s">
        <v>46</v>
      </c>
      <c r="F328" t="s">
        <v>55</v>
      </c>
      <c r="G328" t="s">
        <v>1131</v>
      </c>
      <c r="J328" t="s">
        <v>1131</v>
      </c>
      <c r="L328" t="s">
        <v>70</v>
      </c>
      <c r="N328" t="s">
        <v>59</v>
      </c>
      <c r="O328" t="s">
        <v>70</v>
      </c>
      <c r="S328" t="s">
        <v>1012</v>
      </c>
      <c r="T328" t="s">
        <v>1217</v>
      </c>
      <c r="V328" t="s">
        <v>42</v>
      </c>
      <c r="AL328" t="s">
        <v>43</v>
      </c>
    </row>
    <row r="329" spans="1:38" x14ac:dyDescent="0.25">
      <c r="A329">
        <v>327</v>
      </c>
      <c r="B329" t="s">
        <v>1218</v>
      </c>
      <c r="C329" s="6" t="s">
        <v>1219</v>
      </c>
      <c r="D329">
        <v>36</v>
      </c>
      <c r="E329" t="s">
        <v>46</v>
      </c>
      <c r="F329" t="s">
        <v>55</v>
      </c>
      <c r="G329" t="s">
        <v>208</v>
      </c>
      <c r="H329" t="s">
        <v>93</v>
      </c>
      <c r="I329" t="s">
        <v>57</v>
      </c>
      <c r="J329" t="s">
        <v>208</v>
      </c>
      <c r="K329" t="s">
        <v>93</v>
      </c>
      <c r="L329" t="s">
        <v>50</v>
      </c>
      <c r="N329" t="s">
        <v>59</v>
      </c>
      <c r="O329" t="s">
        <v>70</v>
      </c>
      <c r="P329" t="s">
        <v>208</v>
      </c>
      <c r="Q329" t="s">
        <v>93</v>
      </c>
      <c r="R329" t="s">
        <v>57</v>
      </c>
      <c r="S329" t="s">
        <v>1220</v>
      </c>
      <c r="U329" t="s">
        <v>42</v>
      </c>
      <c r="V329" t="s">
        <v>42</v>
      </c>
      <c r="AL329" t="s">
        <v>43</v>
      </c>
    </row>
    <row r="330" spans="1:38" x14ac:dyDescent="0.25">
      <c r="A330">
        <v>328</v>
      </c>
      <c r="B330" t="s">
        <v>1221</v>
      </c>
      <c r="C330" s="6" t="s">
        <v>1222</v>
      </c>
      <c r="D330">
        <v>62</v>
      </c>
      <c r="E330" t="s">
        <v>54</v>
      </c>
      <c r="F330" t="s">
        <v>55</v>
      </c>
      <c r="G330" t="s">
        <v>87</v>
      </c>
      <c r="H330" t="s">
        <v>82</v>
      </c>
      <c r="I330" t="s">
        <v>57</v>
      </c>
      <c r="J330" t="s">
        <v>87</v>
      </c>
      <c r="K330" t="s">
        <v>82</v>
      </c>
      <c r="L330" t="s">
        <v>70</v>
      </c>
      <c r="N330" t="s">
        <v>1223</v>
      </c>
      <c r="O330" t="s">
        <v>70</v>
      </c>
      <c r="P330" t="s">
        <v>87</v>
      </c>
      <c r="Q330" t="s">
        <v>82</v>
      </c>
      <c r="S330" t="s">
        <v>1224</v>
      </c>
      <c r="AC330" t="s">
        <v>42</v>
      </c>
      <c r="AH330" t="s">
        <v>42</v>
      </c>
      <c r="AK330" t="s">
        <v>42</v>
      </c>
      <c r="AL330" t="s">
        <v>43</v>
      </c>
    </row>
    <row r="331" spans="1:38" x14ac:dyDescent="0.25">
      <c r="A331">
        <v>329</v>
      </c>
      <c r="B331" t="s">
        <v>1225</v>
      </c>
      <c r="C331" s="6" t="s">
        <v>1226</v>
      </c>
      <c r="D331">
        <v>28</v>
      </c>
      <c r="E331" t="s">
        <v>46</v>
      </c>
      <c r="F331" t="s">
        <v>55</v>
      </c>
      <c r="G331" t="s">
        <v>97</v>
      </c>
      <c r="J331" t="s">
        <v>97</v>
      </c>
      <c r="K331" t="s">
        <v>82</v>
      </c>
      <c r="L331" t="s">
        <v>70</v>
      </c>
      <c r="N331" t="s">
        <v>1227</v>
      </c>
      <c r="O331" t="s">
        <v>70</v>
      </c>
      <c r="S331" t="s">
        <v>1228</v>
      </c>
      <c r="U331" t="s">
        <v>42</v>
      </c>
      <c r="V331" t="s">
        <v>42</v>
      </c>
      <c r="AA331" t="s">
        <v>42</v>
      </c>
      <c r="AB331" t="s">
        <v>42</v>
      </c>
      <c r="AL331" t="s">
        <v>43</v>
      </c>
    </row>
    <row r="332" spans="1:38" x14ac:dyDescent="0.25">
      <c r="A332">
        <v>330</v>
      </c>
      <c r="B332" t="s">
        <v>1229</v>
      </c>
      <c r="C332" s="6" t="s">
        <v>1230</v>
      </c>
      <c r="D332">
        <v>20</v>
      </c>
      <c r="E332" t="s">
        <v>46</v>
      </c>
      <c r="F332" t="s">
        <v>55</v>
      </c>
      <c r="G332" t="s">
        <v>93</v>
      </c>
      <c r="H332" t="s">
        <v>93</v>
      </c>
      <c r="I332" t="s">
        <v>57</v>
      </c>
      <c r="J332" t="s">
        <v>93</v>
      </c>
      <c r="K332" t="s">
        <v>93</v>
      </c>
      <c r="L332" t="s">
        <v>70</v>
      </c>
      <c r="O332" t="s">
        <v>70</v>
      </c>
      <c r="S332" t="s">
        <v>565</v>
      </c>
      <c r="U332" t="s">
        <v>42</v>
      </c>
      <c r="AK332" t="s">
        <v>42</v>
      </c>
      <c r="AL332" t="s">
        <v>43</v>
      </c>
    </row>
    <row r="333" spans="1:38" x14ac:dyDescent="0.25">
      <c r="A333">
        <v>331</v>
      </c>
      <c r="B333" t="s">
        <v>1231</v>
      </c>
      <c r="C333" s="6" t="s">
        <v>1232</v>
      </c>
      <c r="D333">
        <v>34</v>
      </c>
      <c r="E333" t="s">
        <v>54</v>
      </c>
      <c r="F333" t="s">
        <v>55</v>
      </c>
      <c r="G333" t="s">
        <v>496</v>
      </c>
      <c r="H333" t="s">
        <v>101</v>
      </c>
      <c r="I333" t="s">
        <v>57</v>
      </c>
      <c r="J333" t="s">
        <v>496</v>
      </c>
      <c r="K333" t="s">
        <v>101</v>
      </c>
      <c r="L333" t="s">
        <v>70</v>
      </c>
      <c r="N333" t="s">
        <v>59</v>
      </c>
      <c r="O333" t="s">
        <v>70</v>
      </c>
      <c r="P333" t="s">
        <v>496</v>
      </c>
      <c r="Q333" t="s">
        <v>101</v>
      </c>
      <c r="S333" t="s">
        <v>412</v>
      </c>
      <c r="W333" t="s">
        <v>42</v>
      </c>
      <c r="AK333" t="s">
        <v>42</v>
      </c>
      <c r="AL333" t="s">
        <v>43</v>
      </c>
    </row>
    <row r="334" spans="1:38" x14ac:dyDescent="0.25">
      <c r="A334">
        <v>332</v>
      </c>
      <c r="B334" t="s">
        <v>1233</v>
      </c>
      <c r="C334" s="6" t="s">
        <v>328</v>
      </c>
      <c r="D334">
        <v>36</v>
      </c>
      <c r="E334" t="s">
        <v>46</v>
      </c>
      <c r="F334" t="s">
        <v>55</v>
      </c>
      <c r="G334" t="s">
        <v>503</v>
      </c>
      <c r="H334" t="s">
        <v>82</v>
      </c>
      <c r="I334" t="s">
        <v>57</v>
      </c>
      <c r="J334" t="s">
        <v>178</v>
      </c>
      <c r="K334" t="s">
        <v>82</v>
      </c>
      <c r="L334" t="s">
        <v>50</v>
      </c>
      <c r="N334" t="s">
        <v>1234</v>
      </c>
      <c r="O334" t="s">
        <v>186</v>
      </c>
      <c r="P334" t="s">
        <v>749</v>
      </c>
      <c r="Q334" t="s">
        <v>82</v>
      </c>
      <c r="S334" t="s">
        <v>1235</v>
      </c>
      <c r="Y334" t="s">
        <v>42</v>
      </c>
      <c r="AC334" t="s">
        <v>42</v>
      </c>
      <c r="AK334" t="s">
        <v>42</v>
      </c>
      <c r="AL334" t="s">
        <v>43</v>
      </c>
    </row>
    <row r="335" spans="1:38" x14ac:dyDescent="0.25">
      <c r="A335">
        <v>333</v>
      </c>
      <c r="B335" t="s">
        <v>1236</v>
      </c>
      <c r="C335" s="6" t="s">
        <v>1237</v>
      </c>
      <c r="D335">
        <v>33</v>
      </c>
      <c r="E335" t="s">
        <v>46</v>
      </c>
      <c r="F335" t="s">
        <v>106</v>
      </c>
      <c r="G335" t="s">
        <v>146</v>
      </c>
      <c r="H335" t="s">
        <v>49</v>
      </c>
      <c r="I335" t="s">
        <v>57</v>
      </c>
      <c r="J335" t="s">
        <v>146</v>
      </c>
      <c r="K335" t="s">
        <v>49</v>
      </c>
      <c r="L335" t="s">
        <v>50</v>
      </c>
      <c r="N335" t="s">
        <v>166</v>
      </c>
      <c r="O335" t="s">
        <v>60</v>
      </c>
      <c r="P335" t="s">
        <v>146</v>
      </c>
      <c r="Q335" t="s">
        <v>49</v>
      </c>
      <c r="R335" t="s">
        <v>57</v>
      </c>
      <c r="S335" t="s">
        <v>415</v>
      </c>
      <c r="V335" t="s">
        <v>42</v>
      </c>
      <c r="W335" t="s">
        <v>42</v>
      </c>
      <c r="AL335" t="s">
        <v>43</v>
      </c>
    </row>
    <row r="336" spans="1:38" x14ac:dyDescent="0.25">
      <c r="A336">
        <v>334</v>
      </c>
      <c r="B336" t="s">
        <v>1238</v>
      </c>
      <c r="C336" s="6" t="s">
        <v>1239</v>
      </c>
      <c r="D336">
        <v>29</v>
      </c>
      <c r="E336" t="s">
        <v>46</v>
      </c>
      <c r="F336" t="s">
        <v>55</v>
      </c>
      <c r="G336" t="s">
        <v>433</v>
      </c>
      <c r="H336" t="s">
        <v>142</v>
      </c>
      <c r="I336" t="s">
        <v>57</v>
      </c>
      <c r="J336" t="s">
        <v>433</v>
      </c>
      <c r="K336" t="s">
        <v>142</v>
      </c>
      <c r="L336" t="s">
        <v>70</v>
      </c>
      <c r="O336" t="s">
        <v>70</v>
      </c>
      <c r="S336" t="s">
        <v>1240</v>
      </c>
      <c r="U336" t="s">
        <v>42</v>
      </c>
      <c r="Y336" t="s">
        <v>42</v>
      </c>
      <c r="AA336" t="s">
        <v>42</v>
      </c>
      <c r="AK336" t="s">
        <v>42</v>
      </c>
      <c r="AL336" t="s">
        <v>43</v>
      </c>
    </row>
    <row r="337" spans="1:38" x14ac:dyDescent="0.25">
      <c r="A337">
        <v>335</v>
      </c>
      <c r="B337" t="s">
        <v>1241</v>
      </c>
      <c r="C337" s="6" t="s">
        <v>1242</v>
      </c>
      <c r="D337">
        <v>51</v>
      </c>
      <c r="E337" t="s">
        <v>54</v>
      </c>
      <c r="F337" t="s">
        <v>55</v>
      </c>
      <c r="G337" t="s">
        <v>1243</v>
      </c>
      <c r="J337" t="s">
        <v>1243</v>
      </c>
      <c r="K337" t="s">
        <v>82</v>
      </c>
      <c r="L337" t="s">
        <v>70</v>
      </c>
      <c r="N337" t="s">
        <v>170</v>
      </c>
      <c r="O337" t="s">
        <v>70</v>
      </c>
      <c r="S337" t="s">
        <v>84</v>
      </c>
      <c r="U337" t="s">
        <v>42</v>
      </c>
      <c r="AL337" t="s">
        <v>43</v>
      </c>
    </row>
    <row r="338" spans="1:38" x14ac:dyDescent="0.25">
      <c r="A338">
        <v>336</v>
      </c>
      <c r="B338" t="s">
        <v>1244</v>
      </c>
      <c r="C338" s="6" t="s">
        <v>1245</v>
      </c>
      <c r="D338">
        <v>44</v>
      </c>
      <c r="E338" t="s">
        <v>46</v>
      </c>
      <c r="F338" t="s">
        <v>106</v>
      </c>
      <c r="G338" t="s">
        <v>136</v>
      </c>
      <c r="J338" t="s">
        <v>136</v>
      </c>
      <c r="K338" t="s">
        <v>137</v>
      </c>
      <c r="L338" t="s">
        <v>70</v>
      </c>
      <c r="N338" t="s">
        <v>59</v>
      </c>
      <c r="O338" t="s">
        <v>70</v>
      </c>
      <c r="S338" t="s">
        <v>538</v>
      </c>
      <c r="U338" t="s">
        <v>42</v>
      </c>
      <c r="AL338" t="s">
        <v>43</v>
      </c>
    </row>
    <row r="339" spans="1:38" x14ac:dyDescent="0.25">
      <c r="A339">
        <v>337</v>
      </c>
      <c r="B339" t="s">
        <v>1246</v>
      </c>
      <c r="C339" s="6" t="s">
        <v>135</v>
      </c>
      <c r="D339">
        <v>31</v>
      </c>
      <c r="E339" t="s">
        <v>46</v>
      </c>
      <c r="F339" t="s">
        <v>55</v>
      </c>
      <c r="G339" t="s">
        <v>1247</v>
      </c>
      <c r="H339" t="s">
        <v>101</v>
      </c>
      <c r="I339" t="s">
        <v>57</v>
      </c>
      <c r="J339" t="s">
        <v>101</v>
      </c>
      <c r="L339" t="s">
        <v>50</v>
      </c>
      <c r="N339" t="s">
        <v>59</v>
      </c>
      <c r="O339" t="s">
        <v>287</v>
      </c>
      <c r="P339" t="s">
        <v>1248</v>
      </c>
      <c r="S339" t="s">
        <v>1249</v>
      </c>
      <c r="Z339" t="s">
        <v>42</v>
      </c>
      <c r="AA339" t="s">
        <v>42</v>
      </c>
      <c r="AC339" t="s">
        <v>42</v>
      </c>
      <c r="AE339" t="s">
        <v>42</v>
      </c>
      <c r="AK339" t="s">
        <v>42</v>
      </c>
      <c r="AL339" t="s">
        <v>43</v>
      </c>
    </row>
    <row r="340" spans="1:38" x14ac:dyDescent="0.25">
      <c r="A340">
        <v>338</v>
      </c>
      <c r="B340" t="s">
        <v>1250</v>
      </c>
      <c r="C340" s="6" t="s">
        <v>1251</v>
      </c>
      <c r="D340">
        <v>40</v>
      </c>
      <c r="E340" t="s">
        <v>54</v>
      </c>
      <c r="F340" t="s">
        <v>55</v>
      </c>
      <c r="G340" t="s">
        <v>525</v>
      </c>
      <c r="H340" t="s">
        <v>93</v>
      </c>
      <c r="I340" t="s">
        <v>57</v>
      </c>
      <c r="J340" t="s">
        <v>525</v>
      </c>
      <c r="K340" t="s">
        <v>93</v>
      </c>
      <c r="L340" t="s">
        <v>70</v>
      </c>
      <c r="O340" t="s">
        <v>70</v>
      </c>
      <c r="P340" t="s">
        <v>525</v>
      </c>
      <c r="Q340" t="s">
        <v>93</v>
      </c>
      <c r="R340" t="s">
        <v>57</v>
      </c>
      <c r="S340" t="s">
        <v>1252</v>
      </c>
      <c r="Y340" t="s">
        <v>42</v>
      </c>
      <c r="AA340" t="s">
        <v>42</v>
      </c>
      <c r="AK340" t="s">
        <v>42</v>
      </c>
      <c r="AL340" t="s">
        <v>43</v>
      </c>
    </row>
    <row r="341" spans="1:38" x14ac:dyDescent="0.25">
      <c r="A341">
        <v>339</v>
      </c>
      <c r="B341" t="s">
        <v>1253</v>
      </c>
      <c r="C341" s="6" t="s">
        <v>1254</v>
      </c>
      <c r="D341">
        <v>54</v>
      </c>
      <c r="E341" t="s">
        <v>46</v>
      </c>
      <c r="F341" t="s">
        <v>106</v>
      </c>
      <c r="G341" t="s">
        <v>82</v>
      </c>
      <c r="H341" t="s">
        <v>82</v>
      </c>
      <c r="I341" t="s">
        <v>57</v>
      </c>
      <c r="J341" t="s">
        <v>82</v>
      </c>
      <c r="L341" t="s">
        <v>50</v>
      </c>
      <c r="N341" t="s">
        <v>59</v>
      </c>
      <c r="O341" t="s">
        <v>60</v>
      </c>
      <c r="P341" t="s">
        <v>82</v>
      </c>
      <c r="S341" t="s">
        <v>1255</v>
      </c>
      <c r="W341" t="s">
        <v>42</v>
      </c>
      <c r="AK341" t="s">
        <v>42</v>
      </c>
      <c r="AL341" t="s">
        <v>43</v>
      </c>
    </row>
    <row r="342" spans="1:38" x14ac:dyDescent="0.25">
      <c r="A342">
        <v>340</v>
      </c>
      <c r="B342" t="s">
        <v>1256</v>
      </c>
      <c r="C342" s="6" t="s">
        <v>1257</v>
      </c>
      <c r="D342">
        <v>60</v>
      </c>
      <c r="E342" t="s">
        <v>46</v>
      </c>
      <c r="F342" t="s">
        <v>55</v>
      </c>
      <c r="G342" t="s">
        <v>1258</v>
      </c>
      <c r="H342" t="s">
        <v>202</v>
      </c>
      <c r="I342" t="s">
        <v>57</v>
      </c>
      <c r="J342" t="s">
        <v>1258</v>
      </c>
      <c r="K342" t="s">
        <v>202</v>
      </c>
      <c r="L342" t="s">
        <v>70</v>
      </c>
      <c r="N342" t="s">
        <v>1259</v>
      </c>
      <c r="O342" t="s">
        <v>70</v>
      </c>
      <c r="P342" t="s">
        <v>1258</v>
      </c>
      <c r="Q342" t="s">
        <v>202</v>
      </c>
      <c r="S342" t="s">
        <v>1260</v>
      </c>
      <c r="AA342" t="s">
        <v>42</v>
      </c>
      <c r="AC342" t="s">
        <v>42</v>
      </c>
      <c r="AL342" t="s">
        <v>43</v>
      </c>
    </row>
    <row r="343" spans="1:38" x14ac:dyDescent="0.25">
      <c r="A343">
        <v>341</v>
      </c>
      <c r="B343" t="s">
        <v>1261</v>
      </c>
      <c r="C343" s="6" t="s">
        <v>1262</v>
      </c>
      <c r="D343">
        <v>44</v>
      </c>
      <c r="E343" t="s">
        <v>54</v>
      </c>
      <c r="F343" t="s">
        <v>55</v>
      </c>
      <c r="G343" t="s">
        <v>1263</v>
      </c>
      <c r="J343" t="s">
        <v>1264</v>
      </c>
      <c r="K343" t="s">
        <v>101</v>
      </c>
      <c r="L343" t="s">
        <v>34</v>
      </c>
      <c r="M343" t="s">
        <v>280</v>
      </c>
      <c r="N343" t="s">
        <v>102</v>
      </c>
      <c r="O343" t="s">
        <v>34</v>
      </c>
      <c r="S343" t="s">
        <v>1265</v>
      </c>
      <c r="Z343" t="s">
        <v>42</v>
      </c>
      <c r="AC343" t="s">
        <v>42</v>
      </c>
      <c r="AL343" t="s">
        <v>43</v>
      </c>
    </row>
    <row r="344" spans="1:38" x14ac:dyDescent="0.25">
      <c r="A344">
        <v>342</v>
      </c>
      <c r="B344" t="s">
        <v>1266</v>
      </c>
      <c r="C344" s="6" t="s">
        <v>1267</v>
      </c>
      <c r="D344">
        <v>27</v>
      </c>
      <c r="E344" t="s">
        <v>46</v>
      </c>
      <c r="F344" t="s">
        <v>55</v>
      </c>
      <c r="G344" t="s">
        <v>1268</v>
      </c>
      <c r="H344" t="s">
        <v>202</v>
      </c>
      <c r="I344" t="s">
        <v>57</v>
      </c>
      <c r="J344" t="s">
        <v>1268</v>
      </c>
      <c r="K344" t="s">
        <v>202</v>
      </c>
      <c r="L344" t="s">
        <v>70</v>
      </c>
      <c r="O344" t="s">
        <v>70</v>
      </c>
      <c r="S344" t="s">
        <v>1269</v>
      </c>
      <c r="V344" t="s">
        <v>42</v>
      </c>
      <c r="AA344" t="s">
        <v>42</v>
      </c>
      <c r="AC344" t="s">
        <v>42</v>
      </c>
      <c r="AD344" t="s">
        <v>42</v>
      </c>
      <c r="AK344" t="s">
        <v>42</v>
      </c>
      <c r="AL344" t="s">
        <v>43</v>
      </c>
    </row>
    <row r="345" spans="1:38" x14ac:dyDescent="0.25">
      <c r="A345">
        <v>343</v>
      </c>
      <c r="B345" t="s">
        <v>1270</v>
      </c>
      <c r="C345" s="6" t="s">
        <v>1271</v>
      </c>
      <c r="D345">
        <v>39</v>
      </c>
      <c r="E345" t="s">
        <v>46</v>
      </c>
      <c r="F345" t="s">
        <v>55</v>
      </c>
      <c r="G345" t="s">
        <v>238</v>
      </c>
      <c r="H345" t="s">
        <v>93</v>
      </c>
      <c r="I345" t="s">
        <v>57</v>
      </c>
      <c r="J345" t="s">
        <v>238</v>
      </c>
      <c r="K345" t="s">
        <v>93</v>
      </c>
      <c r="L345" t="s">
        <v>70</v>
      </c>
      <c r="O345" t="s">
        <v>70</v>
      </c>
      <c r="S345" t="s">
        <v>538</v>
      </c>
      <c r="U345" t="s">
        <v>42</v>
      </c>
      <c r="AK345" t="s">
        <v>42</v>
      </c>
      <c r="AL345" t="s">
        <v>43</v>
      </c>
    </row>
    <row r="346" spans="1:38" x14ac:dyDescent="0.25">
      <c r="A346">
        <v>344</v>
      </c>
      <c r="B346" t="s">
        <v>1272</v>
      </c>
      <c r="C346" s="6" t="s">
        <v>1273</v>
      </c>
      <c r="D346">
        <v>57</v>
      </c>
      <c r="E346" t="s">
        <v>54</v>
      </c>
      <c r="F346" t="s">
        <v>47</v>
      </c>
      <c r="G346" t="s">
        <v>165</v>
      </c>
      <c r="H346" t="s">
        <v>93</v>
      </c>
      <c r="I346" t="s">
        <v>57</v>
      </c>
      <c r="J346" t="s">
        <v>165</v>
      </c>
      <c r="K346" t="s">
        <v>93</v>
      </c>
      <c r="L346" t="s">
        <v>70</v>
      </c>
      <c r="N346" t="s">
        <v>102</v>
      </c>
      <c r="O346" t="s">
        <v>70</v>
      </c>
      <c r="P346" t="s">
        <v>165</v>
      </c>
      <c r="Q346" t="s">
        <v>93</v>
      </c>
      <c r="R346" t="s">
        <v>57</v>
      </c>
      <c r="S346" t="s">
        <v>1274</v>
      </c>
      <c r="AC346" t="s">
        <v>42</v>
      </c>
      <c r="AE346" t="s">
        <v>42</v>
      </c>
      <c r="AF346" t="s">
        <v>42</v>
      </c>
      <c r="AL346" t="s">
        <v>43</v>
      </c>
    </row>
    <row r="347" spans="1:38" x14ac:dyDescent="0.25">
      <c r="A347">
        <v>345</v>
      </c>
      <c r="B347" t="s">
        <v>1275</v>
      </c>
      <c r="C347" s="6" t="s">
        <v>1276</v>
      </c>
      <c r="D347">
        <v>59</v>
      </c>
      <c r="E347" t="s">
        <v>46</v>
      </c>
      <c r="F347" t="s">
        <v>55</v>
      </c>
      <c r="G347" t="s">
        <v>1117</v>
      </c>
      <c r="H347" t="s">
        <v>93</v>
      </c>
      <c r="I347" t="s">
        <v>57</v>
      </c>
      <c r="J347" t="s">
        <v>1117</v>
      </c>
      <c r="K347" t="s">
        <v>93</v>
      </c>
      <c r="L347" t="s">
        <v>70</v>
      </c>
      <c r="N347" t="s">
        <v>350</v>
      </c>
      <c r="O347" t="s">
        <v>70</v>
      </c>
      <c r="P347" t="s">
        <v>1117</v>
      </c>
      <c r="Q347" t="s">
        <v>93</v>
      </c>
      <c r="R347" t="s">
        <v>57</v>
      </c>
      <c r="S347" t="s">
        <v>89</v>
      </c>
      <c r="U347" t="s">
        <v>42</v>
      </c>
      <c r="AL347" t="s">
        <v>43</v>
      </c>
    </row>
    <row r="348" spans="1:38" x14ac:dyDescent="0.25">
      <c r="A348">
        <v>346</v>
      </c>
      <c r="B348" t="s">
        <v>1277</v>
      </c>
      <c r="C348" s="6" t="s">
        <v>1278</v>
      </c>
      <c r="D348">
        <v>33</v>
      </c>
      <c r="E348" t="s">
        <v>54</v>
      </c>
      <c r="F348" t="s">
        <v>55</v>
      </c>
      <c r="G348" t="s">
        <v>525</v>
      </c>
      <c r="H348" t="s">
        <v>93</v>
      </c>
      <c r="I348" t="s">
        <v>57</v>
      </c>
      <c r="J348" t="s">
        <v>93</v>
      </c>
      <c r="K348" t="s">
        <v>93</v>
      </c>
      <c r="L348" t="s">
        <v>50</v>
      </c>
      <c r="N348" t="s">
        <v>59</v>
      </c>
      <c r="O348" t="s">
        <v>70</v>
      </c>
      <c r="P348" t="s">
        <v>525</v>
      </c>
      <c r="Q348" t="s">
        <v>93</v>
      </c>
      <c r="S348" t="s">
        <v>1279</v>
      </c>
      <c r="U348" t="s">
        <v>42</v>
      </c>
      <c r="W348" t="s">
        <v>42</v>
      </c>
      <c r="X348" t="s">
        <v>42</v>
      </c>
      <c r="AC348" t="s">
        <v>42</v>
      </c>
      <c r="AD348" t="s">
        <v>42</v>
      </c>
      <c r="AK348" t="s">
        <v>42</v>
      </c>
      <c r="AL348" t="s">
        <v>43</v>
      </c>
    </row>
    <row r="349" spans="1:38" x14ac:dyDescent="0.25">
      <c r="A349">
        <v>347</v>
      </c>
      <c r="B349" t="s">
        <v>1280</v>
      </c>
      <c r="C349" s="6" t="s">
        <v>1281</v>
      </c>
      <c r="D349">
        <v>53</v>
      </c>
      <c r="E349" t="s">
        <v>46</v>
      </c>
      <c r="F349" t="s">
        <v>55</v>
      </c>
      <c r="G349" t="s">
        <v>1282</v>
      </c>
      <c r="H349" t="s">
        <v>202</v>
      </c>
      <c r="I349" t="s">
        <v>57</v>
      </c>
      <c r="J349" t="s">
        <v>1282</v>
      </c>
      <c r="K349" t="s">
        <v>202</v>
      </c>
      <c r="L349" t="s">
        <v>70</v>
      </c>
      <c r="O349" t="s">
        <v>70</v>
      </c>
      <c r="S349" t="s">
        <v>1283</v>
      </c>
      <c r="Y349" t="s">
        <v>42</v>
      </c>
      <c r="AA349" t="s">
        <v>42</v>
      </c>
      <c r="AC349" t="s">
        <v>42</v>
      </c>
      <c r="AK349" t="s">
        <v>42</v>
      </c>
      <c r="AL349" t="s">
        <v>43</v>
      </c>
    </row>
    <row r="350" spans="1:38" x14ac:dyDescent="0.25">
      <c r="A350">
        <v>348</v>
      </c>
      <c r="B350" t="s">
        <v>1284</v>
      </c>
      <c r="C350" s="6" t="s">
        <v>1285</v>
      </c>
      <c r="D350">
        <v>30</v>
      </c>
      <c r="E350" t="s">
        <v>46</v>
      </c>
      <c r="F350" t="s">
        <v>345</v>
      </c>
      <c r="G350" t="s">
        <v>346</v>
      </c>
      <c r="H350" t="s">
        <v>93</v>
      </c>
      <c r="I350" t="s">
        <v>57</v>
      </c>
      <c r="J350" t="s">
        <v>208</v>
      </c>
      <c r="K350" t="s">
        <v>93</v>
      </c>
      <c r="L350" t="s">
        <v>50</v>
      </c>
      <c r="N350" t="s">
        <v>59</v>
      </c>
      <c r="O350" t="s">
        <v>70</v>
      </c>
      <c r="P350" t="s">
        <v>346</v>
      </c>
      <c r="Q350" t="s">
        <v>93</v>
      </c>
      <c r="S350" t="s">
        <v>1286</v>
      </c>
      <c r="U350" t="s">
        <v>42</v>
      </c>
      <c r="V350" t="s">
        <v>42</v>
      </c>
      <c r="W350" t="s">
        <v>42</v>
      </c>
      <c r="X350" t="s">
        <v>42</v>
      </c>
      <c r="AC350" t="s">
        <v>42</v>
      </c>
      <c r="AK350" t="s">
        <v>42</v>
      </c>
      <c r="AL350" t="s">
        <v>43</v>
      </c>
    </row>
    <row r="351" spans="1:38" x14ac:dyDescent="0.25">
      <c r="A351">
        <v>349</v>
      </c>
      <c r="B351" t="s">
        <v>1287</v>
      </c>
      <c r="C351" s="6" t="s">
        <v>1288</v>
      </c>
      <c r="D351">
        <v>37</v>
      </c>
      <c r="E351" t="s">
        <v>46</v>
      </c>
      <c r="F351" t="s">
        <v>47</v>
      </c>
      <c r="G351" t="s">
        <v>146</v>
      </c>
      <c r="H351" t="s">
        <v>49</v>
      </c>
      <c r="I351" t="s">
        <v>57</v>
      </c>
      <c r="J351" t="s">
        <v>146</v>
      </c>
      <c r="K351" t="s">
        <v>49</v>
      </c>
      <c r="L351" t="s">
        <v>34</v>
      </c>
      <c r="M351" t="s">
        <v>1289</v>
      </c>
      <c r="N351" t="s">
        <v>350</v>
      </c>
      <c r="O351" t="s">
        <v>70</v>
      </c>
      <c r="P351" t="s">
        <v>146</v>
      </c>
      <c r="Q351" t="s">
        <v>49</v>
      </c>
      <c r="R351" t="s">
        <v>57</v>
      </c>
      <c r="S351" t="s">
        <v>1290</v>
      </c>
      <c r="U351" t="s">
        <v>42</v>
      </c>
      <c r="V351" t="s">
        <v>42</v>
      </c>
      <c r="W351" t="s">
        <v>42</v>
      </c>
      <c r="AE351" t="s">
        <v>42</v>
      </c>
      <c r="AL351" t="s">
        <v>43</v>
      </c>
    </row>
    <row r="352" spans="1:38" x14ac:dyDescent="0.25">
      <c r="A352">
        <v>350</v>
      </c>
      <c r="B352" t="s">
        <v>1291</v>
      </c>
      <c r="C352" s="6" t="s">
        <v>1292</v>
      </c>
      <c r="D352">
        <v>22</v>
      </c>
      <c r="E352" t="s">
        <v>46</v>
      </c>
      <c r="F352" t="s">
        <v>55</v>
      </c>
      <c r="J352" t="s">
        <v>136</v>
      </c>
      <c r="K352" t="s">
        <v>137</v>
      </c>
      <c r="L352" t="s">
        <v>34</v>
      </c>
      <c r="O352" t="s">
        <v>34</v>
      </c>
      <c r="S352" t="s">
        <v>84</v>
      </c>
      <c r="U352" t="s">
        <v>42</v>
      </c>
      <c r="AK352" t="s">
        <v>42</v>
      </c>
      <c r="AL352" t="s">
        <v>43</v>
      </c>
    </row>
    <row r="353" spans="1:38" x14ac:dyDescent="0.25">
      <c r="A353">
        <v>351</v>
      </c>
      <c r="B353" t="s">
        <v>1293</v>
      </c>
      <c r="C353" s="6" t="s">
        <v>1294</v>
      </c>
      <c r="D353">
        <v>31</v>
      </c>
      <c r="E353" t="s">
        <v>54</v>
      </c>
      <c r="F353" t="s">
        <v>55</v>
      </c>
      <c r="J353" t="s">
        <v>267</v>
      </c>
      <c r="K353" t="s">
        <v>142</v>
      </c>
      <c r="L353" t="s">
        <v>34</v>
      </c>
      <c r="N353" t="s">
        <v>166</v>
      </c>
      <c r="O353" t="s">
        <v>1081</v>
      </c>
      <c r="P353" t="s">
        <v>267</v>
      </c>
      <c r="Q353" t="s">
        <v>142</v>
      </c>
      <c r="S353" t="s">
        <v>1295</v>
      </c>
      <c r="V353" t="s">
        <v>42</v>
      </c>
      <c r="W353" t="s">
        <v>42</v>
      </c>
      <c r="X353" t="s">
        <v>42</v>
      </c>
      <c r="AK353" t="s">
        <v>42</v>
      </c>
      <c r="AL353" t="s">
        <v>43</v>
      </c>
    </row>
    <row r="354" spans="1:38" x14ac:dyDescent="0.25">
      <c r="A354">
        <v>352</v>
      </c>
      <c r="B354" t="s">
        <v>1296</v>
      </c>
      <c r="C354" s="6" t="s">
        <v>1297</v>
      </c>
      <c r="D354">
        <v>24</v>
      </c>
      <c r="E354" t="s">
        <v>46</v>
      </c>
      <c r="F354" t="s">
        <v>55</v>
      </c>
      <c r="G354" t="s">
        <v>793</v>
      </c>
      <c r="H354" t="s">
        <v>137</v>
      </c>
      <c r="I354" t="s">
        <v>57</v>
      </c>
      <c r="J354" t="s">
        <v>793</v>
      </c>
      <c r="K354" t="s">
        <v>137</v>
      </c>
      <c r="L354" t="s">
        <v>70</v>
      </c>
      <c r="N354" t="s">
        <v>350</v>
      </c>
      <c r="O354" t="s">
        <v>70</v>
      </c>
      <c r="P354" t="s">
        <v>793</v>
      </c>
      <c r="Q354" t="s">
        <v>137</v>
      </c>
      <c r="S354" t="s">
        <v>1298</v>
      </c>
      <c r="U354" t="s">
        <v>42</v>
      </c>
      <c r="V354" t="s">
        <v>42</v>
      </c>
      <c r="W354" t="s">
        <v>42</v>
      </c>
      <c r="AK354" t="s">
        <v>42</v>
      </c>
      <c r="AL354" t="s">
        <v>43</v>
      </c>
    </row>
    <row r="355" spans="1:38" x14ac:dyDescent="0.25">
      <c r="A355">
        <v>353</v>
      </c>
      <c r="B355" t="s">
        <v>1299</v>
      </c>
      <c r="C355" s="6" t="s">
        <v>1300</v>
      </c>
      <c r="D355">
        <v>56</v>
      </c>
      <c r="E355" t="s">
        <v>46</v>
      </c>
      <c r="F355" t="s">
        <v>55</v>
      </c>
      <c r="G355" t="s">
        <v>107</v>
      </c>
      <c r="H355" t="s">
        <v>49</v>
      </c>
      <c r="I355" t="s">
        <v>57</v>
      </c>
      <c r="J355" t="s">
        <v>146</v>
      </c>
      <c r="K355" t="s">
        <v>49</v>
      </c>
      <c r="L355" t="s">
        <v>50</v>
      </c>
      <c r="N355" t="s">
        <v>59</v>
      </c>
      <c r="O355" t="s">
        <v>171</v>
      </c>
      <c r="P355" t="s">
        <v>107</v>
      </c>
      <c r="Q355" t="s">
        <v>49</v>
      </c>
      <c r="R355" t="s">
        <v>57</v>
      </c>
      <c r="S355" t="s">
        <v>1301</v>
      </c>
      <c r="W355" t="s">
        <v>42</v>
      </c>
      <c r="Y355" t="s">
        <v>42</v>
      </c>
      <c r="AC355" t="s">
        <v>42</v>
      </c>
      <c r="AL355" t="s">
        <v>43</v>
      </c>
    </row>
    <row r="356" spans="1:38" x14ac:dyDescent="0.25">
      <c r="A356">
        <v>354</v>
      </c>
      <c r="B356" t="s">
        <v>1302</v>
      </c>
      <c r="C356" s="6" t="s">
        <v>1303</v>
      </c>
      <c r="D356">
        <v>20</v>
      </c>
      <c r="E356" t="s">
        <v>54</v>
      </c>
      <c r="F356" t="s">
        <v>55</v>
      </c>
      <c r="G356" t="s">
        <v>132</v>
      </c>
      <c r="H356" t="s">
        <v>93</v>
      </c>
      <c r="J356" t="s">
        <v>165</v>
      </c>
      <c r="K356" t="s">
        <v>93</v>
      </c>
      <c r="L356" t="s">
        <v>50</v>
      </c>
      <c r="N356" t="s">
        <v>83</v>
      </c>
      <c r="O356" t="s">
        <v>34</v>
      </c>
      <c r="S356" t="s">
        <v>111</v>
      </c>
      <c r="U356" t="s">
        <v>42</v>
      </c>
      <c r="AA356" t="s">
        <v>42</v>
      </c>
      <c r="AL356" t="s">
        <v>43</v>
      </c>
    </row>
    <row r="357" spans="1:38" x14ac:dyDescent="0.25">
      <c r="A357">
        <v>355</v>
      </c>
      <c r="B357" t="s">
        <v>1304</v>
      </c>
      <c r="C357" s="6" t="s">
        <v>1305</v>
      </c>
      <c r="D357">
        <v>29</v>
      </c>
      <c r="E357" t="s">
        <v>54</v>
      </c>
      <c r="F357" t="s">
        <v>55</v>
      </c>
      <c r="G357" t="s">
        <v>460</v>
      </c>
      <c r="H357" t="s">
        <v>93</v>
      </c>
      <c r="J357" t="s">
        <v>460</v>
      </c>
      <c r="K357" t="s">
        <v>93</v>
      </c>
      <c r="L357" t="s">
        <v>70</v>
      </c>
      <c r="N357" t="s">
        <v>269</v>
      </c>
      <c r="O357" t="s">
        <v>70</v>
      </c>
      <c r="S357" t="s">
        <v>89</v>
      </c>
      <c r="U357" t="s">
        <v>42</v>
      </c>
      <c r="AL357" t="s">
        <v>43</v>
      </c>
    </row>
    <row r="358" spans="1:38" x14ac:dyDescent="0.25">
      <c r="A358">
        <v>356</v>
      </c>
      <c r="B358" t="s">
        <v>1306</v>
      </c>
      <c r="C358" s="6" t="s">
        <v>1307</v>
      </c>
      <c r="D358">
        <v>26</v>
      </c>
      <c r="E358" t="s">
        <v>46</v>
      </c>
      <c r="F358" t="s">
        <v>55</v>
      </c>
      <c r="G358" t="s">
        <v>1308</v>
      </c>
      <c r="H358" t="s">
        <v>202</v>
      </c>
      <c r="I358" t="s">
        <v>57</v>
      </c>
      <c r="J358" t="s">
        <v>1308</v>
      </c>
      <c r="K358" t="s">
        <v>202</v>
      </c>
      <c r="L358" t="s">
        <v>70</v>
      </c>
      <c r="N358" t="s">
        <v>59</v>
      </c>
      <c r="O358" t="s">
        <v>70</v>
      </c>
      <c r="P358" t="s">
        <v>1308</v>
      </c>
      <c r="Q358" t="s">
        <v>202</v>
      </c>
      <c r="R358" t="s">
        <v>57</v>
      </c>
      <c r="S358" t="s">
        <v>1309</v>
      </c>
      <c r="U358" t="s">
        <v>42</v>
      </c>
      <c r="W358" t="s">
        <v>42</v>
      </c>
      <c r="X358" t="s">
        <v>42</v>
      </c>
      <c r="AE358" t="s">
        <v>42</v>
      </c>
      <c r="AL358" t="s">
        <v>43</v>
      </c>
    </row>
    <row r="359" spans="1:38" x14ac:dyDescent="0.25">
      <c r="A359">
        <v>357</v>
      </c>
      <c r="B359" t="s">
        <v>1310</v>
      </c>
      <c r="C359" s="6" t="s">
        <v>1311</v>
      </c>
      <c r="D359">
        <v>39</v>
      </c>
      <c r="E359" t="s">
        <v>46</v>
      </c>
      <c r="F359" t="s">
        <v>55</v>
      </c>
      <c r="G359" t="s">
        <v>81</v>
      </c>
      <c r="H359" t="s">
        <v>82</v>
      </c>
      <c r="I359" t="s">
        <v>57</v>
      </c>
      <c r="J359" t="s">
        <v>208</v>
      </c>
      <c r="K359" t="s">
        <v>93</v>
      </c>
      <c r="L359" t="s">
        <v>34</v>
      </c>
      <c r="O359" t="s">
        <v>287</v>
      </c>
      <c r="P359" t="s">
        <v>208</v>
      </c>
      <c r="Q359" t="s">
        <v>93</v>
      </c>
      <c r="R359" t="s">
        <v>57</v>
      </c>
      <c r="S359" t="s">
        <v>342</v>
      </c>
      <c r="U359" t="s">
        <v>42</v>
      </c>
      <c r="AK359" t="s">
        <v>42</v>
      </c>
      <c r="AL359" t="s">
        <v>43</v>
      </c>
    </row>
    <row r="360" spans="1:38" x14ac:dyDescent="0.25">
      <c r="A360">
        <v>358</v>
      </c>
      <c r="B360" t="s">
        <v>1312</v>
      </c>
      <c r="C360" s="6" t="s">
        <v>1313</v>
      </c>
      <c r="D360">
        <v>35</v>
      </c>
      <c r="E360" t="s">
        <v>54</v>
      </c>
      <c r="F360" t="s">
        <v>55</v>
      </c>
      <c r="G360" t="s">
        <v>238</v>
      </c>
      <c r="H360" t="s">
        <v>93</v>
      </c>
      <c r="I360" t="s">
        <v>57</v>
      </c>
      <c r="J360" t="s">
        <v>238</v>
      </c>
      <c r="K360" t="s">
        <v>93</v>
      </c>
      <c r="L360" t="s">
        <v>70</v>
      </c>
      <c r="N360" t="s">
        <v>59</v>
      </c>
      <c r="O360" t="s">
        <v>70</v>
      </c>
      <c r="P360" t="s">
        <v>238</v>
      </c>
      <c r="Q360" t="s">
        <v>93</v>
      </c>
      <c r="R360" t="s">
        <v>57</v>
      </c>
      <c r="S360" t="s">
        <v>412</v>
      </c>
      <c r="W360" t="s">
        <v>42</v>
      </c>
      <c r="AL360" t="s">
        <v>43</v>
      </c>
    </row>
    <row r="361" spans="1:38" x14ac:dyDescent="0.25">
      <c r="A361">
        <v>359</v>
      </c>
      <c r="B361" t="s">
        <v>1314</v>
      </c>
      <c r="C361" s="6" t="s">
        <v>1315</v>
      </c>
      <c r="D361">
        <v>45</v>
      </c>
      <c r="E361" t="s">
        <v>46</v>
      </c>
      <c r="F361" t="s">
        <v>55</v>
      </c>
      <c r="G361" t="s">
        <v>362</v>
      </c>
      <c r="H361" t="s">
        <v>251</v>
      </c>
      <c r="I361" t="s">
        <v>57</v>
      </c>
      <c r="J361" t="s">
        <v>749</v>
      </c>
      <c r="K361" t="s">
        <v>82</v>
      </c>
      <c r="L361" t="s">
        <v>34</v>
      </c>
      <c r="M361" t="s">
        <v>234</v>
      </c>
      <c r="N361" t="s">
        <v>59</v>
      </c>
      <c r="O361" t="s">
        <v>110</v>
      </c>
      <c r="P361" t="s">
        <v>749</v>
      </c>
      <c r="Q361" t="s">
        <v>82</v>
      </c>
      <c r="R361" t="s">
        <v>57</v>
      </c>
      <c r="S361" t="s">
        <v>1316</v>
      </c>
      <c r="U361" t="s">
        <v>42</v>
      </c>
      <c r="V361" t="s">
        <v>42</v>
      </c>
      <c r="AA361" t="s">
        <v>42</v>
      </c>
      <c r="AL361" t="s">
        <v>43</v>
      </c>
    </row>
    <row r="362" spans="1:38" x14ac:dyDescent="0.25">
      <c r="A362">
        <v>360</v>
      </c>
      <c r="B362" t="s">
        <v>1317</v>
      </c>
      <c r="C362" s="6" t="s">
        <v>1318</v>
      </c>
      <c r="D362">
        <v>34</v>
      </c>
      <c r="E362" t="s">
        <v>46</v>
      </c>
      <c r="F362" t="s">
        <v>106</v>
      </c>
      <c r="G362" t="s">
        <v>683</v>
      </c>
      <c r="H362" t="s">
        <v>49</v>
      </c>
      <c r="I362" t="s">
        <v>57</v>
      </c>
      <c r="J362" t="s">
        <v>683</v>
      </c>
      <c r="L362" t="s">
        <v>70</v>
      </c>
      <c r="N362" t="s">
        <v>166</v>
      </c>
      <c r="P362" t="s">
        <v>683</v>
      </c>
      <c r="S362" t="s">
        <v>1319</v>
      </c>
      <c r="V362" t="s">
        <v>42</v>
      </c>
      <c r="W362" t="s">
        <v>42</v>
      </c>
      <c r="AK362" t="s">
        <v>42</v>
      </c>
      <c r="AL362" t="s">
        <v>43</v>
      </c>
    </row>
    <row r="363" spans="1:38" x14ac:dyDescent="0.25">
      <c r="A363">
        <v>361</v>
      </c>
      <c r="B363" t="s">
        <v>1320</v>
      </c>
      <c r="C363" s="6" t="s">
        <v>1321</v>
      </c>
      <c r="D363">
        <v>33</v>
      </c>
      <c r="E363" t="s">
        <v>46</v>
      </c>
      <c r="F363" t="s">
        <v>55</v>
      </c>
      <c r="G363" t="s">
        <v>909</v>
      </c>
      <c r="H363" t="s">
        <v>93</v>
      </c>
      <c r="I363" t="s">
        <v>57</v>
      </c>
      <c r="J363" t="s">
        <v>81</v>
      </c>
      <c r="K363" t="s">
        <v>82</v>
      </c>
      <c r="L363" t="s">
        <v>34</v>
      </c>
      <c r="M363" t="s">
        <v>1322</v>
      </c>
      <c r="N363" t="s">
        <v>102</v>
      </c>
      <c r="O363" t="s">
        <v>70</v>
      </c>
      <c r="P363" t="s">
        <v>81</v>
      </c>
      <c r="Q363" t="s">
        <v>82</v>
      </c>
      <c r="R363" t="s">
        <v>57</v>
      </c>
      <c r="S363" t="s">
        <v>1323</v>
      </c>
      <c r="AC363" t="s">
        <v>42</v>
      </c>
      <c r="AI363" t="s">
        <v>1324</v>
      </c>
      <c r="AL363" t="s">
        <v>43</v>
      </c>
    </row>
    <row r="364" spans="1:38" x14ac:dyDescent="0.25">
      <c r="A364">
        <v>362</v>
      </c>
      <c r="B364" t="s">
        <v>1325</v>
      </c>
      <c r="C364" s="6" t="s">
        <v>1326</v>
      </c>
      <c r="D364">
        <v>71</v>
      </c>
      <c r="E364" t="s">
        <v>54</v>
      </c>
      <c r="F364" t="s">
        <v>55</v>
      </c>
      <c r="G364" t="s">
        <v>87</v>
      </c>
      <c r="H364" t="s">
        <v>82</v>
      </c>
      <c r="I364" t="s">
        <v>57</v>
      </c>
      <c r="J364" t="s">
        <v>82</v>
      </c>
      <c r="K364" t="s">
        <v>82</v>
      </c>
      <c r="L364" t="s">
        <v>50</v>
      </c>
      <c r="N364" t="s">
        <v>102</v>
      </c>
      <c r="O364" t="s">
        <v>70</v>
      </c>
      <c r="P364" t="s">
        <v>87</v>
      </c>
      <c r="Q364" t="s">
        <v>82</v>
      </c>
      <c r="S364" t="s">
        <v>1327</v>
      </c>
      <c r="Y364" t="s">
        <v>42</v>
      </c>
      <c r="AC364" t="s">
        <v>42</v>
      </c>
      <c r="AK364" t="s">
        <v>42</v>
      </c>
      <c r="AL364" t="s">
        <v>43</v>
      </c>
    </row>
    <row r="365" spans="1:38" x14ac:dyDescent="0.25">
      <c r="A365">
        <v>363</v>
      </c>
      <c r="B365" t="s">
        <v>1328</v>
      </c>
      <c r="C365" s="6" t="s">
        <v>1329</v>
      </c>
      <c r="D365">
        <v>30</v>
      </c>
      <c r="E365" t="s">
        <v>54</v>
      </c>
      <c r="F365" t="s">
        <v>47</v>
      </c>
      <c r="G365" t="s">
        <v>418</v>
      </c>
      <c r="H365" t="s">
        <v>93</v>
      </c>
      <c r="I365" t="s">
        <v>57</v>
      </c>
      <c r="J365" t="s">
        <v>418</v>
      </c>
      <c r="K365" t="s">
        <v>93</v>
      </c>
      <c r="L365" t="s">
        <v>70</v>
      </c>
      <c r="N365" t="s">
        <v>170</v>
      </c>
      <c r="O365" t="s">
        <v>70</v>
      </c>
      <c r="P365" t="s">
        <v>418</v>
      </c>
      <c r="Q365" t="s">
        <v>93</v>
      </c>
      <c r="S365" t="s">
        <v>1330</v>
      </c>
      <c r="U365" t="s">
        <v>42</v>
      </c>
      <c r="V365" t="s">
        <v>42</v>
      </c>
      <c r="W365" t="s">
        <v>42</v>
      </c>
      <c r="X365" t="s">
        <v>42</v>
      </c>
      <c r="AC365" t="s">
        <v>42</v>
      </c>
      <c r="AK365" t="s">
        <v>42</v>
      </c>
      <c r="AL365" t="s">
        <v>43</v>
      </c>
    </row>
    <row r="366" spans="1:38" x14ac:dyDescent="0.25">
      <c r="A366">
        <v>364</v>
      </c>
      <c r="B366" t="s">
        <v>1331</v>
      </c>
      <c r="C366" s="6" t="s">
        <v>1332</v>
      </c>
      <c r="D366">
        <v>63</v>
      </c>
      <c r="E366" t="s">
        <v>46</v>
      </c>
      <c r="F366" t="s">
        <v>55</v>
      </c>
      <c r="G366" t="s">
        <v>93</v>
      </c>
      <c r="J366" t="s">
        <v>93</v>
      </c>
      <c r="K366" t="s">
        <v>93</v>
      </c>
      <c r="L366" t="s">
        <v>70</v>
      </c>
      <c r="N366" t="s">
        <v>69</v>
      </c>
      <c r="O366" t="s">
        <v>70</v>
      </c>
      <c r="S366" t="s">
        <v>1333</v>
      </c>
      <c r="U366" t="s">
        <v>42</v>
      </c>
      <c r="AI366" t="s">
        <v>1334</v>
      </c>
      <c r="AL366" t="s">
        <v>43</v>
      </c>
    </row>
    <row r="367" spans="1:38" x14ac:dyDescent="0.25">
      <c r="A367">
        <v>365</v>
      </c>
      <c r="B367" t="s">
        <v>1335</v>
      </c>
      <c r="C367" s="6" t="s">
        <v>1336</v>
      </c>
      <c r="D367">
        <v>39</v>
      </c>
      <c r="E367" t="s">
        <v>46</v>
      </c>
      <c r="F367" t="s">
        <v>55</v>
      </c>
      <c r="G367" t="s">
        <v>1337</v>
      </c>
      <c r="H367" t="s">
        <v>93</v>
      </c>
      <c r="I367" t="s">
        <v>57</v>
      </c>
      <c r="J367" t="s">
        <v>165</v>
      </c>
      <c r="L367" t="s">
        <v>34</v>
      </c>
      <c r="M367" t="s">
        <v>210</v>
      </c>
      <c r="N367" t="s">
        <v>59</v>
      </c>
      <c r="O367" t="s">
        <v>210</v>
      </c>
      <c r="P367" t="s">
        <v>165</v>
      </c>
      <c r="S367" t="s">
        <v>897</v>
      </c>
      <c r="V367" t="s">
        <v>42</v>
      </c>
      <c r="W367" t="s">
        <v>42</v>
      </c>
      <c r="AK367" t="s">
        <v>42</v>
      </c>
      <c r="AL367" t="s">
        <v>43</v>
      </c>
    </row>
    <row r="368" spans="1:38" x14ac:dyDescent="0.25">
      <c r="A368">
        <v>366</v>
      </c>
      <c r="B368" t="s">
        <v>1338</v>
      </c>
      <c r="C368" s="6" t="s">
        <v>1339</v>
      </c>
      <c r="D368">
        <v>29</v>
      </c>
      <c r="E368" t="s">
        <v>54</v>
      </c>
      <c r="F368" t="s">
        <v>55</v>
      </c>
      <c r="G368" t="s">
        <v>503</v>
      </c>
      <c r="H368" t="s">
        <v>82</v>
      </c>
      <c r="I368" t="s">
        <v>57</v>
      </c>
      <c r="J368" t="s">
        <v>503</v>
      </c>
      <c r="L368" t="s">
        <v>70</v>
      </c>
      <c r="N368" t="s">
        <v>1340</v>
      </c>
      <c r="O368" t="s">
        <v>70</v>
      </c>
      <c r="P368" t="s">
        <v>503</v>
      </c>
      <c r="S368" t="s">
        <v>1341</v>
      </c>
      <c r="Y368" t="s">
        <v>42</v>
      </c>
      <c r="AA368" t="s">
        <v>42</v>
      </c>
      <c r="AC368" t="s">
        <v>42</v>
      </c>
      <c r="AL368" t="s">
        <v>43</v>
      </c>
    </row>
    <row r="369" spans="1:38" x14ac:dyDescent="0.25">
      <c r="A369">
        <v>367</v>
      </c>
      <c r="B369" t="s">
        <v>1342</v>
      </c>
      <c r="C369" s="6" t="s">
        <v>1343</v>
      </c>
      <c r="D369">
        <v>31</v>
      </c>
      <c r="E369" t="s">
        <v>46</v>
      </c>
      <c r="F369" t="s">
        <v>55</v>
      </c>
      <c r="G369" t="s">
        <v>1344</v>
      </c>
      <c r="H369" t="s">
        <v>1345</v>
      </c>
      <c r="I369" t="s">
        <v>1346</v>
      </c>
      <c r="J369" t="s">
        <v>909</v>
      </c>
      <c r="K369" t="s">
        <v>93</v>
      </c>
      <c r="L369" t="s">
        <v>34</v>
      </c>
      <c r="O369" t="s">
        <v>70</v>
      </c>
      <c r="P369" t="s">
        <v>909</v>
      </c>
      <c r="Q369" t="s">
        <v>93</v>
      </c>
      <c r="R369" t="s">
        <v>57</v>
      </c>
      <c r="S369" t="s">
        <v>1347</v>
      </c>
      <c r="U369" t="s">
        <v>42</v>
      </c>
      <c r="W369" t="s">
        <v>42</v>
      </c>
      <c r="AC369" t="s">
        <v>42</v>
      </c>
      <c r="AK369" t="s">
        <v>42</v>
      </c>
      <c r="AL369" t="s">
        <v>43</v>
      </c>
    </row>
    <row r="370" spans="1:38" x14ac:dyDescent="0.25">
      <c r="A370">
        <v>368</v>
      </c>
      <c r="B370" t="s">
        <v>1348</v>
      </c>
      <c r="C370" s="6" t="s">
        <v>1349</v>
      </c>
      <c r="D370">
        <v>59</v>
      </c>
      <c r="E370" t="s">
        <v>46</v>
      </c>
      <c r="F370" t="s">
        <v>55</v>
      </c>
      <c r="G370" t="s">
        <v>201</v>
      </c>
      <c r="H370" t="s">
        <v>202</v>
      </c>
      <c r="I370" t="s">
        <v>57</v>
      </c>
      <c r="J370" t="s">
        <v>201</v>
      </c>
      <c r="K370" t="s">
        <v>202</v>
      </c>
      <c r="L370" t="s">
        <v>70</v>
      </c>
      <c r="N370" t="s">
        <v>350</v>
      </c>
      <c r="O370" t="s">
        <v>110</v>
      </c>
      <c r="P370" t="s">
        <v>201</v>
      </c>
      <c r="Q370" t="s">
        <v>202</v>
      </c>
      <c r="S370" t="s">
        <v>1350</v>
      </c>
      <c r="W370" t="s">
        <v>42</v>
      </c>
      <c r="X370" t="s">
        <v>42</v>
      </c>
      <c r="AA370" t="s">
        <v>42</v>
      </c>
      <c r="AK370" t="s">
        <v>42</v>
      </c>
      <c r="AL370" t="s">
        <v>43</v>
      </c>
    </row>
    <row r="371" spans="1:38" x14ac:dyDescent="0.25">
      <c r="A371">
        <v>369</v>
      </c>
      <c r="B371" t="s">
        <v>1351</v>
      </c>
      <c r="C371" s="6" t="s">
        <v>1352</v>
      </c>
      <c r="D371">
        <v>58</v>
      </c>
      <c r="E371" t="s">
        <v>46</v>
      </c>
      <c r="F371" t="s">
        <v>55</v>
      </c>
      <c r="G371" t="s">
        <v>82</v>
      </c>
      <c r="J371" t="s">
        <v>82</v>
      </c>
      <c r="K371" t="s">
        <v>82</v>
      </c>
      <c r="L371" t="s">
        <v>34</v>
      </c>
      <c r="M371" t="s">
        <v>1353</v>
      </c>
      <c r="N371" t="s">
        <v>69</v>
      </c>
      <c r="O371" t="s">
        <v>298</v>
      </c>
      <c r="S371" t="s">
        <v>1354</v>
      </c>
      <c r="U371" t="s">
        <v>42</v>
      </c>
      <c r="AA371" t="s">
        <v>42</v>
      </c>
      <c r="AL371" t="s">
        <v>43</v>
      </c>
    </row>
    <row r="372" spans="1:38" x14ac:dyDescent="0.25">
      <c r="A372">
        <v>370</v>
      </c>
      <c r="B372" t="s">
        <v>1355</v>
      </c>
      <c r="C372" s="6" t="s">
        <v>1356</v>
      </c>
      <c r="D372">
        <v>38</v>
      </c>
      <c r="E372" t="s">
        <v>46</v>
      </c>
      <c r="F372" t="s">
        <v>55</v>
      </c>
      <c r="G372" t="s">
        <v>178</v>
      </c>
      <c r="H372" t="s">
        <v>82</v>
      </c>
      <c r="J372" t="s">
        <v>178</v>
      </c>
      <c r="K372" t="s">
        <v>82</v>
      </c>
      <c r="L372" t="s">
        <v>70</v>
      </c>
      <c r="N372" t="s">
        <v>598</v>
      </c>
      <c r="O372" t="s">
        <v>70</v>
      </c>
      <c r="S372" t="s">
        <v>1357</v>
      </c>
      <c r="AC372" t="s">
        <v>42</v>
      </c>
      <c r="AI372" t="s">
        <v>1358</v>
      </c>
      <c r="AL372" t="s">
        <v>43</v>
      </c>
    </row>
    <row r="373" spans="1:38" x14ac:dyDescent="0.25">
      <c r="A373">
        <v>371</v>
      </c>
      <c r="B373" t="s">
        <v>1359</v>
      </c>
      <c r="C373" s="6" t="s">
        <v>1360</v>
      </c>
      <c r="D373">
        <v>60</v>
      </c>
      <c r="E373" t="s">
        <v>46</v>
      </c>
      <c r="F373" t="s">
        <v>106</v>
      </c>
      <c r="G373" t="s">
        <v>82</v>
      </c>
      <c r="H373" t="s">
        <v>82</v>
      </c>
      <c r="I373" t="s">
        <v>57</v>
      </c>
      <c r="J373" t="s">
        <v>82</v>
      </c>
      <c r="L373" t="s">
        <v>50</v>
      </c>
      <c r="N373" t="s">
        <v>69</v>
      </c>
      <c r="O373" t="s">
        <v>70</v>
      </c>
      <c r="P373" t="s">
        <v>82</v>
      </c>
      <c r="S373" t="s">
        <v>1361</v>
      </c>
      <c r="U373" t="s">
        <v>42</v>
      </c>
      <c r="W373" t="s">
        <v>42</v>
      </c>
      <c r="AA373" t="s">
        <v>42</v>
      </c>
      <c r="AD373" t="s">
        <v>42</v>
      </c>
      <c r="AK373" t="s">
        <v>42</v>
      </c>
      <c r="AL373" t="s">
        <v>43</v>
      </c>
    </row>
    <row r="374" spans="1:38" x14ac:dyDescent="0.25">
      <c r="A374">
        <v>372</v>
      </c>
      <c r="B374" t="s">
        <v>1362</v>
      </c>
      <c r="C374" s="6" t="s">
        <v>1363</v>
      </c>
      <c r="D374">
        <v>28</v>
      </c>
      <c r="E374" t="s">
        <v>54</v>
      </c>
      <c r="F374" t="s">
        <v>55</v>
      </c>
      <c r="G374" t="s">
        <v>81</v>
      </c>
      <c r="H374" t="s">
        <v>82</v>
      </c>
      <c r="I374" t="s">
        <v>57</v>
      </c>
      <c r="J374" t="s">
        <v>668</v>
      </c>
      <c r="K374" t="s">
        <v>202</v>
      </c>
      <c r="L374" t="s">
        <v>34</v>
      </c>
      <c r="O374" t="s">
        <v>70</v>
      </c>
      <c r="P374" t="s">
        <v>668</v>
      </c>
      <c r="Q374" t="s">
        <v>202</v>
      </c>
      <c r="R374" t="s">
        <v>57</v>
      </c>
      <c r="S374" t="s">
        <v>1364</v>
      </c>
      <c r="U374" t="s">
        <v>42</v>
      </c>
      <c r="W374" t="s">
        <v>42</v>
      </c>
      <c r="AC374" t="s">
        <v>42</v>
      </c>
      <c r="AK374" t="s">
        <v>42</v>
      </c>
      <c r="AL374" t="s">
        <v>43</v>
      </c>
    </row>
    <row r="375" spans="1:38" x14ac:dyDescent="0.25">
      <c r="A375">
        <v>373</v>
      </c>
      <c r="B375" t="s">
        <v>1365</v>
      </c>
      <c r="C375" s="6" t="s">
        <v>286</v>
      </c>
      <c r="D375">
        <v>39</v>
      </c>
      <c r="E375" t="s">
        <v>46</v>
      </c>
      <c r="F375" t="s">
        <v>55</v>
      </c>
      <c r="J375" t="s">
        <v>93</v>
      </c>
      <c r="K375" t="s">
        <v>93</v>
      </c>
      <c r="L375" t="s">
        <v>50</v>
      </c>
      <c r="N375" t="s">
        <v>59</v>
      </c>
      <c r="O375" t="s">
        <v>60</v>
      </c>
      <c r="P375" t="s">
        <v>93</v>
      </c>
      <c r="Q375" t="s">
        <v>93</v>
      </c>
      <c r="S375" t="s">
        <v>1366</v>
      </c>
      <c r="AA375" t="s">
        <v>42</v>
      </c>
      <c r="AC375" t="s">
        <v>42</v>
      </c>
      <c r="AD375" t="s">
        <v>42</v>
      </c>
      <c r="AK375" t="s">
        <v>42</v>
      </c>
      <c r="AL375" t="s">
        <v>43</v>
      </c>
    </row>
    <row r="376" spans="1:38" x14ac:dyDescent="0.25">
      <c r="A376">
        <v>374</v>
      </c>
      <c r="B376" t="s">
        <v>1367</v>
      </c>
      <c r="C376" s="6" t="s">
        <v>1368</v>
      </c>
      <c r="D376">
        <v>46</v>
      </c>
      <c r="E376" t="s">
        <v>46</v>
      </c>
      <c r="F376" t="s">
        <v>55</v>
      </c>
      <c r="G376" t="s">
        <v>1369</v>
      </c>
      <c r="H376" t="s">
        <v>101</v>
      </c>
      <c r="I376" t="s">
        <v>57</v>
      </c>
      <c r="J376" t="s">
        <v>101</v>
      </c>
      <c r="L376" t="s">
        <v>50</v>
      </c>
      <c r="N376" t="s">
        <v>927</v>
      </c>
      <c r="O376" t="s">
        <v>70</v>
      </c>
      <c r="P376" t="s">
        <v>1369</v>
      </c>
      <c r="S376" t="s">
        <v>412</v>
      </c>
      <c r="W376" t="s">
        <v>42</v>
      </c>
      <c r="AK376" t="s">
        <v>42</v>
      </c>
      <c r="AL376" t="s">
        <v>43</v>
      </c>
    </row>
    <row r="377" spans="1:38" x14ac:dyDescent="0.25">
      <c r="A377">
        <v>375</v>
      </c>
      <c r="B377" t="s">
        <v>1370</v>
      </c>
      <c r="C377" s="6" t="s">
        <v>1371</v>
      </c>
      <c r="D377">
        <v>60</v>
      </c>
      <c r="E377" t="s">
        <v>46</v>
      </c>
      <c r="F377" t="s">
        <v>47</v>
      </c>
      <c r="G377" t="s">
        <v>93</v>
      </c>
      <c r="H377" t="s">
        <v>93</v>
      </c>
      <c r="I377" t="s">
        <v>57</v>
      </c>
      <c r="J377" t="s">
        <v>260</v>
      </c>
      <c r="K377" t="s">
        <v>49</v>
      </c>
      <c r="L377" t="s">
        <v>50</v>
      </c>
      <c r="N377" t="s">
        <v>170</v>
      </c>
      <c r="O377" t="s">
        <v>70</v>
      </c>
      <c r="P377" t="s">
        <v>93</v>
      </c>
      <c r="Q377" t="s">
        <v>93</v>
      </c>
      <c r="R377" t="s">
        <v>57</v>
      </c>
      <c r="S377" t="s">
        <v>1372</v>
      </c>
      <c r="U377" t="s">
        <v>42</v>
      </c>
      <c r="V377" t="s">
        <v>42</v>
      </c>
      <c r="W377" t="s">
        <v>42</v>
      </c>
      <c r="X377" t="s">
        <v>42</v>
      </c>
      <c r="AA377" t="s">
        <v>42</v>
      </c>
      <c r="AL377" t="s">
        <v>43</v>
      </c>
    </row>
    <row r="378" spans="1:38" x14ac:dyDescent="0.25">
      <c r="A378">
        <v>376</v>
      </c>
      <c r="B378" t="s">
        <v>1373</v>
      </c>
      <c r="C378" s="6" t="s">
        <v>1374</v>
      </c>
      <c r="D378">
        <v>36</v>
      </c>
      <c r="E378" t="s">
        <v>46</v>
      </c>
      <c r="F378" t="s">
        <v>55</v>
      </c>
      <c r="G378" t="s">
        <v>1375</v>
      </c>
      <c r="H378" t="s">
        <v>202</v>
      </c>
      <c r="I378" t="s">
        <v>57</v>
      </c>
      <c r="J378" t="s">
        <v>1375</v>
      </c>
      <c r="K378" t="s">
        <v>202</v>
      </c>
      <c r="L378" t="s">
        <v>70</v>
      </c>
      <c r="N378" t="s">
        <v>59</v>
      </c>
      <c r="O378" t="s">
        <v>70</v>
      </c>
      <c r="P378" t="s">
        <v>1375</v>
      </c>
      <c r="Q378" t="s">
        <v>202</v>
      </c>
      <c r="S378" t="s">
        <v>1376</v>
      </c>
      <c r="W378" t="s">
        <v>42</v>
      </c>
      <c r="X378" t="s">
        <v>42</v>
      </c>
      <c r="AK378" t="s">
        <v>42</v>
      </c>
      <c r="AL378" t="s">
        <v>43</v>
      </c>
    </row>
    <row r="379" spans="1:38" x14ac:dyDescent="0.25">
      <c r="A379">
        <v>377</v>
      </c>
      <c r="B379" t="s">
        <v>1377</v>
      </c>
      <c r="C379" s="6" t="s">
        <v>1378</v>
      </c>
      <c r="D379">
        <v>60</v>
      </c>
      <c r="E379" t="s">
        <v>54</v>
      </c>
      <c r="F379" t="s">
        <v>55</v>
      </c>
      <c r="G379" t="s">
        <v>101</v>
      </c>
      <c r="H379" t="s">
        <v>101</v>
      </c>
      <c r="I379" t="s">
        <v>57</v>
      </c>
      <c r="J379" t="s">
        <v>101</v>
      </c>
      <c r="K379" t="s">
        <v>101</v>
      </c>
      <c r="L379" t="s">
        <v>50</v>
      </c>
      <c r="N379" t="s">
        <v>1379</v>
      </c>
      <c r="O379" t="s">
        <v>70</v>
      </c>
      <c r="P379" t="s">
        <v>101</v>
      </c>
      <c r="Q379" t="s">
        <v>101</v>
      </c>
      <c r="R379" t="s">
        <v>57</v>
      </c>
      <c r="S379" t="s">
        <v>1380</v>
      </c>
      <c r="Y379" t="s">
        <v>42</v>
      </c>
      <c r="AL379" t="s">
        <v>43</v>
      </c>
    </row>
    <row r="380" spans="1:38" x14ac:dyDescent="0.25">
      <c r="A380">
        <v>378</v>
      </c>
      <c r="B380" t="s">
        <v>1381</v>
      </c>
      <c r="C380" s="6" t="s">
        <v>1382</v>
      </c>
      <c r="D380">
        <v>24</v>
      </c>
      <c r="E380" t="s">
        <v>46</v>
      </c>
      <c r="F380" t="s">
        <v>55</v>
      </c>
      <c r="G380" t="s">
        <v>1383</v>
      </c>
      <c r="H380" t="s">
        <v>101</v>
      </c>
      <c r="I380" t="s">
        <v>57</v>
      </c>
      <c r="J380" t="s">
        <v>1383</v>
      </c>
      <c r="K380" t="s">
        <v>101</v>
      </c>
      <c r="L380" t="s">
        <v>70</v>
      </c>
      <c r="N380" t="s">
        <v>59</v>
      </c>
      <c r="O380" t="s">
        <v>70</v>
      </c>
      <c r="P380" t="s">
        <v>1383</v>
      </c>
      <c r="Q380" t="s">
        <v>101</v>
      </c>
      <c r="R380" t="s">
        <v>57</v>
      </c>
      <c r="S380" t="s">
        <v>1384</v>
      </c>
      <c r="U380" t="s">
        <v>42</v>
      </c>
      <c r="V380" t="s">
        <v>42</v>
      </c>
      <c r="W380" t="s">
        <v>42</v>
      </c>
      <c r="X380" t="s">
        <v>42</v>
      </c>
      <c r="AL380" t="s">
        <v>43</v>
      </c>
    </row>
    <row r="381" spans="1:38" x14ac:dyDescent="0.25">
      <c r="A381">
        <v>379</v>
      </c>
      <c r="B381" t="s">
        <v>1385</v>
      </c>
      <c r="C381" s="6" t="s">
        <v>1386</v>
      </c>
      <c r="D381">
        <v>53</v>
      </c>
      <c r="E381" t="s">
        <v>46</v>
      </c>
      <c r="F381" t="s">
        <v>55</v>
      </c>
      <c r="G381" t="s">
        <v>260</v>
      </c>
      <c r="H381" t="s">
        <v>49</v>
      </c>
      <c r="I381" t="s">
        <v>57</v>
      </c>
      <c r="J381" t="s">
        <v>260</v>
      </c>
      <c r="K381" t="s">
        <v>49</v>
      </c>
      <c r="L381" t="s">
        <v>70</v>
      </c>
      <c r="N381" t="s">
        <v>456</v>
      </c>
      <c r="O381" t="s">
        <v>70</v>
      </c>
      <c r="P381" t="s">
        <v>260</v>
      </c>
      <c r="Q381" t="s">
        <v>49</v>
      </c>
      <c r="R381" t="s">
        <v>57</v>
      </c>
      <c r="S381" t="s">
        <v>1387</v>
      </c>
      <c r="V381" t="s">
        <v>42</v>
      </c>
      <c r="W381" t="s">
        <v>42</v>
      </c>
      <c r="X381" t="s">
        <v>42</v>
      </c>
      <c r="AA381" t="s">
        <v>42</v>
      </c>
      <c r="AC381" t="s">
        <v>42</v>
      </c>
      <c r="AE381" t="s">
        <v>42</v>
      </c>
      <c r="AL381" t="s">
        <v>43</v>
      </c>
    </row>
    <row r="382" spans="1:38" x14ac:dyDescent="0.25">
      <c r="A382">
        <v>380</v>
      </c>
      <c r="B382" t="s">
        <v>1388</v>
      </c>
      <c r="C382" s="6" t="s">
        <v>1389</v>
      </c>
      <c r="D382">
        <v>42</v>
      </c>
      <c r="E382" t="s">
        <v>46</v>
      </c>
      <c r="F382" t="s">
        <v>55</v>
      </c>
      <c r="G382" t="s">
        <v>260</v>
      </c>
      <c r="H382" t="s">
        <v>49</v>
      </c>
      <c r="I382" t="s">
        <v>57</v>
      </c>
      <c r="J382" t="s">
        <v>260</v>
      </c>
      <c r="K382" t="s">
        <v>49</v>
      </c>
      <c r="L382" t="s">
        <v>50</v>
      </c>
      <c r="N382" t="s">
        <v>170</v>
      </c>
      <c r="O382" t="s">
        <v>70</v>
      </c>
      <c r="P382" t="s">
        <v>260</v>
      </c>
      <c r="Q382" t="s">
        <v>49</v>
      </c>
      <c r="S382" t="s">
        <v>1390</v>
      </c>
      <c r="AA382" t="s">
        <v>42</v>
      </c>
      <c r="AC382" t="s">
        <v>42</v>
      </c>
      <c r="AL382" t="s">
        <v>43</v>
      </c>
    </row>
    <row r="383" spans="1:38" x14ac:dyDescent="0.25">
      <c r="A383">
        <v>381</v>
      </c>
      <c r="B383" t="s">
        <v>1391</v>
      </c>
      <c r="C383" s="6" t="s">
        <v>1392</v>
      </c>
      <c r="D383">
        <v>34</v>
      </c>
      <c r="E383" t="s">
        <v>46</v>
      </c>
      <c r="F383" t="s">
        <v>55</v>
      </c>
      <c r="G383" t="s">
        <v>146</v>
      </c>
      <c r="H383" t="s">
        <v>49</v>
      </c>
      <c r="I383" t="s">
        <v>57</v>
      </c>
      <c r="J383" t="s">
        <v>146</v>
      </c>
      <c r="K383" t="s">
        <v>49</v>
      </c>
      <c r="L383" t="s">
        <v>70</v>
      </c>
      <c r="N383" t="s">
        <v>59</v>
      </c>
      <c r="O383" t="s">
        <v>70</v>
      </c>
      <c r="P383" t="s">
        <v>146</v>
      </c>
      <c r="Q383" t="s">
        <v>49</v>
      </c>
      <c r="R383" t="s">
        <v>57</v>
      </c>
      <c r="S383" t="s">
        <v>1393</v>
      </c>
      <c r="U383" t="s">
        <v>42</v>
      </c>
      <c r="V383" t="s">
        <v>42</v>
      </c>
      <c r="W383" t="s">
        <v>42</v>
      </c>
      <c r="X383" t="s">
        <v>42</v>
      </c>
      <c r="AC383" t="s">
        <v>42</v>
      </c>
      <c r="AD383" t="s">
        <v>42</v>
      </c>
      <c r="AL383" t="s">
        <v>43</v>
      </c>
    </row>
    <row r="384" spans="1:38" x14ac:dyDescent="0.25">
      <c r="A384">
        <v>382</v>
      </c>
      <c r="B384" t="s">
        <v>1394</v>
      </c>
      <c r="C384" s="6" t="s">
        <v>1395</v>
      </c>
      <c r="D384">
        <v>49</v>
      </c>
      <c r="E384" t="s">
        <v>54</v>
      </c>
      <c r="F384" t="s">
        <v>55</v>
      </c>
      <c r="G384" t="s">
        <v>337</v>
      </c>
      <c r="H384" t="s">
        <v>137</v>
      </c>
      <c r="I384" t="s">
        <v>57</v>
      </c>
      <c r="J384" t="s">
        <v>337</v>
      </c>
      <c r="K384" t="s">
        <v>137</v>
      </c>
      <c r="L384" t="s">
        <v>70</v>
      </c>
      <c r="N384" t="s">
        <v>1396</v>
      </c>
      <c r="O384" t="s">
        <v>70</v>
      </c>
      <c r="P384" t="s">
        <v>337</v>
      </c>
      <c r="Q384" t="s">
        <v>137</v>
      </c>
      <c r="R384" t="s">
        <v>57</v>
      </c>
      <c r="S384" t="s">
        <v>1397</v>
      </c>
      <c r="V384" t="s">
        <v>42</v>
      </c>
      <c r="AL384" t="s">
        <v>43</v>
      </c>
    </row>
    <row r="385" spans="1:38" x14ac:dyDescent="0.25">
      <c r="A385">
        <v>383</v>
      </c>
      <c r="B385" t="s">
        <v>1398</v>
      </c>
      <c r="C385" s="6" t="s">
        <v>1399</v>
      </c>
      <c r="D385">
        <v>22</v>
      </c>
      <c r="E385" t="s">
        <v>46</v>
      </c>
      <c r="F385" t="s">
        <v>55</v>
      </c>
      <c r="G385" t="s">
        <v>1125</v>
      </c>
      <c r="H385" t="s">
        <v>49</v>
      </c>
      <c r="J385" t="s">
        <v>1125</v>
      </c>
      <c r="K385" t="s">
        <v>49</v>
      </c>
      <c r="L385" t="s">
        <v>70</v>
      </c>
      <c r="N385" t="s">
        <v>269</v>
      </c>
      <c r="O385" t="s">
        <v>70</v>
      </c>
      <c r="S385" t="s">
        <v>89</v>
      </c>
      <c r="U385" t="s">
        <v>42</v>
      </c>
      <c r="AL385" t="s">
        <v>43</v>
      </c>
    </row>
    <row r="386" spans="1:38" x14ac:dyDescent="0.25">
      <c r="A386">
        <v>384</v>
      </c>
      <c r="B386" t="s">
        <v>1400</v>
      </c>
      <c r="C386" s="6" t="s">
        <v>1382</v>
      </c>
      <c r="D386">
        <v>60</v>
      </c>
      <c r="E386" t="s">
        <v>46</v>
      </c>
      <c r="F386" t="s">
        <v>55</v>
      </c>
      <c r="G386" t="s">
        <v>341</v>
      </c>
      <c r="H386" t="s">
        <v>101</v>
      </c>
      <c r="I386" t="s">
        <v>57</v>
      </c>
      <c r="J386" t="s">
        <v>341</v>
      </c>
      <c r="K386" t="s">
        <v>101</v>
      </c>
      <c r="L386" t="s">
        <v>34</v>
      </c>
      <c r="M386" t="s">
        <v>210</v>
      </c>
      <c r="N386" t="s">
        <v>59</v>
      </c>
      <c r="O386" t="s">
        <v>70</v>
      </c>
      <c r="P386" t="s">
        <v>341</v>
      </c>
      <c r="Q386" t="s">
        <v>101</v>
      </c>
      <c r="R386" t="s">
        <v>57</v>
      </c>
      <c r="S386" t="s">
        <v>1401</v>
      </c>
      <c r="V386" t="s">
        <v>42</v>
      </c>
      <c r="AD386" t="s">
        <v>42</v>
      </c>
      <c r="AL386" t="s">
        <v>43</v>
      </c>
    </row>
    <row r="387" spans="1:38" x14ac:dyDescent="0.25">
      <c r="A387">
        <v>385</v>
      </c>
      <c r="B387" t="s">
        <v>1402</v>
      </c>
      <c r="C387" s="6" t="s">
        <v>1403</v>
      </c>
      <c r="D387">
        <v>50</v>
      </c>
      <c r="E387" t="s">
        <v>46</v>
      </c>
      <c r="F387" t="s">
        <v>55</v>
      </c>
      <c r="G387" t="s">
        <v>1404</v>
      </c>
      <c r="H387" t="s">
        <v>202</v>
      </c>
      <c r="I387" t="s">
        <v>57</v>
      </c>
      <c r="J387" t="s">
        <v>165</v>
      </c>
      <c r="K387" t="s">
        <v>93</v>
      </c>
      <c r="L387" t="s">
        <v>34</v>
      </c>
      <c r="N387" t="s">
        <v>59</v>
      </c>
      <c r="O387" t="s">
        <v>110</v>
      </c>
      <c r="P387" t="s">
        <v>165</v>
      </c>
      <c r="Q387" t="s">
        <v>93</v>
      </c>
      <c r="S387" t="s">
        <v>1405</v>
      </c>
      <c r="U387" t="s">
        <v>42</v>
      </c>
      <c r="V387" t="s">
        <v>42</v>
      </c>
      <c r="W387" t="s">
        <v>42</v>
      </c>
      <c r="AD387" t="s">
        <v>42</v>
      </c>
      <c r="AK387" t="s">
        <v>42</v>
      </c>
      <c r="AL387" t="s">
        <v>43</v>
      </c>
    </row>
    <row r="388" spans="1:38" x14ac:dyDescent="0.25">
      <c r="A388">
        <v>386</v>
      </c>
      <c r="B388" t="s">
        <v>1406</v>
      </c>
      <c r="C388" s="6" t="s">
        <v>1407</v>
      </c>
      <c r="D388">
        <v>59</v>
      </c>
      <c r="E388" t="s">
        <v>46</v>
      </c>
      <c r="F388" t="s">
        <v>55</v>
      </c>
      <c r="G388" t="s">
        <v>81</v>
      </c>
      <c r="H388" t="s">
        <v>82</v>
      </c>
      <c r="I388" t="s">
        <v>57</v>
      </c>
      <c r="J388" t="s">
        <v>81</v>
      </c>
      <c r="K388" t="s">
        <v>82</v>
      </c>
      <c r="L388" t="s">
        <v>70</v>
      </c>
      <c r="N388" t="s">
        <v>166</v>
      </c>
      <c r="O388" t="s">
        <v>70</v>
      </c>
      <c r="P388" t="s">
        <v>81</v>
      </c>
      <c r="Q388" t="s">
        <v>82</v>
      </c>
      <c r="R388" t="s">
        <v>57</v>
      </c>
      <c r="S388" t="s">
        <v>1408</v>
      </c>
      <c r="W388" t="s">
        <v>42</v>
      </c>
      <c r="AD388" t="s">
        <v>42</v>
      </c>
      <c r="AL388" t="s">
        <v>43</v>
      </c>
    </row>
    <row r="389" spans="1:38" x14ac:dyDescent="0.25">
      <c r="A389">
        <v>387</v>
      </c>
      <c r="B389" t="s">
        <v>1409</v>
      </c>
      <c r="C389" s="6" t="s">
        <v>1410</v>
      </c>
      <c r="D389">
        <v>73</v>
      </c>
      <c r="E389" t="s">
        <v>46</v>
      </c>
      <c r="F389" t="s">
        <v>55</v>
      </c>
      <c r="G389" t="s">
        <v>178</v>
      </c>
      <c r="H389" t="s">
        <v>82</v>
      </c>
      <c r="J389" t="s">
        <v>178</v>
      </c>
      <c r="K389" t="s">
        <v>82</v>
      </c>
      <c r="L389" t="s">
        <v>50</v>
      </c>
      <c r="N389" t="s">
        <v>1411</v>
      </c>
      <c r="O389" t="s">
        <v>70</v>
      </c>
      <c r="S389" t="s">
        <v>762</v>
      </c>
      <c r="U389" t="s">
        <v>42</v>
      </c>
      <c r="AL389" t="s">
        <v>43</v>
      </c>
    </row>
    <row r="390" spans="1:38" x14ac:dyDescent="0.25">
      <c r="A390">
        <v>388</v>
      </c>
      <c r="B390" t="s">
        <v>1412</v>
      </c>
      <c r="C390" s="6" t="s">
        <v>1413</v>
      </c>
      <c r="D390">
        <v>54</v>
      </c>
      <c r="E390" t="s">
        <v>46</v>
      </c>
      <c r="F390" t="s">
        <v>55</v>
      </c>
      <c r="G390" t="s">
        <v>58</v>
      </c>
      <c r="H390" t="s">
        <v>49</v>
      </c>
      <c r="I390" t="s">
        <v>57</v>
      </c>
      <c r="J390" t="s">
        <v>58</v>
      </c>
      <c r="K390" t="s">
        <v>49</v>
      </c>
      <c r="L390" t="s">
        <v>70</v>
      </c>
      <c r="N390" t="s">
        <v>59</v>
      </c>
      <c r="O390" t="s">
        <v>70</v>
      </c>
      <c r="P390" t="s">
        <v>58</v>
      </c>
      <c r="Q390" t="s">
        <v>49</v>
      </c>
      <c r="S390" t="s">
        <v>1414</v>
      </c>
      <c r="W390" t="s">
        <v>42</v>
      </c>
      <c r="AA390" t="s">
        <v>42</v>
      </c>
      <c r="AK390" t="s">
        <v>42</v>
      </c>
      <c r="AL390" t="s">
        <v>43</v>
      </c>
    </row>
    <row r="391" spans="1:38" x14ac:dyDescent="0.25">
      <c r="A391">
        <v>389</v>
      </c>
      <c r="B391" t="s">
        <v>1415</v>
      </c>
      <c r="C391" s="6" t="s">
        <v>1416</v>
      </c>
      <c r="D391">
        <v>58</v>
      </c>
      <c r="E391" t="s">
        <v>46</v>
      </c>
      <c r="F391" t="s">
        <v>106</v>
      </c>
      <c r="G391" t="s">
        <v>82</v>
      </c>
      <c r="H391" t="s">
        <v>82</v>
      </c>
      <c r="I391" t="s">
        <v>57</v>
      </c>
      <c r="J391" t="s">
        <v>82</v>
      </c>
      <c r="L391" t="s">
        <v>50</v>
      </c>
      <c r="N391" t="s">
        <v>59</v>
      </c>
      <c r="O391" t="s">
        <v>60</v>
      </c>
      <c r="P391" t="s">
        <v>61</v>
      </c>
      <c r="S391" t="s">
        <v>412</v>
      </c>
      <c r="W391" t="s">
        <v>42</v>
      </c>
      <c r="AK391" t="s">
        <v>42</v>
      </c>
      <c r="AL391" t="s">
        <v>43</v>
      </c>
    </row>
    <row r="392" spans="1:38" x14ac:dyDescent="0.25">
      <c r="A392">
        <v>390</v>
      </c>
      <c r="B392" t="s">
        <v>1417</v>
      </c>
      <c r="C392" s="6" t="s">
        <v>1418</v>
      </c>
      <c r="D392">
        <v>28</v>
      </c>
      <c r="E392" t="s">
        <v>46</v>
      </c>
      <c r="F392" t="s">
        <v>55</v>
      </c>
      <c r="G392" t="s">
        <v>92</v>
      </c>
      <c r="H392" t="s">
        <v>93</v>
      </c>
      <c r="I392" t="s">
        <v>57</v>
      </c>
      <c r="J392" t="s">
        <v>201</v>
      </c>
      <c r="L392" t="s">
        <v>50</v>
      </c>
      <c r="N392" t="s">
        <v>59</v>
      </c>
      <c r="O392" t="s">
        <v>110</v>
      </c>
      <c r="P392" t="s">
        <v>201</v>
      </c>
      <c r="S392" t="s">
        <v>1419</v>
      </c>
      <c r="U392" t="s">
        <v>42</v>
      </c>
      <c r="W392" t="s">
        <v>42</v>
      </c>
      <c r="AK392" t="s">
        <v>42</v>
      </c>
      <c r="AL392" t="s">
        <v>43</v>
      </c>
    </row>
    <row r="393" spans="1:38" x14ac:dyDescent="0.25">
      <c r="A393">
        <v>391</v>
      </c>
      <c r="B393" t="s">
        <v>1420</v>
      </c>
      <c r="C393" s="6" t="s">
        <v>1421</v>
      </c>
      <c r="D393">
        <v>40</v>
      </c>
      <c r="E393" t="s">
        <v>46</v>
      </c>
      <c r="F393" t="s">
        <v>55</v>
      </c>
      <c r="G393" t="s">
        <v>362</v>
      </c>
      <c r="H393" t="s">
        <v>251</v>
      </c>
      <c r="I393" t="s">
        <v>57</v>
      </c>
      <c r="J393" t="s">
        <v>362</v>
      </c>
      <c r="K393" t="s">
        <v>251</v>
      </c>
      <c r="L393" t="s">
        <v>70</v>
      </c>
      <c r="N393" t="s">
        <v>59</v>
      </c>
      <c r="O393" t="s">
        <v>70</v>
      </c>
      <c r="P393" t="s">
        <v>362</v>
      </c>
      <c r="Q393" t="s">
        <v>251</v>
      </c>
      <c r="R393" t="s">
        <v>57</v>
      </c>
      <c r="S393" t="s">
        <v>1422</v>
      </c>
      <c r="V393" t="s">
        <v>42</v>
      </c>
      <c r="W393" t="s">
        <v>42</v>
      </c>
      <c r="AL393" t="s">
        <v>43</v>
      </c>
    </row>
    <row r="394" spans="1:38" x14ac:dyDescent="0.25">
      <c r="A394">
        <v>392</v>
      </c>
      <c r="B394" t="s">
        <v>1423</v>
      </c>
      <c r="C394" s="6" t="s">
        <v>1424</v>
      </c>
      <c r="D394">
        <v>49</v>
      </c>
      <c r="E394" t="s">
        <v>46</v>
      </c>
      <c r="F394" t="s">
        <v>47</v>
      </c>
      <c r="G394" t="s">
        <v>82</v>
      </c>
      <c r="H394" t="s">
        <v>82</v>
      </c>
      <c r="I394" t="s">
        <v>57</v>
      </c>
      <c r="J394" t="s">
        <v>82</v>
      </c>
      <c r="L394" t="s">
        <v>34</v>
      </c>
      <c r="M394" t="s">
        <v>1425</v>
      </c>
      <c r="N394" t="s">
        <v>59</v>
      </c>
      <c r="O394" t="s">
        <v>34</v>
      </c>
      <c r="P394" t="s">
        <v>82</v>
      </c>
      <c r="S394" t="s">
        <v>1426</v>
      </c>
      <c r="U394" t="s">
        <v>42</v>
      </c>
      <c r="V394" t="s">
        <v>42</v>
      </c>
      <c r="W394" t="s">
        <v>42</v>
      </c>
      <c r="AA394" t="s">
        <v>42</v>
      </c>
      <c r="AK394" t="s">
        <v>42</v>
      </c>
      <c r="AL394" t="s">
        <v>43</v>
      </c>
    </row>
    <row r="395" spans="1:38" x14ac:dyDescent="0.25">
      <c r="A395">
        <v>393</v>
      </c>
      <c r="B395" t="s">
        <v>1427</v>
      </c>
      <c r="C395" s="6" t="s">
        <v>113</v>
      </c>
      <c r="D395">
        <v>43</v>
      </c>
      <c r="E395" t="s">
        <v>46</v>
      </c>
      <c r="F395" t="s">
        <v>106</v>
      </c>
      <c r="G395" t="s">
        <v>346</v>
      </c>
      <c r="H395" t="s">
        <v>93</v>
      </c>
      <c r="I395" t="s">
        <v>57</v>
      </c>
      <c r="J395" t="s">
        <v>346</v>
      </c>
      <c r="K395" t="s">
        <v>93</v>
      </c>
      <c r="L395" t="s">
        <v>70</v>
      </c>
      <c r="O395" t="s">
        <v>70</v>
      </c>
      <c r="S395" t="s">
        <v>1428</v>
      </c>
      <c r="U395" t="s">
        <v>42</v>
      </c>
      <c r="W395" t="s">
        <v>42</v>
      </c>
      <c r="AA395" t="s">
        <v>42</v>
      </c>
      <c r="AK395" t="s">
        <v>42</v>
      </c>
      <c r="AL395" t="s">
        <v>43</v>
      </c>
    </row>
    <row r="396" spans="1:38" x14ac:dyDescent="0.25">
      <c r="A396">
        <v>394</v>
      </c>
      <c r="B396" t="s">
        <v>1429</v>
      </c>
      <c r="C396" s="6" t="s">
        <v>1430</v>
      </c>
      <c r="D396">
        <v>52</v>
      </c>
      <c r="E396" t="s">
        <v>54</v>
      </c>
      <c r="F396" t="s">
        <v>55</v>
      </c>
      <c r="G396" t="s">
        <v>208</v>
      </c>
      <c r="H396" t="s">
        <v>93</v>
      </c>
      <c r="I396" t="s">
        <v>57</v>
      </c>
      <c r="J396" t="s">
        <v>208</v>
      </c>
      <c r="K396" t="s">
        <v>93</v>
      </c>
      <c r="L396" t="s">
        <v>70</v>
      </c>
      <c r="N396" t="s">
        <v>59</v>
      </c>
      <c r="O396" t="s">
        <v>70</v>
      </c>
      <c r="P396" t="s">
        <v>208</v>
      </c>
      <c r="Q396" t="s">
        <v>93</v>
      </c>
      <c r="S396" t="s">
        <v>1431</v>
      </c>
      <c r="W396" t="s">
        <v>42</v>
      </c>
      <c r="X396" t="s">
        <v>42</v>
      </c>
      <c r="AC396" t="s">
        <v>42</v>
      </c>
      <c r="AK396" t="s">
        <v>42</v>
      </c>
      <c r="AL396" t="s">
        <v>43</v>
      </c>
    </row>
    <row r="397" spans="1:38" x14ac:dyDescent="0.25">
      <c r="A397">
        <v>395</v>
      </c>
      <c r="B397" t="s">
        <v>1432</v>
      </c>
      <c r="C397" s="6" t="s">
        <v>1433</v>
      </c>
      <c r="D397">
        <v>49</v>
      </c>
      <c r="E397" t="s">
        <v>46</v>
      </c>
      <c r="F397" t="s">
        <v>55</v>
      </c>
      <c r="G397" t="s">
        <v>842</v>
      </c>
      <c r="H397" t="s">
        <v>82</v>
      </c>
      <c r="I397" t="s">
        <v>57</v>
      </c>
      <c r="J397" t="s">
        <v>842</v>
      </c>
      <c r="K397" t="s">
        <v>82</v>
      </c>
      <c r="L397" t="s">
        <v>70</v>
      </c>
      <c r="O397" t="s">
        <v>70</v>
      </c>
      <c r="P397" t="s">
        <v>842</v>
      </c>
      <c r="Q397" t="s">
        <v>82</v>
      </c>
      <c r="R397" t="s">
        <v>57</v>
      </c>
      <c r="S397" t="s">
        <v>1434</v>
      </c>
      <c r="V397" t="s">
        <v>42</v>
      </c>
      <c r="AL397" t="s">
        <v>43</v>
      </c>
    </row>
    <row r="398" spans="1:38" x14ac:dyDescent="0.25">
      <c r="A398">
        <v>396</v>
      </c>
      <c r="B398" t="s">
        <v>1435</v>
      </c>
      <c r="C398" s="6" t="s">
        <v>1436</v>
      </c>
      <c r="D398">
        <v>52</v>
      </c>
      <c r="E398" t="s">
        <v>46</v>
      </c>
      <c r="F398" t="s">
        <v>47</v>
      </c>
      <c r="G398" t="s">
        <v>82</v>
      </c>
      <c r="H398" t="s">
        <v>82</v>
      </c>
      <c r="J398" t="s">
        <v>82</v>
      </c>
      <c r="K398" t="s">
        <v>82</v>
      </c>
      <c r="L398" t="s">
        <v>50</v>
      </c>
      <c r="N398" t="s">
        <v>59</v>
      </c>
      <c r="O398" t="s">
        <v>70</v>
      </c>
      <c r="S398" t="s">
        <v>1437</v>
      </c>
      <c r="U398" t="s">
        <v>42</v>
      </c>
      <c r="V398" t="s">
        <v>42</v>
      </c>
      <c r="AL398" t="s">
        <v>43</v>
      </c>
    </row>
    <row r="399" spans="1:38" x14ac:dyDescent="0.25">
      <c r="A399">
        <v>397</v>
      </c>
      <c r="B399" t="s">
        <v>1438</v>
      </c>
      <c r="C399" s="6" t="s">
        <v>1439</v>
      </c>
      <c r="D399">
        <v>39</v>
      </c>
      <c r="E399" t="s">
        <v>46</v>
      </c>
      <c r="F399" t="s">
        <v>47</v>
      </c>
      <c r="G399" t="s">
        <v>93</v>
      </c>
      <c r="H399" t="s">
        <v>93</v>
      </c>
      <c r="I399" t="s">
        <v>57</v>
      </c>
      <c r="J399" t="s">
        <v>93</v>
      </c>
      <c r="K399" t="s">
        <v>93</v>
      </c>
      <c r="L399" t="s">
        <v>50</v>
      </c>
      <c r="N399" t="s">
        <v>350</v>
      </c>
      <c r="O399" t="s">
        <v>70</v>
      </c>
      <c r="P399" t="s">
        <v>305</v>
      </c>
      <c r="Q399" t="s">
        <v>93</v>
      </c>
      <c r="S399" t="s">
        <v>1440</v>
      </c>
      <c r="AI399" t="s">
        <v>607</v>
      </c>
      <c r="AL399" t="s">
        <v>43</v>
      </c>
    </row>
    <row r="400" spans="1:38" x14ac:dyDescent="0.25">
      <c r="A400">
        <v>398</v>
      </c>
      <c r="B400" t="s">
        <v>1441</v>
      </c>
      <c r="C400" s="6" t="s">
        <v>1442</v>
      </c>
      <c r="D400">
        <v>41</v>
      </c>
      <c r="E400" t="s">
        <v>54</v>
      </c>
      <c r="F400" t="s">
        <v>55</v>
      </c>
      <c r="G400" t="s">
        <v>679</v>
      </c>
      <c r="H400" t="s">
        <v>251</v>
      </c>
      <c r="I400" t="s">
        <v>57</v>
      </c>
      <c r="J400" t="s">
        <v>82</v>
      </c>
      <c r="K400" t="s">
        <v>82</v>
      </c>
      <c r="L400" t="s">
        <v>50</v>
      </c>
      <c r="N400" t="s">
        <v>166</v>
      </c>
      <c r="O400" t="s">
        <v>60</v>
      </c>
      <c r="S400" t="s">
        <v>1443</v>
      </c>
      <c r="V400" t="s">
        <v>42</v>
      </c>
      <c r="W400" t="s">
        <v>42</v>
      </c>
      <c r="Y400" t="s">
        <v>42</v>
      </c>
      <c r="AC400" t="s">
        <v>42</v>
      </c>
      <c r="AE400" t="s">
        <v>42</v>
      </c>
      <c r="AK400" t="s">
        <v>42</v>
      </c>
      <c r="AL400" t="s">
        <v>43</v>
      </c>
    </row>
    <row r="401" spans="1:38" x14ac:dyDescent="0.25">
      <c r="A401">
        <v>399</v>
      </c>
      <c r="B401" t="s">
        <v>1444</v>
      </c>
      <c r="C401" s="6" t="s">
        <v>1445</v>
      </c>
      <c r="D401">
        <v>34</v>
      </c>
      <c r="E401" t="s">
        <v>46</v>
      </c>
      <c r="F401" t="s">
        <v>55</v>
      </c>
      <c r="G401" t="s">
        <v>812</v>
      </c>
      <c r="H401" t="s">
        <v>202</v>
      </c>
      <c r="I401" t="s">
        <v>57</v>
      </c>
      <c r="J401" t="s">
        <v>208</v>
      </c>
      <c r="L401" t="s">
        <v>50</v>
      </c>
      <c r="N401" t="s">
        <v>102</v>
      </c>
      <c r="O401" t="s">
        <v>70</v>
      </c>
      <c r="P401" t="s">
        <v>812</v>
      </c>
      <c r="S401" t="s">
        <v>1446</v>
      </c>
      <c r="AI401" t="s">
        <v>449</v>
      </c>
      <c r="AK401" t="s">
        <v>42</v>
      </c>
      <c r="AL401" t="s">
        <v>43</v>
      </c>
    </row>
    <row r="402" spans="1:38" x14ac:dyDescent="0.25">
      <c r="A402">
        <v>400</v>
      </c>
      <c r="B402" t="s">
        <v>1447</v>
      </c>
      <c r="C402" s="6" t="s">
        <v>1448</v>
      </c>
      <c r="D402">
        <v>42</v>
      </c>
      <c r="E402" t="s">
        <v>46</v>
      </c>
      <c r="F402" t="s">
        <v>55</v>
      </c>
      <c r="G402" t="s">
        <v>136</v>
      </c>
      <c r="H402" t="s">
        <v>137</v>
      </c>
      <c r="I402" t="s">
        <v>57</v>
      </c>
      <c r="J402" t="s">
        <v>82</v>
      </c>
      <c r="K402" t="s">
        <v>82</v>
      </c>
      <c r="L402" t="s">
        <v>50</v>
      </c>
      <c r="N402" t="s">
        <v>59</v>
      </c>
      <c r="O402" t="s">
        <v>270</v>
      </c>
      <c r="P402" t="s">
        <v>82</v>
      </c>
      <c r="Q402" t="s">
        <v>82</v>
      </c>
      <c r="R402" t="s">
        <v>57</v>
      </c>
      <c r="S402" t="s">
        <v>412</v>
      </c>
      <c r="W402" t="s">
        <v>42</v>
      </c>
      <c r="AL402" t="s">
        <v>43</v>
      </c>
    </row>
    <row r="403" spans="1:38" x14ac:dyDescent="0.25">
      <c r="A403">
        <v>401</v>
      </c>
      <c r="B403" t="s">
        <v>1449</v>
      </c>
      <c r="C403" s="6" t="s">
        <v>1450</v>
      </c>
      <c r="D403">
        <v>68</v>
      </c>
      <c r="E403" t="s">
        <v>46</v>
      </c>
      <c r="F403" t="s">
        <v>55</v>
      </c>
      <c r="G403" t="s">
        <v>132</v>
      </c>
      <c r="J403" t="s">
        <v>132</v>
      </c>
      <c r="K403" t="s">
        <v>93</v>
      </c>
      <c r="L403" t="s">
        <v>70</v>
      </c>
      <c r="N403" t="s">
        <v>69</v>
      </c>
      <c r="O403" t="s">
        <v>70</v>
      </c>
      <c r="S403" t="s">
        <v>1451</v>
      </c>
      <c r="V403" t="s">
        <v>42</v>
      </c>
      <c r="Y403" t="s">
        <v>42</v>
      </c>
      <c r="AI403" t="s">
        <v>1452</v>
      </c>
      <c r="AL403" t="s">
        <v>43</v>
      </c>
    </row>
    <row r="404" spans="1:38" x14ac:dyDescent="0.25">
      <c r="A404">
        <v>402</v>
      </c>
      <c r="B404" t="s">
        <v>1453</v>
      </c>
      <c r="C404" s="6" t="s">
        <v>1454</v>
      </c>
      <c r="D404">
        <v>43</v>
      </c>
      <c r="E404" t="s">
        <v>46</v>
      </c>
      <c r="F404" t="s">
        <v>106</v>
      </c>
      <c r="G404" t="s">
        <v>82</v>
      </c>
      <c r="H404" t="s">
        <v>82</v>
      </c>
      <c r="I404" t="s">
        <v>57</v>
      </c>
      <c r="J404" t="s">
        <v>82</v>
      </c>
      <c r="K404" t="s">
        <v>82</v>
      </c>
      <c r="L404" t="s">
        <v>70</v>
      </c>
      <c r="O404" t="s">
        <v>70</v>
      </c>
      <c r="P404" t="s">
        <v>82</v>
      </c>
      <c r="Q404" t="s">
        <v>82</v>
      </c>
      <c r="R404" t="s">
        <v>57</v>
      </c>
      <c r="S404" t="s">
        <v>1455</v>
      </c>
      <c r="U404" t="s">
        <v>42</v>
      </c>
      <c r="V404" t="s">
        <v>42</v>
      </c>
      <c r="W404" t="s">
        <v>42</v>
      </c>
      <c r="AK404" t="s">
        <v>42</v>
      </c>
      <c r="AL404" t="s">
        <v>43</v>
      </c>
    </row>
    <row r="405" spans="1:38" x14ac:dyDescent="0.25">
      <c r="A405">
        <v>403</v>
      </c>
      <c r="B405" t="s">
        <v>1456</v>
      </c>
      <c r="C405" s="6" t="s">
        <v>1457</v>
      </c>
      <c r="D405">
        <v>40</v>
      </c>
      <c r="E405" t="s">
        <v>54</v>
      </c>
      <c r="F405" t="s">
        <v>55</v>
      </c>
      <c r="G405" t="s">
        <v>178</v>
      </c>
      <c r="H405" t="s">
        <v>82</v>
      </c>
      <c r="J405" t="s">
        <v>82</v>
      </c>
      <c r="K405" t="s">
        <v>82</v>
      </c>
      <c r="L405" t="s">
        <v>50</v>
      </c>
      <c r="N405" t="s">
        <v>59</v>
      </c>
      <c r="O405" t="s">
        <v>70</v>
      </c>
      <c r="S405" t="s">
        <v>643</v>
      </c>
      <c r="U405" t="s">
        <v>42</v>
      </c>
      <c r="V405" t="s">
        <v>42</v>
      </c>
      <c r="AA405" t="s">
        <v>42</v>
      </c>
      <c r="AL405" t="s">
        <v>43</v>
      </c>
    </row>
    <row r="406" spans="1:38" x14ac:dyDescent="0.25">
      <c r="A406">
        <v>404</v>
      </c>
      <c r="B406" t="s">
        <v>1458</v>
      </c>
      <c r="C406" s="6" t="s">
        <v>1459</v>
      </c>
      <c r="D406">
        <v>32</v>
      </c>
      <c r="E406" t="s">
        <v>46</v>
      </c>
      <c r="F406" t="s">
        <v>55</v>
      </c>
      <c r="G406" t="s">
        <v>146</v>
      </c>
      <c r="H406" t="s">
        <v>49</v>
      </c>
      <c r="I406" t="s">
        <v>57</v>
      </c>
      <c r="J406" t="s">
        <v>146</v>
      </c>
      <c r="L406" t="s">
        <v>70</v>
      </c>
      <c r="N406" t="s">
        <v>69</v>
      </c>
      <c r="O406" t="s">
        <v>70</v>
      </c>
      <c r="P406" t="s">
        <v>146</v>
      </c>
      <c r="S406" t="s">
        <v>1460</v>
      </c>
      <c r="AA406" t="s">
        <v>42</v>
      </c>
      <c r="AC406" t="s">
        <v>42</v>
      </c>
      <c r="AD406" t="s">
        <v>42</v>
      </c>
      <c r="AK406" t="s">
        <v>42</v>
      </c>
      <c r="AL406" t="s">
        <v>43</v>
      </c>
    </row>
    <row r="407" spans="1:38" x14ac:dyDescent="0.25">
      <c r="A407">
        <v>405</v>
      </c>
      <c r="B407" t="s">
        <v>1461</v>
      </c>
      <c r="C407" s="6" t="s">
        <v>1462</v>
      </c>
      <c r="D407">
        <v>38</v>
      </c>
      <c r="E407" t="s">
        <v>46</v>
      </c>
      <c r="F407" t="s">
        <v>55</v>
      </c>
      <c r="G407" t="s">
        <v>1337</v>
      </c>
      <c r="H407" t="s">
        <v>93</v>
      </c>
      <c r="I407" t="s">
        <v>57</v>
      </c>
      <c r="J407" t="s">
        <v>346</v>
      </c>
      <c r="K407" t="s">
        <v>93</v>
      </c>
      <c r="L407" t="s">
        <v>34</v>
      </c>
      <c r="M407" t="s">
        <v>1463</v>
      </c>
      <c r="N407" t="s">
        <v>166</v>
      </c>
      <c r="O407" t="s">
        <v>110</v>
      </c>
      <c r="P407" t="s">
        <v>346</v>
      </c>
      <c r="Q407" t="s">
        <v>93</v>
      </c>
      <c r="R407" t="s">
        <v>57</v>
      </c>
      <c r="S407" t="s">
        <v>1464</v>
      </c>
      <c r="U407" t="s">
        <v>42</v>
      </c>
      <c r="V407" t="s">
        <v>42</v>
      </c>
      <c r="W407" t="s">
        <v>42</v>
      </c>
      <c r="AA407" t="s">
        <v>42</v>
      </c>
      <c r="AL407" t="s">
        <v>43</v>
      </c>
    </row>
    <row r="408" spans="1:38" x14ac:dyDescent="0.25">
      <c r="A408">
        <v>406</v>
      </c>
      <c r="B408" t="s">
        <v>1465</v>
      </c>
      <c r="C408" s="6" t="s">
        <v>1466</v>
      </c>
      <c r="D408">
        <v>33</v>
      </c>
      <c r="E408" t="s">
        <v>54</v>
      </c>
      <c r="F408" t="s">
        <v>55</v>
      </c>
      <c r="G408" t="s">
        <v>260</v>
      </c>
      <c r="H408" t="s">
        <v>49</v>
      </c>
      <c r="J408" t="s">
        <v>260</v>
      </c>
      <c r="K408" t="s">
        <v>49</v>
      </c>
      <c r="L408" t="s">
        <v>50</v>
      </c>
      <c r="N408" t="s">
        <v>102</v>
      </c>
      <c r="O408" t="s">
        <v>70</v>
      </c>
      <c r="S408" t="s">
        <v>1467</v>
      </c>
      <c r="Y408" t="s">
        <v>42</v>
      </c>
      <c r="Z408" t="s">
        <v>42</v>
      </c>
      <c r="AC408" t="s">
        <v>42</v>
      </c>
      <c r="AL408" t="s">
        <v>43</v>
      </c>
    </row>
    <row r="409" spans="1:38" x14ac:dyDescent="0.25">
      <c r="A409">
        <v>407</v>
      </c>
      <c r="B409" t="s">
        <v>1468</v>
      </c>
      <c r="C409" s="6" t="s">
        <v>1469</v>
      </c>
      <c r="D409">
        <v>42</v>
      </c>
      <c r="E409" t="s">
        <v>54</v>
      </c>
      <c r="F409" t="s">
        <v>55</v>
      </c>
      <c r="G409" t="s">
        <v>251</v>
      </c>
      <c r="H409" t="s">
        <v>251</v>
      </c>
      <c r="I409" t="s">
        <v>57</v>
      </c>
      <c r="J409" t="s">
        <v>362</v>
      </c>
      <c r="L409" t="s">
        <v>50</v>
      </c>
      <c r="N409" t="s">
        <v>1470</v>
      </c>
      <c r="O409" t="s">
        <v>70</v>
      </c>
      <c r="P409" t="s">
        <v>251</v>
      </c>
      <c r="S409" t="s">
        <v>1471</v>
      </c>
      <c r="AD409" t="s">
        <v>42</v>
      </c>
      <c r="AK409" t="s">
        <v>42</v>
      </c>
      <c r="AL409" t="s">
        <v>43</v>
      </c>
    </row>
    <row r="410" spans="1:38" x14ac:dyDescent="0.25">
      <c r="A410">
        <v>408</v>
      </c>
      <c r="B410" t="s">
        <v>1472</v>
      </c>
      <c r="C410" s="6" t="s">
        <v>1473</v>
      </c>
      <c r="D410">
        <v>53</v>
      </c>
      <c r="E410" t="s">
        <v>46</v>
      </c>
      <c r="F410" t="s">
        <v>55</v>
      </c>
      <c r="G410" t="s">
        <v>357</v>
      </c>
      <c r="I410" t="s">
        <v>57</v>
      </c>
      <c r="J410" t="s">
        <v>107</v>
      </c>
      <c r="K410" t="s">
        <v>49</v>
      </c>
      <c r="L410" t="s">
        <v>34</v>
      </c>
      <c r="M410" t="s">
        <v>1474</v>
      </c>
      <c r="N410" t="s">
        <v>456</v>
      </c>
      <c r="O410" t="s">
        <v>110</v>
      </c>
      <c r="P410" t="s">
        <v>107</v>
      </c>
      <c r="Q410" t="s">
        <v>49</v>
      </c>
      <c r="R410" t="s">
        <v>57</v>
      </c>
      <c r="S410" t="s">
        <v>1475</v>
      </c>
      <c r="U410" t="s">
        <v>42</v>
      </c>
      <c r="AA410" t="s">
        <v>42</v>
      </c>
      <c r="AC410" t="s">
        <v>42</v>
      </c>
      <c r="AL410" t="s">
        <v>43</v>
      </c>
    </row>
    <row r="411" spans="1:38" x14ac:dyDescent="0.25">
      <c r="A411">
        <v>409</v>
      </c>
      <c r="B411" t="s">
        <v>1476</v>
      </c>
      <c r="C411" s="6" t="s">
        <v>1477</v>
      </c>
      <c r="D411">
        <v>36</v>
      </c>
      <c r="E411" t="s">
        <v>46</v>
      </c>
      <c r="F411" t="s">
        <v>55</v>
      </c>
      <c r="G411" t="s">
        <v>422</v>
      </c>
      <c r="H411" t="s">
        <v>82</v>
      </c>
      <c r="I411" t="s">
        <v>57</v>
      </c>
      <c r="J411" t="s">
        <v>422</v>
      </c>
      <c r="L411" t="s">
        <v>34</v>
      </c>
      <c r="M411" t="s">
        <v>1478</v>
      </c>
      <c r="N411" t="s">
        <v>59</v>
      </c>
      <c r="O411" t="s">
        <v>1479</v>
      </c>
      <c r="P411" t="s">
        <v>422</v>
      </c>
      <c r="S411" t="s">
        <v>1480</v>
      </c>
      <c r="U411" t="s">
        <v>42</v>
      </c>
      <c r="V411" t="s">
        <v>42</v>
      </c>
      <c r="W411" t="s">
        <v>42</v>
      </c>
      <c r="AA411" t="s">
        <v>42</v>
      </c>
      <c r="AK411" t="s">
        <v>42</v>
      </c>
      <c r="AL411" t="s">
        <v>43</v>
      </c>
    </row>
    <row r="412" spans="1:38" x14ac:dyDescent="0.25">
      <c r="A412">
        <v>410</v>
      </c>
      <c r="B412" t="s">
        <v>1481</v>
      </c>
      <c r="C412" s="6" t="s">
        <v>1482</v>
      </c>
      <c r="D412">
        <v>54</v>
      </c>
      <c r="E412" t="s">
        <v>46</v>
      </c>
      <c r="F412" t="s">
        <v>55</v>
      </c>
      <c r="G412" t="s">
        <v>201</v>
      </c>
      <c r="J412" t="s">
        <v>201</v>
      </c>
      <c r="K412" t="s">
        <v>202</v>
      </c>
      <c r="L412" t="s">
        <v>70</v>
      </c>
      <c r="N412" t="s">
        <v>170</v>
      </c>
      <c r="O412" t="s">
        <v>70</v>
      </c>
      <c r="S412" t="s">
        <v>221</v>
      </c>
      <c r="U412" t="s">
        <v>42</v>
      </c>
      <c r="AA412" t="s">
        <v>42</v>
      </c>
      <c r="AL412" t="s">
        <v>43</v>
      </c>
    </row>
    <row r="413" spans="1:38" x14ac:dyDescent="0.25">
      <c r="A413">
        <v>411</v>
      </c>
      <c r="B413" t="s">
        <v>1483</v>
      </c>
      <c r="C413" s="6" t="s">
        <v>1484</v>
      </c>
      <c r="D413">
        <v>42</v>
      </c>
      <c r="E413" t="s">
        <v>46</v>
      </c>
      <c r="F413" t="s">
        <v>55</v>
      </c>
      <c r="G413" t="s">
        <v>165</v>
      </c>
      <c r="H413" t="s">
        <v>93</v>
      </c>
      <c r="I413" t="s">
        <v>57</v>
      </c>
      <c r="J413" t="s">
        <v>165</v>
      </c>
      <c r="L413" t="s">
        <v>50</v>
      </c>
      <c r="N413" t="s">
        <v>59</v>
      </c>
      <c r="O413" t="s">
        <v>60</v>
      </c>
      <c r="P413" t="s">
        <v>61</v>
      </c>
      <c r="S413" t="s">
        <v>1485</v>
      </c>
      <c r="V413" t="s">
        <v>42</v>
      </c>
      <c r="AC413" t="s">
        <v>42</v>
      </c>
      <c r="AD413" t="s">
        <v>42</v>
      </c>
      <c r="AF413" t="s">
        <v>42</v>
      </c>
      <c r="AK413" t="s">
        <v>42</v>
      </c>
      <c r="AL413" t="s">
        <v>43</v>
      </c>
    </row>
    <row r="414" spans="1:38" x14ac:dyDescent="0.25">
      <c r="A414">
        <v>412</v>
      </c>
      <c r="B414" t="s">
        <v>1486</v>
      </c>
      <c r="C414" s="6" t="s">
        <v>1487</v>
      </c>
      <c r="D414">
        <v>48</v>
      </c>
      <c r="E414" t="s">
        <v>46</v>
      </c>
      <c r="F414" t="s">
        <v>106</v>
      </c>
      <c r="G414" t="s">
        <v>82</v>
      </c>
      <c r="H414" t="s">
        <v>82</v>
      </c>
      <c r="I414" t="s">
        <v>57</v>
      </c>
      <c r="J414" t="s">
        <v>82</v>
      </c>
      <c r="K414" t="s">
        <v>82</v>
      </c>
      <c r="L414" t="s">
        <v>70</v>
      </c>
      <c r="N414" t="s">
        <v>350</v>
      </c>
      <c r="O414" t="s">
        <v>70</v>
      </c>
      <c r="P414" t="s">
        <v>82</v>
      </c>
      <c r="Q414" t="s">
        <v>82</v>
      </c>
      <c r="S414" t="s">
        <v>859</v>
      </c>
      <c r="U414" t="s">
        <v>42</v>
      </c>
      <c r="W414" t="s">
        <v>42</v>
      </c>
      <c r="X414" t="s">
        <v>42</v>
      </c>
      <c r="AK414" t="s">
        <v>42</v>
      </c>
      <c r="AL414" t="s">
        <v>43</v>
      </c>
    </row>
    <row r="415" spans="1:38" x14ac:dyDescent="0.25">
      <c r="A415">
        <v>413</v>
      </c>
      <c r="B415" t="s">
        <v>1488</v>
      </c>
      <c r="C415" s="6" t="s">
        <v>1489</v>
      </c>
      <c r="D415">
        <v>50</v>
      </c>
      <c r="E415" t="s">
        <v>54</v>
      </c>
      <c r="F415" t="s">
        <v>55</v>
      </c>
      <c r="G415" t="s">
        <v>460</v>
      </c>
      <c r="H415" t="s">
        <v>93</v>
      </c>
      <c r="I415" t="s">
        <v>57</v>
      </c>
      <c r="J415" t="s">
        <v>460</v>
      </c>
      <c r="L415" t="s">
        <v>70</v>
      </c>
      <c r="N415" t="s">
        <v>1490</v>
      </c>
      <c r="O415" t="s">
        <v>70</v>
      </c>
      <c r="P415" t="s">
        <v>460</v>
      </c>
      <c r="S415" t="s">
        <v>412</v>
      </c>
      <c r="W415" t="s">
        <v>42</v>
      </c>
      <c r="AK415" t="s">
        <v>42</v>
      </c>
      <c r="AL415" t="s">
        <v>43</v>
      </c>
    </row>
    <row r="416" spans="1:38" x14ac:dyDescent="0.25">
      <c r="A416">
        <v>414</v>
      </c>
      <c r="B416" t="s">
        <v>1491</v>
      </c>
      <c r="C416" s="6" t="s">
        <v>1492</v>
      </c>
      <c r="D416">
        <v>28</v>
      </c>
      <c r="E416" t="s">
        <v>46</v>
      </c>
      <c r="F416" t="s">
        <v>55</v>
      </c>
      <c r="G416" t="s">
        <v>1493</v>
      </c>
      <c r="H416" t="s">
        <v>137</v>
      </c>
      <c r="I416" t="s">
        <v>57</v>
      </c>
      <c r="J416" t="s">
        <v>82</v>
      </c>
      <c r="K416" t="s">
        <v>82</v>
      </c>
      <c r="L416" t="s">
        <v>50</v>
      </c>
      <c r="O416" t="s">
        <v>287</v>
      </c>
      <c r="P416" t="s">
        <v>1493</v>
      </c>
      <c r="Q416" t="s">
        <v>137</v>
      </c>
      <c r="R416" t="s">
        <v>57</v>
      </c>
      <c r="S416" t="s">
        <v>928</v>
      </c>
      <c r="Y416" t="s">
        <v>42</v>
      </c>
      <c r="AK416" t="s">
        <v>42</v>
      </c>
      <c r="AL416" t="s">
        <v>43</v>
      </c>
    </row>
    <row r="417" spans="1:38" x14ac:dyDescent="0.25">
      <c r="A417">
        <v>415</v>
      </c>
      <c r="B417" t="s">
        <v>1494</v>
      </c>
      <c r="C417" s="6" t="s">
        <v>1495</v>
      </c>
      <c r="D417">
        <v>41</v>
      </c>
      <c r="E417" t="s">
        <v>46</v>
      </c>
      <c r="F417" t="s">
        <v>55</v>
      </c>
      <c r="G417" t="s">
        <v>1496</v>
      </c>
      <c r="H417" t="s">
        <v>101</v>
      </c>
      <c r="I417" t="s">
        <v>57</v>
      </c>
      <c r="J417" t="s">
        <v>1496</v>
      </c>
      <c r="L417" t="s">
        <v>70</v>
      </c>
      <c r="N417" t="s">
        <v>59</v>
      </c>
      <c r="O417" t="s">
        <v>70</v>
      </c>
      <c r="P417" t="s">
        <v>1496</v>
      </c>
      <c r="S417" t="s">
        <v>1497</v>
      </c>
      <c r="U417" t="s">
        <v>42</v>
      </c>
      <c r="W417" t="s">
        <v>42</v>
      </c>
      <c r="AC417" t="s">
        <v>42</v>
      </c>
      <c r="AK417" t="s">
        <v>42</v>
      </c>
      <c r="AL417" t="s">
        <v>43</v>
      </c>
    </row>
    <row r="418" spans="1:38" x14ac:dyDescent="0.25">
      <c r="A418">
        <v>416</v>
      </c>
      <c r="B418" t="s">
        <v>1498</v>
      </c>
      <c r="C418" s="6" t="s">
        <v>1499</v>
      </c>
      <c r="D418">
        <v>24</v>
      </c>
      <c r="E418" t="s">
        <v>46</v>
      </c>
      <c r="F418" t="s">
        <v>55</v>
      </c>
      <c r="G418" t="s">
        <v>1500</v>
      </c>
      <c r="H418" t="s">
        <v>82</v>
      </c>
      <c r="J418" t="s">
        <v>1500</v>
      </c>
      <c r="K418" t="s">
        <v>82</v>
      </c>
      <c r="L418" t="s">
        <v>70</v>
      </c>
      <c r="N418" t="s">
        <v>83</v>
      </c>
      <c r="O418" t="s">
        <v>70</v>
      </c>
      <c r="S418" t="s">
        <v>84</v>
      </c>
      <c r="U418" t="s">
        <v>42</v>
      </c>
      <c r="AL418" t="s">
        <v>43</v>
      </c>
    </row>
    <row r="419" spans="1:38" x14ac:dyDescent="0.25">
      <c r="A419">
        <v>417</v>
      </c>
      <c r="B419" t="s">
        <v>1501</v>
      </c>
      <c r="C419" s="6" t="s">
        <v>1502</v>
      </c>
      <c r="D419">
        <v>42</v>
      </c>
      <c r="E419" t="s">
        <v>46</v>
      </c>
      <c r="F419" t="s">
        <v>55</v>
      </c>
      <c r="G419" t="s">
        <v>150</v>
      </c>
      <c r="H419" t="s">
        <v>93</v>
      </c>
      <c r="I419" t="s">
        <v>57</v>
      </c>
      <c r="J419" t="s">
        <v>150</v>
      </c>
      <c r="K419" t="s">
        <v>93</v>
      </c>
      <c r="L419" t="s">
        <v>70</v>
      </c>
      <c r="N419" t="s">
        <v>59</v>
      </c>
      <c r="O419" t="s">
        <v>70</v>
      </c>
      <c r="P419" t="s">
        <v>150</v>
      </c>
      <c r="Q419" t="s">
        <v>93</v>
      </c>
      <c r="R419" t="s">
        <v>57</v>
      </c>
      <c r="S419" t="s">
        <v>1503</v>
      </c>
      <c r="U419" t="s">
        <v>42</v>
      </c>
      <c r="W419" t="s">
        <v>42</v>
      </c>
      <c r="AA419" t="s">
        <v>42</v>
      </c>
      <c r="AC419" t="s">
        <v>42</v>
      </c>
      <c r="AL419" t="s">
        <v>43</v>
      </c>
    </row>
    <row r="420" spans="1:38" x14ac:dyDescent="0.25">
      <c r="A420">
        <v>418</v>
      </c>
      <c r="B420" t="s">
        <v>1504</v>
      </c>
      <c r="C420" s="6" t="s">
        <v>1505</v>
      </c>
      <c r="D420">
        <v>43</v>
      </c>
      <c r="E420" t="s">
        <v>54</v>
      </c>
      <c r="F420" t="s">
        <v>55</v>
      </c>
      <c r="G420" t="s">
        <v>92</v>
      </c>
      <c r="J420" t="s">
        <v>92</v>
      </c>
      <c r="K420" t="s">
        <v>93</v>
      </c>
      <c r="L420" t="s">
        <v>70</v>
      </c>
      <c r="N420" t="s">
        <v>102</v>
      </c>
      <c r="O420" t="s">
        <v>70</v>
      </c>
      <c r="S420" t="s">
        <v>1506</v>
      </c>
      <c r="Y420" t="s">
        <v>42</v>
      </c>
      <c r="Z420" t="s">
        <v>42</v>
      </c>
      <c r="AL420" t="s">
        <v>43</v>
      </c>
    </row>
    <row r="421" spans="1:38" x14ac:dyDescent="0.25">
      <c r="A421">
        <v>419</v>
      </c>
      <c r="B421" t="s">
        <v>1507</v>
      </c>
      <c r="C421" s="6" t="s">
        <v>1508</v>
      </c>
      <c r="D421">
        <v>48</v>
      </c>
      <c r="E421" t="s">
        <v>54</v>
      </c>
      <c r="F421" t="s">
        <v>55</v>
      </c>
      <c r="G421" t="s">
        <v>496</v>
      </c>
      <c r="H421" t="s">
        <v>101</v>
      </c>
      <c r="I421" t="s">
        <v>57</v>
      </c>
      <c r="J421" t="s">
        <v>1369</v>
      </c>
      <c r="K421" t="s">
        <v>101</v>
      </c>
      <c r="L421" t="s">
        <v>34</v>
      </c>
      <c r="M421" t="s">
        <v>1509</v>
      </c>
      <c r="N421" t="s">
        <v>1510</v>
      </c>
      <c r="O421" t="s">
        <v>424</v>
      </c>
      <c r="P421" t="s">
        <v>1369</v>
      </c>
      <c r="Q421" t="s">
        <v>101</v>
      </c>
      <c r="S421" t="s">
        <v>1511</v>
      </c>
      <c r="AA421" t="s">
        <v>42</v>
      </c>
      <c r="AC421" t="s">
        <v>42</v>
      </c>
      <c r="AF421" t="s">
        <v>42</v>
      </c>
      <c r="AJ421" t="s">
        <v>42</v>
      </c>
      <c r="AK421" t="s">
        <v>42</v>
      </c>
      <c r="AL421" t="s">
        <v>43</v>
      </c>
    </row>
    <row r="422" spans="1:38" x14ac:dyDescent="0.25">
      <c r="A422">
        <v>420</v>
      </c>
      <c r="B422" t="s">
        <v>1512</v>
      </c>
      <c r="C422" s="6" t="s">
        <v>1513</v>
      </c>
      <c r="D422">
        <v>45</v>
      </c>
      <c r="E422" t="s">
        <v>46</v>
      </c>
      <c r="F422" t="s">
        <v>55</v>
      </c>
      <c r="G422" t="s">
        <v>649</v>
      </c>
      <c r="H422" t="s">
        <v>82</v>
      </c>
      <c r="I422" t="s">
        <v>57</v>
      </c>
      <c r="J422" t="s">
        <v>649</v>
      </c>
      <c r="K422" t="s">
        <v>82</v>
      </c>
      <c r="L422" t="s">
        <v>70</v>
      </c>
      <c r="N422" t="s">
        <v>170</v>
      </c>
      <c r="O422" t="s">
        <v>975</v>
      </c>
      <c r="P422" t="s">
        <v>649</v>
      </c>
      <c r="Q422" t="s">
        <v>82</v>
      </c>
      <c r="R422" t="s">
        <v>57</v>
      </c>
      <c r="S422" t="s">
        <v>1514</v>
      </c>
      <c r="U422" t="s">
        <v>42</v>
      </c>
      <c r="V422" t="s">
        <v>42</v>
      </c>
      <c r="AA422" t="s">
        <v>42</v>
      </c>
      <c r="AL422" t="s">
        <v>43</v>
      </c>
    </row>
    <row r="423" spans="1:38" x14ac:dyDescent="0.25">
      <c r="A423">
        <v>421</v>
      </c>
      <c r="B423" t="s">
        <v>1515</v>
      </c>
      <c r="C423" s="6" t="s">
        <v>559</v>
      </c>
      <c r="D423">
        <v>47</v>
      </c>
      <c r="E423" t="s">
        <v>46</v>
      </c>
      <c r="F423" t="s">
        <v>47</v>
      </c>
      <c r="G423" t="s">
        <v>1516</v>
      </c>
      <c r="H423" t="s">
        <v>1517</v>
      </c>
      <c r="I423" t="s">
        <v>191</v>
      </c>
      <c r="J423" t="s">
        <v>97</v>
      </c>
      <c r="K423" t="s">
        <v>82</v>
      </c>
      <c r="L423" t="s">
        <v>34</v>
      </c>
      <c r="N423" t="s">
        <v>166</v>
      </c>
      <c r="O423" t="s">
        <v>1081</v>
      </c>
      <c r="P423" t="s">
        <v>97</v>
      </c>
      <c r="Q423" t="s">
        <v>82</v>
      </c>
      <c r="S423" t="s">
        <v>415</v>
      </c>
      <c r="V423" t="s">
        <v>42</v>
      </c>
      <c r="W423" t="s">
        <v>42</v>
      </c>
      <c r="AK423" t="s">
        <v>42</v>
      </c>
      <c r="AL423" t="s">
        <v>43</v>
      </c>
    </row>
    <row r="424" spans="1:38" x14ac:dyDescent="0.25">
      <c r="A424">
        <v>422</v>
      </c>
      <c r="B424" t="s">
        <v>1518</v>
      </c>
      <c r="C424" s="6" t="s">
        <v>1519</v>
      </c>
      <c r="D424">
        <v>39</v>
      </c>
      <c r="E424" t="s">
        <v>46</v>
      </c>
      <c r="F424" t="s">
        <v>106</v>
      </c>
      <c r="G424" t="s">
        <v>146</v>
      </c>
      <c r="H424" t="s">
        <v>49</v>
      </c>
      <c r="I424" t="s">
        <v>57</v>
      </c>
      <c r="J424" t="s">
        <v>146</v>
      </c>
      <c r="K424" t="s">
        <v>49</v>
      </c>
      <c r="L424" t="s">
        <v>70</v>
      </c>
      <c r="N424" t="s">
        <v>59</v>
      </c>
      <c r="O424" t="s">
        <v>70</v>
      </c>
      <c r="P424" t="s">
        <v>146</v>
      </c>
      <c r="Q424" t="s">
        <v>49</v>
      </c>
      <c r="S424" t="s">
        <v>1520</v>
      </c>
      <c r="U424" t="s">
        <v>42</v>
      </c>
      <c r="W424" t="s">
        <v>42</v>
      </c>
      <c r="X424" t="s">
        <v>42</v>
      </c>
      <c r="AK424" t="s">
        <v>42</v>
      </c>
      <c r="AL424" t="s">
        <v>43</v>
      </c>
    </row>
    <row r="425" spans="1:38" x14ac:dyDescent="0.25">
      <c r="A425">
        <v>423</v>
      </c>
      <c r="B425" t="s">
        <v>1521</v>
      </c>
      <c r="C425" s="6" t="s">
        <v>1522</v>
      </c>
      <c r="D425">
        <v>39</v>
      </c>
      <c r="E425" t="s">
        <v>46</v>
      </c>
      <c r="F425" t="s">
        <v>55</v>
      </c>
      <c r="G425" t="s">
        <v>93</v>
      </c>
      <c r="H425" t="s">
        <v>93</v>
      </c>
      <c r="J425" t="s">
        <v>93</v>
      </c>
      <c r="K425" t="s">
        <v>93</v>
      </c>
      <c r="L425" t="s">
        <v>50</v>
      </c>
      <c r="N425" t="s">
        <v>102</v>
      </c>
      <c r="O425" t="s">
        <v>70</v>
      </c>
      <c r="S425" t="s">
        <v>1523</v>
      </c>
      <c r="U425" t="s">
        <v>42</v>
      </c>
      <c r="V425" t="s">
        <v>42</v>
      </c>
      <c r="AL425" t="s">
        <v>43</v>
      </c>
    </row>
    <row r="426" spans="1:38" x14ac:dyDescent="0.25">
      <c r="A426">
        <v>424</v>
      </c>
      <c r="B426" t="s">
        <v>1524</v>
      </c>
      <c r="C426" s="6" t="s">
        <v>1525</v>
      </c>
      <c r="D426">
        <v>46</v>
      </c>
      <c r="E426" t="s">
        <v>54</v>
      </c>
      <c r="F426" t="s">
        <v>55</v>
      </c>
      <c r="G426" t="s">
        <v>178</v>
      </c>
      <c r="J426" t="s">
        <v>178</v>
      </c>
      <c r="K426" t="s">
        <v>82</v>
      </c>
      <c r="L426" t="s">
        <v>70</v>
      </c>
      <c r="N426" t="s">
        <v>1526</v>
      </c>
      <c r="O426" t="s">
        <v>70</v>
      </c>
      <c r="S426" t="s">
        <v>1527</v>
      </c>
      <c r="Y426" t="s">
        <v>42</v>
      </c>
      <c r="AC426" t="s">
        <v>42</v>
      </c>
      <c r="AI426" t="s">
        <v>1528</v>
      </c>
      <c r="AL426" t="s">
        <v>43</v>
      </c>
    </row>
    <row r="427" spans="1:38" x14ac:dyDescent="0.25">
      <c r="A427">
        <v>425</v>
      </c>
      <c r="B427" t="s">
        <v>1529</v>
      </c>
      <c r="C427" s="6" t="s">
        <v>516</v>
      </c>
      <c r="D427">
        <v>57</v>
      </c>
      <c r="E427" t="s">
        <v>46</v>
      </c>
      <c r="F427" t="s">
        <v>55</v>
      </c>
      <c r="G427" t="s">
        <v>132</v>
      </c>
      <c r="H427" t="s">
        <v>93</v>
      </c>
      <c r="I427" t="s">
        <v>57</v>
      </c>
      <c r="J427" t="s">
        <v>93</v>
      </c>
      <c r="K427" t="s">
        <v>93</v>
      </c>
      <c r="L427" t="s">
        <v>50</v>
      </c>
      <c r="N427" t="s">
        <v>59</v>
      </c>
      <c r="O427" t="s">
        <v>70</v>
      </c>
      <c r="P427" t="s">
        <v>132</v>
      </c>
      <c r="Q427" t="s">
        <v>93</v>
      </c>
      <c r="R427" t="s">
        <v>57</v>
      </c>
      <c r="S427" t="s">
        <v>1530</v>
      </c>
      <c r="W427" t="s">
        <v>42</v>
      </c>
      <c r="AA427" t="s">
        <v>42</v>
      </c>
      <c r="AL427" t="s">
        <v>43</v>
      </c>
    </row>
    <row r="428" spans="1:38" x14ac:dyDescent="0.25">
      <c r="A428">
        <v>426</v>
      </c>
      <c r="B428" t="s">
        <v>1531</v>
      </c>
      <c r="C428" s="6" t="s">
        <v>1532</v>
      </c>
      <c r="D428">
        <v>41</v>
      </c>
      <c r="E428" t="s">
        <v>46</v>
      </c>
      <c r="F428" t="s">
        <v>106</v>
      </c>
      <c r="G428" t="s">
        <v>82</v>
      </c>
      <c r="H428" t="s">
        <v>82</v>
      </c>
      <c r="I428" t="s">
        <v>57</v>
      </c>
      <c r="J428" t="s">
        <v>165</v>
      </c>
      <c r="K428" t="s">
        <v>93</v>
      </c>
      <c r="L428" t="s">
        <v>50</v>
      </c>
      <c r="N428" t="s">
        <v>350</v>
      </c>
      <c r="O428" t="s">
        <v>70</v>
      </c>
      <c r="P428" t="s">
        <v>165</v>
      </c>
      <c r="Q428" t="s">
        <v>93</v>
      </c>
      <c r="S428" t="s">
        <v>1533</v>
      </c>
      <c r="U428" t="s">
        <v>42</v>
      </c>
      <c r="W428" t="s">
        <v>42</v>
      </c>
      <c r="AK428" t="s">
        <v>42</v>
      </c>
      <c r="AL428" t="s">
        <v>43</v>
      </c>
    </row>
    <row r="429" spans="1:38" x14ac:dyDescent="0.25">
      <c r="A429">
        <v>427</v>
      </c>
      <c r="B429" t="s">
        <v>1534</v>
      </c>
      <c r="C429" s="6" t="s">
        <v>1535</v>
      </c>
      <c r="D429">
        <v>23</v>
      </c>
      <c r="E429" t="s">
        <v>54</v>
      </c>
      <c r="F429" t="s">
        <v>55</v>
      </c>
      <c r="G429" t="s">
        <v>1536</v>
      </c>
      <c r="H429" t="s">
        <v>142</v>
      </c>
      <c r="I429" t="s">
        <v>57</v>
      </c>
      <c r="J429" t="s">
        <v>1536</v>
      </c>
      <c r="K429" t="s">
        <v>142</v>
      </c>
      <c r="L429" t="s">
        <v>70</v>
      </c>
      <c r="N429" t="s">
        <v>170</v>
      </c>
      <c r="O429" t="s">
        <v>70</v>
      </c>
      <c r="P429" t="s">
        <v>1536</v>
      </c>
      <c r="Q429" t="s">
        <v>142</v>
      </c>
      <c r="S429" t="s">
        <v>1537</v>
      </c>
      <c r="W429" t="s">
        <v>42</v>
      </c>
      <c r="AA429" t="s">
        <v>42</v>
      </c>
      <c r="AK429" t="s">
        <v>42</v>
      </c>
      <c r="AL429" t="s">
        <v>43</v>
      </c>
    </row>
    <row r="430" spans="1:38" x14ac:dyDescent="0.25">
      <c r="A430">
        <v>428</v>
      </c>
      <c r="B430" t="s">
        <v>1538</v>
      </c>
      <c r="C430" s="6" t="s">
        <v>1539</v>
      </c>
      <c r="D430">
        <v>51</v>
      </c>
      <c r="E430" t="s">
        <v>46</v>
      </c>
      <c r="F430" t="s">
        <v>55</v>
      </c>
      <c r="G430" t="s">
        <v>151</v>
      </c>
      <c r="H430" t="s">
        <v>93</v>
      </c>
      <c r="I430" t="s">
        <v>57</v>
      </c>
      <c r="J430" t="s">
        <v>151</v>
      </c>
      <c r="L430" t="s">
        <v>50</v>
      </c>
      <c r="N430" t="s">
        <v>59</v>
      </c>
      <c r="O430" t="s">
        <v>70</v>
      </c>
      <c r="P430" t="s">
        <v>151</v>
      </c>
      <c r="S430" t="s">
        <v>1540</v>
      </c>
      <c r="U430" t="s">
        <v>42</v>
      </c>
      <c r="W430" t="s">
        <v>42</v>
      </c>
      <c r="Y430" t="s">
        <v>42</v>
      </c>
      <c r="AC430" t="s">
        <v>42</v>
      </c>
      <c r="AK430" t="s">
        <v>42</v>
      </c>
      <c r="AL430" t="s">
        <v>43</v>
      </c>
    </row>
    <row r="431" spans="1:38" x14ac:dyDescent="0.25">
      <c r="A431">
        <v>429</v>
      </c>
      <c r="B431" t="s">
        <v>1541</v>
      </c>
      <c r="C431" s="6" t="s">
        <v>161</v>
      </c>
      <c r="D431">
        <v>46</v>
      </c>
      <c r="E431" t="s">
        <v>46</v>
      </c>
      <c r="F431" t="s">
        <v>47</v>
      </c>
      <c r="G431" t="s">
        <v>146</v>
      </c>
      <c r="H431" t="s">
        <v>49</v>
      </c>
      <c r="I431" t="s">
        <v>57</v>
      </c>
      <c r="J431" t="s">
        <v>146</v>
      </c>
      <c r="L431" t="s">
        <v>50</v>
      </c>
      <c r="N431" t="s">
        <v>69</v>
      </c>
      <c r="O431" t="s">
        <v>110</v>
      </c>
      <c r="P431" t="s">
        <v>107</v>
      </c>
      <c r="S431" t="s">
        <v>1542</v>
      </c>
      <c r="U431" t="s">
        <v>42</v>
      </c>
      <c r="V431" t="s">
        <v>42</v>
      </c>
      <c r="AA431" t="s">
        <v>42</v>
      </c>
      <c r="AK431" t="s">
        <v>42</v>
      </c>
      <c r="AL431" t="s">
        <v>43</v>
      </c>
    </row>
    <row r="432" spans="1:38" x14ac:dyDescent="0.25">
      <c r="A432">
        <v>430</v>
      </c>
      <c r="B432" t="s">
        <v>1543</v>
      </c>
      <c r="C432" s="6" t="s">
        <v>1544</v>
      </c>
      <c r="D432">
        <v>52</v>
      </c>
      <c r="E432" t="s">
        <v>46</v>
      </c>
      <c r="F432" t="s">
        <v>55</v>
      </c>
      <c r="G432" t="s">
        <v>525</v>
      </c>
      <c r="H432" t="s">
        <v>93</v>
      </c>
      <c r="I432" t="s">
        <v>57</v>
      </c>
      <c r="J432" t="s">
        <v>525</v>
      </c>
      <c r="L432" t="s">
        <v>70</v>
      </c>
      <c r="N432" t="s">
        <v>102</v>
      </c>
      <c r="O432" t="s">
        <v>70</v>
      </c>
      <c r="P432" t="s">
        <v>525</v>
      </c>
      <c r="S432" t="s">
        <v>1545</v>
      </c>
      <c r="Y432" t="s">
        <v>42</v>
      </c>
      <c r="AC432" t="s">
        <v>42</v>
      </c>
      <c r="AK432" t="s">
        <v>42</v>
      </c>
      <c r="AL432" t="s">
        <v>43</v>
      </c>
    </row>
    <row r="433" spans="1:38" x14ac:dyDescent="0.25">
      <c r="A433">
        <v>431</v>
      </c>
      <c r="B433" t="s">
        <v>1546</v>
      </c>
      <c r="C433" s="6" t="s">
        <v>1547</v>
      </c>
      <c r="D433">
        <v>31</v>
      </c>
      <c r="E433" t="s">
        <v>46</v>
      </c>
      <c r="F433" t="s">
        <v>55</v>
      </c>
      <c r="G433" t="s">
        <v>1548</v>
      </c>
      <c r="J433" t="s">
        <v>1548</v>
      </c>
      <c r="K433" t="s">
        <v>251</v>
      </c>
      <c r="L433" t="s">
        <v>34</v>
      </c>
      <c r="M433" t="s">
        <v>1549</v>
      </c>
      <c r="N433" t="s">
        <v>1550</v>
      </c>
      <c r="O433" t="s">
        <v>34</v>
      </c>
      <c r="S433" t="s">
        <v>1551</v>
      </c>
      <c r="U433" t="s">
        <v>42</v>
      </c>
      <c r="AA433" t="s">
        <v>42</v>
      </c>
      <c r="AL433" t="s">
        <v>43</v>
      </c>
    </row>
    <row r="434" spans="1:38" x14ac:dyDescent="0.25">
      <c r="A434">
        <v>432</v>
      </c>
      <c r="B434" t="s">
        <v>1552</v>
      </c>
      <c r="C434" s="6" t="s">
        <v>1553</v>
      </c>
      <c r="D434">
        <v>35</v>
      </c>
      <c r="E434" t="s">
        <v>46</v>
      </c>
      <c r="F434" t="s">
        <v>47</v>
      </c>
      <c r="G434" t="s">
        <v>1243</v>
      </c>
      <c r="H434" t="s">
        <v>82</v>
      </c>
      <c r="J434" t="s">
        <v>1243</v>
      </c>
      <c r="K434" t="s">
        <v>82</v>
      </c>
      <c r="L434" t="s">
        <v>70</v>
      </c>
      <c r="S434" t="s">
        <v>1554</v>
      </c>
      <c r="AI434" t="s">
        <v>607</v>
      </c>
      <c r="AL434" t="s">
        <v>1555</v>
      </c>
    </row>
    <row r="435" spans="1:38" x14ac:dyDescent="0.25">
      <c r="A435">
        <v>433</v>
      </c>
      <c r="B435" t="s">
        <v>1556</v>
      </c>
      <c r="C435" s="6" t="s">
        <v>1557</v>
      </c>
      <c r="D435">
        <v>69</v>
      </c>
      <c r="E435" t="s">
        <v>46</v>
      </c>
      <c r="F435" t="s">
        <v>55</v>
      </c>
      <c r="G435" t="s">
        <v>889</v>
      </c>
      <c r="H435" t="s">
        <v>202</v>
      </c>
      <c r="I435" t="s">
        <v>57</v>
      </c>
      <c r="J435" t="s">
        <v>208</v>
      </c>
      <c r="K435" t="s">
        <v>93</v>
      </c>
      <c r="L435" t="s">
        <v>50</v>
      </c>
      <c r="N435" t="s">
        <v>166</v>
      </c>
      <c r="O435" t="s">
        <v>70</v>
      </c>
      <c r="P435" t="s">
        <v>889</v>
      </c>
      <c r="Q435" t="s">
        <v>202</v>
      </c>
      <c r="R435" t="s">
        <v>57</v>
      </c>
      <c r="S435" t="s">
        <v>1558</v>
      </c>
      <c r="V435" t="s">
        <v>42</v>
      </c>
      <c r="W435" t="s">
        <v>42</v>
      </c>
      <c r="AC435" t="s">
        <v>42</v>
      </c>
      <c r="AL435" t="s">
        <v>43</v>
      </c>
    </row>
    <row r="436" spans="1:38" x14ac:dyDescent="0.25">
      <c r="A436">
        <v>434</v>
      </c>
      <c r="B436" t="s">
        <v>1559</v>
      </c>
      <c r="C436" s="6" t="s">
        <v>1560</v>
      </c>
      <c r="D436">
        <v>38</v>
      </c>
      <c r="E436" t="s">
        <v>46</v>
      </c>
      <c r="F436" t="s">
        <v>55</v>
      </c>
      <c r="G436" t="s">
        <v>1561</v>
      </c>
      <c r="H436" t="s">
        <v>251</v>
      </c>
      <c r="I436" t="s">
        <v>57</v>
      </c>
      <c r="J436" t="s">
        <v>1561</v>
      </c>
      <c r="K436" t="s">
        <v>251</v>
      </c>
      <c r="L436" t="s">
        <v>70</v>
      </c>
      <c r="O436" t="s">
        <v>70</v>
      </c>
      <c r="P436" t="s">
        <v>251</v>
      </c>
      <c r="S436" t="s">
        <v>1562</v>
      </c>
      <c r="U436" t="s">
        <v>42</v>
      </c>
      <c r="W436" t="s">
        <v>42</v>
      </c>
      <c r="AE436" t="s">
        <v>42</v>
      </c>
      <c r="AK436" t="s">
        <v>42</v>
      </c>
      <c r="AL436" t="s">
        <v>43</v>
      </c>
    </row>
    <row r="437" spans="1:38" x14ac:dyDescent="0.25">
      <c r="A437">
        <v>435</v>
      </c>
      <c r="B437" t="s">
        <v>1563</v>
      </c>
      <c r="C437" s="6" t="s">
        <v>1564</v>
      </c>
      <c r="D437">
        <v>42</v>
      </c>
      <c r="E437" t="s">
        <v>46</v>
      </c>
      <c r="F437" t="s">
        <v>106</v>
      </c>
      <c r="G437" t="s">
        <v>433</v>
      </c>
      <c r="H437" t="s">
        <v>142</v>
      </c>
      <c r="I437" t="s">
        <v>57</v>
      </c>
      <c r="J437" t="s">
        <v>433</v>
      </c>
      <c r="K437" t="s">
        <v>142</v>
      </c>
      <c r="L437" t="s">
        <v>70</v>
      </c>
      <c r="N437" t="s">
        <v>456</v>
      </c>
      <c r="O437" t="s">
        <v>70</v>
      </c>
      <c r="P437" t="s">
        <v>433</v>
      </c>
      <c r="Q437" t="s">
        <v>142</v>
      </c>
      <c r="R437" t="s">
        <v>57</v>
      </c>
      <c r="S437" t="s">
        <v>1565</v>
      </c>
      <c r="W437" t="s">
        <v>42</v>
      </c>
      <c r="AL437" t="s">
        <v>43</v>
      </c>
    </row>
    <row r="438" spans="1:38" x14ac:dyDescent="0.25">
      <c r="A438">
        <v>436</v>
      </c>
      <c r="B438" t="s">
        <v>1566</v>
      </c>
      <c r="C438" s="6" t="s">
        <v>1567</v>
      </c>
      <c r="D438">
        <v>65</v>
      </c>
      <c r="E438" t="s">
        <v>46</v>
      </c>
      <c r="F438" t="s">
        <v>55</v>
      </c>
      <c r="G438" t="s">
        <v>442</v>
      </c>
      <c r="H438" t="s">
        <v>49</v>
      </c>
      <c r="I438" t="s">
        <v>57</v>
      </c>
      <c r="J438" t="s">
        <v>442</v>
      </c>
      <c r="K438" t="s">
        <v>49</v>
      </c>
      <c r="L438" t="s">
        <v>70</v>
      </c>
      <c r="O438" t="s">
        <v>70</v>
      </c>
      <c r="P438" t="s">
        <v>442</v>
      </c>
      <c r="Q438" t="s">
        <v>49</v>
      </c>
      <c r="R438" t="s">
        <v>57</v>
      </c>
      <c r="S438" t="s">
        <v>1568</v>
      </c>
      <c r="W438" t="s">
        <v>42</v>
      </c>
      <c r="AA438" t="s">
        <v>42</v>
      </c>
      <c r="AB438" t="s">
        <v>42</v>
      </c>
      <c r="AC438" t="s">
        <v>42</v>
      </c>
      <c r="AK438" t="s">
        <v>42</v>
      </c>
      <c r="AL438" t="s">
        <v>43</v>
      </c>
    </row>
    <row r="439" spans="1:38" x14ac:dyDescent="0.25">
      <c r="A439">
        <v>437</v>
      </c>
      <c r="B439" t="s">
        <v>1569</v>
      </c>
      <c r="C439" s="6" t="s">
        <v>1570</v>
      </c>
      <c r="D439">
        <v>53</v>
      </c>
      <c r="E439" t="s">
        <v>46</v>
      </c>
      <c r="F439" t="s">
        <v>55</v>
      </c>
      <c r="G439" t="s">
        <v>305</v>
      </c>
      <c r="H439" t="s">
        <v>93</v>
      </c>
      <c r="I439" t="s">
        <v>57</v>
      </c>
      <c r="J439" t="s">
        <v>305</v>
      </c>
      <c r="K439" t="s">
        <v>93</v>
      </c>
      <c r="L439" t="s">
        <v>70</v>
      </c>
      <c r="N439" t="s">
        <v>59</v>
      </c>
      <c r="O439" t="s">
        <v>70</v>
      </c>
      <c r="P439" t="s">
        <v>305</v>
      </c>
      <c r="Q439" t="s">
        <v>93</v>
      </c>
      <c r="R439" t="s">
        <v>57</v>
      </c>
      <c r="S439" t="s">
        <v>1571</v>
      </c>
      <c r="W439" t="s">
        <v>42</v>
      </c>
      <c r="AC439" t="s">
        <v>42</v>
      </c>
      <c r="AL439" t="s">
        <v>43</v>
      </c>
    </row>
    <row r="440" spans="1:38" x14ac:dyDescent="0.25">
      <c r="A440">
        <v>438</v>
      </c>
      <c r="B440" t="s">
        <v>1572</v>
      </c>
      <c r="C440" s="6" t="s">
        <v>1573</v>
      </c>
      <c r="D440">
        <v>45</v>
      </c>
      <c r="E440" t="s">
        <v>46</v>
      </c>
      <c r="F440" t="s">
        <v>55</v>
      </c>
      <c r="G440" t="s">
        <v>320</v>
      </c>
      <c r="H440" t="s">
        <v>49</v>
      </c>
      <c r="I440" t="s">
        <v>57</v>
      </c>
      <c r="J440" t="s">
        <v>146</v>
      </c>
      <c r="L440" t="s">
        <v>50</v>
      </c>
      <c r="N440" t="s">
        <v>69</v>
      </c>
      <c r="O440" t="s">
        <v>287</v>
      </c>
      <c r="P440" t="s">
        <v>146</v>
      </c>
      <c r="S440" t="s">
        <v>1574</v>
      </c>
      <c r="U440" t="s">
        <v>42</v>
      </c>
      <c r="V440" t="s">
        <v>42</v>
      </c>
      <c r="W440" t="s">
        <v>42</v>
      </c>
      <c r="AA440" t="s">
        <v>42</v>
      </c>
      <c r="AK440" t="s">
        <v>42</v>
      </c>
      <c r="AL440" t="s">
        <v>43</v>
      </c>
    </row>
    <row r="441" spans="1:38" x14ac:dyDescent="0.25">
      <c r="A441">
        <v>439</v>
      </c>
      <c r="B441" t="s">
        <v>1575</v>
      </c>
      <c r="C441" s="6" t="s">
        <v>1576</v>
      </c>
      <c r="D441">
        <v>30</v>
      </c>
      <c r="E441" t="s">
        <v>46</v>
      </c>
      <c r="F441" t="s">
        <v>55</v>
      </c>
      <c r="G441" t="s">
        <v>192</v>
      </c>
      <c r="H441" t="s">
        <v>82</v>
      </c>
      <c r="I441" t="s">
        <v>57</v>
      </c>
      <c r="J441" t="s">
        <v>192</v>
      </c>
      <c r="K441" t="s">
        <v>82</v>
      </c>
      <c r="L441" t="s">
        <v>70</v>
      </c>
      <c r="N441" t="s">
        <v>170</v>
      </c>
      <c r="O441" t="s">
        <v>70</v>
      </c>
      <c r="P441" t="s">
        <v>192</v>
      </c>
      <c r="Q441" t="s">
        <v>82</v>
      </c>
      <c r="R441" t="s">
        <v>57</v>
      </c>
      <c r="S441" t="s">
        <v>1577</v>
      </c>
      <c r="U441" t="s">
        <v>42</v>
      </c>
      <c r="AA441" t="s">
        <v>42</v>
      </c>
      <c r="AL441" t="s">
        <v>43</v>
      </c>
    </row>
    <row r="442" spans="1:38" x14ac:dyDescent="0.25">
      <c r="A442">
        <v>440</v>
      </c>
      <c r="B442" t="s">
        <v>1578</v>
      </c>
      <c r="C442" s="6" t="s">
        <v>1579</v>
      </c>
      <c r="D442">
        <v>23</v>
      </c>
      <c r="E442" t="s">
        <v>46</v>
      </c>
      <c r="F442" t="s">
        <v>106</v>
      </c>
      <c r="G442" t="s">
        <v>208</v>
      </c>
      <c r="H442" t="s">
        <v>93</v>
      </c>
      <c r="I442" t="s">
        <v>57</v>
      </c>
      <c r="J442" t="s">
        <v>208</v>
      </c>
      <c r="K442" t="s">
        <v>93</v>
      </c>
      <c r="L442" t="s">
        <v>70</v>
      </c>
      <c r="O442" t="s">
        <v>70</v>
      </c>
      <c r="S442" t="s">
        <v>1428</v>
      </c>
      <c r="U442" t="s">
        <v>42</v>
      </c>
      <c r="W442" t="s">
        <v>42</v>
      </c>
      <c r="AA442" t="s">
        <v>42</v>
      </c>
      <c r="AK442" t="s">
        <v>42</v>
      </c>
      <c r="AL442" t="s">
        <v>43</v>
      </c>
    </row>
    <row r="443" spans="1:38" x14ac:dyDescent="0.25">
      <c r="A443">
        <v>441</v>
      </c>
      <c r="B443" t="s">
        <v>1580</v>
      </c>
      <c r="C443" s="6" t="s">
        <v>1581</v>
      </c>
      <c r="D443">
        <v>54</v>
      </c>
      <c r="E443" t="s">
        <v>54</v>
      </c>
      <c r="F443" t="s">
        <v>55</v>
      </c>
      <c r="G443" t="s">
        <v>790</v>
      </c>
      <c r="J443" t="s">
        <v>790</v>
      </c>
      <c r="K443" t="s">
        <v>82</v>
      </c>
      <c r="L443" t="s">
        <v>70</v>
      </c>
      <c r="N443" t="s">
        <v>269</v>
      </c>
      <c r="O443" t="s">
        <v>70</v>
      </c>
      <c r="S443" t="s">
        <v>1582</v>
      </c>
      <c r="U443" t="s">
        <v>42</v>
      </c>
      <c r="AC443" t="s">
        <v>42</v>
      </c>
      <c r="AL443" t="s">
        <v>43</v>
      </c>
    </row>
    <row r="444" spans="1:38" x14ac:dyDescent="0.25">
      <c r="A444">
        <v>442</v>
      </c>
      <c r="B444" t="s">
        <v>1583</v>
      </c>
      <c r="C444" s="6" t="s">
        <v>1584</v>
      </c>
      <c r="D444">
        <v>23</v>
      </c>
      <c r="E444" t="s">
        <v>46</v>
      </c>
      <c r="F444" t="s">
        <v>47</v>
      </c>
      <c r="G444" t="s">
        <v>97</v>
      </c>
      <c r="H444" t="s">
        <v>82</v>
      </c>
      <c r="I444" t="s">
        <v>57</v>
      </c>
      <c r="J444" t="s">
        <v>82</v>
      </c>
      <c r="K444" t="s">
        <v>82</v>
      </c>
      <c r="L444" t="s">
        <v>50</v>
      </c>
      <c r="N444" t="s">
        <v>59</v>
      </c>
      <c r="O444" t="s">
        <v>210</v>
      </c>
      <c r="P444" t="s">
        <v>97</v>
      </c>
      <c r="Q444" t="s">
        <v>82</v>
      </c>
      <c r="R444" t="s">
        <v>57</v>
      </c>
      <c r="S444" t="s">
        <v>1585</v>
      </c>
      <c r="W444" t="s">
        <v>42</v>
      </c>
      <c r="AC444" t="s">
        <v>42</v>
      </c>
      <c r="AL444" t="s">
        <v>43</v>
      </c>
    </row>
    <row r="445" spans="1:38" x14ac:dyDescent="0.25">
      <c r="A445">
        <v>443</v>
      </c>
      <c r="B445" t="s">
        <v>1586</v>
      </c>
      <c r="C445" s="6" t="s">
        <v>509</v>
      </c>
      <c r="D445">
        <v>51</v>
      </c>
      <c r="E445" t="s">
        <v>46</v>
      </c>
      <c r="F445" t="s">
        <v>55</v>
      </c>
      <c r="G445" t="s">
        <v>305</v>
      </c>
      <c r="H445" t="s">
        <v>93</v>
      </c>
      <c r="I445" t="s">
        <v>57</v>
      </c>
      <c r="J445" t="s">
        <v>305</v>
      </c>
      <c r="K445" t="s">
        <v>93</v>
      </c>
      <c r="L445" t="s">
        <v>70</v>
      </c>
      <c r="N445" t="s">
        <v>1587</v>
      </c>
      <c r="O445" t="s">
        <v>70</v>
      </c>
      <c r="P445" t="s">
        <v>305</v>
      </c>
      <c r="Q445" t="s">
        <v>93</v>
      </c>
      <c r="S445" t="s">
        <v>1588</v>
      </c>
      <c r="T445" t="s">
        <v>1589</v>
      </c>
      <c r="AC445" t="s">
        <v>42</v>
      </c>
      <c r="AD445" t="s">
        <v>42</v>
      </c>
      <c r="AK445" t="s">
        <v>42</v>
      </c>
      <c r="AL445" t="s">
        <v>43</v>
      </c>
    </row>
    <row r="446" spans="1:38" x14ac:dyDescent="0.25">
      <c r="A446">
        <v>444</v>
      </c>
      <c r="B446" t="s">
        <v>1590</v>
      </c>
      <c r="C446" s="6" t="s">
        <v>1591</v>
      </c>
      <c r="D446">
        <v>46</v>
      </c>
      <c r="E446" t="s">
        <v>54</v>
      </c>
      <c r="F446" t="s">
        <v>55</v>
      </c>
      <c r="G446" t="s">
        <v>1592</v>
      </c>
      <c r="H446" t="s">
        <v>142</v>
      </c>
      <c r="J446" t="s">
        <v>1593</v>
      </c>
      <c r="K446" t="s">
        <v>142</v>
      </c>
      <c r="L446" t="s">
        <v>50</v>
      </c>
      <c r="N446" t="s">
        <v>170</v>
      </c>
      <c r="O446" t="s">
        <v>70</v>
      </c>
      <c r="S446" t="s">
        <v>84</v>
      </c>
      <c r="U446" t="s">
        <v>42</v>
      </c>
      <c r="AL446" t="s">
        <v>43</v>
      </c>
    </row>
    <row r="447" spans="1:38" x14ac:dyDescent="0.25">
      <c r="A447">
        <v>445</v>
      </c>
      <c r="B447" t="s">
        <v>1594</v>
      </c>
      <c r="C447" s="6" t="s">
        <v>1595</v>
      </c>
      <c r="D447">
        <v>28</v>
      </c>
      <c r="E447" t="s">
        <v>46</v>
      </c>
      <c r="F447" t="s">
        <v>55</v>
      </c>
      <c r="G447" t="s">
        <v>503</v>
      </c>
      <c r="J447" t="s">
        <v>503</v>
      </c>
      <c r="L447" t="s">
        <v>70</v>
      </c>
      <c r="N447" t="s">
        <v>83</v>
      </c>
      <c r="O447" t="s">
        <v>70</v>
      </c>
      <c r="S447" t="s">
        <v>84</v>
      </c>
      <c r="U447" t="s">
        <v>42</v>
      </c>
      <c r="AL447" t="s">
        <v>43</v>
      </c>
    </row>
    <row r="448" spans="1:38" x14ac:dyDescent="0.25">
      <c r="A448">
        <v>446</v>
      </c>
      <c r="B448" t="s">
        <v>1596</v>
      </c>
      <c r="C448" s="6" t="s">
        <v>544</v>
      </c>
      <c r="D448">
        <v>57</v>
      </c>
      <c r="E448" t="s">
        <v>54</v>
      </c>
      <c r="F448" t="s">
        <v>55</v>
      </c>
      <c r="G448" t="s">
        <v>1268</v>
      </c>
      <c r="H448" t="s">
        <v>202</v>
      </c>
      <c r="I448" t="s">
        <v>57</v>
      </c>
      <c r="J448" t="s">
        <v>1268</v>
      </c>
      <c r="K448" t="s">
        <v>202</v>
      </c>
      <c r="L448" t="s">
        <v>70</v>
      </c>
      <c r="N448" t="s">
        <v>1597</v>
      </c>
      <c r="O448" t="s">
        <v>70</v>
      </c>
      <c r="P448" t="s">
        <v>1268</v>
      </c>
      <c r="Q448" t="s">
        <v>202</v>
      </c>
      <c r="R448" t="s">
        <v>57</v>
      </c>
      <c r="S448" t="s">
        <v>1598</v>
      </c>
      <c r="AA448" t="s">
        <v>42</v>
      </c>
      <c r="AB448" t="s">
        <v>42</v>
      </c>
      <c r="AC448" t="s">
        <v>42</v>
      </c>
      <c r="AL448" t="s">
        <v>43</v>
      </c>
    </row>
    <row r="449" spans="1:38" x14ac:dyDescent="0.25">
      <c r="A449">
        <v>447</v>
      </c>
      <c r="B449" t="s">
        <v>1599</v>
      </c>
      <c r="C449" s="6" t="s">
        <v>1600</v>
      </c>
      <c r="D449">
        <v>67</v>
      </c>
      <c r="E449" t="s">
        <v>46</v>
      </c>
      <c r="F449" t="s">
        <v>55</v>
      </c>
      <c r="G449" t="s">
        <v>97</v>
      </c>
      <c r="H449" t="s">
        <v>82</v>
      </c>
      <c r="I449" t="s">
        <v>57</v>
      </c>
      <c r="J449" t="s">
        <v>82</v>
      </c>
      <c r="K449" t="s">
        <v>82</v>
      </c>
      <c r="L449" t="s">
        <v>34</v>
      </c>
      <c r="M449" t="s">
        <v>1601</v>
      </c>
      <c r="N449" t="s">
        <v>59</v>
      </c>
      <c r="O449" t="s">
        <v>110</v>
      </c>
      <c r="P449" t="s">
        <v>82</v>
      </c>
      <c r="Q449" t="s">
        <v>82</v>
      </c>
      <c r="S449" t="s">
        <v>1602</v>
      </c>
      <c r="U449" t="s">
        <v>42</v>
      </c>
      <c r="W449" t="s">
        <v>42</v>
      </c>
      <c r="AC449" t="s">
        <v>42</v>
      </c>
      <c r="AK449" t="s">
        <v>42</v>
      </c>
      <c r="AL449" t="s">
        <v>43</v>
      </c>
    </row>
    <row r="450" spans="1:38" x14ac:dyDescent="0.25">
      <c r="A450">
        <v>448</v>
      </c>
      <c r="B450" t="s">
        <v>1603</v>
      </c>
      <c r="C450" s="6" t="s">
        <v>1604</v>
      </c>
      <c r="D450">
        <v>28</v>
      </c>
      <c r="E450" t="s">
        <v>46</v>
      </c>
      <c r="F450" t="s">
        <v>55</v>
      </c>
      <c r="G450" t="s">
        <v>208</v>
      </c>
      <c r="H450" t="s">
        <v>93</v>
      </c>
      <c r="I450" t="s">
        <v>57</v>
      </c>
      <c r="J450" t="s">
        <v>208</v>
      </c>
      <c r="K450" t="s">
        <v>93</v>
      </c>
      <c r="L450" t="s">
        <v>70</v>
      </c>
      <c r="N450" t="s">
        <v>59</v>
      </c>
      <c r="O450" t="s">
        <v>70</v>
      </c>
      <c r="P450" t="s">
        <v>208</v>
      </c>
      <c r="Q450" t="s">
        <v>93</v>
      </c>
      <c r="S450" t="s">
        <v>1605</v>
      </c>
      <c r="W450" t="s">
        <v>42</v>
      </c>
      <c r="X450" t="s">
        <v>42</v>
      </c>
      <c r="AK450" t="s">
        <v>42</v>
      </c>
      <c r="AL450" t="s">
        <v>43</v>
      </c>
    </row>
    <row r="451" spans="1:38" x14ac:dyDescent="0.25">
      <c r="A451">
        <v>449</v>
      </c>
      <c r="B451" t="s">
        <v>1606</v>
      </c>
      <c r="C451" s="6" t="s">
        <v>1607</v>
      </c>
      <c r="D451">
        <v>38</v>
      </c>
      <c r="E451" t="s">
        <v>46</v>
      </c>
      <c r="F451" t="s">
        <v>55</v>
      </c>
      <c r="G451" t="s">
        <v>146</v>
      </c>
      <c r="H451" t="s">
        <v>49</v>
      </c>
      <c r="I451" t="s">
        <v>57</v>
      </c>
      <c r="J451" t="s">
        <v>146</v>
      </c>
      <c r="K451" t="s">
        <v>49</v>
      </c>
      <c r="L451" t="s">
        <v>50</v>
      </c>
      <c r="N451" t="s">
        <v>170</v>
      </c>
      <c r="O451" t="s">
        <v>70</v>
      </c>
      <c r="P451" t="s">
        <v>146</v>
      </c>
      <c r="Q451" t="s">
        <v>49</v>
      </c>
      <c r="R451" t="s">
        <v>57</v>
      </c>
      <c r="S451" t="s">
        <v>252</v>
      </c>
      <c r="U451" t="s">
        <v>42</v>
      </c>
      <c r="W451" t="s">
        <v>42</v>
      </c>
      <c r="AL451" t="s">
        <v>43</v>
      </c>
    </row>
    <row r="452" spans="1:38" x14ac:dyDescent="0.25">
      <c r="A452">
        <v>450</v>
      </c>
      <c r="B452" t="s">
        <v>1608</v>
      </c>
      <c r="C452" s="6" t="s">
        <v>1609</v>
      </c>
      <c r="D452">
        <v>53</v>
      </c>
      <c r="E452" t="s">
        <v>54</v>
      </c>
      <c r="F452" t="s">
        <v>47</v>
      </c>
      <c r="G452" t="s">
        <v>82</v>
      </c>
      <c r="H452" t="s">
        <v>82</v>
      </c>
      <c r="I452" t="s">
        <v>57</v>
      </c>
      <c r="J452" t="s">
        <v>82</v>
      </c>
      <c r="K452" t="s">
        <v>82</v>
      </c>
      <c r="L452" t="s">
        <v>70</v>
      </c>
      <c r="O452" t="s">
        <v>70</v>
      </c>
      <c r="P452" t="s">
        <v>82</v>
      </c>
      <c r="Q452" t="s">
        <v>82</v>
      </c>
      <c r="R452" t="s">
        <v>57</v>
      </c>
      <c r="S452" t="s">
        <v>1610</v>
      </c>
      <c r="AK452" t="s">
        <v>42</v>
      </c>
      <c r="AL452" t="s">
        <v>43</v>
      </c>
    </row>
    <row r="453" spans="1:38" x14ac:dyDescent="0.25">
      <c r="A453">
        <v>451</v>
      </c>
      <c r="B453" t="s">
        <v>1611</v>
      </c>
      <c r="C453" s="6" t="s">
        <v>1612</v>
      </c>
      <c r="D453">
        <v>54</v>
      </c>
      <c r="E453" t="s">
        <v>46</v>
      </c>
      <c r="F453" t="s">
        <v>55</v>
      </c>
      <c r="G453" t="s">
        <v>178</v>
      </c>
      <c r="H453" t="s">
        <v>82</v>
      </c>
      <c r="I453" t="s">
        <v>57</v>
      </c>
      <c r="J453" t="s">
        <v>178</v>
      </c>
      <c r="L453" t="s">
        <v>50</v>
      </c>
      <c r="N453" t="s">
        <v>59</v>
      </c>
      <c r="O453" t="s">
        <v>298</v>
      </c>
      <c r="P453" t="s">
        <v>178</v>
      </c>
      <c r="S453" t="s">
        <v>1613</v>
      </c>
      <c r="U453" t="s">
        <v>42</v>
      </c>
      <c r="AA453" t="s">
        <v>42</v>
      </c>
      <c r="AK453" t="s">
        <v>42</v>
      </c>
      <c r="AL453" t="s">
        <v>43</v>
      </c>
    </row>
    <row r="454" spans="1:38" x14ac:dyDescent="0.25">
      <c r="A454">
        <v>452</v>
      </c>
      <c r="B454" t="s">
        <v>1614</v>
      </c>
      <c r="C454" s="6" t="s">
        <v>1615</v>
      </c>
      <c r="D454">
        <v>40</v>
      </c>
      <c r="E454" t="s">
        <v>46</v>
      </c>
      <c r="F454" t="s">
        <v>55</v>
      </c>
      <c r="G454" t="s">
        <v>132</v>
      </c>
      <c r="H454" t="s">
        <v>93</v>
      </c>
      <c r="I454" t="s">
        <v>57</v>
      </c>
      <c r="J454" t="s">
        <v>132</v>
      </c>
      <c r="L454" t="s">
        <v>70</v>
      </c>
      <c r="N454" t="s">
        <v>456</v>
      </c>
      <c r="O454" t="s">
        <v>70</v>
      </c>
      <c r="P454" t="s">
        <v>132</v>
      </c>
      <c r="S454" t="s">
        <v>1616</v>
      </c>
      <c r="V454" t="s">
        <v>42</v>
      </c>
      <c r="W454" t="s">
        <v>42</v>
      </c>
      <c r="AK454" t="s">
        <v>42</v>
      </c>
      <c r="AL454" t="s">
        <v>43</v>
      </c>
    </row>
    <row r="455" spans="1:38" x14ac:dyDescent="0.25">
      <c r="A455">
        <v>453</v>
      </c>
      <c r="B455" t="s">
        <v>1617</v>
      </c>
      <c r="C455" s="6" t="s">
        <v>1618</v>
      </c>
      <c r="D455">
        <v>56</v>
      </c>
      <c r="E455" t="s">
        <v>46</v>
      </c>
      <c r="F455" t="s">
        <v>55</v>
      </c>
      <c r="G455" t="s">
        <v>192</v>
      </c>
      <c r="J455" t="s">
        <v>192</v>
      </c>
      <c r="L455" t="s">
        <v>70</v>
      </c>
      <c r="N455" t="s">
        <v>1619</v>
      </c>
      <c r="O455" t="s">
        <v>70</v>
      </c>
      <c r="S455" t="s">
        <v>1620</v>
      </c>
      <c r="Y455" t="s">
        <v>42</v>
      </c>
      <c r="AA455" t="s">
        <v>42</v>
      </c>
      <c r="AC455" t="s">
        <v>42</v>
      </c>
      <c r="AI455" t="s">
        <v>1621</v>
      </c>
      <c r="AL455" t="s">
        <v>43</v>
      </c>
    </row>
    <row r="456" spans="1:38" x14ac:dyDescent="0.25">
      <c r="A456">
        <v>454</v>
      </c>
      <c r="B456" t="s">
        <v>1622</v>
      </c>
      <c r="C456" s="6" t="s">
        <v>1623</v>
      </c>
      <c r="D456">
        <v>49</v>
      </c>
      <c r="E456" t="s">
        <v>46</v>
      </c>
      <c r="F456" t="s">
        <v>55</v>
      </c>
      <c r="G456" t="s">
        <v>1624</v>
      </c>
      <c r="H456" t="s">
        <v>101</v>
      </c>
      <c r="I456" t="s">
        <v>57</v>
      </c>
      <c r="J456" t="s">
        <v>1624</v>
      </c>
      <c r="K456" t="s">
        <v>101</v>
      </c>
      <c r="L456" t="s">
        <v>70</v>
      </c>
      <c r="N456" t="s">
        <v>170</v>
      </c>
      <c r="O456" t="s">
        <v>70</v>
      </c>
      <c r="P456" t="s">
        <v>1624</v>
      </c>
      <c r="Q456" t="s">
        <v>101</v>
      </c>
      <c r="R456" t="s">
        <v>57</v>
      </c>
      <c r="S456" t="s">
        <v>1625</v>
      </c>
      <c r="U456" t="s">
        <v>42</v>
      </c>
      <c r="Z456" t="s">
        <v>42</v>
      </c>
      <c r="AA456" t="s">
        <v>42</v>
      </c>
      <c r="AC456" t="s">
        <v>42</v>
      </c>
      <c r="AL456" t="s">
        <v>43</v>
      </c>
    </row>
    <row r="457" spans="1:38" x14ac:dyDescent="0.25">
      <c r="A457">
        <v>455</v>
      </c>
      <c r="B457" t="s">
        <v>1626</v>
      </c>
      <c r="C457" s="6" t="s">
        <v>1627</v>
      </c>
      <c r="D457">
        <v>75</v>
      </c>
      <c r="E457" t="s">
        <v>46</v>
      </c>
      <c r="F457" t="s">
        <v>47</v>
      </c>
      <c r="G457" t="s">
        <v>82</v>
      </c>
      <c r="J457" t="s">
        <v>82</v>
      </c>
      <c r="K457" t="s">
        <v>82</v>
      </c>
      <c r="L457" t="s">
        <v>70</v>
      </c>
      <c r="N457" t="s">
        <v>102</v>
      </c>
      <c r="O457" t="s">
        <v>70</v>
      </c>
      <c r="S457" t="s">
        <v>1202</v>
      </c>
      <c r="AI457" t="s">
        <v>1628</v>
      </c>
    </row>
    <row r="458" spans="1:38" x14ac:dyDescent="0.25">
      <c r="A458">
        <v>456</v>
      </c>
      <c r="B458" t="s">
        <v>1629</v>
      </c>
      <c r="C458" s="6" t="s">
        <v>1630</v>
      </c>
      <c r="D458">
        <v>57</v>
      </c>
      <c r="E458" t="s">
        <v>54</v>
      </c>
      <c r="F458" t="s">
        <v>47</v>
      </c>
      <c r="G458" t="s">
        <v>146</v>
      </c>
      <c r="H458" t="s">
        <v>49</v>
      </c>
      <c r="I458" t="s">
        <v>57</v>
      </c>
      <c r="J458" t="s">
        <v>146</v>
      </c>
      <c r="K458" t="s">
        <v>49</v>
      </c>
      <c r="L458" t="s">
        <v>50</v>
      </c>
      <c r="O458" t="s">
        <v>70</v>
      </c>
      <c r="P458" t="s">
        <v>146</v>
      </c>
      <c r="Q458" t="s">
        <v>49</v>
      </c>
      <c r="R458" t="s">
        <v>57</v>
      </c>
      <c r="S458" t="s">
        <v>1631</v>
      </c>
      <c r="V458" t="s">
        <v>42</v>
      </c>
      <c r="AK458" t="s">
        <v>1013</v>
      </c>
      <c r="AL458" t="s">
        <v>43</v>
      </c>
    </row>
    <row r="459" spans="1:38" x14ac:dyDescent="0.25">
      <c r="A459">
        <v>457</v>
      </c>
      <c r="B459" t="s">
        <v>1632</v>
      </c>
      <c r="C459" s="6" t="s">
        <v>1633</v>
      </c>
      <c r="D459">
        <v>32</v>
      </c>
      <c r="E459" t="s">
        <v>46</v>
      </c>
      <c r="F459" t="s">
        <v>106</v>
      </c>
      <c r="G459" t="s">
        <v>146</v>
      </c>
      <c r="H459" t="s">
        <v>49</v>
      </c>
      <c r="I459" t="s">
        <v>57</v>
      </c>
      <c r="J459" t="s">
        <v>146</v>
      </c>
      <c r="L459" t="s">
        <v>50</v>
      </c>
      <c r="N459" t="s">
        <v>59</v>
      </c>
      <c r="O459" t="s">
        <v>70</v>
      </c>
      <c r="P459" t="s">
        <v>146</v>
      </c>
      <c r="S459" t="s">
        <v>828</v>
      </c>
      <c r="U459" t="s">
        <v>42</v>
      </c>
      <c r="W459" t="s">
        <v>42</v>
      </c>
      <c r="AK459" t="s">
        <v>42</v>
      </c>
      <c r="AL459" t="s">
        <v>43</v>
      </c>
    </row>
    <row r="460" spans="1:38" x14ac:dyDescent="0.25">
      <c r="A460">
        <v>458</v>
      </c>
      <c r="B460" t="s">
        <v>1634</v>
      </c>
      <c r="C460" s="6" t="s">
        <v>1635</v>
      </c>
      <c r="D460">
        <v>51</v>
      </c>
      <c r="E460" t="s">
        <v>46</v>
      </c>
      <c r="F460" t="s">
        <v>55</v>
      </c>
      <c r="G460" t="s">
        <v>1117</v>
      </c>
      <c r="H460" t="s">
        <v>93</v>
      </c>
      <c r="J460" t="s">
        <v>208</v>
      </c>
      <c r="K460" t="s">
        <v>93</v>
      </c>
      <c r="L460" t="s">
        <v>50</v>
      </c>
      <c r="N460" t="s">
        <v>83</v>
      </c>
      <c r="O460" t="s">
        <v>70</v>
      </c>
      <c r="S460" t="s">
        <v>51</v>
      </c>
      <c r="V460" t="s">
        <v>42</v>
      </c>
      <c r="AA460" t="s">
        <v>42</v>
      </c>
      <c r="AL460" t="s">
        <v>43</v>
      </c>
    </row>
    <row r="461" spans="1:38" x14ac:dyDescent="0.25">
      <c r="A461">
        <v>459</v>
      </c>
      <c r="B461" t="s">
        <v>1636</v>
      </c>
      <c r="C461" s="6" t="s">
        <v>1637</v>
      </c>
      <c r="D461">
        <v>33</v>
      </c>
      <c r="E461" t="s">
        <v>46</v>
      </c>
      <c r="F461" t="s">
        <v>55</v>
      </c>
      <c r="G461" t="s">
        <v>418</v>
      </c>
      <c r="H461" t="s">
        <v>93</v>
      </c>
      <c r="I461" t="s">
        <v>57</v>
      </c>
      <c r="J461" t="s">
        <v>418</v>
      </c>
      <c r="K461" t="s">
        <v>93</v>
      </c>
      <c r="L461" t="s">
        <v>70</v>
      </c>
      <c r="N461" t="s">
        <v>166</v>
      </c>
      <c r="O461" t="s">
        <v>70</v>
      </c>
      <c r="P461" t="s">
        <v>418</v>
      </c>
      <c r="Q461" t="s">
        <v>93</v>
      </c>
      <c r="S461" t="s">
        <v>1638</v>
      </c>
      <c r="U461" t="s">
        <v>42</v>
      </c>
      <c r="V461" t="s">
        <v>42</v>
      </c>
      <c r="W461" t="s">
        <v>42</v>
      </c>
      <c r="AC461" t="s">
        <v>42</v>
      </c>
      <c r="AK461" t="s">
        <v>42</v>
      </c>
      <c r="AL461" t="s">
        <v>43</v>
      </c>
    </row>
    <row r="462" spans="1:38" x14ac:dyDescent="0.25">
      <c r="A462">
        <v>460</v>
      </c>
      <c r="B462" t="s">
        <v>1639</v>
      </c>
      <c r="C462" s="6" t="s">
        <v>1640</v>
      </c>
      <c r="D462">
        <v>37</v>
      </c>
      <c r="E462" t="s">
        <v>46</v>
      </c>
      <c r="F462" t="s">
        <v>55</v>
      </c>
      <c r="J462" t="s">
        <v>267</v>
      </c>
      <c r="K462" t="s">
        <v>142</v>
      </c>
      <c r="L462" t="s">
        <v>34</v>
      </c>
      <c r="M462" t="s">
        <v>210</v>
      </c>
      <c r="N462" t="s">
        <v>166</v>
      </c>
      <c r="P462" t="s">
        <v>267</v>
      </c>
      <c r="Q462" t="s">
        <v>142</v>
      </c>
      <c r="R462" t="s">
        <v>57</v>
      </c>
      <c r="S462" t="s">
        <v>1641</v>
      </c>
      <c r="W462" t="s">
        <v>42</v>
      </c>
      <c r="X462" t="s">
        <v>42</v>
      </c>
      <c r="AI462" t="s">
        <v>1642</v>
      </c>
      <c r="AL462" t="s">
        <v>43</v>
      </c>
    </row>
    <row r="463" spans="1:38" x14ac:dyDescent="0.25">
      <c r="A463">
        <v>461</v>
      </c>
      <c r="B463" t="s">
        <v>1643</v>
      </c>
      <c r="C463" s="6" t="s">
        <v>1644</v>
      </c>
      <c r="D463">
        <v>28</v>
      </c>
      <c r="E463" t="s">
        <v>46</v>
      </c>
      <c r="F463" t="s">
        <v>55</v>
      </c>
      <c r="G463" t="s">
        <v>238</v>
      </c>
      <c r="H463" t="s">
        <v>93</v>
      </c>
      <c r="I463" t="s">
        <v>57</v>
      </c>
      <c r="J463" t="s">
        <v>238</v>
      </c>
      <c r="K463" t="s">
        <v>93</v>
      </c>
      <c r="L463" t="s">
        <v>50</v>
      </c>
      <c r="O463" t="s">
        <v>70</v>
      </c>
      <c r="P463" t="s">
        <v>238</v>
      </c>
      <c r="Q463" t="s">
        <v>93</v>
      </c>
      <c r="R463" t="s">
        <v>57</v>
      </c>
      <c r="S463" t="s">
        <v>412</v>
      </c>
      <c r="W463" t="s">
        <v>42</v>
      </c>
      <c r="AK463" t="s">
        <v>42</v>
      </c>
      <c r="AL463" t="s">
        <v>43</v>
      </c>
    </row>
    <row r="464" spans="1:38" x14ac:dyDescent="0.25">
      <c r="A464">
        <v>462</v>
      </c>
      <c r="B464" t="s">
        <v>1645</v>
      </c>
      <c r="C464" s="6" t="s">
        <v>1646</v>
      </c>
      <c r="D464">
        <v>48</v>
      </c>
      <c r="E464" t="s">
        <v>54</v>
      </c>
      <c r="F464" t="s">
        <v>47</v>
      </c>
      <c r="G464" t="s">
        <v>150</v>
      </c>
      <c r="H464" t="s">
        <v>93</v>
      </c>
      <c r="J464" t="s">
        <v>150</v>
      </c>
      <c r="K464" t="s">
        <v>93</v>
      </c>
      <c r="L464" t="s">
        <v>70</v>
      </c>
      <c r="N464" t="s">
        <v>102</v>
      </c>
      <c r="O464" t="s">
        <v>70</v>
      </c>
      <c r="S464" t="s">
        <v>125</v>
      </c>
      <c r="AD464" t="s">
        <v>42</v>
      </c>
      <c r="AL464" t="s">
        <v>43</v>
      </c>
    </row>
    <row r="465" spans="1:38" x14ac:dyDescent="0.25">
      <c r="A465">
        <v>463</v>
      </c>
      <c r="B465" t="s">
        <v>1647</v>
      </c>
      <c r="C465" s="6" t="s">
        <v>1648</v>
      </c>
      <c r="D465">
        <v>55</v>
      </c>
      <c r="E465" t="s">
        <v>54</v>
      </c>
      <c r="F465" t="s">
        <v>55</v>
      </c>
      <c r="G465" t="s">
        <v>1593</v>
      </c>
      <c r="J465" t="s">
        <v>1593</v>
      </c>
      <c r="K465" t="s">
        <v>142</v>
      </c>
      <c r="L465" t="s">
        <v>70</v>
      </c>
      <c r="N465" t="s">
        <v>102</v>
      </c>
      <c r="O465" t="s">
        <v>70</v>
      </c>
      <c r="S465" t="s">
        <v>1649</v>
      </c>
      <c r="Y465" t="s">
        <v>42</v>
      </c>
      <c r="Z465" t="s">
        <v>42</v>
      </c>
      <c r="AA465" t="s">
        <v>42</v>
      </c>
      <c r="AL465" t="s">
        <v>43</v>
      </c>
    </row>
    <row r="466" spans="1:38" x14ac:dyDescent="0.25">
      <c r="A466">
        <v>464</v>
      </c>
      <c r="B466" t="s">
        <v>1650</v>
      </c>
      <c r="C466" s="6" t="s">
        <v>1651</v>
      </c>
      <c r="D466">
        <v>31</v>
      </c>
      <c r="E466" t="s">
        <v>46</v>
      </c>
      <c r="F466" t="s">
        <v>55</v>
      </c>
      <c r="G466" t="s">
        <v>944</v>
      </c>
      <c r="H466" t="s">
        <v>101</v>
      </c>
      <c r="J466" t="s">
        <v>777</v>
      </c>
      <c r="K466" t="s">
        <v>82</v>
      </c>
      <c r="L466" t="s">
        <v>50</v>
      </c>
      <c r="N466" t="s">
        <v>170</v>
      </c>
      <c r="O466" t="s">
        <v>70</v>
      </c>
      <c r="S466" t="s">
        <v>89</v>
      </c>
      <c r="U466" t="s">
        <v>42</v>
      </c>
      <c r="AL466" t="s">
        <v>43</v>
      </c>
    </row>
    <row r="467" spans="1:38" x14ac:dyDescent="0.25">
      <c r="A467">
        <v>465</v>
      </c>
      <c r="B467" t="s">
        <v>1652</v>
      </c>
      <c r="C467" s="6" t="s">
        <v>1653</v>
      </c>
      <c r="D467">
        <v>48</v>
      </c>
      <c r="E467" t="s">
        <v>46</v>
      </c>
      <c r="F467" t="s">
        <v>55</v>
      </c>
      <c r="G467" t="s">
        <v>208</v>
      </c>
      <c r="H467" t="s">
        <v>93</v>
      </c>
      <c r="I467" t="s">
        <v>57</v>
      </c>
      <c r="J467" t="s">
        <v>208</v>
      </c>
      <c r="L467" t="s">
        <v>70</v>
      </c>
      <c r="N467" t="s">
        <v>59</v>
      </c>
      <c r="O467" t="s">
        <v>70</v>
      </c>
      <c r="P467" t="s">
        <v>208</v>
      </c>
      <c r="S467" t="s">
        <v>1654</v>
      </c>
      <c r="U467" t="s">
        <v>42</v>
      </c>
      <c r="W467" t="s">
        <v>42</v>
      </c>
      <c r="AA467" t="s">
        <v>42</v>
      </c>
      <c r="AK467" t="s">
        <v>42</v>
      </c>
      <c r="AL467" t="s">
        <v>43</v>
      </c>
    </row>
    <row r="468" spans="1:38" x14ac:dyDescent="0.25">
      <c r="A468">
        <v>466</v>
      </c>
      <c r="B468" t="s">
        <v>1655</v>
      </c>
      <c r="C468" s="6" t="s">
        <v>1656</v>
      </c>
      <c r="D468">
        <v>31</v>
      </c>
      <c r="E468" t="s">
        <v>46</v>
      </c>
      <c r="F468" t="s">
        <v>55</v>
      </c>
      <c r="G468" t="s">
        <v>749</v>
      </c>
      <c r="H468" t="s">
        <v>82</v>
      </c>
      <c r="I468" t="s">
        <v>57</v>
      </c>
      <c r="J468" t="s">
        <v>178</v>
      </c>
      <c r="K468" t="s">
        <v>82</v>
      </c>
      <c r="L468" t="s">
        <v>50</v>
      </c>
      <c r="N468" t="s">
        <v>350</v>
      </c>
      <c r="O468" t="s">
        <v>70</v>
      </c>
      <c r="P468" t="s">
        <v>749</v>
      </c>
      <c r="Q468" t="s">
        <v>82</v>
      </c>
      <c r="S468" t="s">
        <v>1657</v>
      </c>
      <c r="W468" t="s">
        <v>42</v>
      </c>
      <c r="AC468" t="s">
        <v>42</v>
      </c>
      <c r="AK468" t="s">
        <v>42</v>
      </c>
      <c r="AL468" t="s">
        <v>43</v>
      </c>
    </row>
    <row r="469" spans="1:38" x14ac:dyDescent="0.25">
      <c r="A469">
        <v>467</v>
      </c>
      <c r="B469" t="s">
        <v>1658</v>
      </c>
      <c r="C469" s="6" t="s">
        <v>1659</v>
      </c>
      <c r="D469">
        <v>41</v>
      </c>
      <c r="E469" t="s">
        <v>46</v>
      </c>
      <c r="F469" t="s">
        <v>55</v>
      </c>
      <c r="G469" t="s">
        <v>341</v>
      </c>
      <c r="H469" t="s">
        <v>101</v>
      </c>
      <c r="I469" t="s">
        <v>57</v>
      </c>
      <c r="J469" t="s">
        <v>341</v>
      </c>
      <c r="K469" t="s">
        <v>101</v>
      </c>
      <c r="L469" t="s">
        <v>50</v>
      </c>
      <c r="O469" t="s">
        <v>70</v>
      </c>
      <c r="S469" t="s">
        <v>1660</v>
      </c>
      <c r="U469" t="s">
        <v>42</v>
      </c>
      <c r="V469" t="s">
        <v>42</v>
      </c>
      <c r="AK469" t="s">
        <v>42</v>
      </c>
      <c r="AL469" t="s">
        <v>43</v>
      </c>
    </row>
    <row r="470" spans="1:38" x14ac:dyDescent="0.25">
      <c r="A470">
        <v>468</v>
      </c>
      <c r="B470" t="s">
        <v>1661</v>
      </c>
      <c r="C470" s="6" t="s">
        <v>1662</v>
      </c>
      <c r="D470">
        <v>27</v>
      </c>
      <c r="E470" t="s">
        <v>46</v>
      </c>
      <c r="F470" t="s">
        <v>55</v>
      </c>
      <c r="G470" t="s">
        <v>82</v>
      </c>
      <c r="J470" t="s">
        <v>82</v>
      </c>
      <c r="K470" t="s">
        <v>82</v>
      </c>
      <c r="L470" t="s">
        <v>70</v>
      </c>
      <c r="N470" t="s">
        <v>166</v>
      </c>
      <c r="O470" t="s">
        <v>70</v>
      </c>
      <c r="S470" t="s">
        <v>1663</v>
      </c>
      <c r="U470" t="s">
        <v>42</v>
      </c>
      <c r="AC470" t="s">
        <v>42</v>
      </c>
      <c r="AL470" t="s">
        <v>43</v>
      </c>
    </row>
    <row r="471" spans="1:38" x14ac:dyDescent="0.25">
      <c r="A471">
        <v>469</v>
      </c>
      <c r="B471" t="s">
        <v>1664</v>
      </c>
      <c r="C471" s="6" t="s">
        <v>1665</v>
      </c>
      <c r="D471">
        <v>25</v>
      </c>
      <c r="E471" t="s">
        <v>46</v>
      </c>
      <c r="F471" t="s">
        <v>47</v>
      </c>
      <c r="G471" t="s">
        <v>82</v>
      </c>
      <c r="J471" t="s">
        <v>82</v>
      </c>
      <c r="L471" t="s">
        <v>50</v>
      </c>
      <c r="N471" t="s">
        <v>102</v>
      </c>
      <c r="O471" t="s">
        <v>70</v>
      </c>
      <c r="S471" t="s">
        <v>1666</v>
      </c>
      <c r="AI471" t="s">
        <v>1667</v>
      </c>
      <c r="AL471" t="s">
        <v>43</v>
      </c>
    </row>
    <row r="472" spans="1:38" x14ac:dyDescent="0.25">
      <c r="A472">
        <v>470</v>
      </c>
      <c r="B472" t="s">
        <v>1668</v>
      </c>
      <c r="C472" s="6" t="s">
        <v>1669</v>
      </c>
      <c r="D472">
        <v>36</v>
      </c>
      <c r="E472" t="s">
        <v>46</v>
      </c>
      <c r="F472" t="s">
        <v>55</v>
      </c>
      <c r="G472" t="s">
        <v>525</v>
      </c>
      <c r="H472" t="s">
        <v>93</v>
      </c>
      <c r="I472" t="s">
        <v>57</v>
      </c>
      <c r="J472" t="s">
        <v>238</v>
      </c>
      <c r="K472" t="s">
        <v>93</v>
      </c>
      <c r="L472" t="s">
        <v>50</v>
      </c>
      <c r="N472" t="s">
        <v>456</v>
      </c>
      <c r="O472" t="s">
        <v>110</v>
      </c>
      <c r="P472" t="s">
        <v>238</v>
      </c>
      <c r="Q472" t="s">
        <v>93</v>
      </c>
      <c r="R472" t="s">
        <v>57</v>
      </c>
      <c r="S472" t="s">
        <v>1670</v>
      </c>
      <c r="V472" t="s">
        <v>42</v>
      </c>
      <c r="W472" t="s">
        <v>42</v>
      </c>
      <c r="AA472" t="s">
        <v>42</v>
      </c>
      <c r="AL472" t="s">
        <v>43</v>
      </c>
    </row>
    <row r="473" spans="1:38" x14ac:dyDescent="0.25">
      <c r="A473">
        <v>471</v>
      </c>
      <c r="B473" t="s">
        <v>1671</v>
      </c>
      <c r="C473" s="6" t="s">
        <v>1672</v>
      </c>
      <c r="D473">
        <v>34</v>
      </c>
      <c r="E473" t="s">
        <v>46</v>
      </c>
      <c r="F473" t="s">
        <v>106</v>
      </c>
      <c r="G473" t="s">
        <v>81</v>
      </c>
      <c r="H473" t="s">
        <v>82</v>
      </c>
      <c r="I473" t="s">
        <v>57</v>
      </c>
      <c r="J473" t="s">
        <v>82</v>
      </c>
      <c r="K473" t="s">
        <v>82</v>
      </c>
      <c r="L473" t="s">
        <v>34</v>
      </c>
      <c r="M473" t="s">
        <v>1673</v>
      </c>
      <c r="N473" t="s">
        <v>59</v>
      </c>
      <c r="O473" t="s">
        <v>287</v>
      </c>
      <c r="P473" t="s">
        <v>82</v>
      </c>
      <c r="Q473" t="s">
        <v>82</v>
      </c>
      <c r="R473" t="s">
        <v>57</v>
      </c>
      <c r="S473" t="s">
        <v>412</v>
      </c>
      <c r="W473" t="s">
        <v>42</v>
      </c>
      <c r="AL473" t="s">
        <v>43</v>
      </c>
    </row>
    <row r="474" spans="1:38" x14ac:dyDescent="0.25">
      <c r="A474">
        <v>472</v>
      </c>
      <c r="B474" t="s">
        <v>1674</v>
      </c>
      <c r="C474" s="6" t="s">
        <v>1675</v>
      </c>
      <c r="D474">
        <v>23</v>
      </c>
      <c r="E474" t="s">
        <v>46</v>
      </c>
      <c r="F474" t="s">
        <v>55</v>
      </c>
      <c r="G474" t="s">
        <v>1676</v>
      </c>
      <c r="H474" t="s">
        <v>137</v>
      </c>
      <c r="J474" t="s">
        <v>225</v>
      </c>
      <c r="K474" t="s">
        <v>137</v>
      </c>
      <c r="L474" t="s">
        <v>50</v>
      </c>
      <c r="N474" t="s">
        <v>1677</v>
      </c>
      <c r="O474" t="s">
        <v>70</v>
      </c>
      <c r="S474" t="s">
        <v>89</v>
      </c>
      <c r="U474" t="s">
        <v>42</v>
      </c>
      <c r="AL474" t="s">
        <v>43</v>
      </c>
    </row>
    <row r="475" spans="1:38" x14ac:dyDescent="0.25">
      <c r="A475">
        <v>473</v>
      </c>
      <c r="B475" t="s">
        <v>1678</v>
      </c>
      <c r="C475" s="6" t="s">
        <v>1679</v>
      </c>
      <c r="D475">
        <v>58</v>
      </c>
      <c r="E475" t="s">
        <v>46</v>
      </c>
      <c r="F475" t="s">
        <v>55</v>
      </c>
      <c r="G475" t="s">
        <v>362</v>
      </c>
      <c r="H475" t="s">
        <v>251</v>
      </c>
      <c r="I475" t="s">
        <v>57</v>
      </c>
      <c r="J475" t="s">
        <v>362</v>
      </c>
      <c r="L475" t="s">
        <v>70</v>
      </c>
      <c r="N475" t="s">
        <v>69</v>
      </c>
      <c r="O475" t="s">
        <v>70</v>
      </c>
      <c r="P475" t="s">
        <v>362</v>
      </c>
      <c r="S475" t="s">
        <v>1680</v>
      </c>
      <c r="U475" t="s">
        <v>42</v>
      </c>
      <c r="W475" t="s">
        <v>42</v>
      </c>
      <c r="AK475" t="s">
        <v>42</v>
      </c>
      <c r="AL475" t="s">
        <v>43</v>
      </c>
    </row>
    <row r="476" spans="1:38" x14ac:dyDescent="0.25">
      <c r="A476">
        <v>474</v>
      </c>
      <c r="B476" t="s">
        <v>1681</v>
      </c>
      <c r="C476" s="6" t="s">
        <v>1682</v>
      </c>
      <c r="D476">
        <v>52</v>
      </c>
      <c r="E476" t="s">
        <v>46</v>
      </c>
      <c r="F476" t="s">
        <v>55</v>
      </c>
      <c r="G476" t="s">
        <v>97</v>
      </c>
      <c r="H476" t="s">
        <v>82</v>
      </c>
      <c r="I476" t="s">
        <v>57</v>
      </c>
      <c r="J476" t="s">
        <v>82</v>
      </c>
      <c r="K476" t="s">
        <v>82</v>
      </c>
      <c r="L476" t="s">
        <v>50</v>
      </c>
      <c r="N476" t="s">
        <v>166</v>
      </c>
      <c r="O476" t="s">
        <v>70</v>
      </c>
      <c r="P476" t="s">
        <v>97</v>
      </c>
      <c r="Q476" t="s">
        <v>82</v>
      </c>
      <c r="S476" t="s">
        <v>1683</v>
      </c>
      <c r="T476" t="s">
        <v>276</v>
      </c>
      <c r="W476" t="s">
        <v>42</v>
      </c>
      <c r="AC476" t="s">
        <v>42</v>
      </c>
      <c r="AK476" t="s">
        <v>42</v>
      </c>
      <c r="AL476" t="s">
        <v>43</v>
      </c>
    </row>
    <row r="477" spans="1:38" x14ac:dyDescent="0.25">
      <c r="A477">
        <v>475</v>
      </c>
      <c r="B477" t="s">
        <v>1684</v>
      </c>
      <c r="C477" s="6" t="s">
        <v>1685</v>
      </c>
      <c r="D477">
        <v>55</v>
      </c>
      <c r="E477" t="s">
        <v>46</v>
      </c>
      <c r="F477" t="s">
        <v>55</v>
      </c>
      <c r="G477" t="s">
        <v>208</v>
      </c>
      <c r="H477" t="s">
        <v>93</v>
      </c>
      <c r="I477" t="s">
        <v>57</v>
      </c>
      <c r="J477" t="s">
        <v>208</v>
      </c>
      <c r="K477" t="s">
        <v>93</v>
      </c>
      <c r="L477" t="s">
        <v>70</v>
      </c>
      <c r="O477" t="s">
        <v>70</v>
      </c>
      <c r="S477" t="s">
        <v>51</v>
      </c>
      <c r="V477" t="s">
        <v>42</v>
      </c>
      <c r="AL477" t="s">
        <v>43</v>
      </c>
    </row>
    <row r="478" spans="1:38" x14ac:dyDescent="0.25">
      <c r="A478">
        <v>476</v>
      </c>
      <c r="B478" t="s">
        <v>1686</v>
      </c>
      <c r="C478" s="6" t="s">
        <v>1687</v>
      </c>
      <c r="D478">
        <v>49</v>
      </c>
      <c r="E478" t="s">
        <v>46</v>
      </c>
      <c r="F478" t="s">
        <v>55</v>
      </c>
      <c r="G478" t="s">
        <v>58</v>
      </c>
      <c r="H478" t="s">
        <v>49</v>
      </c>
      <c r="J478" t="s">
        <v>58</v>
      </c>
      <c r="K478" t="s">
        <v>49</v>
      </c>
      <c r="L478" t="s">
        <v>70</v>
      </c>
      <c r="N478" t="s">
        <v>1042</v>
      </c>
      <c r="O478" t="s">
        <v>70</v>
      </c>
      <c r="S478" t="s">
        <v>1688</v>
      </c>
      <c r="AC478" t="s">
        <v>42</v>
      </c>
      <c r="AI478" t="s">
        <v>1452</v>
      </c>
      <c r="AL478" t="s">
        <v>43</v>
      </c>
    </row>
    <row r="479" spans="1:38" x14ac:dyDescent="0.25">
      <c r="A479">
        <v>477</v>
      </c>
      <c r="B479" t="s">
        <v>1689</v>
      </c>
      <c r="C479" s="6" t="s">
        <v>1690</v>
      </c>
      <c r="D479">
        <v>40</v>
      </c>
      <c r="E479" t="s">
        <v>54</v>
      </c>
      <c r="F479" t="s">
        <v>55</v>
      </c>
      <c r="G479" t="s">
        <v>93</v>
      </c>
      <c r="H479" t="s">
        <v>93</v>
      </c>
      <c r="I479" t="s">
        <v>57</v>
      </c>
      <c r="J479" t="s">
        <v>93</v>
      </c>
      <c r="K479" t="s">
        <v>93</v>
      </c>
      <c r="L479" t="s">
        <v>70</v>
      </c>
      <c r="N479" t="s">
        <v>1691</v>
      </c>
      <c r="O479" t="s">
        <v>70</v>
      </c>
      <c r="P479" t="s">
        <v>93</v>
      </c>
      <c r="Q479" t="s">
        <v>93</v>
      </c>
      <c r="R479" t="s">
        <v>57</v>
      </c>
      <c r="S479" t="s">
        <v>1692</v>
      </c>
      <c r="AC479" t="s">
        <v>42</v>
      </c>
      <c r="AD479" t="s">
        <v>42</v>
      </c>
      <c r="AL479" t="s">
        <v>43</v>
      </c>
    </row>
    <row r="480" spans="1:38" x14ac:dyDescent="0.25">
      <c r="A480">
        <v>478</v>
      </c>
      <c r="B480" t="s">
        <v>1693</v>
      </c>
      <c r="C480" s="6" t="s">
        <v>1694</v>
      </c>
      <c r="D480">
        <v>30</v>
      </c>
      <c r="E480" t="s">
        <v>46</v>
      </c>
      <c r="F480" t="s">
        <v>55</v>
      </c>
      <c r="G480" t="s">
        <v>320</v>
      </c>
      <c r="H480" t="s">
        <v>49</v>
      </c>
      <c r="I480" t="s">
        <v>57</v>
      </c>
      <c r="J480" t="s">
        <v>151</v>
      </c>
      <c r="L480" t="s">
        <v>50</v>
      </c>
      <c r="N480" t="s">
        <v>59</v>
      </c>
      <c r="O480" t="s">
        <v>70</v>
      </c>
      <c r="P480" t="s">
        <v>320</v>
      </c>
      <c r="S480" t="s">
        <v>1695</v>
      </c>
      <c r="W480" t="s">
        <v>42</v>
      </c>
      <c r="Y480" t="s">
        <v>42</v>
      </c>
      <c r="AK480" t="s">
        <v>42</v>
      </c>
      <c r="AL480" t="s">
        <v>43</v>
      </c>
    </row>
    <row r="481" spans="1:38" x14ac:dyDescent="0.25">
      <c r="A481">
        <v>479</v>
      </c>
      <c r="B481" t="s">
        <v>1696</v>
      </c>
      <c r="C481" s="6" t="s">
        <v>1697</v>
      </c>
      <c r="D481">
        <v>34</v>
      </c>
      <c r="E481" t="s">
        <v>46</v>
      </c>
      <c r="F481" t="s">
        <v>74</v>
      </c>
      <c r="G481" t="s">
        <v>1243</v>
      </c>
      <c r="H481" t="s">
        <v>82</v>
      </c>
      <c r="I481" t="s">
        <v>57</v>
      </c>
      <c r="J481" t="s">
        <v>82</v>
      </c>
      <c r="K481" t="s">
        <v>82</v>
      </c>
      <c r="L481" t="s">
        <v>50</v>
      </c>
      <c r="N481" t="s">
        <v>59</v>
      </c>
      <c r="O481" t="s">
        <v>60</v>
      </c>
      <c r="S481" t="s">
        <v>1698</v>
      </c>
      <c r="U481" t="s">
        <v>42</v>
      </c>
      <c r="V481" t="s">
        <v>42</v>
      </c>
      <c r="AK481" t="s">
        <v>42</v>
      </c>
      <c r="AL481" t="s">
        <v>43</v>
      </c>
    </row>
    <row r="482" spans="1:38" x14ac:dyDescent="0.25">
      <c r="A482">
        <v>480</v>
      </c>
      <c r="B482" t="s">
        <v>1699</v>
      </c>
      <c r="C482" s="6" t="s">
        <v>1700</v>
      </c>
      <c r="D482">
        <v>46</v>
      </c>
      <c r="E482" t="s">
        <v>54</v>
      </c>
      <c r="F482" t="s">
        <v>47</v>
      </c>
      <c r="G482" t="s">
        <v>146</v>
      </c>
      <c r="H482" t="s">
        <v>49</v>
      </c>
      <c r="J482" t="s">
        <v>146</v>
      </c>
      <c r="K482" t="s">
        <v>49</v>
      </c>
      <c r="L482" t="s">
        <v>50</v>
      </c>
      <c r="N482" t="s">
        <v>59</v>
      </c>
      <c r="O482" t="s">
        <v>70</v>
      </c>
      <c r="S482" t="s">
        <v>1701</v>
      </c>
      <c r="V482" t="s">
        <v>42</v>
      </c>
      <c r="W482" t="s">
        <v>42</v>
      </c>
      <c r="AL482" t="s">
        <v>43</v>
      </c>
    </row>
    <row r="483" spans="1:38" x14ac:dyDescent="0.25">
      <c r="A483">
        <v>481</v>
      </c>
      <c r="B483" t="s">
        <v>1702</v>
      </c>
      <c r="C483" s="6" t="s">
        <v>1623</v>
      </c>
      <c r="D483">
        <v>60</v>
      </c>
      <c r="E483" t="s">
        <v>54</v>
      </c>
      <c r="F483" t="s">
        <v>55</v>
      </c>
      <c r="G483" t="s">
        <v>87</v>
      </c>
      <c r="H483" t="s">
        <v>82</v>
      </c>
      <c r="I483" t="s">
        <v>57</v>
      </c>
      <c r="J483" t="s">
        <v>87</v>
      </c>
      <c r="K483" t="s">
        <v>82</v>
      </c>
      <c r="L483" t="s">
        <v>70</v>
      </c>
      <c r="N483" t="s">
        <v>1703</v>
      </c>
      <c r="O483" t="s">
        <v>70</v>
      </c>
      <c r="P483" t="s">
        <v>87</v>
      </c>
      <c r="Q483" t="s">
        <v>82</v>
      </c>
      <c r="R483" t="s">
        <v>57</v>
      </c>
      <c r="S483" t="s">
        <v>1704</v>
      </c>
      <c r="Y483" t="s">
        <v>42</v>
      </c>
      <c r="AA483" t="s">
        <v>42</v>
      </c>
      <c r="AC483" t="s">
        <v>42</v>
      </c>
      <c r="AL483" t="s">
        <v>43</v>
      </c>
    </row>
    <row r="484" spans="1:38" x14ac:dyDescent="0.25">
      <c r="A484">
        <v>482</v>
      </c>
      <c r="B484" t="s">
        <v>1705</v>
      </c>
      <c r="C484" s="6" t="s">
        <v>1706</v>
      </c>
      <c r="D484">
        <v>31</v>
      </c>
      <c r="E484" t="s">
        <v>46</v>
      </c>
      <c r="F484" t="s">
        <v>55</v>
      </c>
      <c r="G484" t="s">
        <v>58</v>
      </c>
      <c r="H484" t="s">
        <v>49</v>
      </c>
      <c r="J484" t="s">
        <v>58</v>
      </c>
      <c r="K484" t="s">
        <v>49</v>
      </c>
      <c r="L484" t="s">
        <v>70</v>
      </c>
      <c r="N484" t="s">
        <v>88</v>
      </c>
      <c r="O484" t="s">
        <v>70</v>
      </c>
      <c r="S484" t="s">
        <v>89</v>
      </c>
      <c r="U484" t="s">
        <v>42</v>
      </c>
      <c r="AL484" t="s">
        <v>43</v>
      </c>
    </row>
    <row r="485" spans="1:38" x14ac:dyDescent="0.25">
      <c r="A485">
        <v>483</v>
      </c>
      <c r="B485" t="s">
        <v>1707</v>
      </c>
      <c r="C485" s="6" t="s">
        <v>1708</v>
      </c>
      <c r="D485">
        <v>45</v>
      </c>
      <c r="E485" t="s">
        <v>46</v>
      </c>
      <c r="F485" t="s">
        <v>55</v>
      </c>
      <c r="G485" t="s">
        <v>1147</v>
      </c>
      <c r="J485" t="s">
        <v>101</v>
      </c>
      <c r="K485" t="s">
        <v>101</v>
      </c>
      <c r="L485" t="s">
        <v>50</v>
      </c>
      <c r="N485" t="s">
        <v>59</v>
      </c>
      <c r="O485" t="s">
        <v>800</v>
      </c>
      <c r="S485" t="s">
        <v>1709</v>
      </c>
      <c r="U485" t="s">
        <v>42</v>
      </c>
      <c r="W485" t="s">
        <v>42</v>
      </c>
      <c r="AA485" t="s">
        <v>42</v>
      </c>
      <c r="AL485" t="s">
        <v>43</v>
      </c>
    </row>
    <row r="486" spans="1:38" x14ac:dyDescent="0.25">
      <c r="A486">
        <v>484</v>
      </c>
      <c r="B486" t="s">
        <v>1710</v>
      </c>
      <c r="C486" s="6" t="s">
        <v>1711</v>
      </c>
      <c r="D486">
        <v>46</v>
      </c>
      <c r="E486" t="s">
        <v>46</v>
      </c>
      <c r="F486" t="s">
        <v>55</v>
      </c>
      <c r="G486" t="s">
        <v>238</v>
      </c>
      <c r="H486" t="s">
        <v>93</v>
      </c>
      <c r="J486" t="s">
        <v>238</v>
      </c>
      <c r="K486" t="s">
        <v>93</v>
      </c>
      <c r="L486" t="s">
        <v>50</v>
      </c>
      <c r="N486" t="s">
        <v>59</v>
      </c>
      <c r="O486" t="s">
        <v>70</v>
      </c>
      <c r="S486" t="s">
        <v>84</v>
      </c>
      <c r="U486" t="s">
        <v>42</v>
      </c>
      <c r="AL486" t="s">
        <v>43</v>
      </c>
    </row>
    <row r="487" spans="1:38" x14ac:dyDescent="0.25">
      <c r="A487">
        <v>485</v>
      </c>
      <c r="B487" t="s">
        <v>1712</v>
      </c>
      <c r="C487" s="6" t="s">
        <v>1713</v>
      </c>
      <c r="D487">
        <v>48</v>
      </c>
      <c r="E487" t="s">
        <v>54</v>
      </c>
      <c r="F487" t="s">
        <v>47</v>
      </c>
      <c r="G487" t="s">
        <v>433</v>
      </c>
      <c r="H487" t="s">
        <v>142</v>
      </c>
      <c r="I487" t="s">
        <v>57</v>
      </c>
      <c r="J487" t="s">
        <v>433</v>
      </c>
      <c r="K487" t="s">
        <v>142</v>
      </c>
      <c r="L487" t="s">
        <v>70</v>
      </c>
      <c r="N487" t="s">
        <v>59</v>
      </c>
      <c r="O487" t="s">
        <v>70</v>
      </c>
      <c r="P487" t="s">
        <v>433</v>
      </c>
      <c r="Q487" t="s">
        <v>142</v>
      </c>
      <c r="R487" t="s">
        <v>57</v>
      </c>
      <c r="S487" t="s">
        <v>1714</v>
      </c>
      <c r="V487" t="s">
        <v>42</v>
      </c>
      <c r="AA487" t="s">
        <v>42</v>
      </c>
      <c r="AL487" t="s">
        <v>43</v>
      </c>
    </row>
    <row r="488" spans="1:38" x14ac:dyDescent="0.25">
      <c r="A488">
        <v>486</v>
      </c>
      <c r="B488" t="s">
        <v>1715</v>
      </c>
      <c r="C488" s="6" t="s">
        <v>1716</v>
      </c>
      <c r="D488">
        <v>36</v>
      </c>
      <c r="E488" t="s">
        <v>46</v>
      </c>
      <c r="F488" t="s">
        <v>55</v>
      </c>
      <c r="G488" t="s">
        <v>520</v>
      </c>
      <c r="J488" t="s">
        <v>520</v>
      </c>
      <c r="K488" t="s">
        <v>82</v>
      </c>
      <c r="L488" t="s">
        <v>70</v>
      </c>
      <c r="N488" t="s">
        <v>83</v>
      </c>
      <c r="O488" t="s">
        <v>70</v>
      </c>
      <c r="S488" t="s">
        <v>84</v>
      </c>
      <c r="U488" t="s">
        <v>42</v>
      </c>
      <c r="AL488" t="s">
        <v>43</v>
      </c>
    </row>
    <row r="489" spans="1:38" x14ac:dyDescent="0.25">
      <c r="A489">
        <v>487</v>
      </c>
      <c r="B489" t="s">
        <v>1717</v>
      </c>
      <c r="C489" s="6" t="s">
        <v>741</v>
      </c>
      <c r="D489">
        <v>25</v>
      </c>
      <c r="E489" t="s">
        <v>46</v>
      </c>
      <c r="F489" t="s">
        <v>55</v>
      </c>
      <c r="G489" t="s">
        <v>422</v>
      </c>
      <c r="H489" t="s">
        <v>82</v>
      </c>
      <c r="I489" t="s">
        <v>57</v>
      </c>
      <c r="J489" t="s">
        <v>362</v>
      </c>
      <c r="K489" t="s">
        <v>251</v>
      </c>
      <c r="L489" t="s">
        <v>34</v>
      </c>
      <c r="M489" t="s">
        <v>1718</v>
      </c>
      <c r="N489" t="s">
        <v>59</v>
      </c>
      <c r="O489" t="s">
        <v>287</v>
      </c>
      <c r="P489" t="s">
        <v>362</v>
      </c>
      <c r="Q489" t="s">
        <v>251</v>
      </c>
      <c r="R489" t="s">
        <v>57</v>
      </c>
      <c r="S489" t="s">
        <v>412</v>
      </c>
      <c r="W489" t="s">
        <v>42</v>
      </c>
      <c r="AL489" t="s">
        <v>43</v>
      </c>
    </row>
    <row r="490" spans="1:38" x14ac:dyDescent="0.25">
      <c r="A490">
        <v>488</v>
      </c>
      <c r="B490" t="s">
        <v>1719</v>
      </c>
      <c r="C490" s="6" t="s">
        <v>1720</v>
      </c>
      <c r="D490">
        <v>33</v>
      </c>
      <c r="E490" t="s">
        <v>46</v>
      </c>
      <c r="F490" t="s">
        <v>55</v>
      </c>
      <c r="G490" t="s">
        <v>146</v>
      </c>
      <c r="H490" t="s">
        <v>49</v>
      </c>
      <c r="I490" t="s">
        <v>57</v>
      </c>
      <c r="J490" t="s">
        <v>146</v>
      </c>
      <c r="K490" t="s">
        <v>49</v>
      </c>
      <c r="L490" t="s">
        <v>70</v>
      </c>
      <c r="O490" t="s">
        <v>70</v>
      </c>
      <c r="P490" t="s">
        <v>146</v>
      </c>
      <c r="Q490" t="s">
        <v>49</v>
      </c>
      <c r="R490" t="s">
        <v>57</v>
      </c>
      <c r="S490" t="s">
        <v>1721</v>
      </c>
      <c r="U490" t="s">
        <v>42</v>
      </c>
      <c r="V490" t="s">
        <v>42</v>
      </c>
      <c r="AA490" t="s">
        <v>42</v>
      </c>
      <c r="AC490" t="s">
        <v>42</v>
      </c>
      <c r="AK490" t="s">
        <v>42</v>
      </c>
      <c r="AL490" t="s">
        <v>43</v>
      </c>
    </row>
    <row r="491" spans="1:38" x14ac:dyDescent="0.25">
      <c r="A491">
        <v>489</v>
      </c>
      <c r="B491" t="s">
        <v>1722</v>
      </c>
      <c r="C491" s="6" t="s">
        <v>1723</v>
      </c>
      <c r="D491">
        <v>56</v>
      </c>
      <c r="E491" t="s">
        <v>46</v>
      </c>
      <c r="F491" t="s">
        <v>47</v>
      </c>
      <c r="G491" t="s">
        <v>525</v>
      </c>
      <c r="H491" t="s">
        <v>93</v>
      </c>
      <c r="I491" t="s">
        <v>57</v>
      </c>
      <c r="J491" t="s">
        <v>525</v>
      </c>
      <c r="K491" t="s">
        <v>93</v>
      </c>
      <c r="L491" t="s">
        <v>70</v>
      </c>
      <c r="N491" t="s">
        <v>59</v>
      </c>
      <c r="O491" t="s">
        <v>70</v>
      </c>
      <c r="P491" t="s">
        <v>525</v>
      </c>
      <c r="Q491" t="s">
        <v>93</v>
      </c>
      <c r="R491" t="s">
        <v>57</v>
      </c>
      <c r="S491" t="s">
        <v>873</v>
      </c>
      <c r="V491" t="s">
        <v>42</v>
      </c>
      <c r="AL491" t="s">
        <v>43</v>
      </c>
    </row>
    <row r="492" spans="1:38" x14ac:dyDescent="0.25">
      <c r="A492">
        <v>490</v>
      </c>
      <c r="B492" t="s">
        <v>1724</v>
      </c>
      <c r="C492" s="6" t="s">
        <v>1725</v>
      </c>
      <c r="D492">
        <v>35</v>
      </c>
      <c r="E492" t="s">
        <v>54</v>
      </c>
      <c r="F492" t="s">
        <v>55</v>
      </c>
      <c r="G492" t="s">
        <v>469</v>
      </c>
      <c r="J492" t="s">
        <v>469</v>
      </c>
      <c r="L492" t="s">
        <v>70</v>
      </c>
      <c r="N492" t="s">
        <v>59</v>
      </c>
      <c r="O492" t="s">
        <v>70</v>
      </c>
      <c r="S492" t="s">
        <v>1726</v>
      </c>
      <c r="U492" t="s">
        <v>42</v>
      </c>
      <c r="W492" t="s">
        <v>42</v>
      </c>
      <c r="AL492" t="s">
        <v>43</v>
      </c>
    </row>
    <row r="493" spans="1:38" x14ac:dyDescent="0.25">
      <c r="A493">
        <v>491</v>
      </c>
      <c r="B493" t="s">
        <v>1727</v>
      </c>
      <c r="C493" s="6" t="s">
        <v>1728</v>
      </c>
      <c r="D493">
        <v>54</v>
      </c>
      <c r="E493" t="s">
        <v>46</v>
      </c>
      <c r="F493" t="s">
        <v>106</v>
      </c>
      <c r="G493" t="s">
        <v>260</v>
      </c>
      <c r="H493" t="s">
        <v>49</v>
      </c>
      <c r="J493" t="s">
        <v>260</v>
      </c>
      <c r="K493" t="s">
        <v>49</v>
      </c>
      <c r="L493" t="s">
        <v>70</v>
      </c>
      <c r="N493" t="s">
        <v>88</v>
      </c>
      <c r="O493" t="s">
        <v>70</v>
      </c>
      <c r="S493" t="s">
        <v>89</v>
      </c>
      <c r="U493" t="s">
        <v>42</v>
      </c>
      <c r="AL493" t="s">
        <v>43</v>
      </c>
    </row>
    <row r="494" spans="1:38" x14ac:dyDescent="0.25">
      <c r="A494">
        <v>492</v>
      </c>
      <c r="B494" t="s">
        <v>1729</v>
      </c>
      <c r="C494" s="6" t="s">
        <v>1730</v>
      </c>
      <c r="D494">
        <v>36</v>
      </c>
      <c r="E494" t="s">
        <v>46</v>
      </c>
      <c r="F494" t="s">
        <v>55</v>
      </c>
      <c r="G494" t="s">
        <v>1731</v>
      </c>
      <c r="H494" t="s">
        <v>93</v>
      </c>
      <c r="I494" t="s">
        <v>57</v>
      </c>
      <c r="J494" t="s">
        <v>346</v>
      </c>
      <c r="K494" t="s">
        <v>93</v>
      </c>
      <c r="L494" t="s">
        <v>34</v>
      </c>
      <c r="N494" t="s">
        <v>59</v>
      </c>
      <c r="O494" t="s">
        <v>110</v>
      </c>
      <c r="P494" t="s">
        <v>1731</v>
      </c>
      <c r="Q494" t="s">
        <v>93</v>
      </c>
      <c r="S494" t="s">
        <v>1732</v>
      </c>
      <c r="W494" t="s">
        <v>42</v>
      </c>
      <c r="AA494" t="s">
        <v>42</v>
      </c>
      <c r="AC494" t="s">
        <v>42</v>
      </c>
      <c r="AF494" t="s">
        <v>42</v>
      </c>
      <c r="AK494" t="s">
        <v>42</v>
      </c>
      <c r="AL494" t="s">
        <v>43</v>
      </c>
    </row>
    <row r="495" spans="1:38" x14ac:dyDescent="0.25">
      <c r="A495">
        <v>493</v>
      </c>
      <c r="B495" t="s">
        <v>1733</v>
      </c>
      <c r="C495" s="6" t="s">
        <v>1734</v>
      </c>
      <c r="D495">
        <v>63</v>
      </c>
      <c r="E495" t="s">
        <v>46</v>
      </c>
      <c r="F495" t="s">
        <v>47</v>
      </c>
      <c r="G495" t="s">
        <v>93</v>
      </c>
      <c r="H495" t="s">
        <v>93</v>
      </c>
      <c r="I495" t="s">
        <v>57</v>
      </c>
      <c r="J495" t="s">
        <v>93</v>
      </c>
      <c r="K495" t="s">
        <v>93</v>
      </c>
      <c r="L495" t="s">
        <v>70</v>
      </c>
      <c r="O495" t="s">
        <v>70</v>
      </c>
      <c r="P495" t="s">
        <v>93</v>
      </c>
      <c r="Q495" t="s">
        <v>93</v>
      </c>
      <c r="R495" t="s">
        <v>57</v>
      </c>
      <c r="S495" t="s">
        <v>1735</v>
      </c>
      <c r="T495" t="s">
        <v>342</v>
      </c>
      <c r="U495" t="s">
        <v>42</v>
      </c>
      <c r="AK495" t="s">
        <v>42</v>
      </c>
      <c r="AL495" t="s">
        <v>43</v>
      </c>
    </row>
    <row r="496" spans="1:38" x14ac:dyDescent="0.25">
      <c r="A496">
        <v>494</v>
      </c>
      <c r="B496" t="s">
        <v>1736</v>
      </c>
      <c r="C496" s="6" t="s">
        <v>1737</v>
      </c>
      <c r="D496">
        <v>36</v>
      </c>
      <c r="E496" t="s">
        <v>46</v>
      </c>
      <c r="F496" t="s">
        <v>55</v>
      </c>
      <c r="G496" t="s">
        <v>136</v>
      </c>
      <c r="H496" t="s">
        <v>137</v>
      </c>
      <c r="I496" t="s">
        <v>57</v>
      </c>
      <c r="J496" t="s">
        <v>136</v>
      </c>
      <c r="K496" t="s">
        <v>137</v>
      </c>
      <c r="L496" t="s">
        <v>70</v>
      </c>
      <c r="N496" t="s">
        <v>269</v>
      </c>
      <c r="O496" t="s">
        <v>70</v>
      </c>
      <c r="P496" t="s">
        <v>136</v>
      </c>
      <c r="Q496" t="s">
        <v>137</v>
      </c>
      <c r="R496" t="s">
        <v>57</v>
      </c>
      <c r="S496" t="s">
        <v>412</v>
      </c>
      <c r="W496" t="s">
        <v>42</v>
      </c>
      <c r="AL496" t="s">
        <v>43</v>
      </c>
    </row>
    <row r="497" spans="1:38" x14ac:dyDescent="0.25">
      <c r="A497">
        <v>495</v>
      </c>
      <c r="B497" t="s">
        <v>1738</v>
      </c>
      <c r="C497" s="6" t="s">
        <v>1739</v>
      </c>
      <c r="D497">
        <v>30</v>
      </c>
      <c r="E497" t="s">
        <v>54</v>
      </c>
      <c r="F497" t="s">
        <v>55</v>
      </c>
      <c r="G497" t="s">
        <v>1049</v>
      </c>
      <c r="H497" t="s">
        <v>142</v>
      </c>
      <c r="I497" t="s">
        <v>57</v>
      </c>
      <c r="J497" t="s">
        <v>1740</v>
      </c>
      <c r="L497" t="s">
        <v>50</v>
      </c>
      <c r="N497" t="s">
        <v>59</v>
      </c>
      <c r="O497" t="s">
        <v>70</v>
      </c>
      <c r="P497" t="s">
        <v>1049</v>
      </c>
      <c r="S497" t="s">
        <v>1741</v>
      </c>
      <c r="W497" t="s">
        <v>42</v>
      </c>
      <c r="AC497" t="s">
        <v>42</v>
      </c>
      <c r="AK497" t="s">
        <v>42</v>
      </c>
      <c r="AL497" t="s">
        <v>43</v>
      </c>
    </row>
    <row r="498" spans="1:38" x14ac:dyDescent="0.25">
      <c r="A498">
        <v>496</v>
      </c>
      <c r="B498" t="s">
        <v>1742</v>
      </c>
      <c r="C498" s="6" t="s">
        <v>1743</v>
      </c>
      <c r="D498">
        <v>67</v>
      </c>
      <c r="E498" t="s">
        <v>46</v>
      </c>
      <c r="F498" t="s">
        <v>55</v>
      </c>
      <c r="G498" t="s">
        <v>208</v>
      </c>
      <c r="H498" t="s">
        <v>93</v>
      </c>
      <c r="I498" t="s">
        <v>57</v>
      </c>
      <c r="J498" t="s">
        <v>208</v>
      </c>
      <c r="K498" t="s">
        <v>93</v>
      </c>
      <c r="L498" t="s">
        <v>70</v>
      </c>
      <c r="N498" t="s">
        <v>59</v>
      </c>
      <c r="O498" t="s">
        <v>60</v>
      </c>
      <c r="P498" t="s">
        <v>61</v>
      </c>
      <c r="S498" t="s">
        <v>1744</v>
      </c>
      <c r="T498" t="s">
        <v>1745</v>
      </c>
      <c r="U498" t="s">
        <v>42</v>
      </c>
      <c r="AD498" t="s">
        <v>42</v>
      </c>
      <c r="AK498" t="s">
        <v>42</v>
      </c>
      <c r="AL498" t="s">
        <v>43</v>
      </c>
    </row>
    <row r="499" spans="1:38" x14ac:dyDescent="0.25">
      <c r="A499">
        <v>497</v>
      </c>
      <c r="B499" t="s">
        <v>1746</v>
      </c>
      <c r="C499" s="6" t="s">
        <v>1747</v>
      </c>
      <c r="D499">
        <v>23</v>
      </c>
      <c r="E499" t="s">
        <v>54</v>
      </c>
      <c r="F499" t="s">
        <v>55</v>
      </c>
      <c r="G499" t="s">
        <v>178</v>
      </c>
      <c r="H499" t="s">
        <v>82</v>
      </c>
      <c r="I499" t="s">
        <v>57</v>
      </c>
      <c r="J499" t="s">
        <v>178</v>
      </c>
      <c r="K499" t="s">
        <v>82</v>
      </c>
      <c r="L499" t="s">
        <v>50</v>
      </c>
      <c r="N499" t="s">
        <v>59</v>
      </c>
      <c r="O499" t="s">
        <v>70</v>
      </c>
      <c r="P499" t="s">
        <v>178</v>
      </c>
      <c r="Q499" t="s">
        <v>82</v>
      </c>
      <c r="R499" t="s">
        <v>57</v>
      </c>
      <c r="S499" t="s">
        <v>1748</v>
      </c>
      <c r="V499" t="s">
        <v>42</v>
      </c>
      <c r="AL499" t="s">
        <v>43</v>
      </c>
    </row>
    <row r="500" spans="1:38" x14ac:dyDescent="0.25">
      <c r="A500">
        <v>498</v>
      </c>
      <c r="B500" t="s">
        <v>1749</v>
      </c>
      <c r="C500" s="6" t="s">
        <v>1750</v>
      </c>
      <c r="D500">
        <v>24</v>
      </c>
      <c r="E500" t="s">
        <v>46</v>
      </c>
      <c r="F500" t="s">
        <v>106</v>
      </c>
      <c r="G500" t="s">
        <v>93</v>
      </c>
      <c r="I500" t="s">
        <v>57</v>
      </c>
      <c r="J500" t="s">
        <v>93</v>
      </c>
      <c r="K500" t="s">
        <v>93</v>
      </c>
      <c r="L500" t="s">
        <v>34</v>
      </c>
      <c r="M500" t="s">
        <v>1751</v>
      </c>
      <c r="N500" t="s">
        <v>59</v>
      </c>
      <c r="O500" t="s">
        <v>210</v>
      </c>
      <c r="P500" t="s">
        <v>93</v>
      </c>
      <c r="Q500" t="s">
        <v>93</v>
      </c>
      <c r="R500" t="s">
        <v>57</v>
      </c>
      <c r="S500" t="s">
        <v>1752</v>
      </c>
      <c r="U500" t="s">
        <v>42</v>
      </c>
      <c r="W500" t="s">
        <v>42</v>
      </c>
      <c r="AE500" t="s">
        <v>42</v>
      </c>
      <c r="AL500" t="s">
        <v>43</v>
      </c>
    </row>
    <row r="501" spans="1:38" x14ac:dyDescent="0.25">
      <c r="A501">
        <v>499</v>
      </c>
      <c r="B501" t="s">
        <v>1753</v>
      </c>
      <c r="C501" s="6" t="s">
        <v>1754</v>
      </c>
      <c r="D501">
        <v>50</v>
      </c>
      <c r="E501" t="s">
        <v>46</v>
      </c>
      <c r="F501" t="s">
        <v>47</v>
      </c>
      <c r="G501" t="s">
        <v>93</v>
      </c>
      <c r="H501" t="s">
        <v>93</v>
      </c>
      <c r="I501" t="s">
        <v>57</v>
      </c>
      <c r="J501" t="s">
        <v>93</v>
      </c>
      <c r="L501" t="s">
        <v>70</v>
      </c>
      <c r="N501" t="s">
        <v>59</v>
      </c>
      <c r="O501" t="s">
        <v>70</v>
      </c>
      <c r="P501" t="s">
        <v>93</v>
      </c>
      <c r="S501" t="s">
        <v>873</v>
      </c>
      <c r="V501" t="s">
        <v>42</v>
      </c>
      <c r="AL501" t="s">
        <v>43</v>
      </c>
    </row>
    <row r="502" spans="1:38" x14ac:dyDescent="0.25">
      <c r="A502">
        <v>500</v>
      </c>
      <c r="B502" t="s">
        <v>1755</v>
      </c>
      <c r="C502" s="6" t="s">
        <v>1756</v>
      </c>
      <c r="D502">
        <v>59</v>
      </c>
      <c r="E502" t="s">
        <v>46</v>
      </c>
      <c r="F502" t="s">
        <v>55</v>
      </c>
      <c r="G502" t="s">
        <v>208</v>
      </c>
      <c r="H502" t="s">
        <v>93</v>
      </c>
      <c r="I502" t="s">
        <v>57</v>
      </c>
      <c r="J502" t="s">
        <v>208</v>
      </c>
      <c r="K502" t="s">
        <v>93</v>
      </c>
      <c r="L502" t="s">
        <v>70</v>
      </c>
      <c r="N502" t="s">
        <v>59</v>
      </c>
      <c r="O502" t="s">
        <v>70</v>
      </c>
      <c r="P502" t="s">
        <v>208</v>
      </c>
      <c r="Q502" t="s">
        <v>93</v>
      </c>
      <c r="R502" t="s">
        <v>57</v>
      </c>
      <c r="S502" t="s">
        <v>1757</v>
      </c>
      <c r="U502" t="s">
        <v>42</v>
      </c>
      <c r="AA502" t="s">
        <v>42</v>
      </c>
      <c r="AC502" t="s">
        <v>42</v>
      </c>
      <c r="AF502" t="s">
        <v>42</v>
      </c>
      <c r="AL502" t="s">
        <v>43</v>
      </c>
    </row>
    <row r="503" spans="1:38" x14ac:dyDescent="0.25">
      <c r="A503">
        <v>501</v>
      </c>
      <c r="B503" t="s">
        <v>1758</v>
      </c>
      <c r="C503" s="6" t="s">
        <v>1759</v>
      </c>
      <c r="D503">
        <v>28</v>
      </c>
      <c r="E503" t="s">
        <v>46</v>
      </c>
      <c r="F503" t="s">
        <v>55</v>
      </c>
      <c r="G503" t="s">
        <v>428</v>
      </c>
      <c r="J503" t="s">
        <v>81</v>
      </c>
      <c r="K503" t="s">
        <v>82</v>
      </c>
      <c r="L503" t="s">
        <v>50</v>
      </c>
      <c r="N503" t="s">
        <v>1760</v>
      </c>
      <c r="O503" t="s">
        <v>70</v>
      </c>
      <c r="S503" t="s">
        <v>1761</v>
      </c>
      <c r="AC503" t="s">
        <v>42</v>
      </c>
      <c r="AL503" t="s">
        <v>43</v>
      </c>
    </row>
    <row r="504" spans="1:38" x14ac:dyDescent="0.25">
      <c r="A504">
        <v>502</v>
      </c>
      <c r="B504" t="s">
        <v>1762</v>
      </c>
      <c r="C504" s="6" t="s">
        <v>1763</v>
      </c>
      <c r="D504">
        <v>47</v>
      </c>
      <c r="E504" t="s">
        <v>46</v>
      </c>
      <c r="F504" t="s">
        <v>55</v>
      </c>
      <c r="G504" t="s">
        <v>93</v>
      </c>
      <c r="H504" t="s">
        <v>93</v>
      </c>
      <c r="I504" t="s">
        <v>57</v>
      </c>
      <c r="J504" t="s">
        <v>93</v>
      </c>
      <c r="K504" t="s">
        <v>93</v>
      </c>
      <c r="L504" t="s">
        <v>70</v>
      </c>
      <c r="N504" t="s">
        <v>59</v>
      </c>
      <c r="O504" t="s">
        <v>70</v>
      </c>
      <c r="P504" t="s">
        <v>93</v>
      </c>
      <c r="Q504" t="s">
        <v>93</v>
      </c>
      <c r="R504" t="s">
        <v>57</v>
      </c>
      <c r="S504" t="s">
        <v>1764</v>
      </c>
      <c r="U504" t="s">
        <v>42</v>
      </c>
      <c r="AA504" t="s">
        <v>42</v>
      </c>
      <c r="AC504" t="s">
        <v>42</v>
      </c>
      <c r="AL504" t="s">
        <v>43</v>
      </c>
    </row>
    <row r="505" spans="1:38" x14ac:dyDescent="0.25">
      <c r="A505">
        <v>503</v>
      </c>
      <c r="B505" t="s">
        <v>1765</v>
      </c>
      <c r="C505" s="6" t="s">
        <v>1766</v>
      </c>
      <c r="D505">
        <v>53</v>
      </c>
      <c r="E505" t="s">
        <v>46</v>
      </c>
      <c r="F505" t="s">
        <v>55</v>
      </c>
      <c r="G505" t="s">
        <v>296</v>
      </c>
      <c r="H505" t="s">
        <v>49</v>
      </c>
      <c r="I505" t="s">
        <v>57</v>
      </c>
      <c r="J505" t="s">
        <v>146</v>
      </c>
      <c r="L505" t="s">
        <v>34</v>
      </c>
      <c r="N505" t="s">
        <v>69</v>
      </c>
      <c r="O505" t="s">
        <v>975</v>
      </c>
      <c r="P505" t="s">
        <v>146</v>
      </c>
      <c r="S505" t="s">
        <v>1767</v>
      </c>
      <c r="U505" t="s">
        <v>42</v>
      </c>
      <c r="W505" t="s">
        <v>42</v>
      </c>
      <c r="AA505" t="s">
        <v>42</v>
      </c>
      <c r="AK505" t="s">
        <v>42</v>
      </c>
      <c r="AL505" t="s">
        <v>43</v>
      </c>
    </row>
    <row r="506" spans="1:38" x14ac:dyDescent="0.25">
      <c r="A506">
        <v>504</v>
      </c>
      <c r="B506" t="s">
        <v>1768</v>
      </c>
      <c r="C506" s="6" t="s">
        <v>803</v>
      </c>
      <c r="D506">
        <v>61</v>
      </c>
      <c r="E506" t="s">
        <v>46</v>
      </c>
      <c r="F506" t="s">
        <v>106</v>
      </c>
      <c r="G506" t="s">
        <v>82</v>
      </c>
      <c r="H506" t="s">
        <v>82</v>
      </c>
      <c r="I506" t="s">
        <v>57</v>
      </c>
      <c r="J506" t="s">
        <v>82</v>
      </c>
      <c r="L506" t="s">
        <v>70</v>
      </c>
      <c r="N506" t="s">
        <v>456</v>
      </c>
      <c r="O506" t="s">
        <v>70</v>
      </c>
      <c r="P506" t="s">
        <v>82</v>
      </c>
      <c r="S506" t="s">
        <v>1769</v>
      </c>
      <c r="U506" t="s">
        <v>42</v>
      </c>
      <c r="AK506" t="s">
        <v>42</v>
      </c>
      <c r="AL506" t="s">
        <v>43</v>
      </c>
    </row>
    <row r="507" spans="1:38" x14ac:dyDescent="0.25">
      <c r="A507">
        <v>505</v>
      </c>
      <c r="B507" t="s">
        <v>1770</v>
      </c>
      <c r="C507" s="6" t="s">
        <v>1771</v>
      </c>
      <c r="D507">
        <v>39</v>
      </c>
      <c r="E507" t="s">
        <v>54</v>
      </c>
      <c r="F507" t="s">
        <v>55</v>
      </c>
      <c r="J507" t="s">
        <v>82</v>
      </c>
      <c r="K507" t="s">
        <v>82</v>
      </c>
      <c r="L507" t="s">
        <v>34</v>
      </c>
      <c r="M507" t="s">
        <v>1772</v>
      </c>
      <c r="N507" t="s">
        <v>170</v>
      </c>
      <c r="O507" t="s">
        <v>1773</v>
      </c>
      <c r="P507" t="s">
        <v>82</v>
      </c>
      <c r="Q507" t="s">
        <v>82</v>
      </c>
      <c r="R507" t="s">
        <v>57</v>
      </c>
      <c r="S507" t="s">
        <v>1774</v>
      </c>
      <c r="V507" t="s">
        <v>42</v>
      </c>
      <c r="W507" t="s">
        <v>42</v>
      </c>
      <c r="AL507" t="s">
        <v>43</v>
      </c>
    </row>
    <row r="508" spans="1:38" x14ac:dyDescent="0.25">
      <c r="A508">
        <v>506</v>
      </c>
      <c r="B508" t="s">
        <v>1775</v>
      </c>
      <c r="C508" s="6" t="s">
        <v>1776</v>
      </c>
      <c r="D508">
        <v>45</v>
      </c>
      <c r="E508" t="s">
        <v>46</v>
      </c>
      <c r="F508" t="s">
        <v>47</v>
      </c>
      <c r="G508" t="s">
        <v>178</v>
      </c>
      <c r="H508" t="s">
        <v>82</v>
      </c>
      <c r="I508" t="s">
        <v>57</v>
      </c>
      <c r="J508" t="s">
        <v>81</v>
      </c>
      <c r="K508" t="s">
        <v>82</v>
      </c>
      <c r="L508" t="s">
        <v>34</v>
      </c>
      <c r="M508" t="s">
        <v>287</v>
      </c>
      <c r="N508" t="s">
        <v>59</v>
      </c>
      <c r="O508" t="s">
        <v>287</v>
      </c>
      <c r="P508" t="s">
        <v>81</v>
      </c>
      <c r="Q508" t="s">
        <v>82</v>
      </c>
      <c r="S508" t="s">
        <v>412</v>
      </c>
      <c r="W508" t="s">
        <v>42</v>
      </c>
      <c r="AK508" t="s">
        <v>42</v>
      </c>
      <c r="AL508" t="s">
        <v>43</v>
      </c>
    </row>
    <row r="509" spans="1:38" x14ac:dyDescent="0.25">
      <c r="A509">
        <v>507</v>
      </c>
      <c r="B509" t="s">
        <v>1777</v>
      </c>
      <c r="C509" s="6" t="s">
        <v>1778</v>
      </c>
      <c r="D509">
        <v>49</v>
      </c>
      <c r="E509" t="s">
        <v>46</v>
      </c>
      <c r="F509" t="s">
        <v>106</v>
      </c>
      <c r="G509" t="s">
        <v>82</v>
      </c>
      <c r="H509" t="s">
        <v>82</v>
      </c>
      <c r="I509" t="s">
        <v>57</v>
      </c>
      <c r="J509" t="s">
        <v>82</v>
      </c>
      <c r="K509" t="s">
        <v>82</v>
      </c>
      <c r="L509" t="s">
        <v>50</v>
      </c>
      <c r="O509" t="s">
        <v>70</v>
      </c>
      <c r="P509" t="s">
        <v>82</v>
      </c>
      <c r="Q509" t="s">
        <v>82</v>
      </c>
      <c r="R509" t="s">
        <v>57</v>
      </c>
      <c r="S509" t="s">
        <v>1779</v>
      </c>
      <c r="U509" t="s">
        <v>42</v>
      </c>
      <c r="V509" t="s">
        <v>42</v>
      </c>
      <c r="W509" t="s">
        <v>1780</v>
      </c>
      <c r="AK509" t="s">
        <v>42</v>
      </c>
      <c r="AL509" t="s">
        <v>43</v>
      </c>
    </row>
    <row r="510" spans="1:38" x14ac:dyDescent="0.25">
      <c r="A510">
        <v>508</v>
      </c>
      <c r="B510" t="s">
        <v>1781</v>
      </c>
      <c r="C510" s="6" t="s">
        <v>1782</v>
      </c>
      <c r="D510">
        <v>33</v>
      </c>
      <c r="E510" t="s">
        <v>46</v>
      </c>
      <c r="F510" t="s">
        <v>55</v>
      </c>
      <c r="G510" t="s">
        <v>341</v>
      </c>
      <c r="H510" t="s">
        <v>101</v>
      </c>
      <c r="I510" t="s">
        <v>57</v>
      </c>
      <c r="J510" t="s">
        <v>341</v>
      </c>
      <c r="K510" t="s">
        <v>101</v>
      </c>
      <c r="L510" t="s">
        <v>34</v>
      </c>
      <c r="M510" t="s">
        <v>210</v>
      </c>
      <c r="N510" t="s">
        <v>59</v>
      </c>
      <c r="O510" t="s">
        <v>210</v>
      </c>
      <c r="P510" t="s">
        <v>341</v>
      </c>
      <c r="Q510" t="s">
        <v>101</v>
      </c>
      <c r="R510" t="s">
        <v>57</v>
      </c>
      <c r="S510" t="s">
        <v>1783</v>
      </c>
      <c r="U510" t="s">
        <v>42</v>
      </c>
      <c r="W510" t="s">
        <v>42</v>
      </c>
      <c r="AE510" t="s">
        <v>42</v>
      </c>
      <c r="AL510" t="s">
        <v>43</v>
      </c>
    </row>
    <row r="511" spans="1:38" x14ac:dyDescent="0.25">
      <c r="A511">
        <v>509</v>
      </c>
      <c r="B511" t="s">
        <v>1784</v>
      </c>
      <c r="C511" s="6" t="s">
        <v>1489</v>
      </c>
      <c r="D511">
        <v>45</v>
      </c>
      <c r="E511" t="s">
        <v>46</v>
      </c>
      <c r="F511" t="s">
        <v>55</v>
      </c>
      <c r="G511" t="s">
        <v>422</v>
      </c>
      <c r="H511" t="s">
        <v>82</v>
      </c>
      <c r="I511" t="s">
        <v>57</v>
      </c>
      <c r="J511" t="s">
        <v>422</v>
      </c>
      <c r="L511" t="s">
        <v>70</v>
      </c>
      <c r="N511" t="s">
        <v>927</v>
      </c>
      <c r="O511" t="s">
        <v>70</v>
      </c>
      <c r="P511" t="s">
        <v>422</v>
      </c>
      <c r="S511" t="s">
        <v>1785</v>
      </c>
      <c r="V511" t="s">
        <v>42</v>
      </c>
      <c r="W511" t="s">
        <v>42</v>
      </c>
      <c r="AK511" t="s">
        <v>42</v>
      </c>
      <c r="AL511" t="s">
        <v>43</v>
      </c>
    </row>
    <row r="512" spans="1:38" x14ac:dyDescent="0.25">
      <c r="A512">
        <v>510</v>
      </c>
      <c r="B512" t="s">
        <v>1786</v>
      </c>
      <c r="C512" s="6" t="s">
        <v>1787</v>
      </c>
      <c r="D512">
        <v>44</v>
      </c>
      <c r="E512" t="s">
        <v>46</v>
      </c>
      <c r="F512" t="s">
        <v>106</v>
      </c>
      <c r="G512" t="s">
        <v>82</v>
      </c>
      <c r="H512" t="s">
        <v>82</v>
      </c>
      <c r="I512" t="s">
        <v>57</v>
      </c>
      <c r="J512" t="s">
        <v>82</v>
      </c>
      <c r="K512" t="s">
        <v>82</v>
      </c>
      <c r="L512" t="s">
        <v>50</v>
      </c>
      <c r="N512" t="s">
        <v>1396</v>
      </c>
      <c r="O512" t="s">
        <v>1081</v>
      </c>
      <c r="P512" t="s">
        <v>82</v>
      </c>
      <c r="Q512" t="s">
        <v>82</v>
      </c>
      <c r="R512" t="s">
        <v>57</v>
      </c>
      <c r="S512" t="s">
        <v>1788</v>
      </c>
      <c r="V512" t="s">
        <v>42</v>
      </c>
      <c r="AL512" t="s">
        <v>43</v>
      </c>
    </row>
    <row r="513" spans="1:38" x14ac:dyDescent="0.25">
      <c r="A513">
        <v>511</v>
      </c>
      <c r="B513" t="s">
        <v>1789</v>
      </c>
      <c r="C513" s="6" t="s">
        <v>1790</v>
      </c>
      <c r="D513">
        <v>45</v>
      </c>
      <c r="E513" t="s">
        <v>46</v>
      </c>
      <c r="F513" t="s">
        <v>47</v>
      </c>
      <c r="G513" t="s">
        <v>178</v>
      </c>
      <c r="I513" t="s">
        <v>57</v>
      </c>
      <c r="J513" t="s">
        <v>82</v>
      </c>
      <c r="K513" t="s">
        <v>82</v>
      </c>
      <c r="L513" t="s">
        <v>50</v>
      </c>
      <c r="O513" t="s">
        <v>60</v>
      </c>
      <c r="S513" t="s">
        <v>1791</v>
      </c>
      <c r="V513" t="s">
        <v>42</v>
      </c>
      <c r="W513" t="s">
        <v>42</v>
      </c>
      <c r="AK513" t="s">
        <v>42</v>
      </c>
      <c r="AL513" t="s">
        <v>43</v>
      </c>
    </row>
    <row r="514" spans="1:38" x14ac:dyDescent="0.25">
      <c r="A514">
        <v>512</v>
      </c>
      <c r="B514" t="s">
        <v>1792</v>
      </c>
      <c r="C514" s="6" t="s">
        <v>1793</v>
      </c>
      <c r="D514">
        <v>35</v>
      </c>
      <c r="E514" t="s">
        <v>46</v>
      </c>
      <c r="F514" t="s">
        <v>55</v>
      </c>
      <c r="G514" t="s">
        <v>1794</v>
      </c>
      <c r="J514" t="s">
        <v>226</v>
      </c>
      <c r="K514" t="s">
        <v>101</v>
      </c>
      <c r="L514" t="s">
        <v>34</v>
      </c>
      <c r="M514" t="s">
        <v>1795</v>
      </c>
      <c r="N514" t="s">
        <v>170</v>
      </c>
      <c r="O514" t="s">
        <v>1796</v>
      </c>
      <c r="S514" t="s">
        <v>1797</v>
      </c>
      <c r="W514" t="s">
        <v>42</v>
      </c>
      <c r="AC514" t="s">
        <v>42</v>
      </c>
      <c r="AL514" t="s">
        <v>43</v>
      </c>
    </row>
    <row r="515" spans="1:38" x14ac:dyDescent="0.25">
      <c r="A515">
        <v>513</v>
      </c>
      <c r="B515" t="s">
        <v>1798</v>
      </c>
      <c r="C515" s="6" t="s">
        <v>1799</v>
      </c>
      <c r="D515">
        <v>56</v>
      </c>
      <c r="E515" t="s">
        <v>54</v>
      </c>
      <c r="F515" t="s">
        <v>55</v>
      </c>
      <c r="J515" t="s">
        <v>93</v>
      </c>
      <c r="K515" t="s">
        <v>93</v>
      </c>
      <c r="L515" t="s">
        <v>34</v>
      </c>
      <c r="M515" t="s">
        <v>1800</v>
      </c>
      <c r="N515" t="s">
        <v>170</v>
      </c>
      <c r="O515" t="s">
        <v>110</v>
      </c>
      <c r="S515" t="s">
        <v>1801</v>
      </c>
      <c r="U515" t="s">
        <v>42</v>
      </c>
      <c r="V515" t="s">
        <v>42</v>
      </c>
      <c r="AC515" t="s">
        <v>42</v>
      </c>
      <c r="AL515" t="s">
        <v>43</v>
      </c>
    </row>
    <row r="516" spans="1:38" x14ac:dyDescent="0.25">
      <c r="A516">
        <v>514</v>
      </c>
      <c r="B516" t="s">
        <v>1802</v>
      </c>
      <c r="C516" s="6" t="s">
        <v>1803</v>
      </c>
      <c r="D516">
        <v>50</v>
      </c>
      <c r="E516" t="s">
        <v>46</v>
      </c>
      <c r="F516" t="s">
        <v>55</v>
      </c>
      <c r="G516" t="s">
        <v>82</v>
      </c>
      <c r="H516" t="s">
        <v>82</v>
      </c>
      <c r="I516" t="s">
        <v>57</v>
      </c>
      <c r="J516" t="s">
        <v>82</v>
      </c>
      <c r="L516" t="s">
        <v>50</v>
      </c>
      <c r="N516" t="s">
        <v>59</v>
      </c>
      <c r="O516" t="s">
        <v>110</v>
      </c>
      <c r="P516" t="s">
        <v>1804</v>
      </c>
      <c r="S516" t="s">
        <v>1805</v>
      </c>
      <c r="AA516" t="s">
        <v>42</v>
      </c>
      <c r="AJ516" t="s">
        <v>42</v>
      </c>
      <c r="AK516" t="s">
        <v>42</v>
      </c>
      <c r="AL516" t="s">
        <v>43</v>
      </c>
    </row>
    <row r="517" spans="1:38" x14ac:dyDescent="0.25">
      <c r="A517">
        <v>515</v>
      </c>
      <c r="B517" t="s">
        <v>1806</v>
      </c>
      <c r="C517" s="6" t="s">
        <v>1807</v>
      </c>
      <c r="D517">
        <v>63</v>
      </c>
      <c r="E517" t="s">
        <v>46</v>
      </c>
      <c r="F517" t="s">
        <v>55</v>
      </c>
      <c r="G517" t="s">
        <v>58</v>
      </c>
      <c r="H517" t="s">
        <v>49</v>
      </c>
      <c r="I517" t="s">
        <v>57</v>
      </c>
      <c r="J517" t="s">
        <v>58</v>
      </c>
      <c r="K517" t="s">
        <v>49</v>
      </c>
      <c r="L517" t="s">
        <v>70</v>
      </c>
      <c r="N517" t="s">
        <v>102</v>
      </c>
      <c r="O517" t="s">
        <v>70</v>
      </c>
      <c r="P517" t="s">
        <v>58</v>
      </c>
      <c r="Q517" t="s">
        <v>49</v>
      </c>
      <c r="R517" t="s">
        <v>57</v>
      </c>
      <c r="S517" t="s">
        <v>1808</v>
      </c>
      <c r="AF517" t="s">
        <v>42</v>
      </c>
      <c r="AL517" t="s">
        <v>43</v>
      </c>
    </row>
    <row r="518" spans="1:38" x14ac:dyDescent="0.25">
      <c r="A518">
        <v>516</v>
      </c>
      <c r="B518" t="s">
        <v>1809</v>
      </c>
      <c r="C518" s="6" t="s">
        <v>1810</v>
      </c>
      <c r="D518">
        <v>25</v>
      </c>
      <c r="E518" t="s">
        <v>46</v>
      </c>
      <c r="F518" t="s">
        <v>55</v>
      </c>
      <c r="G518" t="s">
        <v>82</v>
      </c>
      <c r="H518" t="s">
        <v>82</v>
      </c>
      <c r="I518" t="s">
        <v>57</v>
      </c>
      <c r="J518" t="s">
        <v>82</v>
      </c>
      <c r="L518" t="s">
        <v>50</v>
      </c>
      <c r="N518" t="s">
        <v>69</v>
      </c>
      <c r="O518" t="s">
        <v>70</v>
      </c>
      <c r="P518" t="s">
        <v>82</v>
      </c>
      <c r="S518" t="s">
        <v>252</v>
      </c>
      <c r="U518" t="s">
        <v>42</v>
      </c>
      <c r="W518" t="s">
        <v>42</v>
      </c>
      <c r="AK518" t="s">
        <v>42</v>
      </c>
      <c r="AL518" t="s">
        <v>43</v>
      </c>
    </row>
    <row r="519" spans="1:38" x14ac:dyDescent="0.25">
      <c r="A519">
        <v>517</v>
      </c>
      <c r="B519" t="s">
        <v>1811</v>
      </c>
      <c r="C519" s="6" t="s">
        <v>1812</v>
      </c>
      <c r="D519">
        <v>38</v>
      </c>
      <c r="E519" t="s">
        <v>46</v>
      </c>
      <c r="F519" t="s">
        <v>106</v>
      </c>
      <c r="G519" t="s">
        <v>165</v>
      </c>
      <c r="H519" t="s">
        <v>93</v>
      </c>
      <c r="I519" t="s">
        <v>57</v>
      </c>
      <c r="J519" t="s">
        <v>165</v>
      </c>
      <c r="K519" t="s">
        <v>93</v>
      </c>
      <c r="L519" t="s">
        <v>50</v>
      </c>
      <c r="O519" t="s">
        <v>70</v>
      </c>
      <c r="S519" t="s">
        <v>1813</v>
      </c>
      <c r="U519" t="s">
        <v>42</v>
      </c>
      <c r="V519" t="s">
        <v>42</v>
      </c>
      <c r="AK519" t="s">
        <v>42</v>
      </c>
      <c r="AL519" t="s">
        <v>43</v>
      </c>
    </row>
    <row r="520" spans="1:38" x14ac:dyDescent="0.25">
      <c r="A520">
        <v>518</v>
      </c>
      <c r="B520" t="s">
        <v>1814</v>
      </c>
      <c r="C520" s="6" t="s">
        <v>954</v>
      </c>
      <c r="D520">
        <v>29</v>
      </c>
      <c r="E520" t="s">
        <v>46</v>
      </c>
      <c r="F520" t="s">
        <v>55</v>
      </c>
      <c r="G520" t="s">
        <v>341</v>
      </c>
      <c r="H520" t="s">
        <v>101</v>
      </c>
      <c r="I520" t="s">
        <v>57</v>
      </c>
      <c r="J520" t="s">
        <v>341</v>
      </c>
      <c r="K520" t="s">
        <v>101</v>
      </c>
      <c r="L520" t="s">
        <v>70</v>
      </c>
      <c r="N520" t="s">
        <v>269</v>
      </c>
      <c r="O520" t="s">
        <v>70</v>
      </c>
      <c r="P520" t="s">
        <v>341</v>
      </c>
      <c r="Q520" t="s">
        <v>101</v>
      </c>
      <c r="R520" t="s">
        <v>57</v>
      </c>
      <c r="S520" t="s">
        <v>1815</v>
      </c>
      <c r="U520" t="s">
        <v>42</v>
      </c>
      <c r="W520" t="s">
        <v>42</v>
      </c>
      <c r="AL520" t="s">
        <v>43</v>
      </c>
    </row>
    <row r="521" spans="1:38" x14ac:dyDescent="0.25">
      <c r="A521">
        <v>519</v>
      </c>
      <c r="B521" t="s">
        <v>1816</v>
      </c>
      <c r="C521" s="6" t="s">
        <v>1817</v>
      </c>
      <c r="D521">
        <v>31</v>
      </c>
      <c r="E521" t="s">
        <v>54</v>
      </c>
      <c r="F521" t="s">
        <v>55</v>
      </c>
      <c r="G521" t="s">
        <v>1548</v>
      </c>
      <c r="H521" t="s">
        <v>251</v>
      </c>
      <c r="J521" t="s">
        <v>82</v>
      </c>
      <c r="K521" t="s">
        <v>82</v>
      </c>
      <c r="L521" t="s">
        <v>50</v>
      </c>
      <c r="N521" t="s">
        <v>170</v>
      </c>
      <c r="O521" t="s">
        <v>70</v>
      </c>
      <c r="S521" t="s">
        <v>1818</v>
      </c>
      <c r="AI521" t="s">
        <v>1819</v>
      </c>
      <c r="AL521" t="s">
        <v>43</v>
      </c>
    </row>
    <row r="522" spans="1:38" x14ac:dyDescent="0.25">
      <c r="A522">
        <v>520</v>
      </c>
      <c r="B522" t="s">
        <v>1820</v>
      </c>
      <c r="C522" s="6" t="s">
        <v>1821</v>
      </c>
      <c r="D522">
        <v>42</v>
      </c>
      <c r="E522" t="s">
        <v>46</v>
      </c>
      <c r="F522" t="s">
        <v>55</v>
      </c>
      <c r="G522" t="s">
        <v>1536</v>
      </c>
      <c r="H522" t="s">
        <v>142</v>
      </c>
      <c r="I522" t="s">
        <v>57</v>
      </c>
      <c r="J522" t="s">
        <v>1536</v>
      </c>
      <c r="L522" t="s">
        <v>70</v>
      </c>
      <c r="N522" t="s">
        <v>59</v>
      </c>
      <c r="O522" t="s">
        <v>70</v>
      </c>
      <c r="P522" t="s">
        <v>1536</v>
      </c>
      <c r="S522" t="s">
        <v>1822</v>
      </c>
      <c r="AE522" t="s">
        <v>42</v>
      </c>
      <c r="AL522" t="s">
        <v>43</v>
      </c>
    </row>
    <row r="523" spans="1:38" x14ac:dyDescent="0.25">
      <c r="A523">
        <v>521</v>
      </c>
      <c r="B523" t="s">
        <v>1823</v>
      </c>
      <c r="C523" s="6" t="s">
        <v>1824</v>
      </c>
      <c r="D523">
        <v>44</v>
      </c>
      <c r="E523" t="s">
        <v>46</v>
      </c>
      <c r="F523" t="s">
        <v>55</v>
      </c>
      <c r="G523" t="s">
        <v>201</v>
      </c>
      <c r="H523" t="s">
        <v>202</v>
      </c>
      <c r="I523" t="s">
        <v>57</v>
      </c>
      <c r="J523" t="s">
        <v>201</v>
      </c>
      <c r="K523" t="s">
        <v>202</v>
      </c>
      <c r="L523" t="s">
        <v>50</v>
      </c>
      <c r="N523" t="s">
        <v>350</v>
      </c>
      <c r="O523" t="s">
        <v>70</v>
      </c>
      <c r="P523" t="s">
        <v>201</v>
      </c>
      <c r="Q523" t="s">
        <v>202</v>
      </c>
      <c r="S523" t="s">
        <v>1825</v>
      </c>
      <c r="U523" t="s">
        <v>42</v>
      </c>
      <c r="W523" t="s">
        <v>42</v>
      </c>
      <c r="X523" t="s">
        <v>42</v>
      </c>
      <c r="AK523" t="s">
        <v>42</v>
      </c>
      <c r="AL523" t="s">
        <v>43</v>
      </c>
    </row>
    <row r="524" spans="1:38" x14ac:dyDescent="0.25">
      <c r="A524">
        <v>522</v>
      </c>
      <c r="B524" t="s">
        <v>1826</v>
      </c>
      <c r="C524" s="6" t="s">
        <v>1827</v>
      </c>
      <c r="D524">
        <v>26</v>
      </c>
      <c r="E524" t="s">
        <v>46</v>
      </c>
      <c r="F524" t="s">
        <v>55</v>
      </c>
      <c r="G524" t="s">
        <v>683</v>
      </c>
      <c r="H524" t="s">
        <v>49</v>
      </c>
      <c r="I524" t="s">
        <v>57</v>
      </c>
      <c r="J524" t="s">
        <v>58</v>
      </c>
      <c r="L524" t="s">
        <v>50</v>
      </c>
      <c r="N524" t="s">
        <v>1828</v>
      </c>
      <c r="O524" t="s">
        <v>70</v>
      </c>
      <c r="P524" t="s">
        <v>683</v>
      </c>
      <c r="S524" t="s">
        <v>1829</v>
      </c>
      <c r="U524" t="s">
        <v>42</v>
      </c>
      <c r="AK524" t="s">
        <v>42</v>
      </c>
      <c r="AL524" t="s">
        <v>43</v>
      </c>
    </row>
    <row r="525" spans="1:38" x14ac:dyDescent="0.25">
      <c r="A525">
        <v>523</v>
      </c>
      <c r="B525" t="s">
        <v>1830</v>
      </c>
      <c r="C525" s="6" t="s">
        <v>1831</v>
      </c>
      <c r="D525">
        <v>60</v>
      </c>
      <c r="E525" t="s">
        <v>46</v>
      </c>
      <c r="F525" t="s">
        <v>106</v>
      </c>
      <c r="G525" t="s">
        <v>146</v>
      </c>
      <c r="J525" t="s">
        <v>146</v>
      </c>
      <c r="K525" t="s">
        <v>49</v>
      </c>
      <c r="L525" t="s">
        <v>50</v>
      </c>
      <c r="N525" t="s">
        <v>166</v>
      </c>
      <c r="O525" t="s">
        <v>60</v>
      </c>
      <c r="S525" t="s">
        <v>1832</v>
      </c>
      <c r="T525" t="s">
        <v>1833</v>
      </c>
      <c r="U525" t="s">
        <v>42</v>
      </c>
      <c r="V525" t="s">
        <v>42</v>
      </c>
      <c r="Y525" t="s">
        <v>42</v>
      </c>
      <c r="AL525" t="s">
        <v>43</v>
      </c>
    </row>
    <row r="526" spans="1:38" x14ac:dyDescent="0.25">
      <c r="A526">
        <v>524</v>
      </c>
      <c r="B526" t="s">
        <v>1834</v>
      </c>
      <c r="C526" s="6" t="s">
        <v>1835</v>
      </c>
      <c r="D526">
        <v>55</v>
      </c>
      <c r="E526" t="s">
        <v>46</v>
      </c>
      <c r="F526" t="s">
        <v>55</v>
      </c>
      <c r="G526" t="s">
        <v>97</v>
      </c>
      <c r="H526" t="s">
        <v>82</v>
      </c>
      <c r="I526" t="s">
        <v>57</v>
      </c>
      <c r="J526" t="s">
        <v>82</v>
      </c>
      <c r="K526" t="s">
        <v>82</v>
      </c>
      <c r="L526" t="s">
        <v>50</v>
      </c>
      <c r="O526" t="s">
        <v>70</v>
      </c>
      <c r="P526" t="s">
        <v>97</v>
      </c>
      <c r="Q526" t="s">
        <v>82</v>
      </c>
      <c r="R526" t="s">
        <v>57</v>
      </c>
      <c r="S526" t="s">
        <v>1836</v>
      </c>
      <c r="U526" t="s">
        <v>42</v>
      </c>
      <c r="W526" t="s">
        <v>42</v>
      </c>
      <c r="AK526" t="s">
        <v>42</v>
      </c>
      <c r="AL526" t="s">
        <v>43</v>
      </c>
    </row>
    <row r="527" spans="1:38" x14ac:dyDescent="0.25">
      <c r="A527">
        <v>525</v>
      </c>
      <c r="B527" t="s">
        <v>1837</v>
      </c>
      <c r="C527" s="6" t="s">
        <v>1838</v>
      </c>
      <c r="D527">
        <v>33</v>
      </c>
      <c r="E527" t="s">
        <v>46</v>
      </c>
      <c r="F527" t="s">
        <v>55</v>
      </c>
      <c r="G527" t="s">
        <v>165</v>
      </c>
      <c r="H527" t="s">
        <v>93</v>
      </c>
      <c r="I527" t="s">
        <v>57</v>
      </c>
      <c r="J527" t="s">
        <v>165</v>
      </c>
      <c r="K527" t="s">
        <v>93</v>
      </c>
      <c r="L527" t="s">
        <v>70</v>
      </c>
      <c r="N527" t="s">
        <v>59</v>
      </c>
      <c r="O527" t="s">
        <v>287</v>
      </c>
      <c r="P527" t="s">
        <v>165</v>
      </c>
      <c r="Q527" t="s">
        <v>93</v>
      </c>
      <c r="R527" t="s">
        <v>57</v>
      </c>
      <c r="S527" t="s">
        <v>1839</v>
      </c>
      <c r="W527" t="s">
        <v>42</v>
      </c>
      <c r="AL527" t="s">
        <v>43</v>
      </c>
    </row>
    <row r="528" spans="1:38" x14ac:dyDescent="0.25">
      <c r="A528">
        <v>526</v>
      </c>
      <c r="B528" t="s">
        <v>1840</v>
      </c>
      <c r="C528" s="6" t="s">
        <v>1841</v>
      </c>
      <c r="D528">
        <v>69</v>
      </c>
      <c r="E528" t="s">
        <v>46</v>
      </c>
      <c r="F528" t="s">
        <v>106</v>
      </c>
      <c r="G528" t="s">
        <v>178</v>
      </c>
      <c r="H528" t="s">
        <v>82</v>
      </c>
      <c r="I528" t="s">
        <v>57</v>
      </c>
      <c r="J528" t="s">
        <v>178</v>
      </c>
      <c r="K528" t="s">
        <v>82</v>
      </c>
      <c r="L528" t="s">
        <v>50</v>
      </c>
      <c r="N528" t="s">
        <v>166</v>
      </c>
      <c r="O528" t="s">
        <v>60</v>
      </c>
      <c r="S528" t="s">
        <v>1842</v>
      </c>
      <c r="V528" t="s">
        <v>42</v>
      </c>
      <c r="AL528" t="s">
        <v>43</v>
      </c>
    </row>
    <row r="529" spans="1:38" x14ac:dyDescent="0.25">
      <c r="A529">
        <v>527</v>
      </c>
      <c r="B529" t="s">
        <v>1843</v>
      </c>
      <c r="C529" s="6" t="s">
        <v>858</v>
      </c>
      <c r="D529">
        <v>61</v>
      </c>
      <c r="E529" t="s">
        <v>46</v>
      </c>
      <c r="F529" t="s">
        <v>55</v>
      </c>
      <c r="G529" t="s">
        <v>1804</v>
      </c>
      <c r="H529" t="s">
        <v>82</v>
      </c>
      <c r="I529" t="s">
        <v>57</v>
      </c>
      <c r="J529" t="s">
        <v>1804</v>
      </c>
      <c r="K529" t="s">
        <v>82</v>
      </c>
      <c r="L529" t="s">
        <v>70</v>
      </c>
      <c r="N529" t="s">
        <v>59</v>
      </c>
      <c r="O529" t="s">
        <v>70</v>
      </c>
      <c r="P529" t="s">
        <v>1804</v>
      </c>
      <c r="Q529" t="s">
        <v>82</v>
      </c>
      <c r="R529" t="s">
        <v>57</v>
      </c>
      <c r="S529" t="s">
        <v>412</v>
      </c>
      <c r="W529" t="s">
        <v>42</v>
      </c>
      <c r="AL529" t="s">
        <v>43</v>
      </c>
    </row>
    <row r="530" spans="1:38" x14ac:dyDescent="0.25">
      <c r="A530">
        <v>528</v>
      </c>
      <c r="B530" t="s">
        <v>1844</v>
      </c>
      <c r="C530" s="6" t="s">
        <v>1845</v>
      </c>
      <c r="D530">
        <v>32</v>
      </c>
      <c r="E530" t="s">
        <v>54</v>
      </c>
      <c r="F530" t="s">
        <v>55</v>
      </c>
      <c r="G530" t="s">
        <v>97</v>
      </c>
      <c r="H530" t="s">
        <v>82</v>
      </c>
      <c r="J530" t="s">
        <v>97</v>
      </c>
      <c r="K530" t="s">
        <v>82</v>
      </c>
      <c r="L530" t="s">
        <v>70</v>
      </c>
      <c r="N530" t="s">
        <v>1846</v>
      </c>
      <c r="O530" t="s">
        <v>70</v>
      </c>
      <c r="S530" t="s">
        <v>1847</v>
      </c>
      <c r="AA530" t="s">
        <v>42</v>
      </c>
      <c r="AC530" t="s">
        <v>42</v>
      </c>
      <c r="AL530" t="s">
        <v>43</v>
      </c>
    </row>
    <row r="531" spans="1:38" x14ac:dyDescent="0.25">
      <c r="A531">
        <v>529</v>
      </c>
      <c r="B531" t="s">
        <v>1848</v>
      </c>
      <c r="C531" s="6" t="s">
        <v>1849</v>
      </c>
      <c r="D531">
        <v>50</v>
      </c>
      <c r="E531" t="s">
        <v>46</v>
      </c>
      <c r="F531" t="s">
        <v>55</v>
      </c>
      <c r="G531" t="s">
        <v>208</v>
      </c>
      <c r="H531" t="s">
        <v>93</v>
      </c>
      <c r="I531" t="s">
        <v>57</v>
      </c>
      <c r="J531" t="s">
        <v>208</v>
      </c>
      <c r="K531" t="s">
        <v>93</v>
      </c>
      <c r="L531" t="s">
        <v>70</v>
      </c>
      <c r="O531" t="s">
        <v>70</v>
      </c>
      <c r="S531" t="s">
        <v>1850</v>
      </c>
      <c r="U531" t="s">
        <v>42</v>
      </c>
      <c r="V531" t="s">
        <v>42</v>
      </c>
      <c r="AC531" t="s">
        <v>42</v>
      </c>
      <c r="AK531" t="s">
        <v>42</v>
      </c>
      <c r="AL531" t="s">
        <v>43</v>
      </c>
    </row>
    <row r="532" spans="1:38" x14ac:dyDescent="0.25">
      <c r="A532">
        <v>530</v>
      </c>
      <c r="B532" t="s">
        <v>1851</v>
      </c>
      <c r="C532" s="6" t="s">
        <v>1852</v>
      </c>
      <c r="D532">
        <v>34</v>
      </c>
      <c r="E532" t="s">
        <v>54</v>
      </c>
      <c r="F532" t="s">
        <v>55</v>
      </c>
      <c r="G532" t="s">
        <v>1375</v>
      </c>
      <c r="H532" t="s">
        <v>202</v>
      </c>
      <c r="I532" t="s">
        <v>57</v>
      </c>
      <c r="J532" t="s">
        <v>201</v>
      </c>
      <c r="K532" t="s">
        <v>202</v>
      </c>
      <c r="L532" t="s">
        <v>50</v>
      </c>
      <c r="N532" t="s">
        <v>59</v>
      </c>
      <c r="O532" t="s">
        <v>70</v>
      </c>
      <c r="P532" t="s">
        <v>1375</v>
      </c>
      <c r="Q532" t="s">
        <v>202</v>
      </c>
      <c r="S532" t="s">
        <v>1853</v>
      </c>
      <c r="U532" t="s">
        <v>42</v>
      </c>
      <c r="W532" t="s">
        <v>42</v>
      </c>
      <c r="AA532" t="s">
        <v>42</v>
      </c>
      <c r="AK532" t="s">
        <v>42</v>
      </c>
      <c r="AL532" t="s">
        <v>43</v>
      </c>
    </row>
    <row r="533" spans="1:38" x14ac:dyDescent="0.25">
      <c r="A533">
        <v>531</v>
      </c>
      <c r="B533" t="s">
        <v>1854</v>
      </c>
      <c r="C533" s="6" t="s">
        <v>1855</v>
      </c>
      <c r="D533">
        <v>62</v>
      </c>
      <c r="E533" t="s">
        <v>46</v>
      </c>
      <c r="F533" t="s">
        <v>47</v>
      </c>
      <c r="G533" t="s">
        <v>1243</v>
      </c>
      <c r="H533" t="s">
        <v>82</v>
      </c>
      <c r="I533" t="s">
        <v>57</v>
      </c>
      <c r="J533" t="s">
        <v>1243</v>
      </c>
      <c r="K533" t="s">
        <v>82</v>
      </c>
      <c r="L533" t="s">
        <v>70</v>
      </c>
      <c r="O533" t="s">
        <v>110</v>
      </c>
      <c r="P533" t="s">
        <v>1243</v>
      </c>
      <c r="Q533" t="s">
        <v>82</v>
      </c>
      <c r="R533" t="s">
        <v>57</v>
      </c>
      <c r="S533" t="s">
        <v>1856</v>
      </c>
      <c r="V533" t="s">
        <v>42</v>
      </c>
      <c r="AA533" t="s">
        <v>42</v>
      </c>
      <c r="AK533" t="s">
        <v>42</v>
      </c>
      <c r="AL533" t="s">
        <v>43</v>
      </c>
    </row>
    <row r="534" spans="1:38" x14ac:dyDescent="0.25">
      <c r="A534">
        <v>532</v>
      </c>
      <c r="B534" t="s">
        <v>1857</v>
      </c>
      <c r="C534" s="6" t="s">
        <v>1858</v>
      </c>
      <c r="D534">
        <v>48</v>
      </c>
      <c r="E534" t="s">
        <v>46</v>
      </c>
      <c r="F534" t="s">
        <v>106</v>
      </c>
      <c r="G534" t="s">
        <v>146</v>
      </c>
      <c r="H534" t="s">
        <v>49</v>
      </c>
      <c r="J534" t="s">
        <v>146</v>
      </c>
      <c r="K534" t="s">
        <v>49</v>
      </c>
      <c r="L534" t="s">
        <v>70</v>
      </c>
      <c r="N534" t="s">
        <v>59</v>
      </c>
      <c r="O534" t="s">
        <v>70</v>
      </c>
      <c r="S534" t="s">
        <v>1859</v>
      </c>
      <c r="W534" t="s">
        <v>42</v>
      </c>
      <c r="AA534" t="s">
        <v>42</v>
      </c>
      <c r="AB534" t="s">
        <v>42</v>
      </c>
      <c r="AL534" t="s">
        <v>43</v>
      </c>
    </row>
    <row r="535" spans="1:38" x14ac:dyDescent="0.25">
      <c r="A535">
        <v>533</v>
      </c>
      <c r="B535" t="s">
        <v>1860</v>
      </c>
      <c r="C535" s="6" t="s">
        <v>1861</v>
      </c>
      <c r="D535">
        <v>25</v>
      </c>
      <c r="E535" t="s">
        <v>46</v>
      </c>
      <c r="F535" t="s">
        <v>106</v>
      </c>
      <c r="J535" t="s">
        <v>146</v>
      </c>
      <c r="K535" t="s">
        <v>49</v>
      </c>
      <c r="L535" t="s">
        <v>34</v>
      </c>
      <c r="M535" t="s">
        <v>479</v>
      </c>
      <c r="N535" t="s">
        <v>59</v>
      </c>
      <c r="O535" t="s">
        <v>1081</v>
      </c>
      <c r="P535" t="s">
        <v>146</v>
      </c>
      <c r="Q535" t="s">
        <v>49</v>
      </c>
      <c r="R535" t="s">
        <v>57</v>
      </c>
      <c r="S535" t="s">
        <v>1862</v>
      </c>
      <c r="U535" t="s">
        <v>42</v>
      </c>
      <c r="V535" t="s">
        <v>42</v>
      </c>
      <c r="W535" t="s">
        <v>42</v>
      </c>
      <c r="AA535" t="s">
        <v>42</v>
      </c>
      <c r="AI535" t="s">
        <v>713</v>
      </c>
      <c r="AL535" t="s">
        <v>43</v>
      </c>
    </row>
    <row r="536" spans="1:38" x14ac:dyDescent="0.25">
      <c r="A536">
        <v>534</v>
      </c>
      <c r="B536" t="s">
        <v>1863</v>
      </c>
      <c r="C536" s="6" t="s">
        <v>1864</v>
      </c>
      <c r="D536">
        <v>23</v>
      </c>
      <c r="E536" t="s">
        <v>54</v>
      </c>
      <c r="F536" t="s">
        <v>55</v>
      </c>
      <c r="G536" t="s">
        <v>165</v>
      </c>
      <c r="H536" t="s">
        <v>93</v>
      </c>
      <c r="J536" t="s">
        <v>165</v>
      </c>
      <c r="K536" t="s">
        <v>93</v>
      </c>
      <c r="N536" t="s">
        <v>102</v>
      </c>
      <c r="O536" t="s">
        <v>70</v>
      </c>
      <c r="S536" t="s">
        <v>125</v>
      </c>
      <c r="AD536" t="s">
        <v>42</v>
      </c>
      <c r="AL536" t="s">
        <v>43</v>
      </c>
    </row>
    <row r="537" spans="1:38" x14ac:dyDescent="0.25">
      <c r="A537">
        <v>535</v>
      </c>
      <c r="B537" t="s">
        <v>1865</v>
      </c>
      <c r="C537" s="6" t="s">
        <v>1866</v>
      </c>
      <c r="D537">
        <v>35</v>
      </c>
      <c r="E537" t="s">
        <v>46</v>
      </c>
      <c r="F537" t="s">
        <v>55</v>
      </c>
      <c r="G537" t="s">
        <v>574</v>
      </c>
      <c r="H537" t="s">
        <v>251</v>
      </c>
      <c r="J537" t="s">
        <v>574</v>
      </c>
      <c r="K537" t="s">
        <v>251</v>
      </c>
      <c r="L537" t="s">
        <v>70</v>
      </c>
      <c r="N537" t="s">
        <v>170</v>
      </c>
      <c r="O537" t="s">
        <v>70</v>
      </c>
      <c r="S537" t="s">
        <v>1867</v>
      </c>
      <c r="U537" t="s">
        <v>42</v>
      </c>
      <c r="V537" t="s">
        <v>42</v>
      </c>
      <c r="AL537" t="s">
        <v>43</v>
      </c>
    </row>
    <row r="538" spans="1:38" x14ac:dyDescent="0.25">
      <c r="A538">
        <v>536</v>
      </c>
      <c r="B538" t="s">
        <v>1868</v>
      </c>
      <c r="C538" s="6" t="s">
        <v>1869</v>
      </c>
      <c r="D538">
        <v>50</v>
      </c>
      <c r="E538" t="s">
        <v>46</v>
      </c>
      <c r="F538" t="s">
        <v>55</v>
      </c>
      <c r="G538" t="s">
        <v>362</v>
      </c>
      <c r="H538" t="s">
        <v>251</v>
      </c>
      <c r="I538" t="s">
        <v>57</v>
      </c>
      <c r="J538" t="s">
        <v>82</v>
      </c>
      <c r="K538" t="s">
        <v>82</v>
      </c>
      <c r="L538" t="s">
        <v>50</v>
      </c>
      <c r="N538" t="s">
        <v>170</v>
      </c>
      <c r="O538" t="s">
        <v>975</v>
      </c>
      <c r="P538" t="s">
        <v>87</v>
      </c>
      <c r="Q538" t="s">
        <v>82</v>
      </c>
      <c r="S538" t="s">
        <v>1870</v>
      </c>
      <c r="W538" t="s">
        <v>42</v>
      </c>
      <c r="Y538" t="s">
        <v>42</v>
      </c>
      <c r="AE538" t="s">
        <v>42</v>
      </c>
      <c r="AK538" t="s">
        <v>42</v>
      </c>
      <c r="AL538" t="s">
        <v>43</v>
      </c>
    </row>
    <row r="539" spans="1:38" x14ac:dyDescent="0.25">
      <c r="A539">
        <v>537</v>
      </c>
      <c r="B539" t="s">
        <v>1871</v>
      </c>
      <c r="C539" s="6" t="s">
        <v>1872</v>
      </c>
      <c r="D539">
        <v>54</v>
      </c>
      <c r="E539" t="s">
        <v>54</v>
      </c>
      <c r="F539" t="s">
        <v>55</v>
      </c>
      <c r="G539" t="s">
        <v>291</v>
      </c>
      <c r="J539" t="s">
        <v>291</v>
      </c>
      <c r="L539" t="s">
        <v>70</v>
      </c>
      <c r="N539" t="s">
        <v>102</v>
      </c>
      <c r="O539" t="s">
        <v>70</v>
      </c>
      <c r="S539" t="s">
        <v>1873</v>
      </c>
      <c r="T539" t="s">
        <v>1874</v>
      </c>
      <c r="Y539" t="s">
        <v>42</v>
      </c>
      <c r="Z539" t="s">
        <v>42</v>
      </c>
      <c r="AL539" t="s">
        <v>43</v>
      </c>
    </row>
    <row r="540" spans="1:38" x14ac:dyDescent="0.25">
      <c r="A540">
        <v>538</v>
      </c>
      <c r="B540" t="s">
        <v>1875</v>
      </c>
      <c r="C540" s="6" t="s">
        <v>1876</v>
      </c>
      <c r="D540">
        <v>27</v>
      </c>
      <c r="E540" t="s">
        <v>54</v>
      </c>
      <c r="F540" t="s">
        <v>106</v>
      </c>
      <c r="G540" t="s">
        <v>82</v>
      </c>
      <c r="J540" t="s">
        <v>82</v>
      </c>
      <c r="L540" t="s">
        <v>50</v>
      </c>
      <c r="N540" t="s">
        <v>102</v>
      </c>
      <c r="O540" t="s">
        <v>70</v>
      </c>
      <c r="S540" t="s">
        <v>1877</v>
      </c>
      <c r="U540" t="s">
        <v>42</v>
      </c>
      <c r="Y540" t="s">
        <v>42</v>
      </c>
      <c r="AI540" t="s">
        <v>713</v>
      </c>
      <c r="AL540" t="s">
        <v>43</v>
      </c>
    </row>
    <row r="541" spans="1:38" x14ac:dyDescent="0.25">
      <c r="A541">
        <v>539</v>
      </c>
      <c r="B541" t="s">
        <v>1878</v>
      </c>
      <c r="C541" s="6" t="s">
        <v>1157</v>
      </c>
      <c r="D541">
        <v>67</v>
      </c>
      <c r="E541" t="s">
        <v>46</v>
      </c>
      <c r="F541" t="s">
        <v>55</v>
      </c>
      <c r="G541" t="s">
        <v>107</v>
      </c>
      <c r="H541" t="s">
        <v>49</v>
      </c>
      <c r="I541" t="s">
        <v>57</v>
      </c>
      <c r="J541" t="s">
        <v>107</v>
      </c>
      <c r="K541" t="s">
        <v>49</v>
      </c>
      <c r="L541" t="s">
        <v>70</v>
      </c>
      <c r="N541" t="s">
        <v>59</v>
      </c>
      <c r="O541" t="s">
        <v>70</v>
      </c>
      <c r="P541" t="s">
        <v>107</v>
      </c>
      <c r="Q541" t="s">
        <v>49</v>
      </c>
      <c r="S541" t="s">
        <v>873</v>
      </c>
      <c r="T541" t="s">
        <v>1879</v>
      </c>
      <c r="V541" t="s">
        <v>42</v>
      </c>
      <c r="AL541" t="s">
        <v>43</v>
      </c>
    </row>
    <row r="542" spans="1:38" x14ac:dyDescent="0.25">
      <c r="A542">
        <v>540</v>
      </c>
      <c r="B542" t="s">
        <v>1880</v>
      </c>
      <c r="C542" s="6" t="s">
        <v>1881</v>
      </c>
      <c r="D542">
        <v>36</v>
      </c>
      <c r="E542" t="s">
        <v>54</v>
      </c>
      <c r="F542" t="s">
        <v>55</v>
      </c>
      <c r="G542" t="s">
        <v>208</v>
      </c>
      <c r="H542" t="s">
        <v>93</v>
      </c>
      <c r="I542" t="s">
        <v>57</v>
      </c>
      <c r="J542" t="s">
        <v>208</v>
      </c>
      <c r="K542" t="s">
        <v>93</v>
      </c>
      <c r="L542" t="s">
        <v>70</v>
      </c>
      <c r="N542" t="s">
        <v>59</v>
      </c>
      <c r="O542" t="s">
        <v>70</v>
      </c>
      <c r="P542" t="s">
        <v>208</v>
      </c>
      <c r="Q542" t="s">
        <v>93</v>
      </c>
      <c r="R542" t="s">
        <v>57</v>
      </c>
      <c r="S542" t="s">
        <v>1882</v>
      </c>
      <c r="U542" t="s">
        <v>42</v>
      </c>
      <c r="V542" t="s">
        <v>42</v>
      </c>
      <c r="W542" t="s">
        <v>42</v>
      </c>
      <c r="AL542" t="s">
        <v>43</v>
      </c>
    </row>
    <row r="543" spans="1:38" x14ac:dyDescent="0.25">
      <c r="A543">
        <v>541</v>
      </c>
      <c r="B543" t="s">
        <v>1883</v>
      </c>
      <c r="C543" s="6" t="s">
        <v>1884</v>
      </c>
      <c r="D543">
        <v>33</v>
      </c>
      <c r="E543" t="s">
        <v>46</v>
      </c>
      <c r="F543" t="s">
        <v>55</v>
      </c>
      <c r="G543" t="s">
        <v>192</v>
      </c>
      <c r="H543" t="s">
        <v>82</v>
      </c>
      <c r="I543" t="s">
        <v>57</v>
      </c>
      <c r="J543" t="s">
        <v>192</v>
      </c>
      <c r="K543" t="s">
        <v>82</v>
      </c>
      <c r="L543" t="s">
        <v>34</v>
      </c>
      <c r="M543" t="s">
        <v>1885</v>
      </c>
      <c r="N543" t="s">
        <v>59</v>
      </c>
      <c r="O543" t="s">
        <v>60</v>
      </c>
      <c r="S543" t="s">
        <v>159</v>
      </c>
      <c r="U543" t="s">
        <v>42</v>
      </c>
      <c r="W543" t="s">
        <v>42</v>
      </c>
      <c r="AL543" t="s">
        <v>43</v>
      </c>
    </row>
    <row r="544" spans="1:38" x14ac:dyDescent="0.25">
      <c r="A544">
        <v>542</v>
      </c>
      <c r="B544" t="s">
        <v>1886</v>
      </c>
      <c r="C544" s="6" t="s">
        <v>1887</v>
      </c>
      <c r="D544">
        <v>55</v>
      </c>
      <c r="E544" t="s">
        <v>46</v>
      </c>
      <c r="F544" t="s">
        <v>55</v>
      </c>
      <c r="G544" t="s">
        <v>1404</v>
      </c>
      <c r="J544" t="s">
        <v>201</v>
      </c>
      <c r="K544" t="s">
        <v>202</v>
      </c>
      <c r="L544" t="s">
        <v>50</v>
      </c>
      <c r="N544" t="s">
        <v>269</v>
      </c>
      <c r="O544" t="s">
        <v>70</v>
      </c>
      <c r="S544" t="s">
        <v>84</v>
      </c>
      <c r="U544" t="s">
        <v>42</v>
      </c>
      <c r="AL544" t="s">
        <v>43</v>
      </c>
    </row>
    <row r="545" spans="1:38" x14ac:dyDescent="0.25">
      <c r="A545">
        <v>543</v>
      </c>
      <c r="B545" t="s">
        <v>1888</v>
      </c>
      <c r="C545" s="6" t="s">
        <v>1889</v>
      </c>
      <c r="D545">
        <v>28</v>
      </c>
      <c r="E545" t="s">
        <v>46</v>
      </c>
      <c r="F545" t="s">
        <v>55</v>
      </c>
      <c r="G545" t="s">
        <v>150</v>
      </c>
      <c r="H545" t="s">
        <v>93</v>
      </c>
      <c r="J545" t="s">
        <v>238</v>
      </c>
      <c r="K545" t="s">
        <v>93</v>
      </c>
      <c r="L545" t="s">
        <v>34</v>
      </c>
      <c r="M545" t="s">
        <v>1890</v>
      </c>
      <c r="N545" t="s">
        <v>1891</v>
      </c>
      <c r="O545" t="s">
        <v>975</v>
      </c>
      <c r="S545" t="s">
        <v>1892</v>
      </c>
      <c r="U545" t="s">
        <v>42</v>
      </c>
      <c r="V545" t="s">
        <v>42</v>
      </c>
      <c r="AL545" t="s">
        <v>43</v>
      </c>
    </row>
    <row r="546" spans="1:38" x14ac:dyDescent="0.25">
      <c r="A546">
        <v>544</v>
      </c>
      <c r="B546" t="s">
        <v>1893</v>
      </c>
      <c r="C546" s="6" t="s">
        <v>1894</v>
      </c>
      <c r="D546">
        <v>43</v>
      </c>
      <c r="E546" t="s">
        <v>54</v>
      </c>
      <c r="F546" t="s">
        <v>47</v>
      </c>
      <c r="G546" t="s">
        <v>178</v>
      </c>
      <c r="H546" t="s">
        <v>82</v>
      </c>
      <c r="I546" t="s">
        <v>57</v>
      </c>
      <c r="J546" t="s">
        <v>178</v>
      </c>
      <c r="K546" t="s">
        <v>82</v>
      </c>
      <c r="L546" t="s">
        <v>50</v>
      </c>
      <c r="O546" t="s">
        <v>1895</v>
      </c>
      <c r="S546" t="s">
        <v>1896</v>
      </c>
      <c r="AC546" t="s">
        <v>42</v>
      </c>
      <c r="AD546" t="s">
        <v>42</v>
      </c>
      <c r="AK546" t="s">
        <v>42</v>
      </c>
      <c r="AL546" t="s">
        <v>43</v>
      </c>
    </row>
    <row r="547" spans="1:38" x14ac:dyDescent="0.25">
      <c r="A547">
        <v>545</v>
      </c>
      <c r="B547" t="s">
        <v>1897</v>
      </c>
      <c r="C547" s="6" t="s">
        <v>1898</v>
      </c>
      <c r="D547">
        <v>61</v>
      </c>
      <c r="E547" t="s">
        <v>46</v>
      </c>
      <c r="F547" t="s">
        <v>55</v>
      </c>
      <c r="G547" t="s">
        <v>1899</v>
      </c>
      <c r="H547" t="s">
        <v>82</v>
      </c>
      <c r="I547" t="s">
        <v>57</v>
      </c>
      <c r="J547" t="s">
        <v>1899</v>
      </c>
      <c r="K547" t="s">
        <v>82</v>
      </c>
      <c r="L547" t="s">
        <v>70</v>
      </c>
      <c r="N547" t="s">
        <v>456</v>
      </c>
      <c r="O547" t="s">
        <v>70</v>
      </c>
      <c r="P547" t="s">
        <v>1899</v>
      </c>
      <c r="Q547" t="s">
        <v>82</v>
      </c>
      <c r="R547" t="s">
        <v>57</v>
      </c>
      <c r="S547" t="s">
        <v>1900</v>
      </c>
      <c r="W547" t="s">
        <v>42</v>
      </c>
      <c r="AA547" t="s">
        <v>42</v>
      </c>
      <c r="AL547" t="s">
        <v>43</v>
      </c>
    </row>
    <row r="548" spans="1:38" x14ac:dyDescent="0.25">
      <c r="A548">
        <v>546</v>
      </c>
      <c r="B548" t="s">
        <v>1901</v>
      </c>
      <c r="C548" s="6" t="s">
        <v>1902</v>
      </c>
      <c r="D548">
        <v>54</v>
      </c>
      <c r="E548" t="s">
        <v>54</v>
      </c>
      <c r="F548" t="s">
        <v>106</v>
      </c>
      <c r="G548" t="s">
        <v>146</v>
      </c>
      <c r="H548" t="s">
        <v>49</v>
      </c>
      <c r="I548" t="s">
        <v>57</v>
      </c>
      <c r="J548" t="s">
        <v>146</v>
      </c>
      <c r="K548" t="s">
        <v>49</v>
      </c>
      <c r="L548" t="s">
        <v>50</v>
      </c>
      <c r="O548" t="s">
        <v>70</v>
      </c>
      <c r="P548" t="s">
        <v>146</v>
      </c>
      <c r="Q548" t="s">
        <v>49</v>
      </c>
      <c r="R548" t="s">
        <v>57</v>
      </c>
      <c r="S548" t="s">
        <v>1631</v>
      </c>
      <c r="V548" t="s">
        <v>42</v>
      </c>
      <c r="AL548" t="s">
        <v>43</v>
      </c>
    </row>
    <row r="549" spans="1:38" x14ac:dyDescent="0.25">
      <c r="A549">
        <v>547</v>
      </c>
      <c r="B549" t="s">
        <v>1903</v>
      </c>
      <c r="C549" s="6" t="s">
        <v>1904</v>
      </c>
      <c r="D549">
        <v>62</v>
      </c>
      <c r="E549" t="s">
        <v>46</v>
      </c>
      <c r="F549" t="s">
        <v>55</v>
      </c>
      <c r="G549" t="s">
        <v>82</v>
      </c>
      <c r="H549" t="s">
        <v>82</v>
      </c>
      <c r="I549" t="s">
        <v>57</v>
      </c>
      <c r="J549" t="s">
        <v>178</v>
      </c>
      <c r="K549" t="s">
        <v>82</v>
      </c>
      <c r="L549" t="s">
        <v>34</v>
      </c>
      <c r="O549" t="s">
        <v>110</v>
      </c>
      <c r="P549" t="s">
        <v>178</v>
      </c>
      <c r="Q549" t="s">
        <v>82</v>
      </c>
      <c r="R549" t="s">
        <v>57</v>
      </c>
      <c r="S549" t="s">
        <v>1905</v>
      </c>
      <c r="U549" t="s">
        <v>42</v>
      </c>
      <c r="V549" t="s">
        <v>42</v>
      </c>
      <c r="AA549" t="s">
        <v>42</v>
      </c>
      <c r="AK549" t="s">
        <v>42</v>
      </c>
      <c r="AL549" t="s">
        <v>43</v>
      </c>
    </row>
    <row r="550" spans="1:38" x14ac:dyDescent="0.25">
      <c r="A550">
        <v>548</v>
      </c>
      <c r="B550" t="s">
        <v>1906</v>
      </c>
      <c r="C550" s="6" t="s">
        <v>1907</v>
      </c>
      <c r="D550">
        <v>36</v>
      </c>
      <c r="E550" t="s">
        <v>54</v>
      </c>
      <c r="F550" t="s">
        <v>55</v>
      </c>
      <c r="G550" t="s">
        <v>93</v>
      </c>
      <c r="H550" t="s">
        <v>93</v>
      </c>
      <c r="I550" t="s">
        <v>57</v>
      </c>
      <c r="J550" t="s">
        <v>93</v>
      </c>
      <c r="K550" t="s">
        <v>93</v>
      </c>
      <c r="L550" t="s">
        <v>50</v>
      </c>
      <c r="N550" t="s">
        <v>1908</v>
      </c>
      <c r="O550" t="s">
        <v>210</v>
      </c>
      <c r="P550" t="s">
        <v>93</v>
      </c>
      <c r="Q550" t="s">
        <v>93</v>
      </c>
      <c r="R550" t="s">
        <v>57</v>
      </c>
      <c r="S550" t="s">
        <v>1909</v>
      </c>
      <c r="AC550" t="s">
        <v>42</v>
      </c>
      <c r="AD550" t="s">
        <v>42</v>
      </c>
      <c r="AL550" t="s">
        <v>43</v>
      </c>
    </row>
    <row r="551" spans="1:38" x14ac:dyDescent="0.25">
      <c r="A551">
        <v>549</v>
      </c>
      <c r="B551" t="s">
        <v>1910</v>
      </c>
      <c r="C551" s="6" t="s">
        <v>1911</v>
      </c>
      <c r="D551">
        <v>29</v>
      </c>
      <c r="E551" t="s">
        <v>46</v>
      </c>
      <c r="F551" t="s">
        <v>55</v>
      </c>
      <c r="G551" t="s">
        <v>58</v>
      </c>
      <c r="H551" t="s">
        <v>49</v>
      </c>
      <c r="I551" t="s">
        <v>57</v>
      </c>
      <c r="J551" t="s">
        <v>58</v>
      </c>
      <c r="K551" t="s">
        <v>49</v>
      </c>
      <c r="L551" t="s">
        <v>70</v>
      </c>
      <c r="N551" t="s">
        <v>166</v>
      </c>
      <c r="O551" t="s">
        <v>70</v>
      </c>
      <c r="P551" t="s">
        <v>58</v>
      </c>
      <c r="Q551" t="s">
        <v>49</v>
      </c>
      <c r="S551" t="s">
        <v>342</v>
      </c>
      <c r="U551" t="s">
        <v>42</v>
      </c>
      <c r="AK551" t="s">
        <v>42</v>
      </c>
      <c r="AL551" t="s">
        <v>43</v>
      </c>
    </row>
    <row r="552" spans="1:38" x14ac:dyDescent="0.25">
      <c r="A552">
        <v>550</v>
      </c>
      <c r="B552" t="s">
        <v>1912</v>
      </c>
      <c r="C552" s="6" t="s">
        <v>1913</v>
      </c>
      <c r="D552">
        <v>62</v>
      </c>
      <c r="E552" t="s">
        <v>46</v>
      </c>
      <c r="F552" t="s">
        <v>55</v>
      </c>
      <c r="G552" t="s">
        <v>341</v>
      </c>
      <c r="H552" t="s">
        <v>101</v>
      </c>
      <c r="I552" t="s">
        <v>57</v>
      </c>
      <c r="J552" t="s">
        <v>341</v>
      </c>
      <c r="K552" t="s">
        <v>101</v>
      </c>
      <c r="L552" t="s">
        <v>50</v>
      </c>
      <c r="N552" t="s">
        <v>456</v>
      </c>
      <c r="O552" t="s">
        <v>70</v>
      </c>
      <c r="P552" t="s">
        <v>341</v>
      </c>
      <c r="Q552" t="s">
        <v>101</v>
      </c>
      <c r="R552" t="s">
        <v>57</v>
      </c>
      <c r="S552" t="s">
        <v>1914</v>
      </c>
      <c r="W552" t="s">
        <v>42</v>
      </c>
      <c r="X552" t="s">
        <v>42</v>
      </c>
      <c r="AA552" t="s">
        <v>42</v>
      </c>
      <c r="AC552" t="s">
        <v>42</v>
      </c>
      <c r="AI552" t="s">
        <v>1915</v>
      </c>
      <c r="AL552" t="s">
        <v>43</v>
      </c>
    </row>
    <row r="553" spans="1:38" x14ac:dyDescent="0.25">
      <c r="A553">
        <v>551</v>
      </c>
      <c r="B553" t="s">
        <v>1916</v>
      </c>
      <c r="C553" s="6" t="s">
        <v>1917</v>
      </c>
      <c r="D553">
        <v>19</v>
      </c>
      <c r="E553" t="s">
        <v>46</v>
      </c>
      <c r="F553" t="s">
        <v>106</v>
      </c>
      <c r="J553" t="s">
        <v>93</v>
      </c>
      <c r="K553" t="s">
        <v>93</v>
      </c>
      <c r="L553" t="s">
        <v>34</v>
      </c>
      <c r="M553" t="s">
        <v>1918</v>
      </c>
      <c r="N553" t="s">
        <v>59</v>
      </c>
      <c r="O553" t="s">
        <v>34</v>
      </c>
      <c r="P553" t="s">
        <v>93</v>
      </c>
      <c r="Q553" t="s">
        <v>93</v>
      </c>
      <c r="S553" t="s">
        <v>1919</v>
      </c>
      <c r="U553" t="s">
        <v>42</v>
      </c>
      <c r="V553" t="s">
        <v>42</v>
      </c>
      <c r="W553" t="s">
        <v>42</v>
      </c>
      <c r="X553" t="s">
        <v>42</v>
      </c>
      <c r="Y553" t="s">
        <v>42</v>
      </c>
      <c r="AA553" t="s">
        <v>42</v>
      </c>
      <c r="AF553" t="s">
        <v>42</v>
      </c>
      <c r="AK553" t="s">
        <v>42</v>
      </c>
      <c r="AL553" t="s">
        <v>43</v>
      </c>
    </row>
    <row r="554" spans="1:38" x14ac:dyDescent="0.25">
      <c r="A554">
        <v>552</v>
      </c>
      <c r="B554" t="s">
        <v>1920</v>
      </c>
      <c r="C554" s="6" t="s">
        <v>1921</v>
      </c>
      <c r="D554">
        <v>28</v>
      </c>
      <c r="E554" t="s">
        <v>46</v>
      </c>
      <c r="F554" t="s">
        <v>55</v>
      </c>
      <c r="G554" t="s">
        <v>305</v>
      </c>
      <c r="H554" t="s">
        <v>93</v>
      </c>
      <c r="I554" t="s">
        <v>57</v>
      </c>
      <c r="J554" t="s">
        <v>305</v>
      </c>
      <c r="K554" t="s">
        <v>93</v>
      </c>
      <c r="L554" t="s">
        <v>70</v>
      </c>
      <c r="O554" t="s">
        <v>70</v>
      </c>
      <c r="P554" t="s">
        <v>305</v>
      </c>
      <c r="Q554" t="s">
        <v>93</v>
      </c>
      <c r="R554" t="s">
        <v>57</v>
      </c>
      <c r="S554" t="s">
        <v>1922</v>
      </c>
      <c r="U554" t="s">
        <v>42</v>
      </c>
      <c r="AC554" t="s">
        <v>42</v>
      </c>
      <c r="AD554" t="s">
        <v>42</v>
      </c>
      <c r="AK554" t="s">
        <v>42</v>
      </c>
      <c r="AL554" t="s">
        <v>43</v>
      </c>
    </row>
    <row r="555" spans="1:38" x14ac:dyDescent="0.25">
      <c r="A555">
        <v>553</v>
      </c>
      <c r="B555" t="s">
        <v>1923</v>
      </c>
      <c r="C555" s="6" t="s">
        <v>1924</v>
      </c>
      <c r="D555">
        <v>29</v>
      </c>
      <c r="E555" t="s">
        <v>54</v>
      </c>
      <c r="F555" t="s">
        <v>55</v>
      </c>
      <c r="G555" t="s">
        <v>1496</v>
      </c>
      <c r="H555" t="s">
        <v>101</v>
      </c>
      <c r="I555" t="s">
        <v>57</v>
      </c>
      <c r="J555" t="s">
        <v>1496</v>
      </c>
      <c r="K555" t="s">
        <v>101</v>
      </c>
      <c r="L555" t="s">
        <v>70</v>
      </c>
      <c r="N555" t="s">
        <v>350</v>
      </c>
      <c r="O555" t="s">
        <v>70</v>
      </c>
      <c r="P555" t="s">
        <v>1496</v>
      </c>
      <c r="Q555" t="s">
        <v>101</v>
      </c>
      <c r="R555" t="s">
        <v>57</v>
      </c>
      <c r="S555" t="s">
        <v>1925</v>
      </c>
      <c r="U555" t="s">
        <v>42</v>
      </c>
      <c r="V555" t="s">
        <v>42</v>
      </c>
      <c r="W555" t="s">
        <v>42</v>
      </c>
      <c r="X555" t="s">
        <v>42</v>
      </c>
      <c r="AL555" t="s">
        <v>43</v>
      </c>
    </row>
    <row r="556" spans="1:38" x14ac:dyDescent="0.25">
      <c r="A556">
        <v>554</v>
      </c>
      <c r="B556" t="s">
        <v>1926</v>
      </c>
      <c r="C556" s="6" t="s">
        <v>1927</v>
      </c>
      <c r="D556">
        <v>28</v>
      </c>
      <c r="E556" t="s">
        <v>54</v>
      </c>
      <c r="F556" t="s">
        <v>106</v>
      </c>
      <c r="G556" t="s">
        <v>58</v>
      </c>
      <c r="H556" t="s">
        <v>49</v>
      </c>
      <c r="I556" t="s">
        <v>57</v>
      </c>
      <c r="J556" t="s">
        <v>58</v>
      </c>
      <c r="K556" t="s">
        <v>49</v>
      </c>
      <c r="L556" t="s">
        <v>70</v>
      </c>
      <c r="O556" t="s">
        <v>70</v>
      </c>
      <c r="S556" t="s">
        <v>1928</v>
      </c>
      <c r="Y556" t="s">
        <v>42</v>
      </c>
      <c r="AB556" t="s">
        <v>42</v>
      </c>
      <c r="AK556" t="s">
        <v>42</v>
      </c>
      <c r="AL556" t="s">
        <v>43</v>
      </c>
    </row>
    <row r="557" spans="1:38" x14ac:dyDescent="0.25">
      <c r="A557">
        <v>555</v>
      </c>
      <c r="B557" t="s">
        <v>1929</v>
      </c>
      <c r="C557" s="6" t="s">
        <v>1930</v>
      </c>
      <c r="D557">
        <v>51</v>
      </c>
      <c r="E557" t="s">
        <v>54</v>
      </c>
      <c r="F557" t="s">
        <v>55</v>
      </c>
      <c r="G557" t="s">
        <v>178</v>
      </c>
      <c r="H557" t="s">
        <v>82</v>
      </c>
      <c r="I557" t="s">
        <v>57</v>
      </c>
      <c r="J557" t="s">
        <v>178</v>
      </c>
      <c r="K557" t="s">
        <v>82</v>
      </c>
      <c r="L557" t="s">
        <v>34</v>
      </c>
      <c r="O557" t="s">
        <v>60</v>
      </c>
      <c r="S557" t="s">
        <v>62</v>
      </c>
      <c r="U557" t="s">
        <v>42</v>
      </c>
      <c r="V557" t="s">
        <v>42</v>
      </c>
      <c r="AK557" t="s">
        <v>42</v>
      </c>
      <c r="AL557" t="s">
        <v>43</v>
      </c>
    </row>
    <row r="558" spans="1:38" x14ac:dyDescent="0.25">
      <c r="A558">
        <v>556</v>
      </c>
      <c r="B558" t="s">
        <v>1931</v>
      </c>
      <c r="C558" s="6" t="s">
        <v>1932</v>
      </c>
      <c r="D558">
        <v>48</v>
      </c>
      <c r="E558" t="s">
        <v>46</v>
      </c>
      <c r="F558" t="s">
        <v>55</v>
      </c>
      <c r="G558" t="s">
        <v>208</v>
      </c>
      <c r="H558" t="s">
        <v>93</v>
      </c>
      <c r="I558" t="s">
        <v>57</v>
      </c>
      <c r="J558" t="s">
        <v>208</v>
      </c>
      <c r="K558" t="s">
        <v>93</v>
      </c>
      <c r="L558" t="s">
        <v>70</v>
      </c>
      <c r="N558" t="s">
        <v>1933</v>
      </c>
      <c r="O558" t="s">
        <v>70</v>
      </c>
      <c r="P558" t="s">
        <v>208</v>
      </c>
      <c r="Q558" t="s">
        <v>93</v>
      </c>
      <c r="S558" t="s">
        <v>1934</v>
      </c>
      <c r="U558" t="s">
        <v>42</v>
      </c>
      <c r="W558" t="s">
        <v>42</v>
      </c>
      <c r="X558" t="s">
        <v>42</v>
      </c>
      <c r="AA558" t="s">
        <v>42</v>
      </c>
      <c r="AK558" t="s">
        <v>42</v>
      </c>
      <c r="AL558" t="s">
        <v>43</v>
      </c>
    </row>
    <row r="559" spans="1:38" x14ac:dyDescent="0.25">
      <c r="A559">
        <v>557</v>
      </c>
      <c r="B559" t="s">
        <v>1935</v>
      </c>
      <c r="C559" s="6" t="s">
        <v>1936</v>
      </c>
      <c r="D559">
        <v>33</v>
      </c>
      <c r="E559" t="s">
        <v>54</v>
      </c>
      <c r="F559" t="s">
        <v>47</v>
      </c>
      <c r="G559" t="s">
        <v>146</v>
      </c>
      <c r="H559" t="s">
        <v>49</v>
      </c>
      <c r="I559" t="s">
        <v>57</v>
      </c>
      <c r="J559" t="s">
        <v>146</v>
      </c>
      <c r="L559" t="s">
        <v>70</v>
      </c>
      <c r="N559" t="s">
        <v>1937</v>
      </c>
      <c r="O559" t="s">
        <v>70</v>
      </c>
      <c r="P559" t="s">
        <v>146</v>
      </c>
      <c r="S559" t="s">
        <v>1938</v>
      </c>
      <c r="Y559" t="s">
        <v>42</v>
      </c>
      <c r="AA559" t="s">
        <v>42</v>
      </c>
      <c r="AK559" t="s">
        <v>42</v>
      </c>
      <c r="AL559" t="s">
        <v>43</v>
      </c>
    </row>
    <row r="560" spans="1:38" x14ac:dyDescent="0.25">
      <c r="A560">
        <v>558</v>
      </c>
      <c r="B560" t="s">
        <v>1939</v>
      </c>
      <c r="C560" s="6" t="s">
        <v>1940</v>
      </c>
      <c r="D560">
        <v>37</v>
      </c>
      <c r="E560" t="s">
        <v>46</v>
      </c>
      <c r="F560" t="s">
        <v>55</v>
      </c>
      <c r="G560" t="s">
        <v>136</v>
      </c>
      <c r="H560" t="s">
        <v>137</v>
      </c>
      <c r="I560" t="s">
        <v>57</v>
      </c>
      <c r="J560" t="s">
        <v>136</v>
      </c>
      <c r="K560" t="s">
        <v>137</v>
      </c>
      <c r="L560" t="s">
        <v>70</v>
      </c>
      <c r="N560" t="s">
        <v>59</v>
      </c>
      <c r="O560" t="s">
        <v>70</v>
      </c>
      <c r="P560" t="s">
        <v>136</v>
      </c>
      <c r="Q560" t="s">
        <v>137</v>
      </c>
      <c r="S560" t="s">
        <v>1941</v>
      </c>
      <c r="W560" t="s">
        <v>42</v>
      </c>
      <c r="AA560" t="s">
        <v>42</v>
      </c>
      <c r="AE560" t="s">
        <v>42</v>
      </c>
      <c r="AI560" t="s">
        <v>257</v>
      </c>
      <c r="AK560" t="s">
        <v>42</v>
      </c>
      <c r="AL560" t="s">
        <v>43</v>
      </c>
    </row>
    <row r="561" spans="1:38" x14ac:dyDescent="0.25">
      <c r="A561">
        <v>559</v>
      </c>
      <c r="B561" t="s">
        <v>1942</v>
      </c>
      <c r="C561" s="6" t="s">
        <v>1943</v>
      </c>
      <c r="D561">
        <v>43</v>
      </c>
      <c r="E561" t="s">
        <v>46</v>
      </c>
      <c r="F561" t="s">
        <v>55</v>
      </c>
      <c r="G561" t="s">
        <v>362</v>
      </c>
      <c r="J561" t="s">
        <v>362</v>
      </c>
      <c r="K561" t="s">
        <v>251</v>
      </c>
      <c r="L561" t="s">
        <v>70</v>
      </c>
      <c r="N561" t="s">
        <v>102</v>
      </c>
      <c r="O561" t="s">
        <v>70</v>
      </c>
      <c r="S561" t="s">
        <v>1944</v>
      </c>
      <c r="Y561" t="s">
        <v>42</v>
      </c>
      <c r="AA561" t="s">
        <v>42</v>
      </c>
      <c r="AL561" t="s">
        <v>43</v>
      </c>
    </row>
    <row r="562" spans="1:38" x14ac:dyDescent="0.25">
      <c r="A562">
        <v>560</v>
      </c>
      <c r="B562" t="s">
        <v>1945</v>
      </c>
      <c r="C562" s="6" t="s">
        <v>1946</v>
      </c>
      <c r="D562">
        <v>44</v>
      </c>
      <c r="E562" t="s">
        <v>54</v>
      </c>
      <c r="F562" t="s">
        <v>55</v>
      </c>
      <c r="G562" t="s">
        <v>58</v>
      </c>
      <c r="H562" t="s">
        <v>49</v>
      </c>
      <c r="I562" t="s">
        <v>57</v>
      </c>
      <c r="J562" t="s">
        <v>58</v>
      </c>
      <c r="K562" t="s">
        <v>49</v>
      </c>
      <c r="L562" t="s">
        <v>50</v>
      </c>
      <c r="O562" t="s">
        <v>70</v>
      </c>
      <c r="P562" t="s">
        <v>58</v>
      </c>
      <c r="Q562" t="s">
        <v>49</v>
      </c>
      <c r="R562" t="s">
        <v>57</v>
      </c>
      <c r="S562" t="s">
        <v>994</v>
      </c>
      <c r="V562" t="s">
        <v>42</v>
      </c>
      <c r="AL562" t="s">
        <v>43</v>
      </c>
    </row>
    <row r="563" spans="1:38" x14ac:dyDescent="0.25">
      <c r="A563">
        <v>561</v>
      </c>
      <c r="B563" t="s">
        <v>1947</v>
      </c>
      <c r="C563" s="6" t="s">
        <v>1948</v>
      </c>
      <c r="D563">
        <v>58</v>
      </c>
      <c r="E563" t="s">
        <v>46</v>
      </c>
      <c r="F563" t="s">
        <v>732</v>
      </c>
      <c r="G563" t="s">
        <v>93</v>
      </c>
      <c r="J563" t="s">
        <v>93</v>
      </c>
      <c r="K563" t="s">
        <v>93</v>
      </c>
      <c r="L563" t="s">
        <v>34</v>
      </c>
      <c r="M563" t="s">
        <v>297</v>
      </c>
      <c r="N563" t="s">
        <v>166</v>
      </c>
      <c r="O563" t="s">
        <v>60</v>
      </c>
      <c r="S563" t="s">
        <v>147</v>
      </c>
      <c r="U563" t="s">
        <v>42</v>
      </c>
      <c r="AA563" t="s">
        <v>42</v>
      </c>
      <c r="AL563" t="s">
        <v>43</v>
      </c>
    </row>
    <row r="564" spans="1:38" x14ac:dyDescent="0.25">
      <c r="A564">
        <v>562</v>
      </c>
      <c r="B564" t="s">
        <v>1949</v>
      </c>
      <c r="C564" s="6" t="s">
        <v>1950</v>
      </c>
      <c r="D564">
        <v>51</v>
      </c>
      <c r="E564" t="s">
        <v>54</v>
      </c>
      <c r="F564" t="s">
        <v>55</v>
      </c>
      <c r="G564" t="s">
        <v>81</v>
      </c>
      <c r="H564" t="s">
        <v>82</v>
      </c>
      <c r="I564" t="s">
        <v>57</v>
      </c>
      <c r="J564" t="s">
        <v>81</v>
      </c>
      <c r="K564" t="s">
        <v>82</v>
      </c>
      <c r="L564" t="s">
        <v>70</v>
      </c>
      <c r="N564" t="s">
        <v>59</v>
      </c>
      <c r="O564" t="s">
        <v>70</v>
      </c>
      <c r="P564" t="s">
        <v>81</v>
      </c>
      <c r="Q564" t="s">
        <v>82</v>
      </c>
      <c r="R564" t="s">
        <v>57</v>
      </c>
      <c r="S564" t="s">
        <v>1951</v>
      </c>
      <c r="V564" t="s">
        <v>42</v>
      </c>
      <c r="AC564" t="s">
        <v>42</v>
      </c>
      <c r="AL564" t="s">
        <v>43</v>
      </c>
    </row>
    <row r="565" spans="1:38" x14ac:dyDescent="0.25">
      <c r="A565">
        <v>563</v>
      </c>
      <c r="B565" t="s">
        <v>1952</v>
      </c>
      <c r="C565" s="6" t="s">
        <v>1953</v>
      </c>
      <c r="D565">
        <v>36</v>
      </c>
      <c r="E565" t="s">
        <v>46</v>
      </c>
      <c r="F565" t="s">
        <v>47</v>
      </c>
      <c r="G565" t="s">
        <v>178</v>
      </c>
      <c r="H565" t="s">
        <v>82</v>
      </c>
      <c r="I565" t="s">
        <v>57</v>
      </c>
      <c r="J565" t="s">
        <v>178</v>
      </c>
      <c r="K565" t="s">
        <v>82</v>
      </c>
      <c r="L565" t="s">
        <v>34</v>
      </c>
      <c r="M565" t="s">
        <v>564</v>
      </c>
      <c r="N565" t="s">
        <v>166</v>
      </c>
      <c r="O565" t="s">
        <v>298</v>
      </c>
      <c r="P565" t="s">
        <v>178</v>
      </c>
      <c r="Q565" t="s">
        <v>82</v>
      </c>
      <c r="R565" t="s">
        <v>57</v>
      </c>
      <c r="S565" t="s">
        <v>1954</v>
      </c>
      <c r="U565" t="s">
        <v>42</v>
      </c>
      <c r="V565" t="s">
        <v>42</v>
      </c>
      <c r="W565" t="s">
        <v>42</v>
      </c>
      <c r="AL565" t="s">
        <v>43</v>
      </c>
    </row>
    <row r="566" spans="1:38" x14ac:dyDescent="0.25">
      <c r="A566">
        <v>564</v>
      </c>
      <c r="B566" t="s">
        <v>1955</v>
      </c>
      <c r="C566" s="6" t="s">
        <v>1956</v>
      </c>
      <c r="D566">
        <v>29</v>
      </c>
      <c r="E566" t="s">
        <v>54</v>
      </c>
      <c r="F566" t="s">
        <v>345</v>
      </c>
      <c r="G566" t="s">
        <v>82</v>
      </c>
      <c r="H566" t="s">
        <v>82</v>
      </c>
      <c r="I566" t="s">
        <v>57</v>
      </c>
      <c r="J566" t="s">
        <v>82</v>
      </c>
      <c r="K566" t="s">
        <v>82</v>
      </c>
      <c r="L566" t="s">
        <v>50</v>
      </c>
      <c r="N566" t="s">
        <v>170</v>
      </c>
      <c r="O566" t="s">
        <v>70</v>
      </c>
      <c r="P566" t="s">
        <v>82</v>
      </c>
      <c r="Q566" t="s">
        <v>82</v>
      </c>
      <c r="S566" t="s">
        <v>1957</v>
      </c>
      <c r="V566" t="s">
        <v>42</v>
      </c>
      <c r="W566" t="s">
        <v>42</v>
      </c>
      <c r="AA566" t="s">
        <v>42</v>
      </c>
      <c r="AC566" t="s">
        <v>42</v>
      </c>
      <c r="AK566" t="s">
        <v>42</v>
      </c>
      <c r="AL566" t="s">
        <v>43</v>
      </c>
    </row>
    <row r="567" spans="1:38" x14ac:dyDescent="0.25">
      <c r="A567">
        <v>565</v>
      </c>
      <c r="B567" t="s">
        <v>1958</v>
      </c>
      <c r="C567" s="6" t="s">
        <v>1959</v>
      </c>
      <c r="D567">
        <v>31</v>
      </c>
      <c r="E567" t="s">
        <v>54</v>
      </c>
      <c r="F567" t="s">
        <v>106</v>
      </c>
      <c r="J567" t="s">
        <v>82</v>
      </c>
      <c r="K567" t="s">
        <v>82</v>
      </c>
      <c r="L567" t="s">
        <v>50</v>
      </c>
      <c r="N567" t="s">
        <v>170</v>
      </c>
      <c r="O567" t="s">
        <v>1960</v>
      </c>
      <c r="S567" t="s">
        <v>994</v>
      </c>
      <c r="V567" t="s">
        <v>42</v>
      </c>
      <c r="AL567" t="s">
        <v>43</v>
      </c>
    </row>
    <row r="568" spans="1:38" x14ac:dyDescent="0.25">
      <c r="A568">
        <v>566</v>
      </c>
      <c r="B568" t="s">
        <v>1961</v>
      </c>
      <c r="C568" s="6" t="s">
        <v>1962</v>
      </c>
      <c r="D568">
        <v>32</v>
      </c>
      <c r="E568" t="s">
        <v>46</v>
      </c>
      <c r="F568" t="s">
        <v>55</v>
      </c>
      <c r="G568" t="s">
        <v>1731</v>
      </c>
      <c r="H568" t="s">
        <v>93</v>
      </c>
      <c r="I568" t="s">
        <v>57</v>
      </c>
      <c r="J568" t="s">
        <v>165</v>
      </c>
      <c r="K568" t="s">
        <v>93</v>
      </c>
      <c r="L568" t="s">
        <v>50</v>
      </c>
      <c r="N568" t="s">
        <v>59</v>
      </c>
      <c r="O568" t="s">
        <v>70</v>
      </c>
      <c r="P568" t="s">
        <v>1731</v>
      </c>
      <c r="Q568" t="s">
        <v>93</v>
      </c>
      <c r="R568" t="s">
        <v>57</v>
      </c>
      <c r="S568" t="s">
        <v>1963</v>
      </c>
      <c r="U568" t="s">
        <v>42</v>
      </c>
      <c r="W568" t="s">
        <v>42</v>
      </c>
      <c r="X568" t="s">
        <v>42</v>
      </c>
      <c r="AA568" t="s">
        <v>42</v>
      </c>
      <c r="AC568" t="s">
        <v>42</v>
      </c>
      <c r="AL568" t="s">
        <v>43</v>
      </c>
    </row>
    <row r="569" spans="1:38" x14ac:dyDescent="0.25">
      <c r="A569">
        <v>567</v>
      </c>
      <c r="B569" t="s">
        <v>1964</v>
      </c>
      <c r="C569" s="6" t="s">
        <v>1965</v>
      </c>
      <c r="D569">
        <v>33</v>
      </c>
      <c r="E569" t="s">
        <v>46</v>
      </c>
      <c r="F569" t="s">
        <v>55</v>
      </c>
      <c r="G569" t="s">
        <v>82</v>
      </c>
      <c r="H569" t="s">
        <v>82</v>
      </c>
      <c r="I569" t="s">
        <v>57</v>
      </c>
      <c r="J569" t="s">
        <v>82</v>
      </c>
      <c r="K569" t="s">
        <v>82</v>
      </c>
      <c r="L569" t="s">
        <v>50</v>
      </c>
      <c r="O569" t="s">
        <v>1966</v>
      </c>
      <c r="P569" t="s">
        <v>82</v>
      </c>
      <c r="Q569" t="s">
        <v>82</v>
      </c>
      <c r="R569" t="s">
        <v>57</v>
      </c>
      <c r="S569" t="s">
        <v>1967</v>
      </c>
      <c r="U569" t="s">
        <v>42</v>
      </c>
      <c r="V569" t="s">
        <v>42</v>
      </c>
      <c r="AK569" t="s">
        <v>42</v>
      </c>
      <c r="AL569" t="s">
        <v>43</v>
      </c>
    </row>
    <row r="570" spans="1:38" x14ac:dyDescent="0.25">
      <c r="A570">
        <v>568</v>
      </c>
      <c r="B570" t="s">
        <v>1968</v>
      </c>
      <c r="C570" s="6" t="s">
        <v>1969</v>
      </c>
      <c r="D570">
        <v>50</v>
      </c>
      <c r="E570" t="s">
        <v>46</v>
      </c>
      <c r="F570" t="s">
        <v>55</v>
      </c>
      <c r="J570" t="s">
        <v>178</v>
      </c>
      <c r="K570" t="s">
        <v>82</v>
      </c>
      <c r="L570" t="s">
        <v>34</v>
      </c>
      <c r="M570" t="s">
        <v>1970</v>
      </c>
      <c r="N570" t="s">
        <v>102</v>
      </c>
      <c r="O570" t="s">
        <v>1971</v>
      </c>
      <c r="P570" t="s">
        <v>178</v>
      </c>
      <c r="Q570" t="s">
        <v>82</v>
      </c>
      <c r="R570" t="s">
        <v>57</v>
      </c>
      <c r="S570" t="s">
        <v>1972</v>
      </c>
      <c r="AA570" t="s">
        <v>42</v>
      </c>
      <c r="AC570" t="s">
        <v>42</v>
      </c>
      <c r="AL570" t="s">
        <v>43</v>
      </c>
    </row>
    <row r="571" spans="1:38" x14ac:dyDescent="0.25">
      <c r="A571">
        <v>569</v>
      </c>
      <c r="B571" t="s">
        <v>1973</v>
      </c>
      <c r="C571" s="6" t="s">
        <v>1974</v>
      </c>
      <c r="D571">
        <v>24</v>
      </c>
      <c r="E571" t="s">
        <v>46</v>
      </c>
      <c r="F571" t="s">
        <v>55</v>
      </c>
      <c r="G571" t="s">
        <v>68</v>
      </c>
      <c r="H571" t="s">
        <v>49</v>
      </c>
      <c r="I571" t="s">
        <v>57</v>
      </c>
      <c r="J571" t="s">
        <v>68</v>
      </c>
      <c r="L571" t="s">
        <v>70</v>
      </c>
      <c r="N571" t="s">
        <v>69</v>
      </c>
      <c r="O571" t="s">
        <v>70</v>
      </c>
      <c r="P571" t="s">
        <v>68</v>
      </c>
      <c r="S571" t="s">
        <v>1975</v>
      </c>
      <c r="AJ571" t="s">
        <v>42</v>
      </c>
      <c r="AK571" t="s">
        <v>42</v>
      </c>
      <c r="AL571" t="s">
        <v>43</v>
      </c>
    </row>
    <row r="572" spans="1:38" x14ac:dyDescent="0.25">
      <c r="A572">
        <v>570</v>
      </c>
      <c r="B572" t="s">
        <v>1976</v>
      </c>
      <c r="C572" s="6" t="s">
        <v>1977</v>
      </c>
      <c r="D572">
        <v>38</v>
      </c>
      <c r="E572" t="s">
        <v>46</v>
      </c>
      <c r="F572" t="s">
        <v>55</v>
      </c>
      <c r="G572" t="s">
        <v>260</v>
      </c>
      <c r="H572" t="s">
        <v>49</v>
      </c>
      <c r="I572" t="s">
        <v>57</v>
      </c>
      <c r="J572" t="s">
        <v>260</v>
      </c>
      <c r="K572" t="s">
        <v>49</v>
      </c>
      <c r="L572" t="s">
        <v>50</v>
      </c>
      <c r="N572" t="s">
        <v>350</v>
      </c>
      <c r="O572" t="s">
        <v>70</v>
      </c>
      <c r="P572" t="s">
        <v>260</v>
      </c>
      <c r="Q572" t="s">
        <v>49</v>
      </c>
      <c r="S572" t="s">
        <v>1978</v>
      </c>
      <c r="U572" t="s">
        <v>42</v>
      </c>
      <c r="W572" t="s">
        <v>42</v>
      </c>
      <c r="AC572" t="s">
        <v>42</v>
      </c>
      <c r="AE572" t="s">
        <v>42</v>
      </c>
      <c r="AK572" t="s">
        <v>42</v>
      </c>
      <c r="AL572" t="s">
        <v>43</v>
      </c>
    </row>
    <row r="573" spans="1:38" x14ac:dyDescent="0.25">
      <c r="A573">
        <v>571</v>
      </c>
      <c r="B573" t="s">
        <v>1979</v>
      </c>
      <c r="C573" s="6" t="s">
        <v>1980</v>
      </c>
      <c r="D573">
        <v>42</v>
      </c>
      <c r="E573" t="s">
        <v>46</v>
      </c>
      <c r="F573" t="s">
        <v>55</v>
      </c>
      <c r="J573" t="s">
        <v>208</v>
      </c>
      <c r="K573" t="s">
        <v>93</v>
      </c>
      <c r="L573" t="s">
        <v>34</v>
      </c>
      <c r="O573" t="s">
        <v>270</v>
      </c>
      <c r="S573" t="s">
        <v>1981</v>
      </c>
      <c r="U573" t="s">
        <v>42</v>
      </c>
      <c r="AC573" t="s">
        <v>42</v>
      </c>
      <c r="AI573" t="s">
        <v>1982</v>
      </c>
      <c r="AK573" t="s">
        <v>42</v>
      </c>
      <c r="AL573" t="s">
        <v>43</v>
      </c>
    </row>
    <row r="574" spans="1:38" x14ac:dyDescent="0.25">
      <c r="A574">
        <v>572</v>
      </c>
      <c r="B574" t="s">
        <v>1983</v>
      </c>
      <c r="C574" s="6" t="s">
        <v>1984</v>
      </c>
      <c r="D574">
        <v>43</v>
      </c>
      <c r="E574" t="s">
        <v>54</v>
      </c>
      <c r="F574" t="s">
        <v>47</v>
      </c>
      <c r="G574" t="s">
        <v>93</v>
      </c>
      <c r="H574" t="s">
        <v>93</v>
      </c>
      <c r="I574" t="s">
        <v>57</v>
      </c>
      <c r="J574" t="s">
        <v>93</v>
      </c>
      <c r="K574" t="s">
        <v>93</v>
      </c>
      <c r="L574" t="s">
        <v>50</v>
      </c>
      <c r="O574" t="s">
        <v>70</v>
      </c>
      <c r="S574" t="s">
        <v>1985</v>
      </c>
      <c r="V574" t="s">
        <v>42</v>
      </c>
      <c r="AF574" t="s">
        <v>42</v>
      </c>
      <c r="AK574" t="s">
        <v>42</v>
      </c>
      <c r="AL574" t="s">
        <v>43</v>
      </c>
    </row>
    <row r="575" spans="1:38" x14ac:dyDescent="0.25">
      <c r="A575">
        <v>573</v>
      </c>
      <c r="B575" t="s">
        <v>1986</v>
      </c>
      <c r="C575" s="6" t="s">
        <v>1987</v>
      </c>
      <c r="D575">
        <v>54</v>
      </c>
      <c r="E575" t="s">
        <v>54</v>
      </c>
      <c r="F575" t="s">
        <v>55</v>
      </c>
      <c r="G575" t="s">
        <v>178</v>
      </c>
      <c r="H575" t="s">
        <v>82</v>
      </c>
      <c r="J575" t="s">
        <v>178</v>
      </c>
      <c r="K575" t="s">
        <v>82</v>
      </c>
      <c r="L575" t="s">
        <v>70</v>
      </c>
      <c r="N575" t="s">
        <v>102</v>
      </c>
      <c r="O575" t="s">
        <v>70</v>
      </c>
      <c r="S575" t="s">
        <v>111</v>
      </c>
      <c r="U575" t="s">
        <v>42</v>
      </c>
      <c r="Y575" t="s">
        <v>42</v>
      </c>
      <c r="AL575" t="s">
        <v>43</v>
      </c>
    </row>
    <row r="576" spans="1:38" x14ac:dyDescent="0.25">
      <c r="A576">
        <v>574</v>
      </c>
      <c r="B576" t="s">
        <v>1988</v>
      </c>
      <c r="C576" s="6" t="s">
        <v>1989</v>
      </c>
      <c r="D576">
        <v>30</v>
      </c>
      <c r="E576" t="s">
        <v>46</v>
      </c>
      <c r="F576" t="s">
        <v>55</v>
      </c>
      <c r="G576" t="s">
        <v>1990</v>
      </c>
      <c r="H576" t="s">
        <v>1991</v>
      </c>
      <c r="I576" t="s">
        <v>1992</v>
      </c>
      <c r="J576" t="s">
        <v>192</v>
      </c>
      <c r="K576" t="s">
        <v>82</v>
      </c>
      <c r="L576" t="s">
        <v>34</v>
      </c>
      <c r="M576" t="s">
        <v>280</v>
      </c>
      <c r="N576" t="s">
        <v>59</v>
      </c>
      <c r="O576" t="s">
        <v>287</v>
      </c>
      <c r="P576" t="s">
        <v>192</v>
      </c>
      <c r="Q576" t="s">
        <v>82</v>
      </c>
      <c r="R576" t="s">
        <v>57</v>
      </c>
      <c r="S576" t="s">
        <v>1993</v>
      </c>
      <c r="U576" t="s">
        <v>42</v>
      </c>
      <c r="W576" t="s">
        <v>42</v>
      </c>
      <c r="X576" t="s">
        <v>42</v>
      </c>
      <c r="AL576" t="s">
        <v>43</v>
      </c>
    </row>
    <row r="577" spans="1:38" x14ac:dyDescent="0.25">
      <c r="A577">
        <v>575</v>
      </c>
      <c r="B577" t="s">
        <v>1994</v>
      </c>
      <c r="C577" s="6" t="s">
        <v>1995</v>
      </c>
      <c r="D577">
        <v>43</v>
      </c>
      <c r="E577" t="s">
        <v>46</v>
      </c>
      <c r="F577" t="s">
        <v>55</v>
      </c>
      <c r="G577" t="s">
        <v>812</v>
      </c>
      <c r="H577" t="s">
        <v>202</v>
      </c>
      <c r="I577" t="s">
        <v>57</v>
      </c>
      <c r="J577" t="s">
        <v>208</v>
      </c>
      <c r="L577" t="s">
        <v>50</v>
      </c>
      <c r="N577" t="s">
        <v>1996</v>
      </c>
      <c r="O577" t="s">
        <v>60</v>
      </c>
      <c r="P577" t="s">
        <v>61</v>
      </c>
      <c r="S577" t="s">
        <v>1997</v>
      </c>
      <c r="W577" t="s">
        <v>42</v>
      </c>
      <c r="AA577" t="s">
        <v>42</v>
      </c>
      <c r="AD577" t="s">
        <v>42</v>
      </c>
      <c r="AK577" t="s">
        <v>42</v>
      </c>
      <c r="AL577" t="s">
        <v>43</v>
      </c>
    </row>
    <row r="578" spans="1:38" x14ac:dyDescent="0.25">
      <c r="A578">
        <v>576</v>
      </c>
      <c r="B578" t="s">
        <v>1998</v>
      </c>
      <c r="C578" s="6" t="s">
        <v>1999</v>
      </c>
      <c r="D578">
        <v>50</v>
      </c>
      <c r="E578" t="s">
        <v>54</v>
      </c>
      <c r="F578" t="s">
        <v>55</v>
      </c>
      <c r="G578" t="s">
        <v>2000</v>
      </c>
      <c r="H578" t="s">
        <v>137</v>
      </c>
      <c r="J578" t="s">
        <v>2000</v>
      </c>
      <c r="K578" t="s">
        <v>137</v>
      </c>
      <c r="L578" t="s">
        <v>70</v>
      </c>
      <c r="N578" t="s">
        <v>598</v>
      </c>
      <c r="O578" t="s">
        <v>70</v>
      </c>
      <c r="S578" t="s">
        <v>2001</v>
      </c>
      <c r="Y578" t="s">
        <v>42</v>
      </c>
      <c r="Z578" t="s">
        <v>42</v>
      </c>
      <c r="AL578" t="s">
        <v>43</v>
      </c>
    </row>
    <row r="579" spans="1:38" x14ac:dyDescent="0.25">
      <c r="A579">
        <v>577</v>
      </c>
      <c r="B579" t="s">
        <v>2002</v>
      </c>
      <c r="C579" s="6" t="s">
        <v>2003</v>
      </c>
      <c r="D579">
        <v>51</v>
      </c>
      <c r="E579" t="s">
        <v>54</v>
      </c>
      <c r="F579" t="s">
        <v>106</v>
      </c>
      <c r="G579" t="s">
        <v>81</v>
      </c>
      <c r="H579" t="s">
        <v>82</v>
      </c>
      <c r="I579" t="s">
        <v>57</v>
      </c>
      <c r="J579" t="s">
        <v>81</v>
      </c>
      <c r="K579" t="s">
        <v>82</v>
      </c>
      <c r="L579" t="s">
        <v>70</v>
      </c>
      <c r="N579" t="s">
        <v>170</v>
      </c>
      <c r="O579" t="s">
        <v>70</v>
      </c>
      <c r="P579" t="s">
        <v>81</v>
      </c>
      <c r="Q579" t="s">
        <v>82</v>
      </c>
      <c r="S579" t="s">
        <v>2004</v>
      </c>
      <c r="U579" t="s">
        <v>42</v>
      </c>
      <c r="W579" t="s">
        <v>42</v>
      </c>
      <c r="X579" t="s">
        <v>42</v>
      </c>
      <c r="AC579" t="s">
        <v>42</v>
      </c>
      <c r="AK579" t="s">
        <v>42</v>
      </c>
      <c r="AL579" t="s">
        <v>43</v>
      </c>
    </row>
    <row r="580" spans="1:38" x14ac:dyDescent="0.25">
      <c r="A580">
        <v>578</v>
      </c>
      <c r="B580" t="s">
        <v>2005</v>
      </c>
      <c r="C580" s="6" t="s">
        <v>2006</v>
      </c>
      <c r="D580">
        <v>65</v>
      </c>
      <c r="E580" t="s">
        <v>46</v>
      </c>
      <c r="F580" t="s">
        <v>55</v>
      </c>
      <c r="G580" t="s">
        <v>2007</v>
      </c>
      <c r="J580" t="s">
        <v>107</v>
      </c>
      <c r="K580" t="s">
        <v>49</v>
      </c>
      <c r="L580" t="s">
        <v>34</v>
      </c>
      <c r="M580" t="s">
        <v>1019</v>
      </c>
      <c r="N580" t="s">
        <v>170</v>
      </c>
      <c r="O580" t="s">
        <v>34</v>
      </c>
      <c r="S580" t="s">
        <v>2008</v>
      </c>
      <c r="V580" t="s">
        <v>42</v>
      </c>
      <c r="Y580" t="s">
        <v>42</v>
      </c>
      <c r="Z580" t="s">
        <v>42</v>
      </c>
      <c r="AL580" t="s">
        <v>43</v>
      </c>
    </row>
    <row r="581" spans="1:38" x14ac:dyDescent="0.25">
      <c r="A581">
        <v>579</v>
      </c>
      <c r="B581" t="s">
        <v>2009</v>
      </c>
      <c r="C581" s="6" t="s">
        <v>2010</v>
      </c>
      <c r="D581">
        <v>65</v>
      </c>
      <c r="E581" t="s">
        <v>46</v>
      </c>
      <c r="F581" t="s">
        <v>732</v>
      </c>
      <c r="G581" t="s">
        <v>58</v>
      </c>
      <c r="H581" t="s">
        <v>49</v>
      </c>
      <c r="I581" t="s">
        <v>57</v>
      </c>
      <c r="J581" t="s">
        <v>58</v>
      </c>
      <c r="L581" t="s">
        <v>50</v>
      </c>
      <c r="N581" t="s">
        <v>59</v>
      </c>
      <c r="O581" t="s">
        <v>70</v>
      </c>
      <c r="P581" t="s">
        <v>58</v>
      </c>
      <c r="S581" t="s">
        <v>726</v>
      </c>
      <c r="U581" t="s">
        <v>42</v>
      </c>
      <c r="W581" t="s">
        <v>42</v>
      </c>
      <c r="AK581" t="s">
        <v>42</v>
      </c>
      <c r="AL581" t="s">
        <v>43</v>
      </c>
    </row>
    <row r="582" spans="1:38" x14ac:dyDescent="0.25">
      <c r="A582">
        <v>580</v>
      </c>
      <c r="B582" t="s">
        <v>2011</v>
      </c>
      <c r="C582" s="6" t="s">
        <v>2012</v>
      </c>
      <c r="D582">
        <v>46</v>
      </c>
      <c r="E582" t="s">
        <v>46</v>
      </c>
      <c r="F582" t="s">
        <v>55</v>
      </c>
      <c r="G582" t="s">
        <v>1404</v>
      </c>
      <c r="H582" t="s">
        <v>202</v>
      </c>
      <c r="I582" t="s">
        <v>57</v>
      </c>
      <c r="J582" t="s">
        <v>201</v>
      </c>
      <c r="L582" t="s">
        <v>50</v>
      </c>
      <c r="N582" t="s">
        <v>59</v>
      </c>
      <c r="O582" t="s">
        <v>70</v>
      </c>
      <c r="P582" t="s">
        <v>1404</v>
      </c>
      <c r="S582" t="s">
        <v>2013</v>
      </c>
      <c r="U582" t="s">
        <v>42</v>
      </c>
      <c r="W582" t="s">
        <v>42</v>
      </c>
      <c r="AA582" t="s">
        <v>42</v>
      </c>
      <c r="AK582" t="s">
        <v>42</v>
      </c>
      <c r="AL582" t="s">
        <v>43</v>
      </c>
    </row>
    <row r="583" spans="1:38" x14ac:dyDescent="0.25">
      <c r="A583">
        <v>581</v>
      </c>
      <c r="B583" t="s">
        <v>2014</v>
      </c>
      <c r="C583" s="6" t="s">
        <v>2015</v>
      </c>
      <c r="D583">
        <v>29</v>
      </c>
      <c r="E583" t="s">
        <v>46</v>
      </c>
      <c r="F583" t="s">
        <v>55</v>
      </c>
      <c r="G583" t="s">
        <v>136</v>
      </c>
      <c r="H583" t="s">
        <v>137</v>
      </c>
      <c r="I583" t="s">
        <v>57</v>
      </c>
      <c r="J583" t="s">
        <v>136</v>
      </c>
      <c r="K583" t="s">
        <v>137</v>
      </c>
      <c r="L583" t="s">
        <v>70</v>
      </c>
      <c r="N583" t="s">
        <v>59</v>
      </c>
      <c r="O583" t="s">
        <v>70</v>
      </c>
      <c r="P583" t="s">
        <v>136</v>
      </c>
      <c r="Q583" t="s">
        <v>137</v>
      </c>
      <c r="S583" t="s">
        <v>2016</v>
      </c>
      <c r="U583" t="s">
        <v>42</v>
      </c>
      <c r="W583" t="s">
        <v>42</v>
      </c>
      <c r="AK583" t="s">
        <v>42</v>
      </c>
      <c r="AL583" t="s">
        <v>43</v>
      </c>
    </row>
    <row r="584" spans="1:38" x14ac:dyDescent="0.25">
      <c r="A584">
        <v>582</v>
      </c>
      <c r="B584" t="s">
        <v>2017</v>
      </c>
      <c r="C584" s="6" t="s">
        <v>2018</v>
      </c>
      <c r="D584">
        <v>57</v>
      </c>
      <c r="E584" t="s">
        <v>54</v>
      </c>
      <c r="F584" t="s">
        <v>55</v>
      </c>
      <c r="G584" t="s">
        <v>81</v>
      </c>
      <c r="H584" t="s">
        <v>82</v>
      </c>
      <c r="I584" t="s">
        <v>57</v>
      </c>
      <c r="J584" t="s">
        <v>81</v>
      </c>
      <c r="K584" t="s">
        <v>82</v>
      </c>
      <c r="L584" t="s">
        <v>70</v>
      </c>
      <c r="N584" t="s">
        <v>2019</v>
      </c>
      <c r="O584" t="s">
        <v>70</v>
      </c>
      <c r="P584" t="s">
        <v>81</v>
      </c>
      <c r="Q584" t="s">
        <v>82</v>
      </c>
      <c r="S584" t="s">
        <v>2020</v>
      </c>
      <c r="W584" t="s">
        <v>42</v>
      </c>
      <c r="AC584" t="s">
        <v>42</v>
      </c>
      <c r="AK584" t="s">
        <v>42</v>
      </c>
      <c r="AL584" t="s">
        <v>43</v>
      </c>
    </row>
    <row r="585" spans="1:38" x14ac:dyDescent="0.25">
      <c r="A585">
        <v>583</v>
      </c>
      <c r="B585" t="s">
        <v>2021</v>
      </c>
      <c r="C585" s="6" t="s">
        <v>2022</v>
      </c>
      <c r="D585">
        <v>28</v>
      </c>
      <c r="E585" t="s">
        <v>46</v>
      </c>
      <c r="F585" t="s">
        <v>55</v>
      </c>
      <c r="G585" t="s">
        <v>146</v>
      </c>
      <c r="H585" t="s">
        <v>49</v>
      </c>
      <c r="I585" t="s">
        <v>57</v>
      </c>
      <c r="J585" t="s">
        <v>146</v>
      </c>
      <c r="K585" t="s">
        <v>49</v>
      </c>
      <c r="L585" t="s">
        <v>70</v>
      </c>
      <c r="O585" t="s">
        <v>70</v>
      </c>
      <c r="P585" t="s">
        <v>146</v>
      </c>
      <c r="Q585" t="s">
        <v>49</v>
      </c>
      <c r="R585" t="s">
        <v>57</v>
      </c>
      <c r="S585" t="s">
        <v>2023</v>
      </c>
      <c r="W585" t="s">
        <v>42</v>
      </c>
      <c r="AC585" t="s">
        <v>42</v>
      </c>
      <c r="AG585" t="s">
        <v>2024</v>
      </c>
      <c r="AI585" t="s">
        <v>1528</v>
      </c>
      <c r="AJ585" t="s">
        <v>42</v>
      </c>
      <c r="AK585" t="s">
        <v>42</v>
      </c>
      <c r="AL585" t="s">
        <v>43</v>
      </c>
    </row>
    <row r="586" spans="1:38" x14ac:dyDescent="0.25">
      <c r="A586">
        <v>584</v>
      </c>
      <c r="B586" t="s">
        <v>2025</v>
      </c>
      <c r="C586" s="6" t="s">
        <v>2026</v>
      </c>
      <c r="D586">
        <v>52</v>
      </c>
      <c r="E586" t="s">
        <v>54</v>
      </c>
      <c r="F586" t="s">
        <v>55</v>
      </c>
      <c r="G586" t="s">
        <v>793</v>
      </c>
      <c r="H586" t="s">
        <v>137</v>
      </c>
      <c r="I586" t="s">
        <v>57</v>
      </c>
      <c r="J586" t="s">
        <v>793</v>
      </c>
      <c r="L586" t="s">
        <v>70</v>
      </c>
      <c r="N586" t="s">
        <v>59</v>
      </c>
      <c r="O586" t="s">
        <v>70</v>
      </c>
      <c r="P586" t="s">
        <v>793</v>
      </c>
      <c r="S586" t="s">
        <v>2027</v>
      </c>
      <c r="V586" t="s">
        <v>42</v>
      </c>
      <c r="W586" t="s">
        <v>42</v>
      </c>
      <c r="AC586" t="s">
        <v>42</v>
      </c>
      <c r="AI586" t="s">
        <v>487</v>
      </c>
      <c r="AK586" t="s">
        <v>42</v>
      </c>
      <c r="AL586" t="s">
        <v>43</v>
      </c>
    </row>
    <row r="587" spans="1:38" x14ac:dyDescent="0.25">
      <c r="A587">
        <v>585</v>
      </c>
      <c r="B587" t="s">
        <v>2028</v>
      </c>
      <c r="C587" s="6" t="s">
        <v>2029</v>
      </c>
      <c r="D587">
        <v>26</v>
      </c>
      <c r="E587" t="s">
        <v>54</v>
      </c>
      <c r="F587" t="s">
        <v>106</v>
      </c>
      <c r="G587" t="s">
        <v>82</v>
      </c>
      <c r="H587" t="s">
        <v>82</v>
      </c>
      <c r="I587" t="s">
        <v>57</v>
      </c>
      <c r="J587" t="s">
        <v>82</v>
      </c>
      <c r="K587" t="s">
        <v>82</v>
      </c>
      <c r="L587" t="s">
        <v>50</v>
      </c>
      <c r="O587" t="s">
        <v>34</v>
      </c>
      <c r="P587" t="s">
        <v>82</v>
      </c>
      <c r="R587" t="s">
        <v>57</v>
      </c>
      <c r="S587" t="s">
        <v>78</v>
      </c>
      <c r="W587" t="s">
        <v>42</v>
      </c>
      <c r="AK587" t="s">
        <v>42</v>
      </c>
      <c r="AL587" t="s">
        <v>43</v>
      </c>
    </row>
    <row r="588" spans="1:38" x14ac:dyDescent="0.25">
      <c r="A588">
        <v>586</v>
      </c>
      <c r="B588" t="s">
        <v>2030</v>
      </c>
      <c r="C588" s="6" t="s">
        <v>2031</v>
      </c>
      <c r="D588">
        <v>23</v>
      </c>
      <c r="E588" t="s">
        <v>46</v>
      </c>
      <c r="F588" t="s">
        <v>106</v>
      </c>
      <c r="G588" t="s">
        <v>1049</v>
      </c>
      <c r="H588" t="s">
        <v>142</v>
      </c>
      <c r="I588" t="s">
        <v>57</v>
      </c>
      <c r="J588" t="s">
        <v>1049</v>
      </c>
      <c r="K588" t="s">
        <v>142</v>
      </c>
      <c r="L588" t="s">
        <v>70</v>
      </c>
      <c r="O588" t="s">
        <v>70</v>
      </c>
      <c r="P588" t="s">
        <v>1049</v>
      </c>
      <c r="Q588" t="s">
        <v>142</v>
      </c>
      <c r="R588" t="s">
        <v>57</v>
      </c>
      <c r="S588" t="s">
        <v>180</v>
      </c>
      <c r="W588" t="s">
        <v>42</v>
      </c>
      <c r="AK588" t="s">
        <v>42</v>
      </c>
      <c r="AL588" t="s">
        <v>43</v>
      </c>
    </row>
    <row r="589" spans="1:38" x14ac:dyDescent="0.25">
      <c r="A589">
        <v>587</v>
      </c>
      <c r="B589" t="s">
        <v>2032</v>
      </c>
      <c r="C589" s="6" t="s">
        <v>2033</v>
      </c>
      <c r="D589">
        <v>58</v>
      </c>
      <c r="E589" t="s">
        <v>46</v>
      </c>
      <c r="F589" t="s">
        <v>55</v>
      </c>
      <c r="G589" t="s">
        <v>201</v>
      </c>
      <c r="H589" t="s">
        <v>202</v>
      </c>
      <c r="I589" t="s">
        <v>57</v>
      </c>
      <c r="J589" t="s">
        <v>201</v>
      </c>
      <c r="K589" t="s">
        <v>202</v>
      </c>
      <c r="L589" t="s">
        <v>70</v>
      </c>
      <c r="N589" t="s">
        <v>170</v>
      </c>
      <c r="O589" t="s">
        <v>70</v>
      </c>
      <c r="P589" t="s">
        <v>201</v>
      </c>
      <c r="Q589" t="s">
        <v>202</v>
      </c>
      <c r="S589" t="s">
        <v>412</v>
      </c>
      <c r="W589" t="s">
        <v>42</v>
      </c>
      <c r="AK589" t="s">
        <v>42</v>
      </c>
      <c r="AL589" t="s">
        <v>43</v>
      </c>
    </row>
    <row r="590" spans="1:38" x14ac:dyDescent="0.25">
      <c r="A590">
        <v>588</v>
      </c>
      <c r="B590" t="s">
        <v>2034</v>
      </c>
      <c r="C590" s="6" t="s">
        <v>2035</v>
      </c>
      <c r="D590">
        <v>42</v>
      </c>
      <c r="E590" t="s">
        <v>46</v>
      </c>
      <c r="F590" t="s">
        <v>55</v>
      </c>
      <c r="G590" t="s">
        <v>132</v>
      </c>
      <c r="H590" t="s">
        <v>93</v>
      </c>
      <c r="I590" t="s">
        <v>57</v>
      </c>
      <c r="J590" t="s">
        <v>132</v>
      </c>
      <c r="K590" t="s">
        <v>93</v>
      </c>
      <c r="L590" t="s">
        <v>70</v>
      </c>
      <c r="N590" t="s">
        <v>59</v>
      </c>
      <c r="O590" t="s">
        <v>70</v>
      </c>
      <c r="P590" t="s">
        <v>132</v>
      </c>
      <c r="Q590" t="s">
        <v>93</v>
      </c>
      <c r="S590" t="s">
        <v>2036</v>
      </c>
      <c r="AC590" t="s">
        <v>42</v>
      </c>
      <c r="AD590" t="s">
        <v>42</v>
      </c>
      <c r="AK590" t="s">
        <v>42</v>
      </c>
      <c r="AL590" t="s">
        <v>43</v>
      </c>
    </row>
    <row r="591" spans="1:38" x14ac:dyDescent="0.25">
      <c r="A591">
        <v>589</v>
      </c>
      <c r="B591" t="s">
        <v>2037</v>
      </c>
      <c r="C591" s="6" t="s">
        <v>2038</v>
      </c>
      <c r="D591">
        <v>42</v>
      </c>
      <c r="E591" t="s">
        <v>46</v>
      </c>
      <c r="F591" t="s">
        <v>55</v>
      </c>
      <c r="G591" t="s">
        <v>422</v>
      </c>
      <c r="H591" t="s">
        <v>82</v>
      </c>
      <c r="I591" t="s">
        <v>57</v>
      </c>
      <c r="J591" t="s">
        <v>422</v>
      </c>
      <c r="L591" t="s">
        <v>70</v>
      </c>
      <c r="N591" t="s">
        <v>927</v>
      </c>
      <c r="O591" t="s">
        <v>70</v>
      </c>
      <c r="P591" t="s">
        <v>422</v>
      </c>
      <c r="S591" t="s">
        <v>2039</v>
      </c>
      <c r="U591" t="s">
        <v>42</v>
      </c>
      <c r="V591" t="s">
        <v>42</v>
      </c>
      <c r="W591" t="s">
        <v>42</v>
      </c>
      <c r="AD591" t="s">
        <v>42</v>
      </c>
      <c r="AK591" t="s">
        <v>42</v>
      </c>
      <c r="AL591" t="s">
        <v>43</v>
      </c>
    </row>
    <row r="592" spans="1:38" x14ac:dyDescent="0.25">
      <c r="A592">
        <v>590</v>
      </c>
      <c r="B592" t="s">
        <v>2040</v>
      </c>
      <c r="C592" s="6" t="s">
        <v>2041</v>
      </c>
      <c r="D592">
        <v>55</v>
      </c>
      <c r="E592" t="s">
        <v>46</v>
      </c>
      <c r="F592" t="s">
        <v>106</v>
      </c>
      <c r="G592" t="s">
        <v>418</v>
      </c>
      <c r="H592" t="s">
        <v>93</v>
      </c>
      <c r="I592" t="s">
        <v>57</v>
      </c>
      <c r="J592" t="s">
        <v>418</v>
      </c>
      <c r="K592" t="s">
        <v>93</v>
      </c>
      <c r="L592" t="s">
        <v>70</v>
      </c>
      <c r="N592" t="s">
        <v>2042</v>
      </c>
      <c r="O592" t="s">
        <v>70</v>
      </c>
      <c r="P592" t="s">
        <v>418</v>
      </c>
      <c r="Q592" t="s">
        <v>93</v>
      </c>
      <c r="S592" t="s">
        <v>2043</v>
      </c>
      <c r="AB592" t="s">
        <v>42</v>
      </c>
      <c r="AK592" t="s">
        <v>42</v>
      </c>
      <c r="AL592" t="s">
        <v>43</v>
      </c>
    </row>
    <row r="593" spans="1:38" x14ac:dyDescent="0.25">
      <c r="A593">
        <v>591</v>
      </c>
      <c r="B593" t="s">
        <v>2044</v>
      </c>
      <c r="C593" s="6" t="s">
        <v>2045</v>
      </c>
      <c r="D593">
        <v>46</v>
      </c>
      <c r="E593" t="s">
        <v>46</v>
      </c>
      <c r="F593" t="s">
        <v>55</v>
      </c>
      <c r="G593" t="s">
        <v>58</v>
      </c>
      <c r="H593" t="s">
        <v>49</v>
      </c>
      <c r="J593" t="s">
        <v>260</v>
      </c>
      <c r="K593" t="s">
        <v>49</v>
      </c>
      <c r="L593" t="s">
        <v>34</v>
      </c>
      <c r="M593" t="s">
        <v>423</v>
      </c>
      <c r="N593" t="s">
        <v>59</v>
      </c>
      <c r="O593" t="s">
        <v>34</v>
      </c>
      <c r="S593" t="s">
        <v>2046</v>
      </c>
      <c r="U593" t="s">
        <v>42</v>
      </c>
      <c r="V593" t="s">
        <v>42</v>
      </c>
      <c r="AA593" t="s">
        <v>42</v>
      </c>
      <c r="AL593" t="s">
        <v>43</v>
      </c>
    </row>
    <row r="594" spans="1:38" x14ac:dyDescent="0.25">
      <c r="A594">
        <v>592</v>
      </c>
      <c r="B594" t="s">
        <v>2047</v>
      </c>
      <c r="C594" s="6" t="s">
        <v>319</v>
      </c>
      <c r="D594">
        <v>55</v>
      </c>
      <c r="E594" t="s">
        <v>46</v>
      </c>
      <c r="F594" t="s">
        <v>55</v>
      </c>
      <c r="G594" t="s">
        <v>341</v>
      </c>
      <c r="H594" t="s">
        <v>101</v>
      </c>
      <c r="I594" t="s">
        <v>57</v>
      </c>
      <c r="J594" t="s">
        <v>341</v>
      </c>
      <c r="K594" t="s">
        <v>101</v>
      </c>
      <c r="L594" t="s">
        <v>34</v>
      </c>
      <c r="O594" t="s">
        <v>2048</v>
      </c>
      <c r="S594" t="s">
        <v>1012</v>
      </c>
      <c r="V594" t="s">
        <v>42</v>
      </c>
      <c r="AL594" t="s">
        <v>43</v>
      </c>
    </row>
    <row r="595" spans="1:38" x14ac:dyDescent="0.25">
      <c r="A595">
        <v>593</v>
      </c>
      <c r="B595" t="s">
        <v>2049</v>
      </c>
      <c r="C595" s="6" t="s">
        <v>2050</v>
      </c>
      <c r="D595">
        <v>25</v>
      </c>
      <c r="E595" t="s">
        <v>54</v>
      </c>
      <c r="F595" t="s">
        <v>106</v>
      </c>
      <c r="G595" t="s">
        <v>525</v>
      </c>
      <c r="H595" t="s">
        <v>93</v>
      </c>
      <c r="I595" t="s">
        <v>57</v>
      </c>
      <c r="J595" t="s">
        <v>93</v>
      </c>
      <c r="K595" t="s">
        <v>93</v>
      </c>
      <c r="L595" t="s">
        <v>50</v>
      </c>
      <c r="N595" t="s">
        <v>59</v>
      </c>
      <c r="O595" t="s">
        <v>110</v>
      </c>
      <c r="P595" t="s">
        <v>93</v>
      </c>
      <c r="Q595" t="s">
        <v>93</v>
      </c>
      <c r="R595" t="s">
        <v>57</v>
      </c>
      <c r="S595" t="s">
        <v>2051</v>
      </c>
      <c r="V595" t="s">
        <v>42</v>
      </c>
      <c r="W595" t="s">
        <v>42</v>
      </c>
      <c r="AC595" t="s">
        <v>42</v>
      </c>
      <c r="AL595" t="s">
        <v>43</v>
      </c>
    </row>
    <row r="596" spans="1:38" x14ac:dyDescent="0.25">
      <c r="A596">
        <v>594</v>
      </c>
      <c r="B596" t="s">
        <v>2052</v>
      </c>
      <c r="C596" s="6" t="s">
        <v>2053</v>
      </c>
      <c r="D596">
        <v>57</v>
      </c>
      <c r="E596" t="s">
        <v>46</v>
      </c>
      <c r="F596" t="s">
        <v>55</v>
      </c>
      <c r="G596" t="s">
        <v>192</v>
      </c>
      <c r="H596" t="s">
        <v>82</v>
      </c>
      <c r="I596" t="s">
        <v>57</v>
      </c>
      <c r="J596" t="s">
        <v>192</v>
      </c>
      <c r="K596" t="s">
        <v>82</v>
      </c>
      <c r="L596" t="s">
        <v>70</v>
      </c>
      <c r="N596" t="s">
        <v>456</v>
      </c>
      <c r="O596" t="s">
        <v>70</v>
      </c>
      <c r="P596" t="s">
        <v>192</v>
      </c>
      <c r="Q596" t="s">
        <v>82</v>
      </c>
      <c r="R596" t="s">
        <v>57</v>
      </c>
      <c r="S596" t="s">
        <v>2054</v>
      </c>
      <c r="W596" t="s">
        <v>42</v>
      </c>
      <c r="AA596" t="s">
        <v>42</v>
      </c>
      <c r="AL596" t="s">
        <v>43</v>
      </c>
    </row>
    <row r="597" spans="1:38" x14ac:dyDescent="0.25">
      <c r="A597">
        <v>595</v>
      </c>
      <c r="B597" t="s">
        <v>2055</v>
      </c>
      <c r="C597" s="6" t="s">
        <v>2056</v>
      </c>
      <c r="D597">
        <v>46</v>
      </c>
      <c r="E597" t="s">
        <v>46</v>
      </c>
      <c r="F597" t="s">
        <v>55</v>
      </c>
      <c r="G597" t="s">
        <v>337</v>
      </c>
      <c r="H597" t="s">
        <v>137</v>
      </c>
      <c r="I597" t="s">
        <v>57</v>
      </c>
      <c r="J597" t="s">
        <v>337</v>
      </c>
      <c r="L597" t="s">
        <v>70</v>
      </c>
      <c r="N597" t="s">
        <v>2057</v>
      </c>
      <c r="O597" t="s">
        <v>70</v>
      </c>
      <c r="P597" t="s">
        <v>337</v>
      </c>
      <c r="S597" t="s">
        <v>2058</v>
      </c>
      <c r="U597" t="s">
        <v>42</v>
      </c>
      <c r="W597" t="s">
        <v>42</v>
      </c>
      <c r="AD597" t="s">
        <v>42</v>
      </c>
      <c r="AK597" t="s">
        <v>42</v>
      </c>
      <c r="AL597" t="s">
        <v>43</v>
      </c>
    </row>
    <row r="598" spans="1:38" x14ac:dyDescent="0.25">
      <c r="A598">
        <v>596</v>
      </c>
      <c r="B598" t="s">
        <v>2059</v>
      </c>
      <c r="C598" s="6" t="s">
        <v>2060</v>
      </c>
      <c r="D598">
        <v>38</v>
      </c>
      <c r="E598" t="s">
        <v>46</v>
      </c>
      <c r="F598" t="s">
        <v>55</v>
      </c>
      <c r="G598" t="s">
        <v>178</v>
      </c>
      <c r="H598" t="s">
        <v>82</v>
      </c>
      <c r="J598" t="s">
        <v>178</v>
      </c>
      <c r="K598" t="s">
        <v>82</v>
      </c>
      <c r="L598" t="s">
        <v>70</v>
      </c>
      <c r="N598" t="s">
        <v>2061</v>
      </c>
      <c r="O598" t="s">
        <v>70</v>
      </c>
      <c r="S598" t="s">
        <v>2062</v>
      </c>
      <c r="U598" t="s">
        <v>42</v>
      </c>
      <c r="AD598" t="s">
        <v>42</v>
      </c>
      <c r="AL598" t="s">
        <v>43</v>
      </c>
    </row>
    <row r="599" spans="1:38" x14ac:dyDescent="0.25">
      <c r="A599">
        <v>597</v>
      </c>
      <c r="B599" t="s">
        <v>2063</v>
      </c>
      <c r="C599" s="6" t="s">
        <v>2064</v>
      </c>
      <c r="D599">
        <v>45</v>
      </c>
      <c r="E599" t="s">
        <v>46</v>
      </c>
      <c r="F599" t="s">
        <v>55</v>
      </c>
      <c r="G599" t="s">
        <v>422</v>
      </c>
      <c r="H599" t="s">
        <v>82</v>
      </c>
      <c r="I599" t="s">
        <v>57</v>
      </c>
      <c r="J599" t="s">
        <v>82</v>
      </c>
      <c r="K599" t="s">
        <v>82</v>
      </c>
      <c r="L599" t="s">
        <v>50</v>
      </c>
      <c r="O599" t="s">
        <v>1796</v>
      </c>
      <c r="S599" t="s">
        <v>2065</v>
      </c>
      <c r="U599" t="s">
        <v>42</v>
      </c>
      <c r="AA599" t="s">
        <v>42</v>
      </c>
      <c r="AK599" t="s">
        <v>42</v>
      </c>
      <c r="AL599" t="s">
        <v>43</v>
      </c>
    </row>
    <row r="600" spans="1:38" x14ac:dyDescent="0.25">
      <c r="A600">
        <v>598</v>
      </c>
      <c r="B600" t="s">
        <v>2066</v>
      </c>
      <c r="C600" s="6" t="s">
        <v>2067</v>
      </c>
      <c r="D600">
        <v>49</v>
      </c>
      <c r="E600" t="s">
        <v>46</v>
      </c>
      <c r="F600" t="s">
        <v>55</v>
      </c>
      <c r="G600" t="s">
        <v>418</v>
      </c>
      <c r="H600" t="s">
        <v>93</v>
      </c>
      <c r="I600" t="s">
        <v>57</v>
      </c>
      <c r="J600" t="s">
        <v>418</v>
      </c>
      <c r="K600" t="s">
        <v>93</v>
      </c>
      <c r="L600" t="s">
        <v>70</v>
      </c>
      <c r="O600" t="s">
        <v>70</v>
      </c>
      <c r="P600" t="s">
        <v>418</v>
      </c>
      <c r="Q600" t="s">
        <v>93</v>
      </c>
      <c r="R600" t="s">
        <v>57</v>
      </c>
      <c r="S600" t="s">
        <v>2068</v>
      </c>
      <c r="Y600" t="s">
        <v>42</v>
      </c>
      <c r="AC600" t="s">
        <v>42</v>
      </c>
      <c r="AK600" t="s">
        <v>42</v>
      </c>
      <c r="AL600" t="s">
        <v>43</v>
      </c>
    </row>
    <row r="601" spans="1:38" x14ac:dyDescent="0.25">
      <c r="A601">
        <v>599</v>
      </c>
      <c r="B601" t="s">
        <v>2069</v>
      </c>
      <c r="C601" s="6" t="s">
        <v>2070</v>
      </c>
      <c r="D601">
        <v>40</v>
      </c>
      <c r="E601" t="s">
        <v>46</v>
      </c>
      <c r="F601" t="s">
        <v>47</v>
      </c>
      <c r="G601" t="s">
        <v>208</v>
      </c>
      <c r="J601" t="s">
        <v>93</v>
      </c>
      <c r="K601" t="s">
        <v>93</v>
      </c>
      <c r="L601" t="s">
        <v>34</v>
      </c>
      <c r="M601" t="s">
        <v>2071</v>
      </c>
      <c r="N601" t="s">
        <v>83</v>
      </c>
      <c r="O601" t="s">
        <v>110</v>
      </c>
      <c r="S601" t="s">
        <v>1039</v>
      </c>
      <c r="U601" t="s">
        <v>42</v>
      </c>
      <c r="Y601" t="s">
        <v>42</v>
      </c>
      <c r="AL601" t="s">
        <v>43</v>
      </c>
    </row>
    <row r="602" spans="1:38" x14ac:dyDescent="0.25">
      <c r="A602">
        <v>600</v>
      </c>
      <c r="B602" t="s">
        <v>2072</v>
      </c>
      <c r="C602" s="6" t="s">
        <v>2073</v>
      </c>
      <c r="D602">
        <v>36</v>
      </c>
      <c r="E602" t="s">
        <v>46</v>
      </c>
      <c r="F602" t="s">
        <v>55</v>
      </c>
      <c r="G602" t="s">
        <v>679</v>
      </c>
      <c r="H602" t="s">
        <v>251</v>
      </c>
      <c r="I602" t="s">
        <v>57</v>
      </c>
      <c r="J602" t="s">
        <v>679</v>
      </c>
      <c r="K602" t="s">
        <v>251</v>
      </c>
      <c r="L602" t="s">
        <v>50</v>
      </c>
      <c r="N602" t="s">
        <v>166</v>
      </c>
      <c r="O602" t="s">
        <v>70</v>
      </c>
      <c r="P602" t="s">
        <v>679</v>
      </c>
      <c r="Q602" t="s">
        <v>251</v>
      </c>
      <c r="S602" t="s">
        <v>2074</v>
      </c>
      <c r="W602" t="s">
        <v>42</v>
      </c>
      <c r="AF602" t="s">
        <v>42</v>
      </c>
      <c r="AK602" t="s">
        <v>42</v>
      </c>
      <c r="AL602" t="s">
        <v>43</v>
      </c>
    </row>
    <row r="603" spans="1:38" x14ac:dyDescent="0.25">
      <c r="A603">
        <v>601</v>
      </c>
      <c r="B603" t="s">
        <v>2075</v>
      </c>
      <c r="C603" s="6" t="s">
        <v>2076</v>
      </c>
      <c r="D603">
        <v>54</v>
      </c>
      <c r="E603" t="s">
        <v>46</v>
      </c>
      <c r="F603" t="s">
        <v>55</v>
      </c>
      <c r="G603" t="s">
        <v>136</v>
      </c>
      <c r="H603" t="s">
        <v>137</v>
      </c>
      <c r="I603" t="s">
        <v>57</v>
      </c>
      <c r="J603" t="s">
        <v>136</v>
      </c>
      <c r="K603" t="s">
        <v>137</v>
      </c>
      <c r="L603" t="s">
        <v>70</v>
      </c>
      <c r="O603" t="s">
        <v>70</v>
      </c>
      <c r="P603" t="s">
        <v>136</v>
      </c>
      <c r="Q603" t="s">
        <v>137</v>
      </c>
      <c r="R603" t="s">
        <v>57</v>
      </c>
      <c r="S603" t="s">
        <v>2077</v>
      </c>
      <c r="Y603" t="s">
        <v>42</v>
      </c>
      <c r="AA603" t="s">
        <v>42</v>
      </c>
      <c r="AC603" t="s">
        <v>42</v>
      </c>
      <c r="AK603" t="s">
        <v>42</v>
      </c>
      <c r="AL603" t="s">
        <v>43</v>
      </c>
    </row>
    <row r="604" spans="1:38" x14ac:dyDescent="0.25">
      <c r="A604">
        <v>602</v>
      </c>
      <c r="B604" t="s">
        <v>2078</v>
      </c>
      <c r="C604" s="6" t="s">
        <v>2079</v>
      </c>
      <c r="D604">
        <v>25</v>
      </c>
      <c r="E604" t="s">
        <v>46</v>
      </c>
      <c r="F604" t="s">
        <v>47</v>
      </c>
      <c r="G604" t="s">
        <v>1243</v>
      </c>
      <c r="H604" t="s">
        <v>82</v>
      </c>
      <c r="I604" t="s">
        <v>57</v>
      </c>
      <c r="J604" t="s">
        <v>82</v>
      </c>
      <c r="K604" t="s">
        <v>82</v>
      </c>
      <c r="L604" t="s">
        <v>50</v>
      </c>
      <c r="N604" t="s">
        <v>59</v>
      </c>
      <c r="O604" t="s">
        <v>60</v>
      </c>
      <c r="S604" t="s">
        <v>2080</v>
      </c>
      <c r="W604" t="s">
        <v>42</v>
      </c>
      <c r="AA604" t="s">
        <v>42</v>
      </c>
      <c r="AK604" t="s">
        <v>42</v>
      </c>
      <c r="AL604" t="s">
        <v>43</v>
      </c>
    </row>
    <row r="605" spans="1:38" x14ac:dyDescent="0.25">
      <c r="A605">
        <v>603</v>
      </c>
      <c r="B605" t="s">
        <v>2081</v>
      </c>
      <c r="C605" s="6" t="s">
        <v>2082</v>
      </c>
      <c r="D605">
        <v>55</v>
      </c>
      <c r="E605" t="s">
        <v>54</v>
      </c>
      <c r="F605" t="s">
        <v>55</v>
      </c>
      <c r="G605" t="s">
        <v>250</v>
      </c>
      <c r="H605" t="s">
        <v>251</v>
      </c>
      <c r="I605" t="s">
        <v>57</v>
      </c>
      <c r="J605" t="s">
        <v>250</v>
      </c>
      <c r="L605" t="s">
        <v>70</v>
      </c>
      <c r="N605" t="s">
        <v>59</v>
      </c>
      <c r="O605" t="s">
        <v>70</v>
      </c>
      <c r="P605" t="s">
        <v>250</v>
      </c>
      <c r="S605" t="s">
        <v>2083</v>
      </c>
      <c r="Y605" t="s">
        <v>42</v>
      </c>
      <c r="AA605" t="s">
        <v>42</v>
      </c>
      <c r="AK605" t="s">
        <v>42</v>
      </c>
      <c r="AL605" t="s">
        <v>43</v>
      </c>
    </row>
    <row r="606" spans="1:38" x14ac:dyDescent="0.25">
      <c r="A606">
        <v>604</v>
      </c>
      <c r="B606" t="s">
        <v>2084</v>
      </c>
      <c r="C606" s="6" t="s">
        <v>349</v>
      </c>
      <c r="D606">
        <v>57</v>
      </c>
      <c r="E606" t="s">
        <v>46</v>
      </c>
      <c r="F606" t="s">
        <v>55</v>
      </c>
      <c r="J606" t="s">
        <v>1593</v>
      </c>
      <c r="K606" t="s">
        <v>142</v>
      </c>
      <c r="L606" t="s">
        <v>34</v>
      </c>
      <c r="M606" t="s">
        <v>2085</v>
      </c>
      <c r="N606" t="s">
        <v>350</v>
      </c>
      <c r="O606" t="s">
        <v>34</v>
      </c>
      <c r="P606" t="s">
        <v>1593</v>
      </c>
      <c r="Q606" t="s">
        <v>142</v>
      </c>
      <c r="S606" t="s">
        <v>1925</v>
      </c>
      <c r="U606" t="s">
        <v>42</v>
      </c>
      <c r="V606" t="s">
        <v>42</v>
      </c>
      <c r="W606" t="s">
        <v>42</v>
      </c>
      <c r="X606" t="s">
        <v>42</v>
      </c>
      <c r="AK606" t="s">
        <v>42</v>
      </c>
      <c r="AL606" t="s">
        <v>43</v>
      </c>
    </row>
    <row r="607" spans="1:38" x14ac:dyDescent="0.25">
      <c r="A607">
        <v>605</v>
      </c>
      <c r="B607" t="s">
        <v>2086</v>
      </c>
      <c r="C607" s="6" t="s">
        <v>2087</v>
      </c>
      <c r="D607">
        <v>25</v>
      </c>
      <c r="E607" t="s">
        <v>46</v>
      </c>
      <c r="F607" t="s">
        <v>106</v>
      </c>
      <c r="G607" t="s">
        <v>58</v>
      </c>
      <c r="H607" t="s">
        <v>49</v>
      </c>
      <c r="I607" t="s">
        <v>57</v>
      </c>
      <c r="J607" t="s">
        <v>58</v>
      </c>
      <c r="L607" t="s">
        <v>50</v>
      </c>
      <c r="N607" t="s">
        <v>870</v>
      </c>
      <c r="O607" t="s">
        <v>70</v>
      </c>
      <c r="P607" t="s">
        <v>58</v>
      </c>
      <c r="S607" t="s">
        <v>2088</v>
      </c>
      <c r="Y607" t="s">
        <v>42</v>
      </c>
      <c r="AA607" t="s">
        <v>42</v>
      </c>
      <c r="AC607" t="s">
        <v>42</v>
      </c>
      <c r="AK607" t="s">
        <v>42</v>
      </c>
      <c r="AL607" t="s">
        <v>43</v>
      </c>
    </row>
    <row r="608" spans="1:38" x14ac:dyDescent="0.25">
      <c r="A608">
        <v>606</v>
      </c>
      <c r="B608" t="s">
        <v>2089</v>
      </c>
      <c r="C608" s="6" t="s">
        <v>2090</v>
      </c>
      <c r="D608">
        <v>47</v>
      </c>
      <c r="E608" t="s">
        <v>46</v>
      </c>
      <c r="F608" t="s">
        <v>55</v>
      </c>
      <c r="G608" t="s">
        <v>2091</v>
      </c>
      <c r="J608" t="s">
        <v>82</v>
      </c>
      <c r="K608" t="s">
        <v>82</v>
      </c>
      <c r="L608" t="s">
        <v>50</v>
      </c>
      <c r="N608" t="s">
        <v>69</v>
      </c>
      <c r="O608" t="s">
        <v>186</v>
      </c>
      <c r="S608" t="s">
        <v>342</v>
      </c>
      <c r="U608" t="s">
        <v>42</v>
      </c>
      <c r="AL608" t="s">
        <v>43</v>
      </c>
    </row>
    <row r="609" spans="1:38" x14ac:dyDescent="0.25">
      <c r="A609">
        <v>607</v>
      </c>
      <c r="B609" t="s">
        <v>2092</v>
      </c>
      <c r="C609" s="6" t="s">
        <v>2093</v>
      </c>
      <c r="D609">
        <v>33</v>
      </c>
      <c r="E609" t="s">
        <v>54</v>
      </c>
      <c r="F609" t="s">
        <v>106</v>
      </c>
      <c r="G609" t="s">
        <v>48</v>
      </c>
      <c r="H609" t="s">
        <v>49</v>
      </c>
      <c r="I609" t="s">
        <v>57</v>
      </c>
      <c r="J609" t="s">
        <v>48</v>
      </c>
      <c r="K609" t="s">
        <v>49</v>
      </c>
      <c r="L609" t="s">
        <v>70</v>
      </c>
      <c r="O609" t="s">
        <v>60</v>
      </c>
      <c r="P609" t="s">
        <v>49</v>
      </c>
      <c r="S609" t="s">
        <v>2094</v>
      </c>
      <c r="U609" t="s">
        <v>42</v>
      </c>
      <c r="AI609" t="s">
        <v>713</v>
      </c>
      <c r="AK609" t="s">
        <v>42</v>
      </c>
      <c r="AL609" t="s">
        <v>43</v>
      </c>
    </row>
    <row r="610" spans="1:38" x14ac:dyDescent="0.25">
      <c r="A610">
        <v>608</v>
      </c>
      <c r="B610" t="s">
        <v>2095</v>
      </c>
      <c r="C610" s="6" t="s">
        <v>2096</v>
      </c>
      <c r="D610">
        <v>58</v>
      </c>
      <c r="E610" t="s">
        <v>46</v>
      </c>
      <c r="F610" t="s">
        <v>55</v>
      </c>
      <c r="G610" t="s">
        <v>93</v>
      </c>
      <c r="H610" t="s">
        <v>93</v>
      </c>
      <c r="I610" t="s">
        <v>57</v>
      </c>
      <c r="J610" t="s">
        <v>93</v>
      </c>
      <c r="K610" t="s">
        <v>93</v>
      </c>
      <c r="L610" t="s">
        <v>70</v>
      </c>
      <c r="O610" t="s">
        <v>70</v>
      </c>
      <c r="S610" t="s">
        <v>84</v>
      </c>
      <c r="U610" t="s">
        <v>42</v>
      </c>
      <c r="AK610" t="s">
        <v>42</v>
      </c>
      <c r="AL610" t="s">
        <v>43</v>
      </c>
    </row>
    <row r="611" spans="1:38" x14ac:dyDescent="0.25">
      <c r="A611">
        <v>609</v>
      </c>
      <c r="B611" t="s">
        <v>2097</v>
      </c>
      <c r="C611" s="6" t="s">
        <v>2098</v>
      </c>
      <c r="D611">
        <v>43</v>
      </c>
      <c r="E611" t="s">
        <v>46</v>
      </c>
      <c r="F611" t="s">
        <v>55</v>
      </c>
      <c r="G611" t="s">
        <v>128</v>
      </c>
      <c r="H611" t="s">
        <v>142</v>
      </c>
      <c r="I611" t="s">
        <v>57</v>
      </c>
      <c r="J611" t="s">
        <v>128</v>
      </c>
      <c r="K611" t="s">
        <v>142</v>
      </c>
      <c r="L611" t="s">
        <v>70</v>
      </c>
      <c r="N611" t="s">
        <v>170</v>
      </c>
      <c r="O611" t="s">
        <v>70</v>
      </c>
      <c r="P611" t="s">
        <v>128</v>
      </c>
      <c r="Q611" t="s">
        <v>142</v>
      </c>
      <c r="R611" t="s">
        <v>57</v>
      </c>
      <c r="S611" t="s">
        <v>400</v>
      </c>
      <c r="U611" t="s">
        <v>42</v>
      </c>
      <c r="W611" t="s">
        <v>42</v>
      </c>
      <c r="AC611" t="s">
        <v>42</v>
      </c>
      <c r="AL611" t="s">
        <v>43</v>
      </c>
    </row>
    <row r="612" spans="1:38" x14ac:dyDescent="0.25">
      <c r="A612">
        <v>610</v>
      </c>
      <c r="B612" t="s">
        <v>2099</v>
      </c>
      <c r="C612" s="6" t="s">
        <v>2100</v>
      </c>
      <c r="D612">
        <v>41</v>
      </c>
      <c r="E612" t="s">
        <v>46</v>
      </c>
      <c r="F612" t="s">
        <v>55</v>
      </c>
      <c r="G612" t="s">
        <v>81</v>
      </c>
      <c r="H612" t="s">
        <v>82</v>
      </c>
      <c r="J612" t="s">
        <v>81</v>
      </c>
      <c r="K612" t="s">
        <v>82</v>
      </c>
      <c r="L612" t="s">
        <v>50</v>
      </c>
      <c r="N612" t="s">
        <v>102</v>
      </c>
      <c r="O612" t="s">
        <v>70</v>
      </c>
      <c r="S612" t="s">
        <v>111</v>
      </c>
      <c r="U612" t="s">
        <v>42</v>
      </c>
      <c r="AC612" t="s">
        <v>42</v>
      </c>
      <c r="AL612" t="s">
        <v>43</v>
      </c>
    </row>
    <row r="613" spans="1:38" x14ac:dyDescent="0.25">
      <c r="A613">
        <v>611</v>
      </c>
      <c r="B613" t="s">
        <v>2101</v>
      </c>
      <c r="C613" s="6" t="s">
        <v>2102</v>
      </c>
      <c r="D613">
        <v>47</v>
      </c>
      <c r="E613" t="s">
        <v>46</v>
      </c>
      <c r="F613" t="s">
        <v>106</v>
      </c>
      <c r="G613" t="s">
        <v>82</v>
      </c>
      <c r="J613" t="s">
        <v>82</v>
      </c>
      <c r="K613" t="s">
        <v>82</v>
      </c>
      <c r="L613" t="s">
        <v>70</v>
      </c>
      <c r="N613" t="s">
        <v>102</v>
      </c>
      <c r="O613" t="s">
        <v>70</v>
      </c>
      <c r="S613" t="s">
        <v>2103</v>
      </c>
      <c r="AA613" t="s">
        <v>42</v>
      </c>
      <c r="AC613" t="s">
        <v>42</v>
      </c>
      <c r="AF613" t="s">
        <v>42</v>
      </c>
      <c r="AL613" t="s">
        <v>43</v>
      </c>
    </row>
    <row r="614" spans="1:38" x14ac:dyDescent="0.25">
      <c r="A614">
        <v>612</v>
      </c>
      <c r="B614" t="s">
        <v>2104</v>
      </c>
      <c r="C614" s="6" t="s">
        <v>2105</v>
      </c>
      <c r="D614">
        <v>34</v>
      </c>
      <c r="E614" t="s">
        <v>46</v>
      </c>
      <c r="F614" t="s">
        <v>55</v>
      </c>
      <c r="G614" t="s">
        <v>525</v>
      </c>
      <c r="H614" t="s">
        <v>93</v>
      </c>
      <c r="I614" t="s">
        <v>57</v>
      </c>
      <c r="J614" t="s">
        <v>525</v>
      </c>
      <c r="K614" t="s">
        <v>93</v>
      </c>
      <c r="L614" t="s">
        <v>34</v>
      </c>
      <c r="M614" t="s">
        <v>2106</v>
      </c>
      <c r="N614" t="s">
        <v>59</v>
      </c>
      <c r="O614" t="s">
        <v>210</v>
      </c>
      <c r="P614" t="s">
        <v>525</v>
      </c>
      <c r="Q614" t="s">
        <v>93</v>
      </c>
      <c r="R614" t="s">
        <v>57</v>
      </c>
      <c r="S614" t="s">
        <v>2107</v>
      </c>
      <c r="U614" t="s">
        <v>42</v>
      </c>
      <c r="AC614" t="s">
        <v>42</v>
      </c>
      <c r="AL614" t="s">
        <v>43</v>
      </c>
    </row>
    <row r="615" spans="1:38" x14ac:dyDescent="0.25">
      <c r="A615">
        <v>613</v>
      </c>
      <c r="B615" t="s">
        <v>2108</v>
      </c>
      <c r="C615" s="6" t="s">
        <v>2109</v>
      </c>
      <c r="D615">
        <v>56</v>
      </c>
      <c r="E615" t="s">
        <v>54</v>
      </c>
      <c r="F615" t="s">
        <v>55</v>
      </c>
      <c r="G615" t="s">
        <v>48</v>
      </c>
      <c r="H615" t="s">
        <v>49</v>
      </c>
      <c r="I615" t="s">
        <v>57</v>
      </c>
      <c r="J615" t="s">
        <v>48</v>
      </c>
      <c r="K615" t="s">
        <v>49</v>
      </c>
      <c r="L615" t="s">
        <v>70</v>
      </c>
      <c r="N615" t="s">
        <v>170</v>
      </c>
      <c r="O615" t="s">
        <v>70</v>
      </c>
      <c r="P615" t="s">
        <v>48</v>
      </c>
      <c r="Q615" t="s">
        <v>49</v>
      </c>
      <c r="S615" t="s">
        <v>2110</v>
      </c>
      <c r="AA615" t="s">
        <v>42</v>
      </c>
      <c r="AJ615" t="s">
        <v>42</v>
      </c>
      <c r="AK615" t="s">
        <v>42</v>
      </c>
      <c r="AL615" t="s">
        <v>43</v>
      </c>
    </row>
    <row r="616" spans="1:38" x14ac:dyDescent="0.25">
      <c r="A616">
        <v>614</v>
      </c>
      <c r="B616" t="s">
        <v>2111</v>
      </c>
      <c r="C616" s="6" t="s">
        <v>2112</v>
      </c>
      <c r="D616">
        <v>56</v>
      </c>
      <c r="E616" t="s">
        <v>46</v>
      </c>
      <c r="F616" t="s">
        <v>55</v>
      </c>
      <c r="G616" t="s">
        <v>146</v>
      </c>
      <c r="H616" t="s">
        <v>49</v>
      </c>
      <c r="I616" t="s">
        <v>57</v>
      </c>
      <c r="J616" t="s">
        <v>146</v>
      </c>
      <c r="L616" t="s">
        <v>70</v>
      </c>
      <c r="N616" t="s">
        <v>59</v>
      </c>
      <c r="O616" t="s">
        <v>70</v>
      </c>
      <c r="P616" t="s">
        <v>146</v>
      </c>
      <c r="S616" t="s">
        <v>342</v>
      </c>
      <c r="U616" t="s">
        <v>42</v>
      </c>
      <c r="AK616" t="s">
        <v>42</v>
      </c>
      <c r="AL616" t="s">
        <v>43</v>
      </c>
    </row>
    <row r="617" spans="1:38" x14ac:dyDescent="0.25">
      <c r="A617">
        <v>615</v>
      </c>
      <c r="B617" t="s">
        <v>2113</v>
      </c>
      <c r="C617" s="6" t="s">
        <v>902</v>
      </c>
      <c r="D617">
        <v>29</v>
      </c>
      <c r="E617" t="s">
        <v>46</v>
      </c>
      <c r="F617" t="s">
        <v>55</v>
      </c>
      <c r="G617" t="s">
        <v>146</v>
      </c>
      <c r="H617" t="s">
        <v>49</v>
      </c>
      <c r="I617" t="s">
        <v>57</v>
      </c>
      <c r="J617" t="s">
        <v>146</v>
      </c>
      <c r="K617" t="s">
        <v>49</v>
      </c>
      <c r="L617" t="s">
        <v>50</v>
      </c>
      <c r="N617" t="s">
        <v>59</v>
      </c>
      <c r="O617" t="s">
        <v>70</v>
      </c>
      <c r="P617" t="s">
        <v>146</v>
      </c>
      <c r="Q617" t="s">
        <v>49</v>
      </c>
      <c r="S617" t="s">
        <v>2114</v>
      </c>
      <c r="U617" t="s">
        <v>42</v>
      </c>
      <c r="W617" t="s">
        <v>42</v>
      </c>
      <c r="X617" t="s">
        <v>42</v>
      </c>
      <c r="AC617" t="s">
        <v>42</v>
      </c>
      <c r="AK617" t="s">
        <v>42</v>
      </c>
      <c r="AL617" t="s">
        <v>43</v>
      </c>
    </row>
    <row r="618" spans="1:38" x14ac:dyDescent="0.25">
      <c r="A618">
        <v>616</v>
      </c>
      <c r="B618" t="s">
        <v>2115</v>
      </c>
      <c r="C618" s="6" t="s">
        <v>661</v>
      </c>
      <c r="D618">
        <v>47</v>
      </c>
      <c r="E618" t="s">
        <v>46</v>
      </c>
      <c r="F618" t="s">
        <v>55</v>
      </c>
      <c r="G618" t="s">
        <v>201</v>
      </c>
      <c r="H618" t="s">
        <v>202</v>
      </c>
      <c r="I618" t="s">
        <v>57</v>
      </c>
      <c r="J618" t="s">
        <v>201</v>
      </c>
      <c r="K618" t="s">
        <v>202</v>
      </c>
      <c r="L618" t="s">
        <v>70</v>
      </c>
      <c r="N618" t="s">
        <v>166</v>
      </c>
      <c r="O618" t="s">
        <v>70</v>
      </c>
      <c r="P618" t="s">
        <v>201</v>
      </c>
      <c r="Q618" t="s">
        <v>202</v>
      </c>
      <c r="S618" t="s">
        <v>2116</v>
      </c>
      <c r="T618" t="s">
        <v>2117</v>
      </c>
      <c r="V618" t="s">
        <v>42</v>
      </c>
      <c r="W618" t="s">
        <v>42</v>
      </c>
      <c r="X618" t="s">
        <v>42</v>
      </c>
      <c r="AC618" t="s">
        <v>42</v>
      </c>
      <c r="AK618" t="s">
        <v>42</v>
      </c>
      <c r="AL618" t="s">
        <v>43</v>
      </c>
    </row>
    <row r="619" spans="1:38" x14ac:dyDescent="0.25">
      <c r="A619">
        <v>617</v>
      </c>
      <c r="B619" t="s">
        <v>2118</v>
      </c>
      <c r="C619" s="6" t="s">
        <v>1600</v>
      </c>
      <c r="D619">
        <v>24</v>
      </c>
      <c r="E619" t="s">
        <v>54</v>
      </c>
      <c r="F619" t="s">
        <v>55</v>
      </c>
      <c r="G619" t="s">
        <v>668</v>
      </c>
      <c r="H619" t="s">
        <v>202</v>
      </c>
      <c r="I619" t="s">
        <v>57</v>
      </c>
      <c r="J619" t="s">
        <v>178</v>
      </c>
      <c r="K619" t="s">
        <v>82</v>
      </c>
      <c r="L619" t="s">
        <v>50</v>
      </c>
      <c r="N619" t="s">
        <v>59</v>
      </c>
      <c r="O619" t="s">
        <v>34</v>
      </c>
      <c r="P619" t="s">
        <v>178</v>
      </c>
      <c r="Q619" t="s">
        <v>82</v>
      </c>
      <c r="S619" t="s">
        <v>2119</v>
      </c>
      <c r="W619" t="s">
        <v>42</v>
      </c>
      <c r="AA619" t="s">
        <v>42</v>
      </c>
      <c r="AK619" t="s">
        <v>42</v>
      </c>
      <c r="AL619" t="s">
        <v>43</v>
      </c>
    </row>
    <row r="620" spans="1:38" x14ac:dyDescent="0.25">
      <c r="A620">
        <v>618</v>
      </c>
      <c r="B620" t="s">
        <v>2120</v>
      </c>
      <c r="C620" s="6" t="s">
        <v>2121</v>
      </c>
      <c r="D620">
        <v>36</v>
      </c>
      <c r="E620" t="s">
        <v>54</v>
      </c>
      <c r="F620" t="s">
        <v>55</v>
      </c>
      <c r="G620" t="s">
        <v>92</v>
      </c>
      <c r="H620" t="s">
        <v>93</v>
      </c>
      <c r="I620" t="s">
        <v>57</v>
      </c>
      <c r="J620" t="s">
        <v>92</v>
      </c>
      <c r="K620" t="s">
        <v>93</v>
      </c>
      <c r="L620" t="s">
        <v>70</v>
      </c>
      <c r="O620" t="s">
        <v>70</v>
      </c>
      <c r="P620" t="s">
        <v>92</v>
      </c>
      <c r="Q620" t="s">
        <v>93</v>
      </c>
      <c r="R620" t="s">
        <v>57</v>
      </c>
      <c r="S620" t="s">
        <v>342</v>
      </c>
      <c r="U620" t="s">
        <v>42</v>
      </c>
      <c r="AK620" t="s">
        <v>42</v>
      </c>
      <c r="AL620" t="s">
        <v>43</v>
      </c>
    </row>
    <row r="621" spans="1:38" x14ac:dyDescent="0.25">
      <c r="A621">
        <v>619</v>
      </c>
      <c r="B621" t="s">
        <v>2122</v>
      </c>
      <c r="C621" s="6" t="s">
        <v>2123</v>
      </c>
      <c r="D621">
        <v>53</v>
      </c>
      <c r="E621" t="s">
        <v>54</v>
      </c>
      <c r="F621" t="s">
        <v>55</v>
      </c>
      <c r="G621" t="s">
        <v>201</v>
      </c>
      <c r="H621" t="s">
        <v>202</v>
      </c>
      <c r="I621" t="s">
        <v>57</v>
      </c>
      <c r="J621" t="s">
        <v>201</v>
      </c>
      <c r="K621" t="s">
        <v>202</v>
      </c>
      <c r="L621" t="s">
        <v>70</v>
      </c>
      <c r="N621" t="s">
        <v>166</v>
      </c>
      <c r="O621" t="s">
        <v>70</v>
      </c>
      <c r="P621" t="s">
        <v>201</v>
      </c>
      <c r="Q621" t="s">
        <v>202</v>
      </c>
      <c r="S621" t="s">
        <v>252</v>
      </c>
      <c r="U621" t="s">
        <v>42</v>
      </c>
      <c r="W621" t="s">
        <v>42</v>
      </c>
      <c r="AK621" t="s">
        <v>42</v>
      </c>
      <c r="AL621" t="s">
        <v>43</v>
      </c>
    </row>
    <row r="622" spans="1:38" x14ac:dyDescent="0.25">
      <c r="A622">
        <v>620</v>
      </c>
      <c r="B622" t="s">
        <v>2124</v>
      </c>
      <c r="C622" s="6" t="s">
        <v>2125</v>
      </c>
      <c r="D622">
        <v>45</v>
      </c>
      <c r="E622" t="s">
        <v>54</v>
      </c>
      <c r="F622" t="s">
        <v>55</v>
      </c>
      <c r="G622" t="s">
        <v>101</v>
      </c>
      <c r="H622" t="s">
        <v>101</v>
      </c>
      <c r="J622" t="s">
        <v>101</v>
      </c>
      <c r="K622" t="s">
        <v>101</v>
      </c>
      <c r="L622" t="s">
        <v>70</v>
      </c>
      <c r="N622" t="s">
        <v>102</v>
      </c>
      <c r="O622" t="s">
        <v>70</v>
      </c>
      <c r="S622" t="s">
        <v>2126</v>
      </c>
      <c r="AA622" t="s">
        <v>42</v>
      </c>
      <c r="AI622" t="s">
        <v>2127</v>
      </c>
      <c r="AL622" t="s">
        <v>43</v>
      </c>
    </row>
    <row r="623" spans="1:38" x14ac:dyDescent="0.25">
      <c r="A623">
        <v>621</v>
      </c>
      <c r="B623" t="s">
        <v>2128</v>
      </c>
      <c r="C623" s="6" t="s">
        <v>2129</v>
      </c>
      <c r="D623">
        <v>58</v>
      </c>
      <c r="E623" t="s">
        <v>54</v>
      </c>
      <c r="F623" t="s">
        <v>55</v>
      </c>
      <c r="G623" t="s">
        <v>208</v>
      </c>
      <c r="H623" t="s">
        <v>93</v>
      </c>
      <c r="I623" t="s">
        <v>57</v>
      </c>
      <c r="J623" t="s">
        <v>208</v>
      </c>
      <c r="L623" t="s">
        <v>50</v>
      </c>
      <c r="N623" t="s">
        <v>166</v>
      </c>
      <c r="O623" t="s">
        <v>70</v>
      </c>
      <c r="P623" t="s">
        <v>208</v>
      </c>
      <c r="S623" t="s">
        <v>2130</v>
      </c>
      <c r="AD623" t="s">
        <v>42</v>
      </c>
      <c r="AK623" t="s">
        <v>42</v>
      </c>
      <c r="AL623" t="s">
        <v>43</v>
      </c>
    </row>
    <row r="624" spans="1:38" x14ac:dyDescent="0.25">
      <c r="A624">
        <v>622</v>
      </c>
      <c r="B624" t="s">
        <v>2131</v>
      </c>
      <c r="C624" s="6" t="s">
        <v>2132</v>
      </c>
      <c r="D624">
        <v>40</v>
      </c>
      <c r="E624" t="s">
        <v>46</v>
      </c>
      <c r="F624" t="s">
        <v>47</v>
      </c>
      <c r="G624" t="s">
        <v>92</v>
      </c>
      <c r="H624" t="s">
        <v>93</v>
      </c>
      <c r="J624" t="s">
        <v>92</v>
      </c>
      <c r="K624" t="s">
        <v>93</v>
      </c>
      <c r="L624" t="s">
        <v>70</v>
      </c>
      <c r="N624" t="s">
        <v>102</v>
      </c>
      <c r="O624" t="s">
        <v>70</v>
      </c>
      <c r="S624" t="s">
        <v>111</v>
      </c>
      <c r="U624" t="s">
        <v>42</v>
      </c>
      <c r="AL624" t="s">
        <v>43</v>
      </c>
    </row>
    <row r="625" spans="1:38" x14ac:dyDescent="0.25">
      <c r="A625">
        <v>623</v>
      </c>
      <c r="B625" t="s">
        <v>2133</v>
      </c>
      <c r="C625" s="6" t="s">
        <v>2134</v>
      </c>
      <c r="D625">
        <v>60</v>
      </c>
      <c r="E625" t="s">
        <v>46</v>
      </c>
      <c r="F625" t="s">
        <v>106</v>
      </c>
      <c r="G625" t="s">
        <v>82</v>
      </c>
      <c r="H625" t="s">
        <v>82</v>
      </c>
      <c r="I625" t="s">
        <v>57</v>
      </c>
      <c r="J625" t="s">
        <v>82</v>
      </c>
      <c r="K625" t="s">
        <v>82</v>
      </c>
      <c r="L625" t="s">
        <v>34</v>
      </c>
      <c r="M625" t="s">
        <v>2135</v>
      </c>
      <c r="N625" t="s">
        <v>166</v>
      </c>
      <c r="O625" t="s">
        <v>2136</v>
      </c>
      <c r="P625" t="s">
        <v>82</v>
      </c>
      <c r="Q625" t="s">
        <v>82</v>
      </c>
      <c r="R625" t="s">
        <v>57</v>
      </c>
      <c r="S625" t="s">
        <v>2137</v>
      </c>
      <c r="U625" t="s">
        <v>42</v>
      </c>
      <c r="W625" t="s">
        <v>42</v>
      </c>
      <c r="AL625" t="s">
        <v>43</v>
      </c>
    </row>
    <row r="626" spans="1:38" x14ac:dyDescent="0.25">
      <c r="A626">
        <v>624</v>
      </c>
      <c r="B626" t="s">
        <v>2138</v>
      </c>
      <c r="C626" s="6" t="s">
        <v>2139</v>
      </c>
      <c r="D626">
        <v>35</v>
      </c>
      <c r="E626" t="s">
        <v>46</v>
      </c>
      <c r="F626" t="s">
        <v>55</v>
      </c>
      <c r="G626" t="s">
        <v>2140</v>
      </c>
      <c r="H626" t="s">
        <v>2140</v>
      </c>
      <c r="I626" t="s">
        <v>67</v>
      </c>
      <c r="J626" t="s">
        <v>683</v>
      </c>
      <c r="K626" t="s">
        <v>49</v>
      </c>
      <c r="L626" t="s">
        <v>34</v>
      </c>
      <c r="M626" t="s">
        <v>2141</v>
      </c>
      <c r="N626" t="s">
        <v>59</v>
      </c>
      <c r="O626" t="s">
        <v>110</v>
      </c>
      <c r="P626" t="s">
        <v>683</v>
      </c>
      <c r="Q626" t="s">
        <v>49</v>
      </c>
      <c r="R626" t="s">
        <v>57</v>
      </c>
      <c r="S626" t="s">
        <v>2142</v>
      </c>
      <c r="W626" t="s">
        <v>42</v>
      </c>
      <c r="X626" t="s">
        <v>42</v>
      </c>
      <c r="AC626" t="s">
        <v>42</v>
      </c>
      <c r="AL626" t="s">
        <v>43</v>
      </c>
    </row>
    <row r="627" spans="1:38" x14ac:dyDescent="0.25">
      <c r="A627">
        <v>625</v>
      </c>
      <c r="B627" t="s">
        <v>2143</v>
      </c>
      <c r="C627" s="6" t="s">
        <v>1487</v>
      </c>
      <c r="D627">
        <v>46</v>
      </c>
      <c r="E627" t="s">
        <v>46</v>
      </c>
      <c r="F627" t="s">
        <v>55</v>
      </c>
      <c r="G627" t="s">
        <v>81</v>
      </c>
      <c r="H627" t="s">
        <v>82</v>
      </c>
      <c r="I627" t="s">
        <v>57</v>
      </c>
      <c r="J627" t="s">
        <v>81</v>
      </c>
      <c r="K627" t="s">
        <v>82</v>
      </c>
      <c r="L627" t="s">
        <v>50</v>
      </c>
      <c r="N627" t="s">
        <v>170</v>
      </c>
      <c r="O627" t="s">
        <v>70</v>
      </c>
      <c r="P627" t="s">
        <v>81</v>
      </c>
      <c r="Q627" t="s">
        <v>82</v>
      </c>
      <c r="S627" t="s">
        <v>2144</v>
      </c>
      <c r="U627" t="s">
        <v>42</v>
      </c>
      <c r="V627" t="s">
        <v>42</v>
      </c>
      <c r="W627" t="s">
        <v>42</v>
      </c>
      <c r="X627" t="s">
        <v>42</v>
      </c>
      <c r="AC627" t="s">
        <v>42</v>
      </c>
      <c r="AK627" t="s">
        <v>42</v>
      </c>
      <c r="AL627" t="s">
        <v>43</v>
      </c>
    </row>
    <row r="628" spans="1:38" x14ac:dyDescent="0.25">
      <c r="A628">
        <v>626</v>
      </c>
      <c r="B628" t="s">
        <v>2145</v>
      </c>
      <c r="C628" s="6" t="s">
        <v>2146</v>
      </c>
      <c r="D628">
        <v>25</v>
      </c>
      <c r="E628" t="s">
        <v>46</v>
      </c>
      <c r="F628" t="s">
        <v>55</v>
      </c>
      <c r="G628" t="s">
        <v>341</v>
      </c>
      <c r="H628" t="s">
        <v>101</v>
      </c>
      <c r="I628" t="s">
        <v>57</v>
      </c>
      <c r="J628" t="s">
        <v>341</v>
      </c>
      <c r="L628" t="s">
        <v>70</v>
      </c>
      <c r="N628" t="s">
        <v>69</v>
      </c>
      <c r="O628" t="s">
        <v>70</v>
      </c>
      <c r="P628" t="s">
        <v>341</v>
      </c>
      <c r="S628" t="s">
        <v>342</v>
      </c>
      <c r="U628" t="s">
        <v>42</v>
      </c>
      <c r="AK628" t="s">
        <v>42</v>
      </c>
      <c r="AL628" t="s">
        <v>43</v>
      </c>
    </row>
    <row r="629" spans="1:38" x14ac:dyDescent="0.25">
      <c r="A629">
        <v>627</v>
      </c>
      <c r="B629" t="s">
        <v>2147</v>
      </c>
      <c r="C629" s="6" t="s">
        <v>2148</v>
      </c>
      <c r="D629">
        <v>31</v>
      </c>
      <c r="E629" t="s">
        <v>46</v>
      </c>
      <c r="F629" t="s">
        <v>55</v>
      </c>
      <c r="G629" t="s">
        <v>68</v>
      </c>
      <c r="H629" t="s">
        <v>49</v>
      </c>
      <c r="J629" t="s">
        <v>68</v>
      </c>
      <c r="K629" t="s">
        <v>49</v>
      </c>
      <c r="L629" t="s">
        <v>50</v>
      </c>
      <c r="N629" t="s">
        <v>102</v>
      </c>
      <c r="O629" t="s">
        <v>70</v>
      </c>
      <c r="S629" t="s">
        <v>111</v>
      </c>
      <c r="AA629" t="s">
        <v>42</v>
      </c>
      <c r="AC629" t="s">
        <v>42</v>
      </c>
      <c r="AL629" t="s">
        <v>43</v>
      </c>
    </row>
    <row r="630" spans="1:38" x14ac:dyDescent="0.25">
      <c r="A630">
        <v>628</v>
      </c>
      <c r="B630" t="s">
        <v>2149</v>
      </c>
      <c r="C630" s="6" t="s">
        <v>453</v>
      </c>
      <c r="D630">
        <v>36</v>
      </c>
      <c r="E630" t="s">
        <v>46</v>
      </c>
      <c r="F630" t="s">
        <v>55</v>
      </c>
      <c r="G630" t="s">
        <v>136</v>
      </c>
      <c r="H630" t="s">
        <v>137</v>
      </c>
      <c r="J630" t="s">
        <v>136</v>
      </c>
      <c r="K630" t="s">
        <v>137</v>
      </c>
      <c r="L630" t="s">
        <v>34</v>
      </c>
      <c r="M630" t="s">
        <v>2150</v>
      </c>
      <c r="N630" t="s">
        <v>269</v>
      </c>
      <c r="O630" t="s">
        <v>110</v>
      </c>
      <c r="S630" t="s">
        <v>111</v>
      </c>
      <c r="U630" t="s">
        <v>42</v>
      </c>
      <c r="AC630" t="s">
        <v>42</v>
      </c>
      <c r="AD630" t="s">
        <v>42</v>
      </c>
      <c r="AL630" t="s">
        <v>43</v>
      </c>
    </row>
    <row r="631" spans="1:38" x14ac:dyDescent="0.25">
      <c r="A631">
        <v>629</v>
      </c>
      <c r="B631" t="s">
        <v>2151</v>
      </c>
      <c r="C631" s="6" t="s">
        <v>2152</v>
      </c>
      <c r="D631">
        <v>28</v>
      </c>
      <c r="E631" t="s">
        <v>54</v>
      </c>
      <c r="F631" t="s">
        <v>55</v>
      </c>
      <c r="G631" t="s">
        <v>2153</v>
      </c>
      <c r="H631" t="s">
        <v>82</v>
      </c>
      <c r="I631" t="s">
        <v>57</v>
      </c>
      <c r="J631" t="s">
        <v>2153</v>
      </c>
      <c r="K631" t="s">
        <v>82</v>
      </c>
      <c r="L631" t="s">
        <v>70</v>
      </c>
      <c r="O631" t="s">
        <v>70</v>
      </c>
      <c r="P631" t="s">
        <v>2153</v>
      </c>
      <c r="Q631" t="s">
        <v>82</v>
      </c>
      <c r="R631" t="s">
        <v>57</v>
      </c>
      <c r="S631" t="s">
        <v>2154</v>
      </c>
      <c r="AE631" t="s">
        <v>42</v>
      </c>
      <c r="AI631" t="s">
        <v>2155</v>
      </c>
      <c r="AK631" t="s">
        <v>42</v>
      </c>
      <c r="AL631" t="s">
        <v>43</v>
      </c>
    </row>
    <row r="632" spans="1:38" x14ac:dyDescent="0.25">
      <c r="A632">
        <v>630</v>
      </c>
      <c r="B632" t="s">
        <v>2156</v>
      </c>
      <c r="C632" s="6" t="s">
        <v>2157</v>
      </c>
      <c r="D632">
        <v>54</v>
      </c>
      <c r="E632" t="s">
        <v>54</v>
      </c>
      <c r="F632" t="s">
        <v>55</v>
      </c>
      <c r="G632" t="s">
        <v>337</v>
      </c>
      <c r="H632" t="s">
        <v>137</v>
      </c>
      <c r="I632" t="s">
        <v>57</v>
      </c>
      <c r="J632" t="s">
        <v>337</v>
      </c>
      <c r="K632" t="s">
        <v>137</v>
      </c>
      <c r="L632" t="s">
        <v>70</v>
      </c>
      <c r="M632" t="s">
        <v>2158</v>
      </c>
      <c r="N632" t="s">
        <v>2159</v>
      </c>
      <c r="O632" t="s">
        <v>70</v>
      </c>
      <c r="P632" t="s">
        <v>337</v>
      </c>
      <c r="Q632" t="s">
        <v>137</v>
      </c>
      <c r="R632" t="s">
        <v>57</v>
      </c>
      <c r="S632" t="s">
        <v>2160</v>
      </c>
      <c r="AA632" t="s">
        <v>42</v>
      </c>
      <c r="AL632" t="s">
        <v>43</v>
      </c>
    </row>
    <row r="633" spans="1:38" x14ac:dyDescent="0.25">
      <c r="A633">
        <v>631</v>
      </c>
      <c r="B633" t="s">
        <v>2161</v>
      </c>
      <c r="C633" s="6" t="s">
        <v>2162</v>
      </c>
      <c r="D633">
        <v>36</v>
      </c>
      <c r="E633" t="s">
        <v>46</v>
      </c>
      <c r="F633" t="s">
        <v>47</v>
      </c>
      <c r="G633" t="s">
        <v>82</v>
      </c>
      <c r="H633" t="s">
        <v>82</v>
      </c>
      <c r="J633" t="s">
        <v>82</v>
      </c>
      <c r="K633" t="s">
        <v>82</v>
      </c>
      <c r="L633" t="s">
        <v>34</v>
      </c>
      <c r="M633" t="s">
        <v>2163</v>
      </c>
      <c r="N633" t="s">
        <v>102</v>
      </c>
      <c r="O633" t="s">
        <v>287</v>
      </c>
      <c r="S633" t="s">
        <v>2164</v>
      </c>
      <c r="T633" t="s">
        <v>630</v>
      </c>
      <c r="AA633" t="s">
        <v>42</v>
      </c>
      <c r="AI633" t="s">
        <v>713</v>
      </c>
      <c r="AL633" t="s">
        <v>43</v>
      </c>
    </row>
    <row r="634" spans="1:38" x14ac:dyDescent="0.25">
      <c r="A634">
        <v>632</v>
      </c>
      <c r="B634" t="s">
        <v>2165</v>
      </c>
      <c r="C634" s="6" t="s">
        <v>2166</v>
      </c>
      <c r="D634">
        <v>46</v>
      </c>
      <c r="E634" t="s">
        <v>46</v>
      </c>
      <c r="F634" t="s">
        <v>55</v>
      </c>
      <c r="G634" t="s">
        <v>442</v>
      </c>
      <c r="J634" t="s">
        <v>146</v>
      </c>
      <c r="K634" t="s">
        <v>49</v>
      </c>
      <c r="L634" t="s">
        <v>50</v>
      </c>
      <c r="N634" t="s">
        <v>69</v>
      </c>
      <c r="O634" t="s">
        <v>70</v>
      </c>
      <c r="S634" t="s">
        <v>2167</v>
      </c>
      <c r="W634" t="s">
        <v>42</v>
      </c>
      <c r="AC634" t="s">
        <v>42</v>
      </c>
      <c r="AL634" t="s">
        <v>43</v>
      </c>
    </row>
    <row r="635" spans="1:38" x14ac:dyDescent="0.25">
      <c r="A635">
        <v>633</v>
      </c>
      <c r="B635" t="s">
        <v>2168</v>
      </c>
      <c r="C635" s="6" t="s">
        <v>2169</v>
      </c>
      <c r="D635">
        <v>72</v>
      </c>
      <c r="E635" t="s">
        <v>54</v>
      </c>
      <c r="F635" t="s">
        <v>55</v>
      </c>
      <c r="G635" t="s">
        <v>790</v>
      </c>
      <c r="H635" t="s">
        <v>82</v>
      </c>
      <c r="I635" t="s">
        <v>57</v>
      </c>
      <c r="J635" t="s">
        <v>790</v>
      </c>
      <c r="K635" t="s">
        <v>82</v>
      </c>
      <c r="L635" t="s">
        <v>70</v>
      </c>
      <c r="O635" t="s">
        <v>70</v>
      </c>
      <c r="S635" t="s">
        <v>2170</v>
      </c>
      <c r="AB635" t="s">
        <v>42</v>
      </c>
      <c r="AK635" t="s">
        <v>42</v>
      </c>
      <c r="AL635" t="s">
        <v>43</v>
      </c>
    </row>
    <row r="636" spans="1:38" x14ac:dyDescent="0.25">
      <c r="A636">
        <v>634</v>
      </c>
      <c r="B636" t="s">
        <v>2171</v>
      </c>
      <c r="C636" s="6" t="s">
        <v>2172</v>
      </c>
      <c r="D636">
        <v>42</v>
      </c>
      <c r="E636" t="s">
        <v>46</v>
      </c>
      <c r="F636" t="s">
        <v>106</v>
      </c>
      <c r="G636" t="s">
        <v>178</v>
      </c>
      <c r="H636" t="s">
        <v>82</v>
      </c>
      <c r="J636" t="s">
        <v>82</v>
      </c>
      <c r="K636" t="s">
        <v>82</v>
      </c>
      <c r="L636" t="s">
        <v>50</v>
      </c>
      <c r="N636" t="s">
        <v>269</v>
      </c>
      <c r="O636" t="s">
        <v>70</v>
      </c>
      <c r="S636" t="s">
        <v>84</v>
      </c>
      <c r="U636" t="s">
        <v>42</v>
      </c>
      <c r="AL636" t="s">
        <v>43</v>
      </c>
    </row>
    <row r="637" spans="1:38" x14ac:dyDescent="0.25">
      <c r="A637">
        <v>635</v>
      </c>
      <c r="B637" t="s">
        <v>2173</v>
      </c>
      <c r="C637" s="6" t="s">
        <v>2174</v>
      </c>
      <c r="D637">
        <v>38</v>
      </c>
      <c r="E637" t="s">
        <v>46</v>
      </c>
      <c r="F637" t="s">
        <v>55</v>
      </c>
      <c r="G637" t="s">
        <v>136</v>
      </c>
      <c r="H637" t="s">
        <v>137</v>
      </c>
      <c r="I637" t="s">
        <v>57</v>
      </c>
      <c r="J637" t="s">
        <v>136</v>
      </c>
      <c r="K637" t="s">
        <v>137</v>
      </c>
      <c r="L637" t="s">
        <v>70</v>
      </c>
      <c r="N637" t="s">
        <v>59</v>
      </c>
      <c r="O637" t="s">
        <v>70</v>
      </c>
      <c r="P637" t="s">
        <v>136</v>
      </c>
      <c r="Q637" t="s">
        <v>137</v>
      </c>
      <c r="S637" t="s">
        <v>2175</v>
      </c>
      <c r="W637" t="s">
        <v>42</v>
      </c>
      <c r="X637" t="s">
        <v>42</v>
      </c>
      <c r="AI637" t="s">
        <v>2176</v>
      </c>
      <c r="AK637" t="s">
        <v>42</v>
      </c>
      <c r="AL637" t="s">
        <v>43</v>
      </c>
    </row>
    <row r="638" spans="1:38" x14ac:dyDescent="0.25">
      <c r="A638">
        <v>636</v>
      </c>
      <c r="B638" t="s">
        <v>2177</v>
      </c>
      <c r="C638" s="6" t="s">
        <v>2178</v>
      </c>
      <c r="D638">
        <v>54</v>
      </c>
      <c r="E638" t="s">
        <v>46</v>
      </c>
      <c r="F638" t="s">
        <v>106</v>
      </c>
      <c r="G638" t="s">
        <v>178</v>
      </c>
      <c r="H638" t="s">
        <v>82</v>
      </c>
      <c r="I638" t="s">
        <v>57</v>
      </c>
      <c r="J638" t="s">
        <v>178</v>
      </c>
      <c r="K638" t="s">
        <v>82</v>
      </c>
      <c r="L638" t="s">
        <v>50</v>
      </c>
      <c r="N638" t="s">
        <v>170</v>
      </c>
      <c r="O638" t="s">
        <v>70</v>
      </c>
      <c r="P638" t="s">
        <v>178</v>
      </c>
      <c r="Q638" t="s">
        <v>82</v>
      </c>
      <c r="R638" t="s">
        <v>57</v>
      </c>
      <c r="S638" t="s">
        <v>342</v>
      </c>
      <c r="U638" t="s">
        <v>42</v>
      </c>
      <c r="AL638" t="s">
        <v>43</v>
      </c>
    </row>
    <row r="639" spans="1:38" x14ac:dyDescent="0.25">
      <c r="A639">
        <v>637</v>
      </c>
      <c r="B639" t="s">
        <v>2179</v>
      </c>
      <c r="C639" s="6" t="s">
        <v>2180</v>
      </c>
      <c r="D639">
        <v>19</v>
      </c>
      <c r="E639" t="s">
        <v>46</v>
      </c>
      <c r="F639" t="s">
        <v>55</v>
      </c>
      <c r="G639" t="s">
        <v>889</v>
      </c>
      <c r="H639" t="s">
        <v>202</v>
      </c>
      <c r="I639" t="s">
        <v>57</v>
      </c>
      <c r="J639" t="s">
        <v>273</v>
      </c>
      <c r="K639" t="s">
        <v>202</v>
      </c>
      <c r="L639" t="s">
        <v>34</v>
      </c>
      <c r="M639" t="s">
        <v>423</v>
      </c>
      <c r="N639" t="s">
        <v>59</v>
      </c>
      <c r="O639" t="s">
        <v>287</v>
      </c>
      <c r="P639" t="s">
        <v>273</v>
      </c>
      <c r="Q639" t="s">
        <v>202</v>
      </c>
      <c r="S639" t="s">
        <v>2181</v>
      </c>
      <c r="V639" t="s">
        <v>42</v>
      </c>
      <c r="W639" t="s">
        <v>42</v>
      </c>
      <c r="X639" t="s">
        <v>42</v>
      </c>
      <c r="AA639" t="s">
        <v>42</v>
      </c>
      <c r="AC639" t="s">
        <v>42</v>
      </c>
      <c r="AI639" t="s">
        <v>2182</v>
      </c>
      <c r="AK639" t="s">
        <v>42</v>
      </c>
      <c r="AL639" t="s">
        <v>43</v>
      </c>
    </row>
    <row r="640" spans="1:38" x14ac:dyDescent="0.25">
      <c r="A640">
        <v>638</v>
      </c>
      <c r="B640" t="s">
        <v>2183</v>
      </c>
      <c r="C640" s="6" t="s">
        <v>2184</v>
      </c>
      <c r="D640">
        <v>45</v>
      </c>
      <c r="E640" t="s">
        <v>46</v>
      </c>
      <c r="F640" t="s">
        <v>55</v>
      </c>
      <c r="G640" t="s">
        <v>560</v>
      </c>
      <c r="H640" t="s">
        <v>137</v>
      </c>
      <c r="I640" t="s">
        <v>57</v>
      </c>
      <c r="J640" t="s">
        <v>136</v>
      </c>
      <c r="K640" t="s">
        <v>137</v>
      </c>
      <c r="L640" t="s">
        <v>50</v>
      </c>
      <c r="N640" t="s">
        <v>59</v>
      </c>
      <c r="O640" t="s">
        <v>70</v>
      </c>
      <c r="P640" t="s">
        <v>560</v>
      </c>
      <c r="Q640" t="s">
        <v>137</v>
      </c>
      <c r="R640" t="s">
        <v>57</v>
      </c>
      <c r="S640" t="s">
        <v>2185</v>
      </c>
      <c r="W640" t="s">
        <v>42</v>
      </c>
      <c r="AC640" t="s">
        <v>42</v>
      </c>
      <c r="AL640" t="s">
        <v>43</v>
      </c>
    </row>
    <row r="641" spans="1:38" x14ac:dyDescent="0.25">
      <c r="A641">
        <v>639</v>
      </c>
      <c r="B641" t="s">
        <v>2186</v>
      </c>
      <c r="C641" s="6" t="s">
        <v>2187</v>
      </c>
      <c r="D641">
        <v>38</v>
      </c>
      <c r="E641" t="s">
        <v>54</v>
      </c>
      <c r="F641" t="s">
        <v>106</v>
      </c>
      <c r="G641" t="s">
        <v>341</v>
      </c>
      <c r="H641" t="s">
        <v>101</v>
      </c>
      <c r="I641" t="s">
        <v>57</v>
      </c>
      <c r="J641" t="s">
        <v>341</v>
      </c>
      <c r="K641" t="s">
        <v>101</v>
      </c>
      <c r="L641" t="s">
        <v>70</v>
      </c>
      <c r="N641" t="s">
        <v>2042</v>
      </c>
      <c r="O641" t="s">
        <v>70</v>
      </c>
      <c r="P641" t="s">
        <v>341</v>
      </c>
      <c r="Q641" t="s">
        <v>101</v>
      </c>
      <c r="R641" t="s">
        <v>57</v>
      </c>
      <c r="S641" t="s">
        <v>2188</v>
      </c>
      <c r="Y641" t="s">
        <v>42</v>
      </c>
      <c r="Z641" t="s">
        <v>42</v>
      </c>
      <c r="AC641" t="s">
        <v>42</v>
      </c>
      <c r="AL641" t="s">
        <v>43</v>
      </c>
    </row>
    <row r="642" spans="1:38" x14ac:dyDescent="0.25">
      <c r="A642">
        <v>640</v>
      </c>
      <c r="B642" t="s">
        <v>2189</v>
      </c>
      <c r="C642" s="6" t="s">
        <v>1519</v>
      </c>
      <c r="D642">
        <v>36</v>
      </c>
      <c r="E642" t="s">
        <v>46</v>
      </c>
      <c r="F642" t="s">
        <v>55</v>
      </c>
      <c r="G642" t="s">
        <v>101</v>
      </c>
      <c r="H642" t="s">
        <v>101</v>
      </c>
      <c r="I642" t="s">
        <v>57</v>
      </c>
      <c r="J642" t="s">
        <v>101</v>
      </c>
      <c r="K642" t="s">
        <v>101</v>
      </c>
      <c r="L642" t="s">
        <v>34</v>
      </c>
      <c r="M642" t="s">
        <v>297</v>
      </c>
      <c r="N642" t="s">
        <v>166</v>
      </c>
      <c r="O642" t="s">
        <v>298</v>
      </c>
      <c r="P642" t="s">
        <v>101</v>
      </c>
      <c r="Q642" t="s">
        <v>101</v>
      </c>
      <c r="S642" t="s">
        <v>2190</v>
      </c>
      <c r="W642" t="s">
        <v>42</v>
      </c>
      <c r="X642" t="s">
        <v>42</v>
      </c>
      <c r="AK642" t="s">
        <v>42</v>
      </c>
      <c r="AL642" t="s">
        <v>43</v>
      </c>
    </row>
    <row r="643" spans="1:38" x14ac:dyDescent="0.25">
      <c r="A643">
        <v>641</v>
      </c>
      <c r="B643" t="s">
        <v>2191</v>
      </c>
      <c r="C643" s="6" t="s">
        <v>2192</v>
      </c>
      <c r="D643">
        <v>45</v>
      </c>
      <c r="E643" t="s">
        <v>54</v>
      </c>
      <c r="F643" t="s">
        <v>55</v>
      </c>
      <c r="G643" t="s">
        <v>346</v>
      </c>
      <c r="J643" t="s">
        <v>208</v>
      </c>
      <c r="K643" t="s">
        <v>93</v>
      </c>
      <c r="L643" t="s">
        <v>50</v>
      </c>
      <c r="N643" t="s">
        <v>59</v>
      </c>
      <c r="O643" t="s">
        <v>34</v>
      </c>
      <c r="S643" t="s">
        <v>538</v>
      </c>
      <c r="U643" t="s">
        <v>42</v>
      </c>
      <c r="AL643" t="s">
        <v>43</v>
      </c>
    </row>
    <row r="644" spans="1:38" x14ac:dyDescent="0.25">
      <c r="A644">
        <v>642</v>
      </c>
      <c r="B644" t="s">
        <v>2193</v>
      </c>
      <c r="C644" s="6" t="s">
        <v>2194</v>
      </c>
      <c r="D644">
        <v>30</v>
      </c>
      <c r="E644" t="s">
        <v>46</v>
      </c>
      <c r="F644" t="s">
        <v>55</v>
      </c>
      <c r="G644" t="s">
        <v>341</v>
      </c>
      <c r="H644" t="s">
        <v>101</v>
      </c>
      <c r="I644" t="s">
        <v>57</v>
      </c>
      <c r="J644" t="s">
        <v>341</v>
      </c>
      <c r="K644" t="s">
        <v>101</v>
      </c>
      <c r="L644" t="s">
        <v>70</v>
      </c>
      <c r="N644" t="s">
        <v>59</v>
      </c>
      <c r="O644" t="s">
        <v>70</v>
      </c>
      <c r="P644" t="s">
        <v>341</v>
      </c>
      <c r="Q644" t="s">
        <v>101</v>
      </c>
      <c r="R644" t="s">
        <v>57</v>
      </c>
      <c r="S644" t="s">
        <v>2195</v>
      </c>
      <c r="U644" t="s">
        <v>42</v>
      </c>
      <c r="W644" t="s">
        <v>42</v>
      </c>
      <c r="AL644" t="s">
        <v>43</v>
      </c>
    </row>
    <row r="645" spans="1:38" x14ac:dyDescent="0.25">
      <c r="A645">
        <v>643</v>
      </c>
      <c r="B645" t="s">
        <v>2196</v>
      </c>
      <c r="C645" s="6" t="s">
        <v>2197</v>
      </c>
      <c r="D645">
        <v>43</v>
      </c>
      <c r="E645" t="s">
        <v>54</v>
      </c>
      <c r="F645" t="s">
        <v>55</v>
      </c>
      <c r="G645" t="s">
        <v>146</v>
      </c>
      <c r="H645" t="s">
        <v>49</v>
      </c>
      <c r="I645" t="s">
        <v>57</v>
      </c>
      <c r="J645" t="s">
        <v>146</v>
      </c>
      <c r="K645" t="s">
        <v>49</v>
      </c>
      <c r="L645" t="s">
        <v>50</v>
      </c>
      <c r="N645" t="s">
        <v>350</v>
      </c>
      <c r="O645" t="s">
        <v>70</v>
      </c>
      <c r="P645" t="s">
        <v>146</v>
      </c>
      <c r="Q645" t="s">
        <v>49</v>
      </c>
      <c r="S645" t="s">
        <v>2198</v>
      </c>
      <c r="T645" t="s">
        <v>2199</v>
      </c>
      <c r="U645" t="s">
        <v>42</v>
      </c>
      <c r="V645" t="s">
        <v>42</v>
      </c>
      <c r="W645" t="s">
        <v>42</v>
      </c>
      <c r="AA645" t="s">
        <v>42</v>
      </c>
      <c r="AC645" t="s">
        <v>42</v>
      </c>
      <c r="AK645" t="s">
        <v>42</v>
      </c>
      <c r="AL645" t="s">
        <v>43</v>
      </c>
    </row>
    <row r="646" spans="1:38" x14ac:dyDescent="0.25">
      <c r="A646">
        <v>644</v>
      </c>
      <c r="B646" t="s">
        <v>2200</v>
      </c>
      <c r="C646" s="6" t="s">
        <v>2201</v>
      </c>
      <c r="D646">
        <v>28</v>
      </c>
      <c r="E646" t="s">
        <v>46</v>
      </c>
      <c r="F646" t="s">
        <v>55</v>
      </c>
      <c r="G646" t="s">
        <v>399</v>
      </c>
      <c r="H646" t="s">
        <v>202</v>
      </c>
      <c r="J646" t="s">
        <v>399</v>
      </c>
      <c r="K646" t="s">
        <v>202</v>
      </c>
      <c r="M646" t="s">
        <v>2202</v>
      </c>
      <c r="N646" t="s">
        <v>2203</v>
      </c>
      <c r="O646" t="s">
        <v>34</v>
      </c>
      <c r="S646" t="s">
        <v>2204</v>
      </c>
      <c r="Y646" t="s">
        <v>42</v>
      </c>
      <c r="AL646" t="s">
        <v>43</v>
      </c>
    </row>
    <row r="647" spans="1:38" x14ac:dyDescent="0.25">
      <c r="A647">
        <v>645</v>
      </c>
      <c r="B647" t="s">
        <v>2205</v>
      </c>
      <c r="C647" s="6" t="s">
        <v>2206</v>
      </c>
      <c r="D647">
        <v>42</v>
      </c>
      <c r="E647" t="s">
        <v>46</v>
      </c>
      <c r="F647" t="s">
        <v>55</v>
      </c>
      <c r="G647" t="s">
        <v>305</v>
      </c>
      <c r="H647" t="s">
        <v>93</v>
      </c>
      <c r="I647" t="s">
        <v>57</v>
      </c>
      <c r="J647" t="s">
        <v>93</v>
      </c>
      <c r="K647" t="s">
        <v>93</v>
      </c>
      <c r="L647" t="s">
        <v>34</v>
      </c>
      <c r="P647" t="s">
        <v>93</v>
      </c>
      <c r="S647" t="s">
        <v>2207</v>
      </c>
      <c r="U647" t="s">
        <v>42</v>
      </c>
      <c r="V647" t="s">
        <v>42</v>
      </c>
      <c r="AK647" t="s">
        <v>42</v>
      </c>
      <c r="AL647" t="s">
        <v>43</v>
      </c>
    </row>
    <row r="648" spans="1:38" x14ac:dyDescent="0.25">
      <c r="A648">
        <v>646</v>
      </c>
      <c r="B648" t="s">
        <v>2208</v>
      </c>
      <c r="C648" s="6" t="s">
        <v>2209</v>
      </c>
      <c r="D648">
        <v>26</v>
      </c>
      <c r="E648" t="s">
        <v>54</v>
      </c>
      <c r="F648" t="s">
        <v>55</v>
      </c>
      <c r="G648" t="s">
        <v>250</v>
      </c>
      <c r="H648" t="s">
        <v>251</v>
      </c>
      <c r="I648" t="s">
        <v>57</v>
      </c>
      <c r="J648" t="s">
        <v>250</v>
      </c>
      <c r="K648" t="s">
        <v>251</v>
      </c>
      <c r="L648" t="s">
        <v>70</v>
      </c>
      <c r="N648" t="s">
        <v>350</v>
      </c>
      <c r="O648" t="s">
        <v>70</v>
      </c>
      <c r="P648" t="s">
        <v>250</v>
      </c>
      <c r="Q648" t="s">
        <v>251</v>
      </c>
      <c r="R648" t="s">
        <v>57</v>
      </c>
      <c r="S648" t="s">
        <v>247</v>
      </c>
      <c r="W648" t="s">
        <v>42</v>
      </c>
      <c r="AL648" t="s">
        <v>43</v>
      </c>
    </row>
    <row r="649" spans="1:38" x14ac:dyDescent="0.25">
      <c r="A649">
        <v>647</v>
      </c>
      <c r="B649" t="s">
        <v>2210</v>
      </c>
      <c r="C649" s="6" t="s">
        <v>2211</v>
      </c>
      <c r="D649">
        <v>50</v>
      </c>
      <c r="E649" t="s">
        <v>54</v>
      </c>
      <c r="F649" t="s">
        <v>55</v>
      </c>
      <c r="G649" t="s">
        <v>58</v>
      </c>
      <c r="H649" t="s">
        <v>49</v>
      </c>
      <c r="I649" t="s">
        <v>57</v>
      </c>
      <c r="J649" t="s">
        <v>58</v>
      </c>
      <c r="L649" t="s">
        <v>50</v>
      </c>
      <c r="N649" t="s">
        <v>69</v>
      </c>
      <c r="O649" t="s">
        <v>70</v>
      </c>
      <c r="P649" t="s">
        <v>58</v>
      </c>
      <c r="S649" t="s">
        <v>2212</v>
      </c>
      <c r="U649" t="s">
        <v>42</v>
      </c>
      <c r="AC649" t="s">
        <v>42</v>
      </c>
      <c r="AD649" t="s">
        <v>42</v>
      </c>
      <c r="AK649" t="s">
        <v>42</v>
      </c>
      <c r="AL649" t="s">
        <v>43</v>
      </c>
    </row>
    <row r="650" spans="1:38" x14ac:dyDescent="0.25">
      <c r="A650">
        <v>648</v>
      </c>
      <c r="B650" t="s">
        <v>2213</v>
      </c>
      <c r="C650" s="6" t="s">
        <v>2214</v>
      </c>
      <c r="D650">
        <v>61</v>
      </c>
      <c r="E650" t="s">
        <v>46</v>
      </c>
      <c r="F650" t="s">
        <v>55</v>
      </c>
      <c r="G650" t="s">
        <v>101</v>
      </c>
      <c r="H650" t="s">
        <v>101</v>
      </c>
      <c r="I650" t="s">
        <v>57</v>
      </c>
      <c r="J650" t="s">
        <v>201</v>
      </c>
      <c r="L650" t="s">
        <v>34</v>
      </c>
      <c r="M650" t="s">
        <v>2215</v>
      </c>
      <c r="N650" t="s">
        <v>69</v>
      </c>
      <c r="O650" t="s">
        <v>110</v>
      </c>
      <c r="P650" t="s">
        <v>201</v>
      </c>
      <c r="S650" t="s">
        <v>2216</v>
      </c>
      <c r="U650" t="s">
        <v>42</v>
      </c>
      <c r="W650" t="s">
        <v>42</v>
      </c>
      <c r="AF650" t="s">
        <v>42</v>
      </c>
      <c r="AK650" t="s">
        <v>42</v>
      </c>
      <c r="AL650" t="s">
        <v>43</v>
      </c>
    </row>
    <row r="651" spans="1:38" x14ac:dyDescent="0.25">
      <c r="A651">
        <v>649</v>
      </c>
      <c r="B651" t="s">
        <v>2217</v>
      </c>
      <c r="C651" s="6" t="s">
        <v>1418</v>
      </c>
      <c r="D651">
        <v>51</v>
      </c>
      <c r="E651" t="s">
        <v>46</v>
      </c>
      <c r="F651" t="s">
        <v>106</v>
      </c>
      <c r="G651" t="s">
        <v>146</v>
      </c>
      <c r="H651" t="s">
        <v>49</v>
      </c>
      <c r="I651" t="s">
        <v>57</v>
      </c>
      <c r="J651" t="s">
        <v>146</v>
      </c>
      <c r="L651" t="s">
        <v>50</v>
      </c>
      <c r="N651" t="s">
        <v>170</v>
      </c>
      <c r="O651" t="s">
        <v>70</v>
      </c>
      <c r="P651" t="s">
        <v>146</v>
      </c>
      <c r="S651" t="s">
        <v>2218</v>
      </c>
      <c r="U651" t="s">
        <v>42</v>
      </c>
      <c r="W651" t="s">
        <v>42</v>
      </c>
      <c r="AC651" t="s">
        <v>42</v>
      </c>
      <c r="AK651" t="s">
        <v>42</v>
      </c>
      <c r="AL651" t="s">
        <v>43</v>
      </c>
    </row>
    <row r="652" spans="1:38" x14ac:dyDescent="0.25">
      <c r="A652">
        <v>650</v>
      </c>
      <c r="B652" t="s">
        <v>2219</v>
      </c>
      <c r="C652" s="6" t="s">
        <v>2220</v>
      </c>
      <c r="D652">
        <v>36</v>
      </c>
      <c r="E652" t="s">
        <v>46</v>
      </c>
      <c r="F652" t="s">
        <v>55</v>
      </c>
      <c r="G652" t="s">
        <v>2221</v>
      </c>
      <c r="H652" t="s">
        <v>101</v>
      </c>
      <c r="I652" t="s">
        <v>57</v>
      </c>
      <c r="J652" t="s">
        <v>341</v>
      </c>
      <c r="K652" t="s">
        <v>101</v>
      </c>
      <c r="L652" t="s">
        <v>34</v>
      </c>
      <c r="M652" t="s">
        <v>210</v>
      </c>
      <c r="N652" t="s">
        <v>59</v>
      </c>
      <c r="O652" t="s">
        <v>210</v>
      </c>
      <c r="P652" t="s">
        <v>341</v>
      </c>
      <c r="Q652" t="s">
        <v>101</v>
      </c>
      <c r="S652" t="s">
        <v>2222</v>
      </c>
      <c r="V652" t="s">
        <v>42</v>
      </c>
      <c r="W652" t="s">
        <v>42</v>
      </c>
      <c r="X652" t="s">
        <v>42</v>
      </c>
      <c r="AC652" t="s">
        <v>42</v>
      </c>
      <c r="AK652" t="s">
        <v>42</v>
      </c>
      <c r="AL652" t="s">
        <v>43</v>
      </c>
    </row>
    <row r="653" spans="1:38" x14ac:dyDescent="0.25">
      <c r="A653">
        <v>651</v>
      </c>
      <c r="B653" t="s">
        <v>2223</v>
      </c>
      <c r="C653" s="6" t="s">
        <v>2224</v>
      </c>
      <c r="D653">
        <v>44</v>
      </c>
      <c r="E653" t="s">
        <v>46</v>
      </c>
      <c r="F653" t="s">
        <v>55</v>
      </c>
      <c r="G653" t="s">
        <v>260</v>
      </c>
      <c r="H653" t="s">
        <v>49</v>
      </c>
      <c r="I653" t="s">
        <v>57</v>
      </c>
      <c r="J653" t="s">
        <v>260</v>
      </c>
      <c r="K653" t="s">
        <v>49</v>
      </c>
      <c r="L653" t="s">
        <v>70</v>
      </c>
      <c r="N653" t="s">
        <v>350</v>
      </c>
      <c r="O653" t="s">
        <v>70</v>
      </c>
      <c r="P653" t="s">
        <v>260</v>
      </c>
      <c r="Q653" t="s">
        <v>49</v>
      </c>
      <c r="R653" t="s">
        <v>57</v>
      </c>
      <c r="S653" t="s">
        <v>2225</v>
      </c>
      <c r="U653" t="s">
        <v>42</v>
      </c>
      <c r="W653" t="s">
        <v>42</v>
      </c>
      <c r="AA653" t="s">
        <v>42</v>
      </c>
      <c r="AC653" t="s">
        <v>42</v>
      </c>
      <c r="AL653" t="s">
        <v>43</v>
      </c>
    </row>
    <row r="654" spans="1:38" x14ac:dyDescent="0.25">
      <c r="A654">
        <v>652</v>
      </c>
      <c r="B654" t="s">
        <v>2226</v>
      </c>
      <c r="C654" s="6" t="s">
        <v>2227</v>
      </c>
      <c r="D654">
        <v>60</v>
      </c>
      <c r="E654" t="s">
        <v>54</v>
      </c>
      <c r="F654" t="s">
        <v>55</v>
      </c>
      <c r="G654" t="s">
        <v>2228</v>
      </c>
      <c r="H654" t="s">
        <v>82</v>
      </c>
      <c r="I654" t="s">
        <v>57</v>
      </c>
      <c r="J654" t="s">
        <v>2228</v>
      </c>
      <c r="K654" t="s">
        <v>82</v>
      </c>
      <c r="L654" t="s">
        <v>70</v>
      </c>
      <c r="N654" t="s">
        <v>170</v>
      </c>
      <c r="O654" t="s">
        <v>70</v>
      </c>
      <c r="P654" t="s">
        <v>2228</v>
      </c>
      <c r="Q654" t="s">
        <v>82</v>
      </c>
      <c r="R654" t="s">
        <v>57</v>
      </c>
      <c r="S654" t="s">
        <v>2229</v>
      </c>
      <c r="U654" t="s">
        <v>42</v>
      </c>
      <c r="V654" t="s">
        <v>42</v>
      </c>
      <c r="AA654" t="s">
        <v>42</v>
      </c>
      <c r="AC654" t="s">
        <v>42</v>
      </c>
      <c r="AL654" t="s">
        <v>43</v>
      </c>
    </row>
    <row r="655" spans="1:38" x14ac:dyDescent="0.25">
      <c r="A655">
        <v>653</v>
      </c>
      <c r="B655" t="s">
        <v>2230</v>
      </c>
      <c r="C655" s="6" t="s">
        <v>2231</v>
      </c>
      <c r="D655">
        <v>25</v>
      </c>
      <c r="E655" t="s">
        <v>46</v>
      </c>
      <c r="F655" t="s">
        <v>106</v>
      </c>
      <c r="G655" t="s">
        <v>82</v>
      </c>
      <c r="H655" t="s">
        <v>82</v>
      </c>
      <c r="I655" t="s">
        <v>57</v>
      </c>
      <c r="J655" t="s">
        <v>82</v>
      </c>
      <c r="L655" t="s">
        <v>50</v>
      </c>
      <c r="N655" t="s">
        <v>59</v>
      </c>
      <c r="O655" t="s">
        <v>287</v>
      </c>
      <c r="P655" t="s">
        <v>82</v>
      </c>
      <c r="S655" t="s">
        <v>2232</v>
      </c>
      <c r="V655" t="s">
        <v>42</v>
      </c>
      <c r="W655" t="s">
        <v>42</v>
      </c>
      <c r="AA655" t="s">
        <v>42</v>
      </c>
      <c r="AK655" t="s">
        <v>42</v>
      </c>
      <c r="AL655" t="s">
        <v>43</v>
      </c>
    </row>
    <row r="656" spans="1:38" x14ac:dyDescent="0.25">
      <c r="A656">
        <v>654</v>
      </c>
      <c r="B656" t="s">
        <v>2233</v>
      </c>
      <c r="C656" s="6" t="s">
        <v>2234</v>
      </c>
      <c r="D656">
        <v>32</v>
      </c>
      <c r="E656" t="s">
        <v>54</v>
      </c>
      <c r="F656" t="s">
        <v>106</v>
      </c>
      <c r="G656" t="s">
        <v>49</v>
      </c>
      <c r="H656" t="s">
        <v>49</v>
      </c>
      <c r="I656" t="s">
        <v>57</v>
      </c>
      <c r="J656" t="s">
        <v>146</v>
      </c>
      <c r="K656" t="s">
        <v>49</v>
      </c>
      <c r="L656" t="s">
        <v>50</v>
      </c>
      <c r="N656" t="s">
        <v>59</v>
      </c>
      <c r="O656" t="s">
        <v>70</v>
      </c>
      <c r="P656" t="s">
        <v>49</v>
      </c>
      <c r="Q656" t="s">
        <v>49</v>
      </c>
      <c r="S656" t="s">
        <v>2235</v>
      </c>
      <c r="W656" t="s">
        <v>42</v>
      </c>
      <c r="Y656" t="s">
        <v>42</v>
      </c>
      <c r="AK656" t="s">
        <v>42</v>
      </c>
      <c r="AL656" t="s">
        <v>43</v>
      </c>
    </row>
    <row r="657" spans="1:38" x14ac:dyDescent="0.25">
      <c r="A657">
        <v>655</v>
      </c>
      <c r="B657" t="s">
        <v>2236</v>
      </c>
      <c r="C657" s="6" t="s">
        <v>2237</v>
      </c>
      <c r="D657">
        <v>34</v>
      </c>
      <c r="E657" t="s">
        <v>46</v>
      </c>
      <c r="F657" t="s">
        <v>55</v>
      </c>
      <c r="G657" t="s">
        <v>165</v>
      </c>
      <c r="H657" t="s">
        <v>93</v>
      </c>
      <c r="J657" t="s">
        <v>165</v>
      </c>
      <c r="K657" t="s">
        <v>93</v>
      </c>
      <c r="L657" t="s">
        <v>50</v>
      </c>
      <c r="N657" t="s">
        <v>269</v>
      </c>
      <c r="O657" t="s">
        <v>34</v>
      </c>
      <c r="S657" t="s">
        <v>308</v>
      </c>
      <c r="U657" t="s">
        <v>42</v>
      </c>
      <c r="V657" t="s">
        <v>42</v>
      </c>
      <c r="AL657" t="s">
        <v>43</v>
      </c>
    </row>
    <row r="658" spans="1:38" x14ac:dyDescent="0.25">
      <c r="A658">
        <v>656</v>
      </c>
      <c r="B658" t="s">
        <v>2238</v>
      </c>
      <c r="C658" s="6" t="s">
        <v>2239</v>
      </c>
      <c r="D658">
        <v>53</v>
      </c>
      <c r="E658" t="s">
        <v>54</v>
      </c>
      <c r="F658" t="s">
        <v>55</v>
      </c>
      <c r="G658" t="s">
        <v>93</v>
      </c>
      <c r="H658" t="s">
        <v>93</v>
      </c>
      <c r="I658" t="s">
        <v>57</v>
      </c>
      <c r="J658" t="s">
        <v>93</v>
      </c>
      <c r="K658" t="s">
        <v>93</v>
      </c>
      <c r="L658" t="s">
        <v>70</v>
      </c>
      <c r="N658" t="s">
        <v>2240</v>
      </c>
      <c r="O658" t="s">
        <v>70</v>
      </c>
      <c r="P658" t="s">
        <v>93</v>
      </c>
      <c r="Q658" t="s">
        <v>93</v>
      </c>
      <c r="S658" t="s">
        <v>2241</v>
      </c>
      <c r="T658" t="s">
        <v>2242</v>
      </c>
      <c r="AC658" t="s">
        <v>42</v>
      </c>
      <c r="AD658" t="s">
        <v>42</v>
      </c>
      <c r="AK658" t="s">
        <v>42</v>
      </c>
      <c r="AL658" t="s">
        <v>43</v>
      </c>
    </row>
    <row r="659" spans="1:38" x14ac:dyDescent="0.25">
      <c r="A659">
        <v>657</v>
      </c>
      <c r="B659" t="s">
        <v>2243</v>
      </c>
      <c r="C659" s="6" t="s">
        <v>2244</v>
      </c>
      <c r="D659">
        <v>37</v>
      </c>
      <c r="E659" t="s">
        <v>54</v>
      </c>
      <c r="F659" t="s">
        <v>55</v>
      </c>
      <c r="G659" t="s">
        <v>201</v>
      </c>
      <c r="H659" t="s">
        <v>202</v>
      </c>
      <c r="I659" t="s">
        <v>57</v>
      </c>
      <c r="J659" t="s">
        <v>201</v>
      </c>
      <c r="K659" t="s">
        <v>202</v>
      </c>
      <c r="L659" t="s">
        <v>70</v>
      </c>
      <c r="N659" t="s">
        <v>59</v>
      </c>
      <c r="O659" t="s">
        <v>70</v>
      </c>
      <c r="P659" t="s">
        <v>201</v>
      </c>
      <c r="Q659" t="s">
        <v>202</v>
      </c>
      <c r="R659" t="s">
        <v>57</v>
      </c>
      <c r="S659" t="s">
        <v>2245</v>
      </c>
      <c r="AC659" t="s">
        <v>42</v>
      </c>
      <c r="AD659" t="s">
        <v>42</v>
      </c>
      <c r="AF659" t="s">
        <v>42</v>
      </c>
      <c r="AL659" t="s">
        <v>43</v>
      </c>
    </row>
    <row r="660" spans="1:38" x14ac:dyDescent="0.25">
      <c r="A660">
        <v>658</v>
      </c>
      <c r="B660" t="s">
        <v>2246</v>
      </c>
      <c r="C660" s="6" t="s">
        <v>2247</v>
      </c>
      <c r="D660">
        <v>40</v>
      </c>
      <c r="E660" t="s">
        <v>46</v>
      </c>
      <c r="F660" t="s">
        <v>55</v>
      </c>
      <c r="G660" t="s">
        <v>82</v>
      </c>
      <c r="H660" t="s">
        <v>82</v>
      </c>
      <c r="I660" t="s">
        <v>57</v>
      </c>
      <c r="J660" t="s">
        <v>82</v>
      </c>
      <c r="K660" t="s">
        <v>82</v>
      </c>
      <c r="L660" t="s">
        <v>70</v>
      </c>
      <c r="N660" t="s">
        <v>59</v>
      </c>
      <c r="O660" t="s">
        <v>287</v>
      </c>
      <c r="P660" t="s">
        <v>82</v>
      </c>
      <c r="Q660" t="s">
        <v>82</v>
      </c>
      <c r="S660" t="s">
        <v>412</v>
      </c>
      <c r="W660" t="s">
        <v>42</v>
      </c>
      <c r="AK660" t="s">
        <v>42</v>
      </c>
      <c r="AL660" t="s">
        <v>43</v>
      </c>
    </row>
    <row r="661" spans="1:38" x14ac:dyDescent="0.25">
      <c r="A661">
        <v>659</v>
      </c>
      <c r="B661" t="s">
        <v>2248</v>
      </c>
      <c r="C661" s="6" t="s">
        <v>437</v>
      </c>
      <c r="D661">
        <v>37</v>
      </c>
      <c r="E661" t="s">
        <v>54</v>
      </c>
      <c r="F661" t="s">
        <v>55</v>
      </c>
      <c r="G661" t="s">
        <v>346</v>
      </c>
      <c r="H661" t="s">
        <v>93</v>
      </c>
      <c r="I661" t="s">
        <v>57</v>
      </c>
      <c r="J661" t="s">
        <v>346</v>
      </c>
      <c r="K661" t="s">
        <v>93</v>
      </c>
      <c r="L661" t="s">
        <v>70</v>
      </c>
      <c r="N661" t="s">
        <v>166</v>
      </c>
      <c r="O661" t="s">
        <v>70</v>
      </c>
      <c r="P661" t="s">
        <v>346</v>
      </c>
      <c r="Q661" t="s">
        <v>93</v>
      </c>
      <c r="S661" t="s">
        <v>2249</v>
      </c>
      <c r="V661" t="s">
        <v>42</v>
      </c>
      <c r="AL661" t="s">
        <v>43</v>
      </c>
    </row>
    <row r="662" spans="1:38" x14ac:dyDescent="0.25">
      <c r="A662">
        <v>660</v>
      </c>
      <c r="B662" t="s">
        <v>2250</v>
      </c>
      <c r="C662" s="6" t="s">
        <v>2251</v>
      </c>
      <c r="D662">
        <v>34</v>
      </c>
      <c r="E662" t="s">
        <v>46</v>
      </c>
      <c r="F662" t="s">
        <v>55</v>
      </c>
      <c r="G662" t="s">
        <v>341</v>
      </c>
      <c r="H662" t="s">
        <v>101</v>
      </c>
      <c r="I662" t="s">
        <v>57</v>
      </c>
      <c r="J662" t="s">
        <v>341</v>
      </c>
      <c r="K662" t="s">
        <v>101</v>
      </c>
      <c r="L662" t="s">
        <v>70</v>
      </c>
      <c r="O662" t="s">
        <v>70</v>
      </c>
      <c r="S662" t="s">
        <v>2252</v>
      </c>
      <c r="U662" t="s">
        <v>42</v>
      </c>
      <c r="AA662" t="s">
        <v>42</v>
      </c>
      <c r="AK662" t="s">
        <v>42</v>
      </c>
      <c r="AL662" t="s">
        <v>43</v>
      </c>
    </row>
    <row r="663" spans="1:38" x14ac:dyDescent="0.25">
      <c r="A663">
        <v>661</v>
      </c>
      <c r="B663" t="s">
        <v>2253</v>
      </c>
      <c r="C663" s="6" t="s">
        <v>2254</v>
      </c>
      <c r="D663">
        <v>26</v>
      </c>
      <c r="E663" t="s">
        <v>46</v>
      </c>
      <c r="F663" t="s">
        <v>55</v>
      </c>
      <c r="G663" t="s">
        <v>1125</v>
      </c>
      <c r="H663" t="s">
        <v>49</v>
      </c>
      <c r="I663" t="s">
        <v>57</v>
      </c>
      <c r="J663" t="s">
        <v>93</v>
      </c>
      <c r="K663" t="s">
        <v>93</v>
      </c>
      <c r="L663" t="s">
        <v>50</v>
      </c>
      <c r="O663" t="s">
        <v>34</v>
      </c>
      <c r="S663" t="s">
        <v>84</v>
      </c>
      <c r="U663" t="s">
        <v>42</v>
      </c>
      <c r="AK663" t="s">
        <v>42</v>
      </c>
      <c r="AL663" t="s">
        <v>43</v>
      </c>
    </row>
    <row r="664" spans="1:38" x14ac:dyDescent="0.25">
      <c r="A664">
        <v>662</v>
      </c>
      <c r="B664" t="s">
        <v>2255</v>
      </c>
      <c r="C664" s="6" t="s">
        <v>2256</v>
      </c>
      <c r="D664">
        <v>27</v>
      </c>
      <c r="E664" t="s">
        <v>46</v>
      </c>
      <c r="F664" t="s">
        <v>55</v>
      </c>
      <c r="G664" t="s">
        <v>1731</v>
      </c>
      <c r="H664" t="s">
        <v>93</v>
      </c>
      <c r="I664" t="s">
        <v>57</v>
      </c>
      <c r="J664" t="s">
        <v>442</v>
      </c>
      <c r="K664" t="s">
        <v>49</v>
      </c>
      <c r="L664" t="s">
        <v>34</v>
      </c>
      <c r="M664" t="s">
        <v>280</v>
      </c>
      <c r="N664" t="s">
        <v>170</v>
      </c>
      <c r="O664" t="s">
        <v>34</v>
      </c>
      <c r="P664" t="s">
        <v>442</v>
      </c>
      <c r="Q664" t="s">
        <v>49</v>
      </c>
      <c r="R664" t="s">
        <v>57</v>
      </c>
      <c r="S664" t="s">
        <v>2257</v>
      </c>
      <c r="U664" t="s">
        <v>42</v>
      </c>
      <c r="V664" t="s">
        <v>42</v>
      </c>
      <c r="W664" t="s">
        <v>42</v>
      </c>
      <c r="AC664" t="s">
        <v>42</v>
      </c>
      <c r="AL664" t="s">
        <v>43</v>
      </c>
    </row>
    <row r="665" spans="1:38" x14ac:dyDescent="0.25">
      <c r="A665">
        <v>663</v>
      </c>
      <c r="B665" t="s">
        <v>2258</v>
      </c>
      <c r="C665" s="6" t="s">
        <v>2259</v>
      </c>
      <c r="D665">
        <v>31</v>
      </c>
      <c r="E665" t="s">
        <v>46</v>
      </c>
      <c r="F665" t="s">
        <v>55</v>
      </c>
      <c r="G665" t="s">
        <v>58</v>
      </c>
      <c r="H665" t="s">
        <v>49</v>
      </c>
      <c r="I665" t="s">
        <v>57</v>
      </c>
      <c r="J665" t="s">
        <v>58</v>
      </c>
      <c r="L665" t="s">
        <v>50</v>
      </c>
      <c r="N665" t="s">
        <v>69</v>
      </c>
      <c r="O665" t="s">
        <v>70</v>
      </c>
      <c r="P665" t="s">
        <v>58</v>
      </c>
      <c r="S665" t="s">
        <v>2260</v>
      </c>
      <c r="W665" t="s">
        <v>42</v>
      </c>
      <c r="AK665" t="s">
        <v>42</v>
      </c>
      <c r="AL665" t="s">
        <v>43</v>
      </c>
    </row>
    <row r="666" spans="1:38" x14ac:dyDescent="0.25">
      <c r="A666">
        <v>664</v>
      </c>
      <c r="B666" t="s">
        <v>2261</v>
      </c>
      <c r="C666" s="6" t="s">
        <v>883</v>
      </c>
      <c r="D666">
        <v>40</v>
      </c>
      <c r="E666" t="s">
        <v>54</v>
      </c>
      <c r="F666" t="s">
        <v>55</v>
      </c>
      <c r="G666" t="s">
        <v>192</v>
      </c>
      <c r="H666" t="s">
        <v>82</v>
      </c>
      <c r="I666" t="s">
        <v>57</v>
      </c>
      <c r="J666" t="s">
        <v>679</v>
      </c>
      <c r="L666" t="s">
        <v>50</v>
      </c>
      <c r="N666" t="s">
        <v>2262</v>
      </c>
      <c r="O666" t="s">
        <v>60</v>
      </c>
      <c r="P666" t="s">
        <v>61</v>
      </c>
      <c r="S666" t="s">
        <v>2263</v>
      </c>
      <c r="AE666" t="s">
        <v>42</v>
      </c>
      <c r="AL666" t="s">
        <v>43</v>
      </c>
    </row>
    <row r="667" spans="1:38" x14ac:dyDescent="0.25">
      <c r="A667">
        <v>665</v>
      </c>
      <c r="B667" t="s">
        <v>2264</v>
      </c>
      <c r="C667" s="6" t="s">
        <v>2265</v>
      </c>
      <c r="D667">
        <v>47</v>
      </c>
      <c r="E667" t="s">
        <v>54</v>
      </c>
      <c r="F667" t="s">
        <v>106</v>
      </c>
      <c r="G667" t="s">
        <v>82</v>
      </c>
      <c r="H667" t="s">
        <v>82</v>
      </c>
      <c r="I667" t="s">
        <v>57</v>
      </c>
      <c r="J667" t="s">
        <v>82</v>
      </c>
      <c r="K667" t="s">
        <v>82</v>
      </c>
      <c r="L667" t="s">
        <v>70</v>
      </c>
      <c r="N667" t="s">
        <v>166</v>
      </c>
      <c r="O667" t="s">
        <v>70</v>
      </c>
      <c r="P667" t="s">
        <v>82</v>
      </c>
      <c r="Q667" t="s">
        <v>82</v>
      </c>
      <c r="S667" t="s">
        <v>2266</v>
      </c>
      <c r="V667" t="s">
        <v>42</v>
      </c>
      <c r="AL667" t="s">
        <v>43</v>
      </c>
    </row>
    <row r="668" spans="1:38" x14ac:dyDescent="0.25">
      <c r="A668">
        <v>666</v>
      </c>
      <c r="B668" t="s">
        <v>2267</v>
      </c>
      <c r="C668" s="6" t="s">
        <v>2268</v>
      </c>
      <c r="D668">
        <v>55</v>
      </c>
      <c r="E668" t="s">
        <v>46</v>
      </c>
      <c r="F668" t="s">
        <v>47</v>
      </c>
      <c r="G668" t="s">
        <v>82</v>
      </c>
      <c r="H668" t="s">
        <v>82</v>
      </c>
      <c r="I668" t="s">
        <v>57</v>
      </c>
      <c r="J668" t="s">
        <v>82</v>
      </c>
      <c r="K668" t="s">
        <v>82</v>
      </c>
      <c r="L668" t="s">
        <v>70</v>
      </c>
      <c r="O668" t="s">
        <v>70</v>
      </c>
      <c r="P668" t="s">
        <v>82</v>
      </c>
      <c r="Q668" t="s">
        <v>82</v>
      </c>
      <c r="R668" t="s">
        <v>57</v>
      </c>
      <c r="S668" t="s">
        <v>2269</v>
      </c>
      <c r="W668" t="s">
        <v>42</v>
      </c>
      <c r="AI668" t="s">
        <v>257</v>
      </c>
      <c r="AK668" t="s">
        <v>42</v>
      </c>
      <c r="AL668" t="s">
        <v>43</v>
      </c>
    </row>
    <row r="669" spans="1:38" x14ac:dyDescent="0.25">
      <c r="A669">
        <v>667</v>
      </c>
      <c r="B669" t="s">
        <v>2270</v>
      </c>
      <c r="C669" s="6" t="s">
        <v>2271</v>
      </c>
      <c r="D669">
        <v>59</v>
      </c>
      <c r="E669" t="s">
        <v>46</v>
      </c>
      <c r="F669" t="s">
        <v>106</v>
      </c>
      <c r="G669" t="s">
        <v>208</v>
      </c>
      <c r="H669" t="s">
        <v>93</v>
      </c>
      <c r="I669" t="s">
        <v>57</v>
      </c>
      <c r="J669" t="s">
        <v>208</v>
      </c>
      <c r="K669" t="s">
        <v>93</v>
      </c>
      <c r="L669" t="s">
        <v>70</v>
      </c>
      <c r="N669" t="s">
        <v>170</v>
      </c>
      <c r="O669" t="s">
        <v>70</v>
      </c>
      <c r="P669" t="s">
        <v>208</v>
      </c>
      <c r="Q669" t="s">
        <v>93</v>
      </c>
      <c r="S669" t="s">
        <v>2272</v>
      </c>
      <c r="U669" t="s">
        <v>42</v>
      </c>
      <c r="W669" t="s">
        <v>42</v>
      </c>
      <c r="X669" t="s">
        <v>42</v>
      </c>
      <c r="AK669" t="s">
        <v>42</v>
      </c>
      <c r="AL669" t="s">
        <v>43</v>
      </c>
    </row>
    <row r="670" spans="1:38" x14ac:dyDescent="0.25">
      <c r="A670">
        <v>668</v>
      </c>
      <c r="B670" t="s">
        <v>2273</v>
      </c>
      <c r="C670" s="6" t="s">
        <v>2274</v>
      </c>
      <c r="D670">
        <v>44</v>
      </c>
      <c r="E670" t="s">
        <v>46</v>
      </c>
      <c r="F670" t="s">
        <v>55</v>
      </c>
      <c r="J670" t="s">
        <v>679</v>
      </c>
      <c r="K670" t="s">
        <v>251</v>
      </c>
      <c r="L670" t="s">
        <v>50</v>
      </c>
      <c r="S670" t="s">
        <v>412</v>
      </c>
      <c r="W670" t="s">
        <v>42</v>
      </c>
      <c r="AK670" t="s">
        <v>42</v>
      </c>
      <c r="AL670" t="s">
        <v>43</v>
      </c>
    </row>
    <row r="671" spans="1:38" x14ac:dyDescent="0.25">
      <c r="A671">
        <v>669</v>
      </c>
      <c r="B671" t="s">
        <v>2275</v>
      </c>
      <c r="C671" s="6" t="s">
        <v>1690</v>
      </c>
      <c r="D671">
        <v>54</v>
      </c>
      <c r="E671" t="s">
        <v>46</v>
      </c>
      <c r="F671" t="s">
        <v>106</v>
      </c>
      <c r="G671" t="s">
        <v>93</v>
      </c>
      <c r="H671" t="s">
        <v>93</v>
      </c>
      <c r="I671" t="s">
        <v>57</v>
      </c>
      <c r="J671" t="s">
        <v>93</v>
      </c>
      <c r="K671" t="s">
        <v>93</v>
      </c>
      <c r="L671" t="s">
        <v>70</v>
      </c>
      <c r="N671" t="s">
        <v>59</v>
      </c>
      <c r="O671" t="s">
        <v>70</v>
      </c>
      <c r="P671" t="s">
        <v>93</v>
      </c>
      <c r="Q671" t="s">
        <v>93</v>
      </c>
      <c r="R671" t="s">
        <v>57</v>
      </c>
      <c r="S671" t="s">
        <v>2276</v>
      </c>
      <c r="AA671" t="s">
        <v>42</v>
      </c>
      <c r="AD671" t="s">
        <v>42</v>
      </c>
      <c r="AL671" t="s">
        <v>43</v>
      </c>
    </row>
    <row r="672" spans="1:38" x14ac:dyDescent="0.25">
      <c r="A672">
        <v>670</v>
      </c>
      <c r="B672" t="s">
        <v>2277</v>
      </c>
      <c r="C672" s="6" t="s">
        <v>2278</v>
      </c>
      <c r="D672">
        <v>59</v>
      </c>
      <c r="E672" t="s">
        <v>54</v>
      </c>
      <c r="F672" t="s">
        <v>55</v>
      </c>
      <c r="G672" t="s">
        <v>2279</v>
      </c>
      <c r="H672" t="s">
        <v>202</v>
      </c>
      <c r="J672" t="s">
        <v>2279</v>
      </c>
      <c r="K672" t="s">
        <v>202</v>
      </c>
      <c r="L672" t="s">
        <v>70</v>
      </c>
      <c r="N672" t="s">
        <v>102</v>
      </c>
      <c r="O672" t="s">
        <v>70</v>
      </c>
      <c r="S672" t="s">
        <v>111</v>
      </c>
      <c r="Y672" t="s">
        <v>42</v>
      </c>
      <c r="Z672" t="s">
        <v>42</v>
      </c>
      <c r="AC672" t="s">
        <v>42</v>
      </c>
      <c r="AL672" t="s">
        <v>43</v>
      </c>
    </row>
    <row r="673" spans="1:38" x14ac:dyDescent="0.25">
      <c r="A673">
        <v>671</v>
      </c>
      <c r="B673" t="s">
        <v>2280</v>
      </c>
      <c r="C673" s="6" t="s">
        <v>2281</v>
      </c>
      <c r="D673">
        <v>55</v>
      </c>
      <c r="E673" t="s">
        <v>54</v>
      </c>
      <c r="F673" t="s">
        <v>55</v>
      </c>
      <c r="G673" t="s">
        <v>93</v>
      </c>
      <c r="H673" t="s">
        <v>93</v>
      </c>
      <c r="I673" t="s">
        <v>57</v>
      </c>
      <c r="J673" t="s">
        <v>93</v>
      </c>
      <c r="L673" t="s">
        <v>70</v>
      </c>
      <c r="N673" t="s">
        <v>69</v>
      </c>
      <c r="O673" t="s">
        <v>70</v>
      </c>
      <c r="P673" t="s">
        <v>93</v>
      </c>
      <c r="S673" t="s">
        <v>2282</v>
      </c>
      <c r="AC673" t="s">
        <v>42</v>
      </c>
      <c r="AD673" t="s">
        <v>42</v>
      </c>
      <c r="AK673" t="s">
        <v>42</v>
      </c>
      <c r="AL673" t="s">
        <v>43</v>
      </c>
    </row>
    <row r="674" spans="1:38" x14ac:dyDescent="0.25">
      <c r="A674">
        <v>672</v>
      </c>
      <c r="B674" t="s">
        <v>2283</v>
      </c>
      <c r="C674" s="6" t="s">
        <v>2284</v>
      </c>
      <c r="D674">
        <v>21</v>
      </c>
      <c r="E674" t="s">
        <v>46</v>
      </c>
      <c r="F674" t="s">
        <v>55</v>
      </c>
      <c r="G674" t="s">
        <v>48</v>
      </c>
      <c r="H674" t="s">
        <v>49</v>
      </c>
      <c r="I674" t="s">
        <v>57</v>
      </c>
      <c r="J674" t="s">
        <v>48</v>
      </c>
      <c r="K674" t="s">
        <v>49</v>
      </c>
      <c r="L674" t="s">
        <v>70</v>
      </c>
      <c r="O674" t="s">
        <v>70</v>
      </c>
      <c r="P674" t="s">
        <v>48</v>
      </c>
      <c r="Q674" t="s">
        <v>49</v>
      </c>
      <c r="R674" t="s">
        <v>57</v>
      </c>
      <c r="S674" t="s">
        <v>2285</v>
      </c>
      <c r="U674" t="s">
        <v>42</v>
      </c>
      <c r="W674" t="s">
        <v>42</v>
      </c>
      <c r="AA674" t="s">
        <v>42</v>
      </c>
      <c r="AK674" t="s">
        <v>42</v>
      </c>
      <c r="AL674" t="s">
        <v>43</v>
      </c>
    </row>
    <row r="675" spans="1:38" x14ac:dyDescent="0.25">
      <c r="A675">
        <v>673</v>
      </c>
      <c r="B675" t="s">
        <v>2286</v>
      </c>
      <c r="C675" s="6" t="s">
        <v>2287</v>
      </c>
      <c r="D675">
        <v>47</v>
      </c>
      <c r="E675" t="s">
        <v>46</v>
      </c>
      <c r="F675" t="s">
        <v>106</v>
      </c>
      <c r="G675" t="s">
        <v>260</v>
      </c>
      <c r="H675" t="s">
        <v>49</v>
      </c>
      <c r="I675" t="s">
        <v>57</v>
      </c>
      <c r="J675" t="s">
        <v>260</v>
      </c>
      <c r="K675" t="s">
        <v>49</v>
      </c>
      <c r="L675" t="s">
        <v>70</v>
      </c>
      <c r="N675" t="s">
        <v>102</v>
      </c>
      <c r="O675" t="s">
        <v>70</v>
      </c>
      <c r="P675" t="s">
        <v>260</v>
      </c>
      <c r="Q675" t="s">
        <v>49</v>
      </c>
      <c r="R675" t="s">
        <v>57</v>
      </c>
      <c r="S675" t="s">
        <v>2288</v>
      </c>
      <c r="AA675" t="s">
        <v>42</v>
      </c>
      <c r="AC675" t="s">
        <v>42</v>
      </c>
      <c r="AL675" t="s">
        <v>43</v>
      </c>
    </row>
    <row r="676" spans="1:38" x14ac:dyDescent="0.25">
      <c r="A676">
        <v>674</v>
      </c>
      <c r="B676" t="s">
        <v>2289</v>
      </c>
      <c r="C676" s="6" t="s">
        <v>1060</v>
      </c>
      <c r="D676">
        <v>44</v>
      </c>
      <c r="E676" t="s">
        <v>46</v>
      </c>
      <c r="G676" t="s">
        <v>146</v>
      </c>
      <c r="H676" t="s">
        <v>49</v>
      </c>
      <c r="I676" t="s">
        <v>57</v>
      </c>
      <c r="J676" t="s">
        <v>146</v>
      </c>
      <c r="K676" t="s">
        <v>49</v>
      </c>
      <c r="L676" t="s">
        <v>50</v>
      </c>
      <c r="N676" t="s">
        <v>59</v>
      </c>
      <c r="O676" t="s">
        <v>377</v>
      </c>
      <c r="P676" t="s">
        <v>146</v>
      </c>
      <c r="Q676" t="s">
        <v>49</v>
      </c>
      <c r="S676" t="s">
        <v>2290</v>
      </c>
      <c r="V676" t="s">
        <v>42</v>
      </c>
      <c r="W676" t="s">
        <v>42</v>
      </c>
      <c r="AD676" t="s">
        <v>42</v>
      </c>
      <c r="AI676" t="s">
        <v>713</v>
      </c>
      <c r="AK676" t="s">
        <v>42</v>
      </c>
      <c r="AL676" t="s">
        <v>43</v>
      </c>
    </row>
    <row r="677" spans="1:38" x14ac:dyDescent="0.25">
      <c r="A677">
        <v>675</v>
      </c>
      <c r="B677" t="s">
        <v>2291</v>
      </c>
      <c r="C677" s="6" t="s">
        <v>2292</v>
      </c>
      <c r="D677">
        <v>47</v>
      </c>
      <c r="E677" t="s">
        <v>46</v>
      </c>
      <c r="F677" t="s">
        <v>55</v>
      </c>
      <c r="G677" t="s">
        <v>146</v>
      </c>
      <c r="H677" t="s">
        <v>49</v>
      </c>
      <c r="I677" t="s">
        <v>57</v>
      </c>
      <c r="J677" t="s">
        <v>146</v>
      </c>
      <c r="K677" t="s">
        <v>49</v>
      </c>
      <c r="L677" t="s">
        <v>70</v>
      </c>
      <c r="O677" t="s">
        <v>70</v>
      </c>
      <c r="P677" t="s">
        <v>146</v>
      </c>
      <c r="Q677" t="s">
        <v>49</v>
      </c>
      <c r="R677" t="s">
        <v>57</v>
      </c>
      <c r="S677" t="s">
        <v>2293</v>
      </c>
      <c r="U677" t="s">
        <v>42</v>
      </c>
      <c r="W677" t="s">
        <v>42</v>
      </c>
      <c r="AA677" t="s">
        <v>42</v>
      </c>
    </row>
    <row r="678" spans="1:38" x14ac:dyDescent="0.25">
      <c r="A678">
        <v>676</v>
      </c>
      <c r="B678" t="s">
        <v>2294</v>
      </c>
      <c r="C678" s="6" t="s">
        <v>2295</v>
      </c>
      <c r="D678">
        <v>57</v>
      </c>
      <c r="E678" t="s">
        <v>46</v>
      </c>
      <c r="F678" t="s">
        <v>55</v>
      </c>
      <c r="G678" t="s">
        <v>525</v>
      </c>
      <c r="J678" t="s">
        <v>525</v>
      </c>
      <c r="K678" t="s">
        <v>93</v>
      </c>
      <c r="L678" t="s">
        <v>70</v>
      </c>
      <c r="N678" t="s">
        <v>170</v>
      </c>
      <c r="O678" t="s">
        <v>70</v>
      </c>
      <c r="S678" t="s">
        <v>2296</v>
      </c>
      <c r="Y678" t="s">
        <v>42</v>
      </c>
      <c r="Z678" t="s">
        <v>42</v>
      </c>
      <c r="AA678" t="s">
        <v>42</v>
      </c>
      <c r="AC678" t="s">
        <v>42</v>
      </c>
      <c r="AL678" t="s">
        <v>43</v>
      </c>
    </row>
    <row r="679" spans="1:38" x14ac:dyDescent="0.25">
      <c r="A679">
        <v>677</v>
      </c>
      <c r="B679" t="s">
        <v>2297</v>
      </c>
      <c r="C679" s="6" t="s">
        <v>2298</v>
      </c>
      <c r="D679">
        <v>48</v>
      </c>
      <c r="E679" t="s">
        <v>46</v>
      </c>
      <c r="F679" t="s">
        <v>106</v>
      </c>
      <c r="G679" t="s">
        <v>146</v>
      </c>
      <c r="H679" t="s">
        <v>49</v>
      </c>
      <c r="I679" t="s">
        <v>57</v>
      </c>
      <c r="J679" t="s">
        <v>146</v>
      </c>
      <c r="K679" t="s">
        <v>49</v>
      </c>
      <c r="L679" t="s">
        <v>50</v>
      </c>
      <c r="O679" t="s">
        <v>186</v>
      </c>
      <c r="P679" t="s">
        <v>2299</v>
      </c>
      <c r="Q679" t="s">
        <v>49</v>
      </c>
      <c r="R679" t="s">
        <v>57</v>
      </c>
      <c r="S679" t="s">
        <v>2300</v>
      </c>
      <c r="W679" t="s">
        <v>42</v>
      </c>
      <c r="Y679" t="s">
        <v>42</v>
      </c>
      <c r="AC679" t="s">
        <v>42</v>
      </c>
      <c r="AL679" t="s">
        <v>43</v>
      </c>
    </row>
    <row r="680" spans="1:38" x14ac:dyDescent="0.25">
      <c r="A680">
        <v>678</v>
      </c>
      <c r="B680" t="s">
        <v>2301</v>
      </c>
      <c r="C680" s="6" t="s">
        <v>2302</v>
      </c>
      <c r="D680">
        <v>35</v>
      </c>
      <c r="E680" t="s">
        <v>46</v>
      </c>
      <c r="F680" t="s">
        <v>55</v>
      </c>
      <c r="G680" t="s">
        <v>2303</v>
      </c>
      <c r="H680" t="s">
        <v>101</v>
      </c>
      <c r="I680" t="s">
        <v>57</v>
      </c>
      <c r="J680" t="s">
        <v>101</v>
      </c>
      <c r="K680" t="s">
        <v>101</v>
      </c>
      <c r="L680" t="s">
        <v>50</v>
      </c>
      <c r="N680" t="s">
        <v>59</v>
      </c>
      <c r="O680" t="s">
        <v>70</v>
      </c>
      <c r="P680" t="s">
        <v>2303</v>
      </c>
      <c r="Q680" t="s">
        <v>101</v>
      </c>
      <c r="R680" t="s">
        <v>57</v>
      </c>
      <c r="S680" t="s">
        <v>2304</v>
      </c>
      <c r="U680" t="s">
        <v>42</v>
      </c>
      <c r="W680" t="s">
        <v>42</v>
      </c>
      <c r="AC680" t="s">
        <v>42</v>
      </c>
      <c r="AL680" t="s">
        <v>43</v>
      </c>
    </row>
    <row r="681" spans="1:38" x14ac:dyDescent="0.25">
      <c r="A681">
        <v>679</v>
      </c>
      <c r="B681" t="s">
        <v>2305</v>
      </c>
      <c r="C681" s="6" t="s">
        <v>2306</v>
      </c>
      <c r="D681">
        <v>24</v>
      </c>
      <c r="E681" t="s">
        <v>46</v>
      </c>
      <c r="F681" t="s">
        <v>55</v>
      </c>
      <c r="G681" t="s">
        <v>81</v>
      </c>
      <c r="H681" t="s">
        <v>82</v>
      </c>
      <c r="I681" t="s">
        <v>57</v>
      </c>
      <c r="J681" t="s">
        <v>81</v>
      </c>
      <c r="L681" t="s">
        <v>70</v>
      </c>
      <c r="N681" t="s">
        <v>69</v>
      </c>
      <c r="O681" t="s">
        <v>70</v>
      </c>
      <c r="P681" t="s">
        <v>81</v>
      </c>
      <c r="S681" t="s">
        <v>2307</v>
      </c>
      <c r="U681" t="s">
        <v>42</v>
      </c>
      <c r="V681" t="s">
        <v>42</v>
      </c>
      <c r="W681" t="s">
        <v>42</v>
      </c>
      <c r="AK681" t="s">
        <v>42</v>
      </c>
      <c r="AL681" t="s">
        <v>43</v>
      </c>
    </row>
    <row r="682" spans="1:38" x14ac:dyDescent="0.25">
      <c r="A682">
        <v>680</v>
      </c>
      <c r="B682" t="s">
        <v>2308</v>
      </c>
      <c r="C682" s="6" t="s">
        <v>2309</v>
      </c>
      <c r="D682">
        <v>34</v>
      </c>
      <c r="E682" t="s">
        <v>46</v>
      </c>
      <c r="F682" t="s">
        <v>106</v>
      </c>
      <c r="G682" t="s">
        <v>178</v>
      </c>
      <c r="H682" t="s">
        <v>82</v>
      </c>
      <c r="J682" t="s">
        <v>178</v>
      </c>
      <c r="K682" t="s">
        <v>82</v>
      </c>
      <c r="L682" t="s">
        <v>70</v>
      </c>
      <c r="N682" t="s">
        <v>59</v>
      </c>
      <c r="O682" t="s">
        <v>70</v>
      </c>
      <c r="S682" t="s">
        <v>242</v>
      </c>
      <c r="U682" t="s">
        <v>42</v>
      </c>
      <c r="V682" t="s">
        <v>42</v>
      </c>
      <c r="AL682" t="s">
        <v>43</v>
      </c>
    </row>
    <row r="683" spans="1:38" x14ac:dyDescent="0.25">
      <c r="A683">
        <v>681</v>
      </c>
      <c r="B683" t="s">
        <v>2310</v>
      </c>
      <c r="C683" s="6" t="s">
        <v>2311</v>
      </c>
      <c r="D683">
        <v>42</v>
      </c>
      <c r="E683" t="s">
        <v>46</v>
      </c>
      <c r="F683" t="s">
        <v>55</v>
      </c>
      <c r="G683" t="s">
        <v>201</v>
      </c>
      <c r="H683" t="s">
        <v>202</v>
      </c>
      <c r="I683" t="s">
        <v>57</v>
      </c>
      <c r="J683" t="s">
        <v>201</v>
      </c>
      <c r="K683" t="s">
        <v>202</v>
      </c>
      <c r="L683" t="s">
        <v>70</v>
      </c>
      <c r="N683" t="s">
        <v>2312</v>
      </c>
      <c r="O683" t="s">
        <v>70</v>
      </c>
      <c r="P683" t="s">
        <v>201</v>
      </c>
      <c r="Q683" t="s">
        <v>202</v>
      </c>
      <c r="S683" t="s">
        <v>2313</v>
      </c>
      <c r="U683" t="s">
        <v>42</v>
      </c>
      <c r="V683" t="s">
        <v>42</v>
      </c>
      <c r="W683" t="s">
        <v>42</v>
      </c>
      <c r="AC683" t="s">
        <v>42</v>
      </c>
      <c r="AK683" t="s">
        <v>42</v>
      </c>
      <c r="AL683" t="s">
        <v>43</v>
      </c>
    </row>
    <row r="684" spans="1:38" x14ac:dyDescent="0.25">
      <c r="A684">
        <v>682</v>
      </c>
      <c r="B684" t="s">
        <v>2314</v>
      </c>
      <c r="C684" s="6" t="s">
        <v>2315</v>
      </c>
      <c r="D684">
        <v>41</v>
      </c>
      <c r="E684" t="s">
        <v>54</v>
      </c>
      <c r="F684" t="s">
        <v>55</v>
      </c>
      <c r="G684" t="s">
        <v>81</v>
      </c>
      <c r="H684" t="s">
        <v>82</v>
      </c>
      <c r="I684" t="s">
        <v>57</v>
      </c>
      <c r="J684" t="s">
        <v>81</v>
      </c>
      <c r="L684" t="s">
        <v>50</v>
      </c>
      <c r="N684" t="s">
        <v>59</v>
      </c>
      <c r="O684" t="s">
        <v>70</v>
      </c>
      <c r="P684" t="s">
        <v>81</v>
      </c>
      <c r="S684" t="s">
        <v>2316</v>
      </c>
      <c r="U684" t="s">
        <v>42</v>
      </c>
      <c r="AB684" t="s">
        <v>42</v>
      </c>
      <c r="AK684" t="s">
        <v>42</v>
      </c>
      <c r="AL684" t="s">
        <v>43</v>
      </c>
    </row>
    <row r="685" spans="1:38" x14ac:dyDescent="0.25">
      <c r="A685">
        <v>683</v>
      </c>
      <c r="B685" t="s">
        <v>2317</v>
      </c>
      <c r="C685" s="6" t="s">
        <v>2318</v>
      </c>
      <c r="D685">
        <v>34</v>
      </c>
      <c r="E685" t="s">
        <v>46</v>
      </c>
      <c r="F685" t="s">
        <v>60</v>
      </c>
      <c r="G685" t="s">
        <v>82</v>
      </c>
      <c r="H685" t="s">
        <v>82</v>
      </c>
      <c r="I685" t="s">
        <v>57</v>
      </c>
      <c r="J685" t="s">
        <v>82</v>
      </c>
      <c r="K685" t="s">
        <v>82</v>
      </c>
      <c r="L685" t="s">
        <v>50</v>
      </c>
      <c r="N685" t="s">
        <v>59</v>
      </c>
      <c r="O685" t="s">
        <v>70</v>
      </c>
      <c r="P685" t="s">
        <v>82</v>
      </c>
      <c r="Q685" t="s">
        <v>82</v>
      </c>
      <c r="S685" t="s">
        <v>2319</v>
      </c>
      <c r="W685" t="s">
        <v>42</v>
      </c>
      <c r="AA685" t="s">
        <v>42</v>
      </c>
      <c r="AK685" t="s">
        <v>42</v>
      </c>
      <c r="AL685" t="s">
        <v>43</v>
      </c>
    </row>
    <row r="686" spans="1:38" x14ac:dyDescent="0.25">
      <c r="A686">
        <v>684</v>
      </c>
      <c r="B686" t="s">
        <v>2320</v>
      </c>
      <c r="C686" s="6" t="s">
        <v>1845</v>
      </c>
      <c r="D686">
        <v>44</v>
      </c>
      <c r="E686" t="s">
        <v>46</v>
      </c>
      <c r="F686" t="s">
        <v>55</v>
      </c>
      <c r="G686" t="s">
        <v>136</v>
      </c>
      <c r="H686" t="s">
        <v>137</v>
      </c>
      <c r="J686" t="s">
        <v>136</v>
      </c>
      <c r="K686" t="s">
        <v>137</v>
      </c>
      <c r="L686" t="s">
        <v>70</v>
      </c>
      <c r="N686" t="s">
        <v>83</v>
      </c>
      <c r="O686" t="s">
        <v>70</v>
      </c>
      <c r="S686" t="s">
        <v>2321</v>
      </c>
      <c r="V686" t="s">
        <v>42</v>
      </c>
      <c r="Y686" t="s">
        <v>42</v>
      </c>
      <c r="AL686" t="s">
        <v>43</v>
      </c>
    </row>
    <row r="687" spans="1:38" x14ac:dyDescent="0.25">
      <c r="A687">
        <v>685</v>
      </c>
      <c r="B687" t="s">
        <v>2322</v>
      </c>
      <c r="C687" s="6" t="s">
        <v>1424</v>
      </c>
      <c r="D687">
        <v>40</v>
      </c>
      <c r="E687" t="s">
        <v>46</v>
      </c>
      <c r="F687" t="s">
        <v>106</v>
      </c>
      <c r="J687" t="s">
        <v>260</v>
      </c>
      <c r="L687" t="s">
        <v>34</v>
      </c>
      <c r="M687" t="s">
        <v>1718</v>
      </c>
      <c r="N687" t="s">
        <v>59</v>
      </c>
      <c r="O687" t="s">
        <v>287</v>
      </c>
      <c r="P687" t="s">
        <v>260</v>
      </c>
      <c r="S687" t="s">
        <v>517</v>
      </c>
      <c r="U687" t="s">
        <v>42</v>
      </c>
      <c r="V687" t="s">
        <v>42</v>
      </c>
      <c r="AK687" t="s">
        <v>42</v>
      </c>
      <c r="AL687" t="s">
        <v>43</v>
      </c>
    </row>
    <row r="688" spans="1:38" x14ac:dyDescent="0.25">
      <c r="A688">
        <v>686</v>
      </c>
      <c r="B688" t="s">
        <v>2323</v>
      </c>
      <c r="C688" s="6" t="s">
        <v>2324</v>
      </c>
      <c r="D688">
        <v>34</v>
      </c>
      <c r="E688" t="s">
        <v>46</v>
      </c>
      <c r="F688" t="s">
        <v>55</v>
      </c>
      <c r="J688" t="s">
        <v>81</v>
      </c>
      <c r="K688" t="s">
        <v>82</v>
      </c>
      <c r="L688" t="s">
        <v>50</v>
      </c>
      <c r="N688" t="s">
        <v>170</v>
      </c>
      <c r="O688" t="s">
        <v>70</v>
      </c>
      <c r="P688" t="s">
        <v>81</v>
      </c>
      <c r="Q688" t="s">
        <v>82</v>
      </c>
      <c r="R688" t="s">
        <v>57</v>
      </c>
      <c r="S688" t="s">
        <v>2325</v>
      </c>
      <c r="U688" t="s">
        <v>42</v>
      </c>
      <c r="W688" t="s">
        <v>42</v>
      </c>
      <c r="AC688" t="s">
        <v>42</v>
      </c>
      <c r="AL688" t="s">
        <v>43</v>
      </c>
    </row>
    <row r="689" spans="1:38" x14ac:dyDescent="0.25">
      <c r="A689">
        <v>687</v>
      </c>
      <c r="B689" t="s">
        <v>2326</v>
      </c>
      <c r="C689" s="6" t="s">
        <v>2327</v>
      </c>
      <c r="D689">
        <v>31</v>
      </c>
      <c r="E689" t="s">
        <v>46</v>
      </c>
      <c r="F689" t="s">
        <v>55</v>
      </c>
      <c r="G689" t="s">
        <v>207</v>
      </c>
      <c r="H689" t="s">
        <v>93</v>
      </c>
      <c r="I689" t="s">
        <v>57</v>
      </c>
      <c r="J689" t="s">
        <v>208</v>
      </c>
      <c r="K689" t="s">
        <v>93</v>
      </c>
      <c r="L689" t="s">
        <v>34</v>
      </c>
      <c r="M689" t="s">
        <v>564</v>
      </c>
      <c r="N689" t="s">
        <v>59</v>
      </c>
      <c r="O689" t="s">
        <v>2048</v>
      </c>
      <c r="P689" t="s">
        <v>208</v>
      </c>
      <c r="Q689" t="s">
        <v>93</v>
      </c>
      <c r="S689" t="s">
        <v>2328</v>
      </c>
      <c r="V689" t="s">
        <v>42</v>
      </c>
      <c r="W689" t="s">
        <v>42</v>
      </c>
      <c r="X689" t="s">
        <v>42</v>
      </c>
      <c r="AK689" t="s">
        <v>42</v>
      </c>
      <c r="AL689" t="s">
        <v>43</v>
      </c>
    </row>
    <row r="690" spans="1:38" x14ac:dyDescent="0.25">
      <c r="A690">
        <v>688</v>
      </c>
      <c r="B690" t="s">
        <v>2329</v>
      </c>
      <c r="C690" s="6" t="s">
        <v>960</v>
      </c>
      <c r="D690">
        <v>31</v>
      </c>
      <c r="E690" t="s">
        <v>54</v>
      </c>
      <c r="F690" t="s">
        <v>55</v>
      </c>
      <c r="G690" t="s">
        <v>357</v>
      </c>
      <c r="H690" t="s">
        <v>93</v>
      </c>
      <c r="I690" t="s">
        <v>57</v>
      </c>
      <c r="J690" t="s">
        <v>151</v>
      </c>
      <c r="K690" t="s">
        <v>93</v>
      </c>
      <c r="L690" t="s">
        <v>50</v>
      </c>
      <c r="N690" t="s">
        <v>59</v>
      </c>
      <c r="O690" t="s">
        <v>70</v>
      </c>
      <c r="P690" t="s">
        <v>357</v>
      </c>
      <c r="Q690" t="s">
        <v>93</v>
      </c>
      <c r="R690" t="s">
        <v>57</v>
      </c>
      <c r="S690" t="s">
        <v>2330</v>
      </c>
      <c r="U690" t="s">
        <v>42</v>
      </c>
      <c r="AC690" t="s">
        <v>42</v>
      </c>
      <c r="AL690" t="s">
        <v>43</v>
      </c>
    </row>
    <row r="691" spans="1:38" x14ac:dyDescent="0.25">
      <c r="A691">
        <v>689</v>
      </c>
      <c r="B691" t="s">
        <v>2331</v>
      </c>
      <c r="C691" s="6" t="s">
        <v>2332</v>
      </c>
      <c r="D691">
        <v>25</v>
      </c>
      <c r="E691" t="s">
        <v>46</v>
      </c>
      <c r="F691" t="s">
        <v>55</v>
      </c>
      <c r="G691" t="s">
        <v>87</v>
      </c>
      <c r="H691" t="s">
        <v>82</v>
      </c>
      <c r="I691" t="s">
        <v>57</v>
      </c>
      <c r="J691" t="s">
        <v>896</v>
      </c>
      <c r="L691" t="s">
        <v>34</v>
      </c>
      <c r="M691" t="s">
        <v>2333</v>
      </c>
      <c r="N691" t="s">
        <v>59</v>
      </c>
      <c r="O691" t="s">
        <v>287</v>
      </c>
      <c r="P691" t="s">
        <v>896</v>
      </c>
      <c r="S691" t="s">
        <v>2334</v>
      </c>
      <c r="V691" t="s">
        <v>42</v>
      </c>
      <c r="W691" t="s">
        <v>42</v>
      </c>
      <c r="Y691" t="s">
        <v>42</v>
      </c>
      <c r="AK691" t="s">
        <v>42</v>
      </c>
      <c r="AL691" t="s">
        <v>43</v>
      </c>
    </row>
    <row r="692" spans="1:38" x14ac:dyDescent="0.25">
      <c r="A692">
        <v>690</v>
      </c>
      <c r="B692" t="s">
        <v>2335</v>
      </c>
      <c r="C692" s="6" t="s">
        <v>2336</v>
      </c>
      <c r="D692">
        <v>41</v>
      </c>
      <c r="E692" t="s">
        <v>54</v>
      </c>
      <c r="F692" t="s">
        <v>55</v>
      </c>
      <c r="G692" t="s">
        <v>81</v>
      </c>
      <c r="H692" t="s">
        <v>82</v>
      </c>
      <c r="I692" t="s">
        <v>57</v>
      </c>
      <c r="J692" t="s">
        <v>81</v>
      </c>
      <c r="L692" t="s">
        <v>70</v>
      </c>
      <c r="N692" t="s">
        <v>927</v>
      </c>
      <c r="O692" t="s">
        <v>70</v>
      </c>
      <c r="P692" t="s">
        <v>81</v>
      </c>
      <c r="S692" t="s">
        <v>2337</v>
      </c>
      <c r="U692" t="s">
        <v>42</v>
      </c>
      <c r="V692" t="s">
        <v>42</v>
      </c>
      <c r="W692" t="s">
        <v>42</v>
      </c>
      <c r="AC692" t="s">
        <v>42</v>
      </c>
      <c r="AK692" t="s">
        <v>42</v>
      </c>
      <c r="AL692" t="s">
        <v>43</v>
      </c>
    </row>
    <row r="693" spans="1:38" x14ac:dyDescent="0.25">
      <c r="A693">
        <v>691</v>
      </c>
      <c r="B693" t="s">
        <v>2338</v>
      </c>
      <c r="C693" s="6" t="s">
        <v>2339</v>
      </c>
      <c r="D693">
        <v>36</v>
      </c>
      <c r="E693" t="s">
        <v>46</v>
      </c>
      <c r="F693" t="s">
        <v>106</v>
      </c>
      <c r="J693" t="s">
        <v>101</v>
      </c>
      <c r="K693" t="s">
        <v>101</v>
      </c>
      <c r="L693" t="s">
        <v>34</v>
      </c>
      <c r="M693" t="s">
        <v>2340</v>
      </c>
      <c r="N693" t="s">
        <v>170</v>
      </c>
      <c r="O693" t="s">
        <v>70</v>
      </c>
      <c r="S693" t="s">
        <v>89</v>
      </c>
      <c r="U693" t="s">
        <v>42</v>
      </c>
      <c r="AL693" t="s">
        <v>43</v>
      </c>
    </row>
    <row r="694" spans="1:38" x14ac:dyDescent="0.25">
      <c r="A694">
        <v>692</v>
      </c>
      <c r="B694" t="s">
        <v>2341</v>
      </c>
      <c r="C694" s="6" t="s">
        <v>2342</v>
      </c>
      <c r="D694">
        <v>27</v>
      </c>
      <c r="E694" t="s">
        <v>54</v>
      </c>
      <c r="F694" t="s">
        <v>55</v>
      </c>
      <c r="G694" t="s">
        <v>305</v>
      </c>
      <c r="H694" t="s">
        <v>93</v>
      </c>
      <c r="I694" t="s">
        <v>57</v>
      </c>
      <c r="J694" t="s">
        <v>305</v>
      </c>
      <c r="K694" t="s">
        <v>93</v>
      </c>
      <c r="L694" t="s">
        <v>70</v>
      </c>
      <c r="N694" t="s">
        <v>166</v>
      </c>
      <c r="O694" t="s">
        <v>70</v>
      </c>
      <c r="P694" t="s">
        <v>305</v>
      </c>
      <c r="Q694" t="s">
        <v>93</v>
      </c>
      <c r="R694" t="s">
        <v>57</v>
      </c>
      <c r="S694" t="s">
        <v>2343</v>
      </c>
      <c r="U694" t="s">
        <v>42</v>
      </c>
      <c r="W694" t="s">
        <v>42</v>
      </c>
      <c r="AC694" t="s">
        <v>42</v>
      </c>
      <c r="AD694" t="s">
        <v>42</v>
      </c>
      <c r="AL694" t="s">
        <v>43</v>
      </c>
    </row>
    <row r="695" spans="1:38" x14ac:dyDescent="0.25">
      <c r="A695">
        <v>693</v>
      </c>
      <c r="B695" t="s">
        <v>2344</v>
      </c>
      <c r="C695" s="6" t="s">
        <v>2345</v>
      </c>
      <c r="D695">
        <v>46</v>
      </c>
      <c r="E695" t="s">
        <v>46</v>
      </c>
      <c r="F695" t="s">
        <v>55</v>
      </c>
      <c r="G695" t="s">
        <v>82</v>
      </c>
      <c r="H695" t="s">
        <v>82</v>
      </c>
      <c r="J695" t="s">
        <v>82</v>
      </c>
      <c r="K695" t="s">
        <v>82</v>
      </c>
      <c r="L695" t="s">
        <v>34</v>
      </c>
      <c r="M695" t="s">
        <v>297</v>
      </c>
      <c r="N695" t="s">
        <v>2346</v>
      </c>
      <c r="O695" t="s">
        <v>298</v>
      </c>
      <c r="S695" t="s">
        <v>89</v>
      </c>
      <c r="U695" t="s">
        <v>42</v>
      </c>
      <c r="AL695" t="s">
        <v>43</v>
      </c>
    </row>
    <row r="696" spans="1:38" x14ac:dyDescent="0.25">
      <c r="A696">
        <v>694</v>
      </c>
      <c r="B696" t="s">
        <v>2347</v>
      </c>
      <c r="C696" s="6" t="s">
        <v>2348</v>
      </c>
      <c r="D696">
        <v>30</v>
      </c>
      <c r="E696" t="s">
        <v>46</v>
      </c>
      <c r="F696" t="s">
        <v>55</v>
      </c>
      <c r="G696" t="s">
        <v>793</v>
      </c>
      <c r="H696" t="s">
        <v>137</v>
      </c>
      <c r="I696" t="s">
        <v>57</v>
      </c>
      <c r="J696" t="s">
        <v>793</v>
      </c>
      <c r="K696" t="s">
        <v>137</v>
      </c>
      <c r="L696" t="s">
        <v>70</v>
      </c>
      <c r="N696" t="s">
        <v>350</v>
      </c>
      <c r="O696" t="s">
        <v>70</v>
      </c>
      <c r="P696" t="s">
        <v>793</v>
      </c>
      <c r="Q696" t="s">
        <v>137</v>
      </c>
      <c r="S696" t="s">
        <v>247</v>
      </c>
      <c r="W696" t="s">
        <v>42</v>
      </c>
      <c r="AK696" t="s">
        <v>42</v>
      </c>
      <c r="AL696" t="s">
        <v>43</v>
      </c>
    </row>
    <row r="697" spans="1:38" x14ac:dyDescent="0.25">
      <c r="A697">
        <v>695</v>
      </c>
      <c r="B697" t="s">
        <v>2349</v>
      </c>
      <c r="C697" s="6" t="s">
        <v>2350</v>
      </c>
      <c r="D697">
        <v>60</v>
      </c>
      <c r="E697" t="s">
        <v>46</v>
      </c>
      <c r="F697" t="s">
        <v>55</v>
      </c>
      <c r="G697" t="s">
        <v>305</v>
      </c>
      <c r="H697" t="s">
        <v>93</v>
      </c>
      <c r="I697" t="s">
        <v>57</v>
      </c>
      <c r="J697" t="s">
        <v>305</v>
      </c>
      <c r="K697" t="s">
        <v>93</v>
      </c>
      <c r="L697" t="s">
        <v>70</v>
      </c>
      <c r="O697" t="s">
        <v>70</v>
      </c>
      <c r="S697" t="s">
        <v>2351</v>
      </c>
      <c r="AC697" t="s">
        <v>42</v>
      </c>
      <c r="AD697" t="s">
        <v>42</v>
      </c>
      <c r="AK697" t="s">
        <v>42</v>
      </c>
      <c r="AL697" t="s">
        <v>43</v>
      </c>
    </row>
    <row r="698" spans="1:38" x14ac:dyDescent="0.25">
      <c r="A698">
        <v>696</v>
      </c>
      <c r="B698" t="s">
        <v>2352</v>
      </c>
      <c r="C698" s="6" t="s">
        <v>2353</v>
      </c>
      <c r="D698">
        <v>35</v>
      </c>
      <c r="E698" t="s">
        <v>46</v>
      </c>
      <c r="F698" t="s">
        <v>55</v>
      </c>
      <c r="J698" t="s">
        <v>93</v>
      </c>
      <c r="K698" t="s">
        <v>93</v>
      </c>
      <c r="L698" t="s">
        <v>50</v>
      </c>
      <c r="N698" t="s">
        <v>350</v>
      </c>
      <c r="O698" t="s">
        <v>1885</v>
      </c>
      <c r="P698" t="s">
        <v>93</v>
      </c>
      <c r="Q698" t="s">
        <v>93</v>
      </c>
      <c r="R698" t="s">
        <v>57</v>
      </c>
      <c r="S698" t="s">
        <v>2354</v>
      </c>
      <c r="W698" t="s">
        <v>42</v>
      </c>
      <c r="X698" t="s">
        <v>42</v>
      </c>
      <c r="AA698" t="s">
        <v>42</v>
      </c>
      <c r="AL698" t="s">
        <v>43</v>
      </c>
    </row>
    <row r="699" spans="1:38" x14ac:dyDescent="0.25">
      <c r="A699">
        <v>697</v>
      </c>
      <c r="B699" t="s">
        <v>2355</v>
      </c>
      <c r="C699" s="6" t="s">
        <v>2356</v>
      </c>
      <c r="D699">
        <v>42</v>
      </c>
      <c r="E699" t="s">
        <v>46</v>
      </c>
      <c r="F699" t="s">
        <v>106</v>
      </c>
      <c r="G699" t="s">
        <v>178</v>
      </c>
      <c r="H699" t="s">
        <v>82</v>
      </c>
      <c r="I699" t="s">
        <v>57</v>
      </c>
      <c r="J699" t="s">
        <v>178</v>
      </c>
      <c r="K699" t="s">
        <v>82</v>
      </c>
      <c r="L699" t="s">
        <v>70</v>
      </c>
      <c r="N699" t="s">
        <v>350</v>
      </c>
      <c r="O699" t="s">
        <v>411</v>
      </c>
      <c r="P699" t="s">
        <v>178</v>
      </c>
      <c r="Q699" t="s">
        <v>82</v>
      </c>
      <c r="S699" t="s">
        <v>2357</v>
      </c>
      <c r="V699" t="s">
        <v>42</v>
      </c>
      <c r="AL699" t="s">
        <v>43</v>
      </c>
    </row>
    <row r="700" spans="1:38" x14ac:dyDescent="0.25">
      <c r="A700">
        <v>698</v>
      </c>
      <c r="B700" t="s">
        <v>2358</v>
      </c>
      <c r="C700" s="6" t="s">
        <v>2359</v>
      </c>
      <c r="D700">
        <v>29</v>
      </c>
      <c r="E700" t="s">
        <v>46</v>
      </c>
      <c r="F700" t="s">
        <v>55</v>
      </c>
      <c r="G700" t="s">
        <v>201</v>
      </c>
      <c r="H700" t="s">
        <v>202</v>
      </c>
      <c r="I700" t="s">
        <v>57</v>
      </c>
      <c r="J700" t="s">
        <v>201</v>
      </c>
      <c r="K700" t="s">
        <v>202</v>
      </c>
      <c r="L700" t="s">
        <v>70</v>
      </c>
      <c r="N700" t="s">
        <v>59</v>
      </c>
      <c r="O700" t="s">
        <v>70</v>
      </c>
      <c r="P700" t="s">
        <v>201</v>
      </c>
      <c r="Q700" t="s">
        <v>202</v>
      </c>
      <c r="R700" t="s">
        <v>57</v>
      </c>
      <c r="S700" t="s">
        <v>342</v>
      </c>
      <c r="U700" t="s">
        <v>42</v>
      </c>
      <c r="AL700" t="s">
        <v>43</v>
      </c>
    </row>
    <row r="701" spans="1:38" x14ac:dyDescent="0.25">
      <c r="A701">
        <v>699</v>
      </c>
      <c r="B701" t="s">
        <v>2360</v>
      </c>
      <c r="C701" s="6" t="s">
        <v>2361</v>
      </c>
      <c r="D701">
        <v>43</v>
      </c>
      <c r="E701" t="s">
        <v>54</v>
      </c>
      <c r="F701" t="s">
        <v>55</v>
      </c>
      <c r="G701" t="s">
        <v>341</v>
      </c>
      <c r="H701" t="s">
        <v>101</v>
      </c>
      <c r="J701" t="s">
        <v>341</v>
      </c>
      <c r="K701" t="s">
        <v>101</v>
      </c>
      <c r="L701" t="s">
        <v>70</v>
      </c>
      <c r="N701" t="s">
        <v>2362</v>
      </c>
      <c r="O701" t="s">
        <v>70</v>
      </c>
      <c r="S701" t="s">
        <v>2363</v>
      </c>
      <c r="U701" t="s">
        <v>42</v>
      </c>
      <c r="V701" t="s">
        <v>42</v>
      </c>
      <c r="W701" t="s">
        <v>42</v>
      </c>
      <c r="AL701" t="s">
        <v>43</v>
      </c>
    </row>
    <row r="702" spans="1:38" x14ac:dyDescent="0.25">
      <c r="A702">
        <v>700</v>
      </c>
      <c r="B702" t="s">
        <v>2364</v>
      </c>
      <c r="C702" s="6" t="s">
        <v>2365</v>
      </c>
      <c r="D702">
        <v>43</v>
      </c>
      <c r="E702" t="s">
        <v>46</v>
      </c>
      <c r="F702" t="s">
        <v>55</v>
      </c>
      <c r="G702" t="s">
        <v>208</v>
      </c>
      <c r="H702" t="s">
        <v>93</v>
      </c>
      <c r="I702" t="s">
        <v>57</v>
      </c>
      <c r="J702" t="s">
        <v>208</v>
      </c>
      <c r="L702" t="s">
        <v>70</v>
      </c>
      <c r="N702" t="s">
        <v>69</v>
      </c>
      <c r="O702" t="s">
        <v>70</v>
      </c>
      <c r="P702" t="s">
        <v>208</v>
      </c>
      <c r="S702" t="s">
        <v>2366</v>
      </c>
      <c r="U702" t="s">
        <v>42</v>
      </c>
      <c r="W702" t="s">
        <v>42</v>
      </c>
      <c r="AC702" t="s">
        <v>42</v>
      </c>
      <c r="AK702" t="s">
        <v>42</v>
      </c>
      <c r="AL702" t="s">
        <v>43</v>
      </c>
    </row>
    <row r="703" spans="1:38" x14ac:dyDescent="0.25">
      <c r="A703">
        <v>701</v>
      </c>
      <c r="B703" t="s">
        <v>2367</v>
      </c>
      <c r="C703" s="6" t="s">
        <v>2134</v>
      </c>
      <c r="D703">
        <v>39</v>
      </c>
      <c r="E703" t="s">
        <v>54</v>
      </c>
      <c r="F703" t="s">
        <v>55</v>
      </c>
      <c r="G703" t="s">
        <v>513</v>
      </c>
      <c r="H703" t="s">
        <v>101</v>
      </c>
      <c r="I703" t="s">
        <v>57</v>
      </c>
      <c r="J703" t="s">
        <v>513</v>
      </c>
      <c r="K703" t="s">
        <v>101</v>
      </c>
      <c r="L703" t="s">
        <v>70</v>
      </c>
      <c r="N703" t="s">
        <v>350</v>
      </c>
      <c r="O703" t="s">
        <v>70</v>
      </c>
      <c r="P703" t="s">
        <v>513</v>
      </c>
      <c r="Q703" t="s">
        <v>101</v>
      </c>
      <c r="R703" t="s">
        <v>57</v>
      </c>
      <c r="S703" t="s">
        <v>2368</v>
      </c>
      <c r="W703" t="s">
        <v>42</v>
      </c>
      <c r="AA703" t="s">
        <v>42</v>
      </c>
      <c r="AL703" t="s">
        <v>43</v>
      </c>
    </row>
    <row r="704" spans="1:38" x14ac:dyDescent="0.25">
      <c r="A704">
        <v>702</v>
      </c>
      <c r="B704" t="s">
        <v>2369</v>
      </c>
      <c r="C704" s="6" t="s">
        <v>2370</v>
      </c>
      <c r="D704">
        <v>22</v>
      </c>
      <c r="E704" t="s">
        <v>46</v>
      </c>
      <c r="F704" t="s">
        <v>106</v>
      </c>
      <c r="G704" t="s">
        <v>2091</v>
      </c>
      <c r="H704" t="s">
        <v>82</v>
      </c>
      <c r="I704" t="s">
        <v>57</v>
      </c>
      <c r="J704" t="s">
        <v>2279</v>
      </c>
      <c r="K704" t="s">
        <v>202</v>
      </c>
      <c r="L704" t="s">
        <v>34</v>
      </c>
      <c r="O704" t="s">
        <v>2371</v>
      </c>
      <c r="P704" t="s">
        <v>2279</v>
      </c>
      <c r="Q704" t="s">
        <v>202</v>
      </c>
      <c r="R704" t="s">
        <v>57</v>
      </c>
      <c r="S704" t="s">
        <v>2372</v>
      </c>
      <c r="U704" t="s">
        <v>42</v>
      </c>
      <c r="W704" t="s">
        <v>42</v>
      </c>
      <c r="AK704" t="s">
        <v>42</v>
      </c>
      <c r="AL704" t="s">
        <v>43</v>
      </c>
    </row>
    <row r="705" spans="1:38" x14ac:dyDescent="0.25">
      <c r="A705">
        <v>703</v>
      </c>
      <c r="B705" t="s">
        <v>2373</v>
      </c>
      <c r="C705" s="6" t="s">
        <v>2374</v>
      </c>
      <c r="D705">
        <v>38</v>
      </c>
      <c r="E705" t="s">
        <v>46</v>
      </c>
      <c r="F705" t="s">
        <v>55</v>
      </c>
      <c r="G705" t="s">
        <v>107</v>
      </c>
      <c r="H705" t="s">
        <v>49</v>
      </c>
      <c r="I705" t="s">
        <v>57</v>
      </c>
      <c r="J705" t="s">
        <v>151</v>
      </c>
      <c r="K705" t="s">
        <v>93</v>
      </c>
      <c r="L705" t="s">
        <v>50</v>
      </c>
      <c r="N705" t="s">
        <v>59</v>
      </c>
      <c r="O705" t="s">
        <v>34</v>
      </c>
      <c r="P705" t="s">
        <v>320</v>
      </c>
      <c r="Q705" t="s">
        <v>49</v>
      </c>
      <c r="S705" t="s">
        <v>2375</v>
      </c>
      <c r="U705" t="s">
        <v>42</v>
      </c>
      <c r="W705" t="s">
        <v>42</v>
      </c>
      <c r="X705" t="s">
        <v>42</v>
      </c>
      <c r="AC705" t="s">
        <v>42</v>
      </c>
      <c r="AK705" t="s">
        <v>42</v>
      </c>
      <c r="AL705" t="s">
        <v>43</v>
      </c>
    </row>
    <row r="706" spans="1:38" x14ac:dyDescent="0.25">
      <c r="A706">
        <v>704</v>
      </c>
      <c r="B706" t="s">
        <v>2376</v>
      </c>
      <c r="C706" s="6" t="s">
        <v>926</v>
      </c>
      <c r="D706">
        <v>23</v>
      </c>
      <c r="E706" t="s">
        <v>46</v>
      </c>
      <c r="F706" t="s">
        <v>55</v>
      </c>
      <c r="G706" t="s">
        <v>447</v>
      </c>
      <c r="H706" t="s">
        <v>82</v>
      </c>
      <c r="I706" t="s">
        <v>57</v>
      </c>
      <c r="J706" t="s">
        <v>447</v>
      </c>
      <c r="L706" t="s">
        <v>70</v>
      </c>
      <c r="N706" t="s">
        <v>69</v>
      </c>
      <c r="O706" t="s">
        <v>70</v>
      </c>
      <c r="P706" t="s">
        <v>447</v>
      </c>
      <c r="S706" t="s">
        <v>2377</v>
      </c>
      <c r="U706" t="s">
        <v>42</v>
      </c>
      <c r="AC706" t="s">
        <v>42</v>
      </c>
      <c r="AK706" t="s">
        <v>42</v>
      </c>
      <c r="AL706" t="s">
        <v>43</v>
      </c>
    </row>
    <row r="707" spans="1:38" x14ac:dyDescent="0.25">
      <c r="A707">
        <v>705</v>
      </c>
      <c r="B707" t="s">
        <v>2378</v>
      </c>
      <c r="C707" s="6" t="s">
        <v>2379</v>
      </c>
      <c r="D707">
        <v>46</v>
      </c>
      <c r="E707" t="s">
        <v>46</v>
      </c>
      <c r="F707" t="s">
        <v>106</v>
      </c>
      <c r="G707" t="s">
        <v>146</v>
      </c>
      <c r="H707" t="s">
        <v>49</v>
      </c>
      <c r="I707" t="s">
        <v>57</v>
      </c>
      <c r="J707" t="s">
        <v>146</v>
      </c>
      <c r="K707" t="s">
        <v>49</v>
      </c>
      <c r="L707" t="s">
        <v>70</v>
      </c>
      <c r="N707" t="s">
        <v>59</v>
      </c>
      <c r="O707" t="s">
        <v>70</v>
      </c>
      <c r="P707" t="s">
        <v>146</v>
      </c>
      <c r="Q707" t="s">
        <v>49</v>
      </c>
      <c r="S707" t="s">
        <v>342</v>
      </c>
      <c r="U707" t="s">
        <v>42</v>
      </c>
      <c r="AK707" t="s">
        <v>42</v>
      </c>
      <c r="AL707" t="s">
        <v>43</v>
      </c>
    </row>
    <row r="708" spans="1:38" x14ac:dyDescent="0.25">
      <c r="A708">
        <v>706</v>
      </c>
      <c r="B708" t="s">
        <v>2380</v>
      </c>
      <c r="C708" s="6" t="s">
        <v>1502</v>
      </c>
      <c r="D708">
        <v>40</v>
      </c>
      <c r="E708" t="s">
        <v>54</v>
      </c>
      <c r="F708" t="s">
        <v>55</v>
      </c>
      <c r="G708" t="s">
        <v>305</v>
      </c>
      <c r="H708" t="s">
        <v>93</v>
      </c>
      <c r="I708" t="s">
        <v>57</v>
      </c>
      <c r="J708" t="s">
        <v>305</v>
      </c>
      <c r="K708" t="s">
        <v>93</v>
      </c>
      <c r="L708" t="s">
        <v>70</v>
      </c>
      <c r="N708" t="s">
        <v>59</v>
      </c>
      <c r="O708" t="s">
        <v>70</v>
      </c>
      <c r="P708" t="s">
        <v>305</v>
      </c>
      <c r="Q708" t="s">
        <v>93</v>
      </c>
      <c r="R708" t="s">
        <v>57</v>
      </c>
      <c r="S708" t="s">
        <v>2381</v>
      </c>
      <c r="Y708" t="s">
        <v>42</v>
      </c>
      <c r="Z708" t="s">
        <v>42</v>
      </c>
      <c r="AL708" t="s">
        <v>43</v>
      </c>
    </row>
    <row r="709" spans="1:38" x14ac:dyDescent="0.25">
      <c r="A709">
        <v>707</v>
      </c>
      <c r="B709" t="s">
        <v>2382</v>
      </c>
      <c r="C709" s="6" t="s">
        <v>2383</v>
      </c>
      <c r="D709">
        <v>50</v>
      </c>
      <c r="E709" t="s">
        <v>46</v>
      </c>
      <c r="F709" t="s">
        <v>55</v>
      </c>
      <c r="G709" t="s">
        <v>201</v>
      </c>
      <c r="J709" t="s">
        <v>201</v>
      </c>
      <c r="K709" t="s">
        <v>202</v>
      </c>
      <c r="L709" t="s">
        <v>70</v>
      </c>
      <c r="N709" t="s">
        <v>170</v>
      </c>
      <c r="O709" t="s">
        <v>70</v>
      </c>
      <c r="S709" t="s">
        <v>2384</v>
      </c>
      <c r="U709" t="s">
        <v>42</v>
      </c>
      <c r="Y709" t="s">
        <v>42</v>
      </c>
      <c r="AA709" t="s">
        <v>42</v>
      </c>
      <c r="AL709" t="s">
        <v>43</v>
      </c>
    </row>
    <row r="710" spans="1:38" x14ac:dyDescent="0.25">
      <c r="A710">
        <v>708</v>
      </c>
      <c r="B710" t="s">
        <v>2385</v>
      </c>
      <c r="C710" s="6" t="s">
        <v>2386</v>
      </c>
      <c r="D710">
        <v>31</v>
      </c>
      <c r="E710" t="s">
        <v>46</v>
      </c>
      <c r="F710" t="s">
        <v>55</v>
      </c>
      <c r="G710" t="s">
        <v>192</v>
      </c>
      <c r="H710" t="s">
        <v>82</v>
      </c>
      <c r="I710" t="s">
        <v>57</v>
      </c>
      <c r="J710" t="s">
        <v>192</v>
      </c>
      <c r="L710" t="s">
        <v>70</v>
      </c>
      <c r="N710" t="s">
        <v>59</v>
      </c>
      <c r="O710" t="s">
        <v>70</v>
      </c>
      <c r="P710" t="s">
        <v>192</v>
      </c>
      <c r="S710" t="s">
        <v>726</v>
      </c>
      <c r="U710" t="s">
        <v>42</v>
      </c>
      <c r="W710" t="s">
        <v>42</v>
      </c>
      <c r="AK710" t="s">
        <v>42</v>
      </c>
      <c r="AL710" t="s">
        <v>43</v>
      </c>
    </row>
    <row r="711" spans="1:38" x14ac:dyDescent="0.25">
      <c r="A711">
        <v>709</v>
      </c>
      <c r="B711" t="s">
        <v>2387</v>
      </c>
      <c r="C711" s="6" t="s">
        <v>2388</v>
      </c>
      <c r="D711">
        <v>55</v>
      </c>
      <c r="E711" t="s">
        <v>46</v>
      </c>
      <c r="F711" t="s">
        <v>55</v>
      </c>
      <c r="G711" t="s">
        <v>341</v>
      </c>
      <c r="H711" t="s">
        <v>101</v>
      </c>
      <c r="I711" t="s">
        <v>57</v>
      </c>
      <c r="J711" t="s">
        <v>341</v>
      </c>
      <c r="K711" t="s">
        <v>101</v>
      </c>
      <c r="L711" t="s">
        <v>70</v>
      </c>
      <c r="O711" t="s">
        <v>70</v>
      </c>
      <c r="P711" t="s">
        <v>341</v>
      </c>
      <c r="Q711" t="s">
        <v>101</v>
      </c>
      <c r="R711" t="s">
        <v>57</v>
      </c>
      <c r="S711" t="s">
        <v>2389</v>
      </c>
      <c r="U711" t="s">
        <v>42</v>
      </c>
      <c r="W711" t="s">
        <v>42</v>
      </c>
      <c r="AA711" t="s">
        <v>42</v>
      </c>
      <c r="AK711" t="s">
        <v>42</v>
      </c>
      <c r="AL711" t="s">
        <v>43</v>
      </c>
    </row>
    <row r="712" spans="1:38" x14ac:dyDescent="0.25">
      <c r="A712">
        <v>710</v>
      </c>
      <c r="B712" t="s">
        <v>2390</v>
      </c>
      <c r="C712" s="6" t="s">
        <v>2391</v>
      </c>
      <c r="D712">
        <v>51</v>
      </c>
      <c r="E712" t="s">
        <v>54</v>
      </c>
      <c r="F712" t="s">
        <v>55</v>
      </c>
      <c r="G712" t="s">
        <v>58</v>
      </c>
      <c r="J712" t="s">
        <v>58</v>
      </c>
      <c r="K712" t="s">
        <v>49</v>
      </c>
      <c r="L712" t="s">
        <v>50</v>
      </c>
      <c r="N712" t="s">
        <v>2392</v>
      </c>
      <c r="O712" t="s">
        <v>70</v>
      </c>
      <c r="S712" t="s">
        <v>2393</v>
      </c>
      <c r="AA712" t="s">
        <v>42</v>
      </c>
      <c r="AD712" t="s">
        <v>42</v>
      </c>
      <c r="AL712" t="s">
        <v>43</v>
      </c>
    </row>
    <row r="713" spans="1:38" x14ac:dyDescent="0.25">
      <c r="A713">
        <v>711</v>
      </c>
      <c r="B713" t="s">
        <v>2394</v>
      </c>
      <c r="C713" s="6" t="s">
        <v>2395</v>
      </c>
      <c r="D713">
        <v>45</v>
      </c>
      <c r="E713" t="s">
        <v>46</v>
      </c>
      <c r="F713" t="s">
        <v>106</v>
      </c>
      <c r="G713" t="s">
        <v>146</v>
      </c>
      <c r="H713" t="s">
        <v>49</v>
      </c>
      <c r="I713" t="s">
        <v>57</v>
      </c>
      <c r="J713" t="s">
        <v>146</v>
      </c>
      <c r="K713" t="s">
        <v>49</v>
      </c>
      <c r="L713" t="s">
        <v>70</v>
      </c>
      <c r="N713" t="s">
        <v>350</v>
      </c>
      <c r="O713" t="s">
        <v>70</v>
      </c>
      <c r="P713" t="s">
        <v>146</v>
      </c>
      <c r="Q713" t="s">
        <v>49</v>
      </c>
      <c r="S713" t="s">
        <v>247</v>
      </c>
      <c r="T713" t="s">
        <v>2199</v>
      </c>
      <c r="V713" t="s">
        <v>42</v>
      </c>
      <c r="W713" t="s">
        <v>42</v>
      </c>
      <c r="AK713" t="s">
        <v>42</v>
      </c>
      <c r="AL713" t="s">
        <v>43</v>
      </c>
    </row>
    <row r="714" spans="1:38" x14ac:dyDescent="0.25">
      <c r="A714">
        <v>712</v>
      </c>
      <c r="B714" t="s">
        <v>2396</v>
      </c>
      <c r="C714" s="6" t="s">
        <v>1739</v>
      </c>
      <c r="D714">
        <v>35</v>
      </c>
      <c r="E714" t="s">
        <v>46</v>
      </c>
      <c r="F714" t="s">
        <v>55</v>
      </c>
      <c r="G714" t="s">
        <v>305</v>
      </c>
      <c r="H714" t="s">
        <v>93</v>
      </c>
      <c r="I714" t="s">
        <v>57</v>
      </c>
      <c r="J714" t="s">
        <v>93</v>
      </c>
      <c r="L714" t="s">
        <v>50</v>
      </c>
      <c r="N714" t="s">
        <v>59</v>
      </c>
      <c r="O714" t="s">
        <v>70</v>
      </c>
      <c r="P714" t="s">
        <v>305</v>
      </c>
      <c r="S714" t="s">
        <v>2397</v>
      </c>
      <c r="W714" t="s">
        <v>42</v>
      </c>
      <c r="AC714" t="s">
        <v>42</v>
      </c>
      <c r="AK714" t="s">
        <v>42</v>
      </c>
      <c r="AL714" t="s">
        <v>43</v>
      </c>
    </row>
    <row r="715" spans="1:38" x14ac:dyDescent="0.25">
      <c r="A715">
        <v>713</v>
      </c>
      <c r="B715" t="s">
        <v>2398</v>
      </c>
      <c r="C715" s="6" t="s">
        <v>2399</v>
      </c>
      <c r="D715">
        <v>46</v>
      </c>
      <c r="E715" t="s">
        <v>46</v>
      </c>
      <c r="F715" t="s">
        <v>55</v>
      </c>
      <c r="G715" t="s">
        <v>178</v>
      </c>
      <c r="H715" t="s">
        <v>82</v>
      </c>
      <c r="J715" t="s">
        <v>178</v>
      </c>
      <c r="K715" t="s">
        <v>82</v>
      </c>
      <c r="L715" t="s">
        <v>50</v>
      </c>
      <c r="N715" t="s">
        <v>269</v>
      </c>
      <c r="O715" t="s">
        <v>70</v>
      </c>
      <c r="S715" t="s">
        <v>2400</v>
      </c>
      <c r="U715" t="s">
        <v>42</v>
      </c>
      <c r="W715" t="s">
        <v>42</v>
      </c>
      <c r="AL715" t="s">
        <v>43</v>
      </c>
    </row>
    <row r="716" spans="1:38" x14ac:dyDescent="0.25">
      <c r="A716">
        <v>714</v>
      </c>
      <c r="B716" t="s">
        <v>2401</v>
      </c>
      <c r="C716" s="6" t="s">
        <v>145</v>
      </c>
      <c r="D716">
        <v>23</v>
      </c>
      <c r="E716" t="s">
        <v>54</v>
      </c>
      <c r="F716" t="s">
        <v>55</v>
      </c>
      <c r="G716" t="s">
        <v>207</v>
      </c>
      <c r="J716" t="s">
        <v>82</v>
      </c>
      <c r="K716" t="s">
        <v>82</v>
      </c>
      <c r="L716" t="s">
        <v>50</v>
      </c>
      <c r="N716" t="s">
        <v>69</v>
      </c>
      <c r="O716" t="s">
        <v>70</v>
      </c>
      <c r="S716" t="s">
        <v>2402</v>
      </c>
      <c r="U716" t="s">
        <v>42</v>
      </c>
      <c r="AL716" t="s">
        <v>43</v>
      </c>
    </row>
    <row r="717" spans="1:38" x14ac:dyDescent="0.25">
      <c r="A717">
        <v>715</v>
      </c>
      <c r="B717" t="s">
        <v>2403</v>
      </c>
      <c r="C717" s="6" t="s">
        <v>2404</v>
      </c>
      <c r="D717">
        <v>28</v>
      </c>
      <c r="E717" t="s">
        <v>54</v>
      </c>
      <c r="F717" t="s">
        <v>55</v>
      </c>
      <c r="G717" t="s">
        <v>1091</v>
      </c>
      <c r="H717" t="s">
        <v>76</v>
      </c>
      <c r="I717" t="s">
        <v>67</v>
      </c>
      <c r="J717" t="s">
        <v>2405</v>
      </c>
      <c r="K717" t="s">
        <v>101</v>
      </c>
      <c r="L717" t="s">
        <v>34</v>
      </c>
      <c r="M717" t="s">
        <v>2406</v>
      </c>
      <c r="N717" t="s">
        <v>166</v>
      </c>
      <c r="O717" t="s">
        <v>424</v>
      </c>
      <c r="P717" t="s">
        <v>2405</v>
      </c>
      <c r="Q717" t="s">
        <v>101</v>
      </c>
      <c r="R717" t="s">
        <v>57</v>
      </c>
      <c r="S717" t="s">
        <v>2407</v>
      </c>
      <c r="V717" t="s">
        <v>42</v>
      </c>
      <c r="Y717" t="s">
        <v>42</v>
      </c>
      <c r="AC717" t="s">
        <v>42</v>
      </c>
      <c r="AL717" t="s">
        <v>43</v>
      </c>
    </row>
    <row r="718" spans="1:38" x14ac:dyDescent="0.25">
      <c r="A718">
        <v>716</v>
      </c>
      <c r="B718" t="s">
        <v>2408</v>
      </c>
      <c r="C718" s="6" t="s">
        <v>2409</v>
      </c>
      <c r="D718">
        <v>52</v>
      </c>
      <c r="E718" t="s">
        <v>46</v>
      </c>
      <c r="F718" t="s">
        <v>47</v>
      </c>
      <c r="G718" t="s">
        <v>101</v>
      </c>
      <c r="H718" t="s">
        <v>101</v>
      </c>
      <c r="I718" t="s">
        <v>57</v>
      </c>
      <c r="J718" t="s">
        <v>101</v>
      </c>
      <c r="K718" t="s">
        <v>101</v>
      </c>
      <c r="L718" t="s">
        <v>50</v>
      </c>
      <c r="N718" t="s">
        <v>170</v>
      </c>
      <c r="O718" t="s">
        <v>411</v>
      </c>
      <c r="P718" t="s">
        <v>101</v>
      </c>
      <c r="Q718" t="s">
        <v>101</v>
      </c>
      <c r="R718" t="s">
        <v>57</v>
      </c>
      <c r="S718" t="s">
        <v>1815</v>
      </c>
      <c r="U718" t="s">
        <v>42</v>
      </c>
      <c r="W718" t="s">
        <v>42</v>
      </c>
      <c r="AL718" t="s">
        <v>43</v>
      </c>
    </row>
    <row r="719" spans="1:38" x14ac:dyDescent="0.25">
      <c r="A719">
        <v>717</v>
      </c>
      <c r="B719" t="s">
        <v>2410</v>
      </c>
      <c r="C719" s="6" t="s">
        <v>1382</v>
      </c>
      <c r="D719">
        <v>59</v>
      </c>
      <c r="E719" t="s">
        <v>46</v>
      </c>
      <c r="F719" t="s">
        <v>55</v>
      </c>
      <c r="G719" t="s">
        <v>165</v>
      </c>
      <c r="H719" t="s">
        <v>93</v>
      </c>
      <c r="I719" t="s">
        <v>57</v>
      </c>
      <c r="J719" t="s">
        <v>165</v>
      </c>
      <c r="K719" t="s">
        <v>93</v>
      </c>
      <c r="L719" t="s">
        <v>70</v>
      </c>
      <c r="N719" t="s">
        <v>59</v>
      </c>
      <c r="O719" t="s">
        <v>70</v>
      </c>
      <c r="P719" t="s">
        <v>165</v>
      </c>
      <c r="Q719" t="s">
        <v>93</v>
      </c>
      <c r="R719" t="s">
        <v>57</v>
      </c>
      <c r="S719" t="s">
        <v>2411</v>
      </c>
      <c r="U719" t="s">
        <v>42</v>
      </c>
      <c r="W719" t="s">
        <v>42</v>
      </c>
      <c r="AA719" t="s">
        <v>42</v>
      </c>
      <c r="AL719" t="s">
        <v>43</v>
      </c>
    </row>
    <row r="720" spans="1:38" x14ac:dyDescent="0.25">
      <c r="A720">
        <v>718</v>
      </c>
      <c r="B720" t="s">
        <v>2412</v>
      </c>
      <c r="C720" s="6" t="s">
        <v>2413</v>
      </c>
      <c r="D720">
        <v>46</v>
      </c>
      <c r="E720" t="s">
        <v>54</v>
      </c>
      <c r="F720" t="s">
        <v>55</v>
      </c>
      <c r="G720" t="s">
        <v>1740</v>
      </c>
      <c r="H720" t="s">
        <v>142</v>
      </c>
      <c r="J720" t="s">
        <v>341</v>
      </c>
      <c r="K720" t="s">
        <v>101</v>
      </c>
      <c r="L720" t="s">
        <v>70</v>
      </c>
      <c r="N720" t="s">
        <v>59</v>
      </c>
      <c r="O720" t="s">
        <v>34</v>
      </c>
      <c r="S720" t="s">
        <v>784</v>
      </c>
      <c r="U720" t="s">
        <v>42</v>
      </c>
      <c r="V720" t="s">
        <v>42</v>
      </c>
      <c r="AL720" t="s">
        <v>43</v>
      </c>
    </row>
    <row r="721" spans="1:38" x14ac:dyDescent="0.25">
      <c r="A721">
        <v>719</v>
      </c>
      <c r="B721" t="s">
        <v>2414</v>
      </c>
      <c r="C721" s="6" t="s">
        <v>1858</v>
      </c>
      <c r="D721">
        <v>43</v>
      </c>
      <c r="E721" t="s">
        <v>46</v>
      </c>
      <c r="F721" t="s">
        <v>55</v>
      </c>
      <c r="G721" t="s">
        <v>447</v>
      </c>
      <c r="H721" t="s">
        <v>82</v>
      </c>
      <c r="J721" t="s">
        <v>447</v>
      </c>
      <c r="K721" t="s">
        <v>82</v>
      </c>
      <c r="L721" t="s">
        <v>70</v>
      </c>
      <c r="N721" t="s">
        <v>59</v>
      </c>
      <c r="O721" t="s">
        <v>70</v>
      </c>
      <c r="S721" t="s">
        <v>342</v>
      </c>
      <c r="U721" t="s">
        <v>42</v>
      </c>
      <c r="AL721" t="s">
        <v>43</v>
      </c>
    </row>
    <row r="722" spans="1:38" x14ac:dyDescent="0.25">
      <c r="A722">
        <v>720</v>
      </c>
      <c r="B722" t="s">
        <v>2415</v>
      </c>
      <c r="C722" s="6" t="s">
        <v>2416</v>
      </c>
      <c r="D722">
        <v>55</v>
      </c>
      <c r="E722" t="s">
        <v>46</v>
      </c>
      <c r="F722" t="s">
        <v>55</v>
      </c>
      <c r="G722" t="s">
        <v>503</v>
      </c>
      <c r="H722" t="s">
        <v>82</v>
      </c>
      <c r="I722" t="s">
        <v>57</v>
      </c>
      <c r="J722" t="s">
        <v>503</v>
      </c>
      <c r="K722" t="s">
        <v>82</v>
      </c>
      <c r="L722" t="s">
        <v>70</v>
      </c>
      <c r="O722" t="s">
        <v>70</v>
      </c>
      <c r="S722" t="s">
        <v>2417</v>
      </c>
      <c r="AA722" t="s">
        <v>42</v>
      </c>
      <c r="AC722" t="s">
        <v>42</v>
      </c>
      <c r="AI722" t="s">
        <v>487</v>
      </c>
      <c r="AK722" t="s">
        <v>42</v>
      </c>
      <c r="AL722" t="s">
        <v>43</v>
      </c>
    </row>
    <row r="723" spans="1:38" x14ac:dyDescent="0.25">
      <c r="A723">
        <v>721</v>
      </c>
      <c r="B723" t="s">
        <v>2418</v>
      </c>
      <c r="C723" s="6" t="s">
        <v>2419</v>
      </c>
      <c r="D723">
        <v>47</v>
      </c>
      <c r="E723" t="s">
        <v>46</v>
      </c>
      <c r="F723" t="s">
        <v>55</v>
      </c>
      <c r="G723" t="s">
        <v>178</v>
      </c>
      <c r="H723" t="s">
        <v>82</v>
      </c>
      <c r="I723" t="s">
        <v>57</v>
      </c>
      <c r="J723" t="s">
        <v>178</v>
      </c>
      <c r="L723" t="s">
        <v>70</v>
      </c>
      <c r="N723" t="s">
        <v>59</v>
      </c>
      <c r="O723" t="s">
        <v>70</v>
      </c>
      <c r="P723" t="s">
        <v>178</v>
      </c>
      <c r="S723" t="s">
        <v>1029</v>
      </c>
      <c r="U723" t="s">
        <v>42</v>
      </c>
      <c r="V723" t="s">
        <v>42</v>
      </c>
      <c r="AA723" t="s">
        <v>42</v>
      </c>
      <c r="AK723" t="s">
        <v>42</v>
      </c>
      <c r="AL723" t="s">
        <v>43</v>
      </c>
    </row>
    <row r="724" spans="1:38" x14ac:dyDescent="0.25">
      <c r="A724">
        <v>722</v>
      </c>
      <c r="B724" t="s">
        <v>2420</v>
      </c>
      <c r="C724" s="6" t="s">
        <v>2421</v>
      </c>
      <c r="D724">
        <v>39</v>
      </c>
      <c r="E724" t="s">
        <v>54</v>
      </c>
      <c r="F724" t="s">
        <v>55</v>
      </c>
      <c r="G724" t="s">
        <v>146</v>
      </c>
      <c r="J724" t="s">
        <v>146</v>
      </c>
      <c r="L724" t="s">
        <v>50</v>
      </c>
      <c r="N724" t="s">
        <v>59</v>
      </c>
      <c r="O724" t="s">
        <v>70</v>
      </c>
      <c r="S724" t="s">
        <v>2422</v>
      </c>
      <c r="U724" t="s">
        <v>42</v>
      </c>
      <c r="AL724" t="s">
        <v>43</v>
      </c>
    </row>
    <row r="725" spans="1:38" x14ac:dyDescent="0.25">
      <c r="A725">
        <v>723</v>
      </c>
      <c r="B725" t="s">
        <v>2423</v>
      </c>
      <c r="C725" s="6" t="s">
        <v>2424</v>
      </c>
      <c r="D725">
        <v>32</v>
      </c>
      <c r="E725" t="s">
        <v>46</v>
      </c>
      <c r="F725" t="s">
        <v>55</v>
      </c>
      <c r="G725" t="s">
        <v>2425</v>
      </c>
      <c r="H725" t="s">
        <v>137</v>
      </c>
      <c r="J725" t="s">
        <v>2425</v>
      </c>
      <c r="K725" t="s">
        <v>137</v>
      </c>
      <c r="L725" t="s">
        <v>70</v>
      </c>
      <c r="N725" t="s">
        <v>59</v>
      </c>
      <c r="O725" t="s">
        <v>70</v>
      </c>
      <c r="S725" t="s">
        <v>538</v>
      </c>
      <c r="U725" t="s">
        <v>42</v>
      </c>
      <c r="AL725" t="s">
        <v>43</v>
      </c>
    </row>
    <row r="726" spans="1:38" x14ac:dyDescent="0.25">
      <c r="A726">
        <v>724</v>
      </c>
      <c r="B726" t="s">
        <v>2426</v>
      </c>
      <c r="C726" s="6" t="s">
        <v>2427</v>
      </c>
      <c r="D726">
        <v>36</v>
      </c>
      <c r="E726" t="s">
        <v>46</v>
      </c>
      <c r="F726" t="s">
        <v>55</v>
      </c>
      <c r="G726" t="s">
        <v>192</v>
      </c>
      <c r="H726" t="s">
        <v>82</v>
      </c>
      <c r="J726" t="s">
        <v>192</v>
      </c>
      <c r="K726" t="s">
        <v>82</v>
      </c>
      <c r="L726" t="s">
        <v>70</v>
      </c>
      <c r="N726" t="s">
        <v>59</v>
      </c>
      <c r="O726" t="s">
        <v>70</v>
      </c>
      <c r="S726" t="s">
        <v>538</v>
      </c>
      <c r="U726" t="s">
        <v>42</v>
      </c>
      <c r="AL726" t="s">
        <v>43</v>
      </c>
    </row>
    <row r="727" spans="1:38" x14ac:dyDescent="0.25">
      <c r="A727">
        <v>725</v>
      </c>
      <c r="B727" t="s">
        <v>2428</v>
      </c>
      <c r="C727" s="6" t="s">
        <v>2429</v>
      </c>
      <c r="D727">
        <v>62</v>
      </c>
      <c r="E727" t="s">
        <v>54</v>
      </c>
      <c r="F727" t="s">
        <v>55</v>
      </c>
      <c r="G727" t="s">
        <v>496</v>
      </c>
      <c r="H727" t="s">
        <v>101</v>
      </c>
      <c r="I727" t="s">
        <v>57</v>
      </c>
      <c r="J727" t="s">
        <v>496</v>
      </c>
      <c r="K727" t="s">
        <v>101</v>
      </c>
      <c r="L727" t="s">
        <v>70</v>
      </c>
      <c r="N727" t="s">
        <v>1597</v>
      </c>
      <c r="O727" t="s">
        <v>70</v>
      </c>
      <c r="P727" t="s">
        <v>496</v>
      </c>
      <c r="Q727" t="s">
        <v>101</v>
      </c>
      <c r="R727" t="s">
        <v>57</v>
      </c>
      <c r="S727" t="s">
        <v>2430</v>
      </c>
      <c r="AA727" t="s">
        <v>42</v>
      </c>
      <c r="AB727" t="s">
        <v>42</v>
      </c>
      <c r="AC727" t="s">
        <v>42</v>
      </c>
      <c r="AL727" t="s">
        <v>43</v>
      </c>
    </row>
    <row r="728" spans="1:38" x14ac:dyDescent="0.25">
      <c r="A728">
        <v>726</v>
      </c>
      <c r="B728" t="s">
        <v>2431</v>
      </c>
      <c r="C728" s="6" t="s">
        <v>2432</v>
      </c>
      <c r="D728">
        <v>33</v>
      </c>
      <c r="E728" t="s">
        <v>46</v>
      </c>
      <c r="F728" t="s">
        <v>106</v>
      </c>
      <c r="G728" t="s">
        <v>165</v>
      </c>
      <c r="H728" t="s">
        <v>93</v>
      </c>
      <c r="I728" t="s">
        <v>57</v>
      </c>
      <c r="J728" t="s">
        <v>165</v>
      </c>
      <c r="K728" t="s">
        <v>93</v>
      </c>
      <c r="L728" t="s">
        <v>70</v>
      </c>
      <c r="N728" t="s">
        <v>59</v>
      </c>
      <c r="O728" t="s">
        <v>70</v>
      </c>
      <c r="P728" t="s">
        <v>165</v>
      </c>
      <c r="Q728" t="s">
        <v>93</v>
      </c>
      <c r="S728" t="s">
        <v>2433</v>
      </c>
      <c r="U728" t="s">
        <v>42</v>
      </c>
      <c r="AC728" t="s">
        <v>42</v>
      </c>
      <c r="AI728" t="s">
        <v>257</v>
      </c>
      <c r="AK728" t="s">
        <v>42</v>
      </c>
      <c r="AL728" t="s">
        <v>43</v>
      </c>
    </row>
    <row r="729" spans="1:38" x14ac:dyDescent="0.25">
      <c r="A729">
        <v>727</v>
      </c>
      <c r="B729" t="s">
        <v>2434</v>
      </c>
      <c r="C729" s="6" t="s">
        <v>2435</v>
      </c>
      <c r="D729">
        <v>41</v>
      </c>
      <c r="E729" t="s">
        <v>46</v>
      </c>
      <c r="F729" t="s">
        <v>55</v>
      </c>
      <c r="G729" t="s">
        <v>132</v>
      </c>
      <c r="H729" t="s">
        <v>93</v>
      </c>
      <c r="J729" t="s">
        <v>974</v>
      </c>
      <c r="K729" t="s">
        <v>137</v>
      </c>
      <c r="L729" t="s">
        <v>34</v>
      </c>
      <c r="M729" t="s">
        <v>2436</v>
      </c>
      <c r="N729" t="s">
        <v>83</v>
      </c>
      <c r="O729" t="s">
        <v>110</v>
      </c>
      <c r="S729" t="s">
        <v>2437</v>
      </c>
      <c r="U729" t="s">
        <v>42</v>
      </c>
      <c r="V729" t="s">
        <v>42</v>
      </c>
      <c r="AA729" t="s">
        <v>42</v>
      </c>
      <c r="AL729" t="s">
        <v>43</v>
      </c>
    </row>
    <row r="730" spans="1:38" x14ac:dyDescent="0.25">
      <c r="A730">
        <v>728</v>
      </c>
      <c r="B730" t="s">
        <v>2438</v>
      </c>
      <c r="C730" s="6" t="s">
        <v>2439</v>
      </c>
      <c r="D730">
        <v>30</v>
      </c>
      <c r="E730" t="s">
        <v>46</v>
      </c>
      <c r="F730" t="s">
        <v>55</v>
      </c>
      <c r="G730" t="s">
        <v>790</v>
      </c>
      <c r="H730" t="s">
        <v>82</v>
      </c>
      <c r="J730" t="s">
        <v>790</v>
      </c>
      <c r="K730" t="s">
        <v>82</v>
      </c>
      <c r="L730" t="s">
        <v>70</v>
      </c>
      <c r="N730" t="s">
        <v>2440</v>
      </c>
      <c r="O730" t="s">
        <v>110</v>
      </c>
      <c r="S730" t="s">
        <v>89</v>
      </c>
      <c r="U730" t="s">
        <v>42</v>
      </c>
      <c r="AL730" t="s">
        <v>43</v>
      </c>
    </row>
    <row r="731" spans="1:38" x14ac:dyDescent="0.25">
      <c r="A731">
        <v>729</v>
      </c>
      <c r="B731" t="s">
        <v>2441</v>
      </c>
      <c r="C731" s="6" t="s">
        <v>2442</v>
      </c>
      <c r="D731">
        <v>50</v>
      </c>
      <c r="E731" t="s">
        <v>46</v>
      </c>
      <c r="F731" t="s">
        <v>106</v>
      </c>
      <c r="G731" t="s">
        <v>82</v>
      </c>
      <c r="H731" t="s">
        <v>82</v>
      </c>
      <c r="J731" t="s">
        <v>82</v>
      </c>
      <c r="K731" t="s">
        <v>82</v>
      </c>
      <c r="L731" t="s">
        <v>70</v>
      </c>
      <c r="N731" t="s">
        <v>170</v>
      </c>
      <c r="O731" t="s">
        <v>70</v>
      </c>
      <c r="S731" t="s">
        <v>2443</v>
      </c>
      <c r="U731" t="s">
        <v>42</v>
      </c>
      <c r="V731" t="s">
        <v>42</v>
      </c>
      <c r="AL731" t="s">
        <v>43</v>
      </c>
    </row>
    <row r="732" spans="1:38" x14ac:dyDescent="0.25">
      <c r="A732">
        <v>730</v>
      </c>
      <c r="B732" t="s">
        <v>2444</v>
      </c>
      <c r="C732" s="6" t="s">
        <v>1884</v>
      </c>
      <c r="D732">
        <v>30</v>
      </c>
      <c r="E732" t="s">
        <v>46</v>
      </c>
      <c r="F732" t="s">
        <v>55</v>
      </c>
      <c r="G732" t="s">
        <v>2405</v>
      </c>
      <c r="H732" t="s">
        <v>101</v>
      </c>
      <c r="I732" t="s">
        <v>57</v>
      </c>
      <c r="J732" t="s">
        <v>101</v>
      </c>
      <c r="K732" t="s">
        <v>101</v>
      </c>
      <c r="L732" t="s">
        <v>50</v>
      </c>
      <c r="N732" t="s">
        <v>2445</v>
      </c>
      <c r="O732" t="s">
        <v>2446</v>
      </c>
      <c r="P732" t="s">
        <v>101</v>
      </c>
      <c r="Q732" t="s">
        <v>101</v>
      </c>
      <c r="R732" t="s">
        <v>57</v>
      </c>
      <c r="S732" t="s">
        <v>2447</v>
      </c>
      <c r="Y732" t="s">
        <v>42</v>
      </c>
      <c r="AL732" t="s">
        <v>43</v>
      </c>
    </row>
    <row r="733" spans="1:38" x14ac:dyDescent="0.25">
      <c r="A733">
        <v>731</v>
      </c>
      <c r="B733" t="s">
        <v>2448</v>
      </c>
      <c r="C733" s="6" t="s">
        <v>1339</v>
      </c>
      <c r="D733">
        <v>39</v>
      </c>
      <c r="E733" t="s">
        <v>46</v>
      </c>
      <c r="F733" t="s">
        <v>55</v>
      </c>
      <c r="G733" t="s">
        <v>525</v>
      </c>
      <c r="H733" t="s">
        <v>93</v>
      </c>
      <c r="I733" t="s">
        <v>57</v>
      </c>
      <c r="J733" t="s">
        <v>525</v>
      </c>
      <c r="L733" t="s">
        <v>70</v>
      </c>
      <c r="N733" t="s">
        <v>69</v>
      </c>
      <c r="O733" t="s">
        <v>70</v>
      </c>
      <c r="P733" t="s">
        <v>525</v>
      </c>
      <c r="S733" t="s">
        <v>2449</v>
      </c>
      <c r="U733" t="s">
        <v>42</v>
      </c>
      <c r="W733" t="s">
        <v>42</v>
      </c>
      <c r="AA733" t="s">
        <v>42</v>
      </c>
      <c r="AK733" t="s">
        <v>42</v>
      </c>
      <c r="AL733" t="s">
        <v>43</v>
      </c>
    </row>
    <row r="734" spans="1:38" x14ac:dyDescent="0.25">
      <c r="A734">
        <v>732</v>
      </c>
      <c r="B734" t="s">
        <v>2450</v>
      </c>
      <c r="C734" s="6" t="s">
        <v>1015</v>
      </c>
      <c r="D734">
        <v>66</v>
      </c>
      <c r="E734" t="s">
        <v>46</v>
      </c>
      <c r="F734" t="s">
        <v>47</v>
      </c>
      <c r="G734" t="s">
        <v>82</v>
      </c>
      <c r="H734" t="s">
        <v>82</v>
      </c>
      <c r="I734" t="s">
        <v>57</v>
      </c>
      <c r="J734" t="s">
        <v>82</v>
      </c>
      <c r="K734" t="s">
        <v>82</v>
      </c>
      <c r="L734" t="s">
        <v>70</v>
      </c>
      <c r="N734" t="s">
        <v>170</v>
      </c>
      <c r="O734" t="s">
        <v>70</v>
      </c>
      <c r="P734" t="s">
        <v>82</v>
      </c>
      <c r="Q734" t="s">
        <v>82</v>
      </c>
      <c r="S734" t="s">
        <v>2451</v>
      </c>
      <c r="AL734" t="s">
        <v>43</v>
      </c>
    </row>
    <row r="735" spans="1:38" x14ac:dyDescent="0.25">
      <c r="A735">
        <v>733</v>
      </c>
      <c r="B735" t="s">
        <v>2452</v>
      </c>
      <c r="C735" s="6" t="s">
        <v>2453</v>
      </c>
      <c r="D735">
        <v>21</v>
      </c>
      <c r="E735" t="s">
        <v>46</v>
      </c>
      <c r="F735" t="s">
        <v>55</v>
      </c>
      <c r="J735" t="s">
        <v>82</v>
      </c>
      <c r="K735" t="s">
        <v>82</v>
      </c>
      <c r="L735" t="s">
        <v>50</v>
      </c>
      <c r="O735" t="s">
        <v>60</v>
      </c>
      <c r="S735" t="s">
        <v>2454</v>
      </c>
      <c r="V735" t="s">
        <v>42</v>
      </c>
      <c r="AC735" t="s">
        <v>42</v>
      </c>
      <c r="AI735" t="s">
        <v>1819</v>
      </c>
      <c r="AJ735" t="s">
        <v>42</v>
      </c>
      <c r="AK735" t="s">
        <v>42</v>
      </c>
      <c r="AL735" t="s">
        <v>43</v>
      </c>
    </row>
    <row r="736" spans="1:38" x14ac:dyDescent="0.25">
      <c r="A736">
        <v>734</v>
      </c>
      <c r="B736" t="s">
        <v>2455</v>
      </c>
      <c r="C736" s="6" t="s">
        <v>2456</v>
      </c>
      <c r="D736">
        <v>35</v>
      </c>
      <c r="E736" t="s">
        <v>54</v>
      </c>
      <c r="F736" t="s">
        <v>55</v>
      </c>
      <c r="G736" t="s">
        <v>422</v>
      </c>
      <c r="H736" t="s">
        <v>82</v>
      </c>
      <c r="I736" t="s">
        <v>57</v>
      </c>
      <c r="J736" t="s">
        <v>422</v>
      </c>
      <c r="K736" t="s">
        <v>82</v>
      </c>
      <c r="L736" t="s">
        <v>70</v>
      </c>
      <c r="N736" t="s">
        <v>350</v>
      </c>
      <c r="O736" t="s">
        <v>70</v>
      </c>
      <c r="P736" t="s">
        <v>422</v>
      </c>
      <c r="Q736" t="s">
        <v>82</v>
      </c>
      <c r="S736" t="s">
        <v>2457</v>
      </c>
      <c r="U736" t="s">
        <v>42</v>
      </c>
      <c r="W736" t="s">
        <v>42</v>
      </c>
      <c r="AB736" t="s">
        <v>42</v>
      </c>
      <c r="AI736" t="s">
        <v>2458</v>
      </c>
      <c r="AK736" t="s">
        <v>42</v>
      </c>
      <c r="AL736" t="s">
        <v>43</v>
      </c>
    </row>
    <row r="737" spans="1:38" x14ac:dyDescent="0.25">
      <c r="A737">
        <v>735</v>
      </c>
      <c r="B737" t="s">
        <v>2459</v>
      </c>
      <c r="C737" s="6" t="s">
        <v>2460</v>
      </c>
      <c r="D737">
        <v>57</v>
      </c>
      <c r="E737" t="s">
        <v>46</v>
      </c>
      <c r="F737" t="s">
        <v>55</v>
      </c>
      <c r="G737" t="s">
        <v>2461</v>
      </c>
      <c r="H737" t="s">
        <v>1036</v>
      </c>
      <c r="I737" t="s">
        <v>191</v>
      </c>
      <c r="J737" t="s">
        <v>192</v>
      </c>
      <c r="K737" t="s">
        <v>82</v>
      </c>
      <c r="L737" t="s">
        <v>34</v>
      </c>
      <c r="M737" t="s">
        <v>2462</v>
      </c>
      <c r="N737" t="s">
        <v>350</v>
      </c>
      <c r="O737" t="s">
        <v>210</v>
      </c>
      <c r="P737" t="s">
        <v>192</v>
      </c>
      <c r="Q737" t="s">
        <v>82</v>
      </c>
      <c r="R737" t="s">
        <v>57</v>
      </c>
      <c r="S737" t="s">
        <v>2463</v>
      </c>
      <c r="V737" t="s">
        <v>42</v>
      </c>
      <c r="AL737" t="s">
        <v>43</v>
      </c>
    </row>
    <row r="738" spans="1:38" x14ac:dyDescent="0.25">
      <c r="A738">
        <v>736</v>
      </c>
      <c r="B738" t="s">
        <v>2464</v>
      </c>
      <c r="C738" s="6" t="s">
        <v>2465</v>
      </c>
      <c r="D738">
        <v>52</v>
      </c>
      <c r="E738" t="s">
        <v>54</v>
      </c>
      <c r="F738" t="s">
        <v>55</v>
      </c>
      <c r="G738" t="s">
        <v>2466</v>
      </c>
      <c r="J738" t="s">
        <v>68</v>
      </c>
      <c r="K738" t="s">
        <v>49</v>
      </c>
      <c r="L738" t="s">
        <v>50</v>
      </c>
      <c r="N738" t="s">
        <v>59</v>
      </c>
      <c r="O738" t="s">
        <v>60</v>
      </c>
      <c r="S738" t="s">
        <v>2467</v>
      </c>
      <c r="V738" t="s">
        <v>42</v>
      </c>
      <c r="AL738" t="s">
        <v>43</v>
      </c>
    </row>
    <row r="739" spans="1:38" x14ac:dyDescent="0.25">
      <c r="A739">
        <v>737</v>
      </c>
      <c r="B739" t="s">
        <v>2468</v>
      </c>
      <c r="C739" s="6" t="s">
        <v>2469</v>
      </c>
      <c r="D739">
        <v>32</v>
      </c>
      <c r="E739" t="s">
        <v>54</v>
      </c>
      <c r="F739" t="s">
        <v>55</v>
      </c>
      <c r="G739" t="s">
        <v>503</v>
      </c>
      <c r="J739" t="s">
        <v>503</v>
      </c>
      <c r="K739" t="s">
        <v>82</v>
      </c>
      <c r="L739" t="s">
        <v>70</v>
      </c>
      <c r="N739" t="s">
        <v>83</v>
      </c>
      <c r="O739" t="s">
        <v>70</v>
      </c>
      <c r="S739" t="s">
        <v>84</v>
      </c>
      <c r="U739" t="s">
        <v>42</v>
      </c>
      <c r="AL739" t="s">
        <v>43</v>
      </c>
    </row>
    <row r="740" spans="1:38" x14ac:dyDescent="0.25">
      <c r="A740">
        <v>738</v>
      </c>
      <c r="B740" t="s">
        <v>2470</v>
      </c>
      <c r="C740" s="6" t="s">
        <v>1508</v>
      </c>
      <c r="D740">
        <v>28</v>
      </c>
      <c r="E740" t="s">
        <v>46</v>
      </c>
      <c r="F740" t="s">
        <v>55</v>
      </c>
      <c r="G740" t="s">
        <v>107</v>
      </c>
      <c r="H740" t="s">
        <v>49</v>
      </c>
      <c r="I740" t="s">
        <v>57</v>
      </c>
      <c r="J740" t="s">
        <v>146</v>
      </c>
      <c r="K740" t="s">
        <v>49</v>
      </c>
      <c r="L740" t="s">
        <v>50</v>
      </c>
      <c r="N740" t="s">
        <v>170</v>
      </c>
      <c r="O740" t="s">
        <v>70</v>
      </c>
      <c r="P740" t="s">
        <v>107</v>
      </c>
      <c r="Q740" t="s">
        <v>49</v>
      </c>
      <c r="S740" t="s">
        <v>2471</v>
      </c>
      <c r="U740" t="s">
        <v>42</v>
      </c>
      <c r="W740" t="s">
        <v>42</v>
      </c>
      <c r="AA740" t="s">
        <v>42</v>
      </c>
      <c r="AK740" t="s">
        <v>42</v>
      </c>
      <c r="AL740" t="s">
        <v>43</v>
      </c>
    </row>
    <row r="741" spans="1:38" x14ac:dyDescent="0.25">
      <c r="A741">
        <v>739</v>
      </c>
      <c r="B741" t="s">
        <v>2472</v>
      </c>
      <c r="C741" s="6" t="s">
        <v>2473</v>
      </c>
      <c r="D741">
        <v>33</v>
      </c>
      <c r="E741" t="s">
        <v>46</v>
      </c>
      <c r="F741" t="s">
        <v>55</v>
      </c>
      <c r="J741" t="s">
        <v>238</v>
      </c>
      <c r="K741" t="s">
        <v>93</v>
      </c>
      <c r="L741" t="s">
        <v>34</v>
      </c>
      <c r="M741" t="s">
        <v>2474</v>
      </c>
      <c r="N741" t="s">
        <v>166</v>
      </c>
      <c r="O741" t="s">
        <v>2475</v>
      </c>
      <c r="P741" t="s">
        <v>238</v>
      </c>
      <c r="Q741" t="s">
        <v>93</v>
      </c>
      <c r="S741" t="s">
        <v>2476</v>
      </c>
      <c r="V741" t="s">
        <v>42</v>
      </c>
      <c r="W741" t="s">
        <v>42</v>
      </c>
      <c r="AA741" t="s">
        <v>42</v>
      </c>
      <c r="AK741" t="s">
        <v>42</v>
      </c>
      <c r="AL741" t="s">
        <v>43</v>
      </c>
    </row>
    <row r="742" spans="1:38" x14ac:dyDescent="0.25">
      <c r="A742">
        <v>740</v>
      </c>
      <c r="B742" t="s">
        <v>2477</v>
      </c>
      <c r="C742" s="6" t="s">
        <v>2478</v>
      </c>
      <c r="D742">
        <v>55</v>
      </c>
      <c r="E742" t="s">
        <v>54</v>
      </c>
      <c r="F742" t="s">
        <v>55</v>
      </c>
      <c r="G742" t="s">
        <v>346</v>
      </c>
      <c r="H742" t="s">
        <v>93</v>
      </c>
      <c r="I742" t="s">
        <v>57</v>
      </c>
      <c r="J742" t="s">
        <v>346</v>
      </c>
      <c r="K742" t="s">
        <v>93</v>
      </c>
      <c r="L742" t="s">
        <v>70</v>
      </c>
      <c r="N742" t="s">
        <v>170</v>
      </c>
      <c r="O742" t="s">
        <v>70</v>
      </c>
      <c r="P742" t="s">
        <v>346</v>
      </c>
      <c r="Q742" t="s">
        <v>93</v>
      </c>
      <c r="R742" t="s">
        <v>57</v>
      </c>
      <c r="S742" t="s">
        <v>2479</v>
      </c>
      <c r="U742" t="s">
        <v>42</v>
      </c>
      <c r="W742" t="s">
        <v>42</v>
      </c>
      <c r="AA742" t="s">
        <v>42</v>
      </c>
      <c r="AC742" t="s">
        <v>42</v>
      </c>
      <c r="AL742" t="s">
        <v>43</v>
      </c>
    </row>
    <row r="743" spans="1:38" x14ac:dyDescent="0.25">
      <c r="A743">
        <v>741</v>
      </c>
      <c r="B743" t="s">
        <v>2480</v>
      </c>
      <c r="C743" s="6" t="s">
        <v>2481</v>
      </c>
      <c r="D743">
        <v>21</v>
      </c>
      <c r="E743" t="s">
        <v>54</v>
      </c>
      <c r="F743" t="s">
        <v>55</v>
      </c>
      <c r="G743" t="s">
        <v>1383</v>
      </c>
      <c r="H743" t="s">
        <v>101</v>
      </c>
      <c r="I743" t="s">
        <v>57</v>
      </c>
      <c r="J743" t="s">
        <v>93</v>
      </c>
      <c r="L743" t="s">
        <v>50</v>
      </c>
      <c r="N743" t="s">
        <v>59</v>
      </c>
      <c r="O743" t="s">
        <v>424</v>
      </c>
      <c r="P743" t="s">
        <v>101</v>
      </c>
      <c r="S743" t="s">
        <v>2482</v>
      </c>
      <c r="U743" t="s">
        <v>42</v>
      </c>
      <c r="AK743" t="s">
        <v>42</v>
      </c>
      <c r="AL743" t="s">
        <v>43</v>
      </c>
    </row>
    <row r="744" spans="1:38" x14ac:dyDescent="0.25">
      <c r="A744">
        <v>742</v>
      </c>
      <c r="B744" t="s">
        <v>2483</v>
      </c>
      <c r="C744" s="6" t="s">
        <v>1835</v>
      </c>
      <c r="D744">
        <v>36</v>
      </c>
      <c r="E744" t="s">
        <v>46</v>
      </c>
      <c r="F744" t="s">
        <v>55</v>
      </c>
      <c r="G744" t="s">
        <v>97</v>
      </c>
      <c r="H744" t="s">
        <v>82</v>
      </c>
      <c r="I744" t="s">
        <v>57</v>
      </c>
      <c r="J744" t="s">
        <v>97</v>
      </c>
      <c r="K744" t="s">
        <v>82</v>
      </c>
      <c r="L744" t="s">
        <v>70</v>
      </c>
      <c r="O744" t="s">
        <v>287</v>
      </c>
      <c r="P744" t="s">
        <v>2484</v>
      </c>
      <c r="R744" t="s">
        <v>57</v>
      </c>
      <c r="S744" t="s">
        <v>2485</v>
      </c>
      <c r="U744" t="s">
        <v>42</v>
      </c>
      <c r="W744" t="s">
        <v>42</v>
      </c>
      <c r="AC744" t="s">
        <v>42</v>
      </c>
      <c r="AK744" t="s">
        <v>42</v>
      </c>
      <c r="AL744" t="s">
        <v>43</v>
      </c>
    </row>
    <row r="745" spans="1:38" x14ac:dyDescent="0.25">
      <c r="A745">
        <v>743</v>
      </c>
      <c r="B745" t="s">
        <v>2486</v>
      </c>
      <c r="C745" s="6" t="s">
        <v>2487</v>
      </c>
      <c r="D745">
        <v>52</v>
      </c>
      <c r="E745" t="s">
        <v>46</v>
      </c>
      <c r="F745" t="s">
        <v>55</v>
      </c>
      <c r="G745" t="s">
        <v>136</v>
      </c>
      <c r="H745" t="s">
        <v>137</v>
      </c>
      <c r="I745" t="s">
        <v>57</v>
      </c>
      <c r="J745" t="s">
        <v>136</v>
      </c>
      <c r="K745" t="s">
        <v>137</v>
      </c>
      <c r="L745" t="s">
        <v>70</v>
      </c>
      <c r="O745" t="s">
        <v>70</v>
      </c>
      <c r="S745" t="s">
        <v>538</v>
      </c>
      <c r="U745" t="s">
        <v>42</v>
      </c>
      <c r="AK745" t="s">
        <v>42</v>
      </c>
      <c r="AL745" t="s">
        <v>43</v>
      </c>
    </row>
    <row r="746" spans="1:38" x14ac:dyDescent="0.25">
      <c r="A746">
        <v>744</v>
      </c>
      <c r="B746" t="s">
        <v>2488</v>
      </c>
      <c r="C746" s="6" t="s">
        <v>1950</v>
      </c>
      <c r="D746">
        <v>53</v>
      </c>
      <c r="E746" t="s">
        <v>46</v>
      </c>
      <c r="F746" t="s">
        <v>47</v>
      </c>
      <c r="G746" t="s">
        <v>82</v>
      </c>
      <c r="H746" t="s">
        <v>82</v>
      </c>
      <c r="I746" t="s">
        <v>57</v>
      </c>
      <c r="J746" t="s">
        <v>82</v>
      </c>
      <c r="K746" t="s">
        <v>82</v>
      </c>
      <c r="L746" t="s">
        <v>50</v>
      </c>
      <c r="N746" t="s">
        <v>170</v>
      </c>
      <c r="O746" t="s">
        <v>70</v>
      </c>
      <c r="P746" t="s">
        <v>82</v>
      </c>
      <c r="Q746" t="s">
        <v>82</v>
      </c>
      <c r="R746" t="s">
        <v>57</v>
      </c>
      <c r="S746" t="s">
        <v>2489</v>
      </c>
      <c r="V746" t="s">
        <v>42</v>
      </c>
      <c r="AD746" t="s">
        <v>42</v>
      </c>
      <c r="AL746" t="s">
        <v>43</v>
      </c>
    </row>
    <row r="747" spans="1:38" x14ac:dyDescent="0.25">
      <c r="A747">
        <v>745</v>
      </c>
      <c r="B747" t="s">
        <v>2490</v>
      </c>
      <c r="C747" s="6" t="s">
        <v>2491</v>
      </c>
      <c r="D747">
        <v>54</v>
      </c>
      <c r="E747" t="s">
        <v>46</v>
      </c>
      <c r="F747" t="s">
        <v>106</v>
      </c>
      <c r="G747" t="s">
        <v>82</v>
      </c>
      <c r="H747" t="s">
        <v>82</v>
      </c>
      <c r="I747" t="s">
        <v>57</v>
      </c>
      <c r="J747" t="s">
        <v>82</v>
      </c>
      <c r="K747" t="s">
        <v>82</v>
      </c>
      <c r="L747" t="s">
        <v>70</v>
      </c>
      <c r="N747" t="s">
        <v>59</v>
      </c>
      <c r="O747" t="s">
        <v>70</v>
      </c>
      <c r="P747" t="s">
        <v>97</v>
      </c>
      <c r="Q747" t="s">
        <v>82</v>
      </c>
      <c r="R747" t="s">
        <v>57</v>
      </c>
      <c r="S747" t="s">
        <v>412</v>
      </c>
      <c r="W747" t="s">
        <v>42</v>
      </c>
      <c r="AL747" t="s">
        <v>43</v>
      </c>
    </row>
    <row r="748" spans="1:38" x14ac:dyDescent="0.25">
      <c r="A748">
        <v>746</v>
      </c>
      <c r="B748" t="s">
        <v>2492</v>
      </c>
      <c r="C748" s="6" t="s">
        <v>1237</v>
      </c>
      <c r="D748">
        <v>31</v>
      </c>
      <c r="E748" t="s">
        <v>46</v>
      </c>
      <c r="F748" t="s">
        <v>55</v>
      </c>
      <c r="G748" t="s">
        <v>520</v>
      </c>
      <c r="H748" t="s">
        <v>82</v>
      </c>
      <c r="I748" t="s">
        <v>57</v>
      </c>
      <c r="J748" t="s">
        <v>520</v>
      </c>
      <c r="K748" t="s">
        <v>82</v>
      </c>
      <c r="L748" t="s">
        <v>70</v>
      </c>
      <c r="N748" t="s">
        <v>59</v>
      </c>
      <c r="O748" t="s">
        <v>70</v>
      </c>
      <c r="P748" t="s">
        <v>520</v>
      </c>
      <c r="Q748" t="s">
        <v>82</v>
      </c>
      <c r="R748" t="s">
        <v>57</v>
      </c>
      <c r="S748" t="s">
        <v>2493</v>
      </c>
      <c r="W748" t="s">
        <v>42</v>
      </c>
      <c r="AA748" t="s">
        <v>42</v>
      </c>
      <c r="AL748" t="s">
        <v>43</v>
      </c>
    </row>
    <row r="749" spans="1:38" x14ac:dyDescent="0.25">
      <c r="A749">
        <v>747</v>
      </c>
      <c r="B749" t="s">
        <v>2494</v>
      </c>
      <c r="C749" s="6" t="s">
        <v>2495</v>
      </c>
      <c r="D749">
        <v>23</v>
      </c>
      <c r="E749" t="s">
        <v>54</v>
      </c>
      <c r="F749" t="s">
        <v>55</v>
      </c>
      <c r="G749" t="s">
        <v>2496</v>
      </c>
      <c r="H749" t="s">
        <v>251</v>
      </c>
      <c r="I749" t="s">
        <v>57</v>
      </c>
      <c r="J749" t="s">
        <v>2496</v>
      </c>
      <c r="L749" t="s">
        <v>70</v>
      </c>
      <c r="N749" t="s">
        <v>69</v>
      </c>
      <c r="O749" t="s">
        <v>70</v>
      </c>
      <c r="P749" t="s">
        <v>2496</v>
      </c>
      <c r="S749" t="s">
        <v>2497</v>
      </c>
      <c r="U749" t="s">
        <v>42</v>
      </c>
      <c r="AA749" t="s">
        <v>42</v>
      </c>
      <c r="AC749" t="s">
        <v>42</v>
      </c>
      <c r="AK749" t="s">
        <v>42</v>
      </c>
      <c r="AL749" t="s">
        <v>43</v>
      </c>
    </row>
    <row r="750" spans="1:38" x14ac:dyDescent="0.25">
      <c r="A750">
        <v>748</v>
      </c>
      <c r="B750" t="s">
        <v>2498</v>
      </c>
      <c r="C750" s="6" t="s">
        <v>467</v>
      </c>
      <c r="D750">
        <v>29</v>
      </c>
      <c r="E750" t="s">
        <v>46</v>
      </c>
      <c r="F750" t="s">
        <v>55</v>
      </c>
      <c r="G750" t="s">
        <v>346</v>
      </c>
      <c r="H750" t="s">
        <v>93</v>
      </c>
      <c r="I750" t="s">
        <v>57</v>
      </c>
      <c r="J750" t="s">
        <v>346</v>
      </c>
      <c r="K750" t="s">
        <v>93</v>
      </c>
      <c r="L750" t="s">
        <v>70</v>
      </c>
      <c r="N750" t="s">
        <v>350</v>
      </c>
      <c r="O750" t="s">
        <v>70</v>
      </c>
      <c r="P750" t="s">
        <v>346</v>
      </c>
      <c r="Q750" t="s">
        <v>93</v>
      </c>
      <c r="R750" t="s">
        <v>57</v>
      </c>
      <c r="S750" t="s">
        <v>2499</v>
      </c>
      <c r="U750" t="s">
        <v>42</v>
      </c>
      <c r="W750" t="s">
        <v>42</v>
      </c>
      <c r="AC750" t="s">
        <v>42</v>
      </c>
      <c r="AL750" t="s">
        <v>43</v>
      </c>
    </row>
    <row r="751" spans="1:38" x14ac:dyDescent="0.25">
      <c r="A751">
        <v>749</v>
      </c>
      <c r="B751" t="s">
        <v>2500</v>
      </c>
      <c r="C751" s="6" t="s">
        <v>2501</v>
      </c>
      <c r="D751">
        <v>27</v>
      </c>
      <c r="E751" t="s">
        <v>46</v>
      </c>
      <c r="F751" t="s">
        <v>55</v>
      </c>
      <c r="G751" t="s">
        <v>812</v>
      </c>
      <c r="H751" t="s">
        <v>202</v>
      </c>
      <c r="I751" t="s">
        <v>57</v>
      </c>
      <c r="J751" t="s">
        <v>273</v>
      </c>
      <c r="L751" t="s">
        <v>34</v>
      </c>
      <c r="M751" t="s">
        <v>2502</v>
      </c>
      <c r="N751" t="s">
        <v>170</v>
      </c>
      <c r="O751" t="s">
        <v>287</v>
      </c>
      <c r="P751" t="s">
        <v>273</v>
      </c>
      <c r="Q751" t="s">
        <v>202</v>
      </c>
      <c r="R751" t="s">
        <v>57</v>
      </c>
      <c r="S751" t="s">
        <v>2503</v>
      </c>
      <c r="U751" t="s">
        <v>42</v>
      </c>
      <c r="AA751" t="s">
        <v>42</v>
      </c>
      <c r="AC751" t="s">
        <v>42</v>
      </c>
      <c r="AL751" t="s">
        <v>43</v>
      </c>
    </row>
    <row r="752" spans="1:38" x14ac:dyDescent="0.25">
      <c r="A752">
        <v>750</v>
      </c>
      <c r="B752" t="s">
        <v>2504</v>
      </c>
      <c r="C752" s="6" t="s">
        <v>2505</v>
      </c>
      <c r="D752">
        <v>31</v>
      </c>
      <c r="E752" t="s">
        <v>46</v>
      </c>
      <c r="F752" t="s">
        <v>55</v>
      </c>
      <c r="G752" t="s">
        <v>2506</v>
      </c>
      <c r="H752" t="s">
        <v>49</v>
      </c>
      <c r="I752" t="s">
        <v>57</v>
      </c>
      <c r="J752" t="s">
        <v>146</v>
      </c>
      <c r="L752" t="s">
        <v>50</v>
      </c>
      <c r="N752" t="s">
        <v>59</v>
      </c>
      <c r="O752" t="s">
        <v>210</v>
      </c>
      <c r="P752" t="s">
        <v>61</v>
      </c>
      <c r="S752" t="s">
        <v>2507</v>
      </c>
      <c r="U752" t="s">
        <v>42</v>
      </c>
      <c r="W752" t="s">
        <v>42</v>
      </c>
      <c r="AK752" t="s">
        <v>42</v>
      </c>
      <c r="AL752" t="s">
        <v>43</v>
      </c>
    </row>
    <row r="753" spans="1:38" x14ac:dyDescent="0.25">
      <c r="A753">
        <v>751</v>
      </c>
      <c r="B753" t="s">
        <v>2508</v>
      </c>
      <c r="C753" s="6" t="s">
        <v>899</v>
      </c>
      <c r="D753">
        <v>26</v>
      </c>
      <c r="E753" t="s">
        <v>46</v>
      </c>
      <c r="F753" t="s">
        <v>55</v>
      </c>
      <c r="G753" t="s">
        <v>2509</v>
      </c>
      <c r="H753" t="s">
        <v>2510</v>
      </c>
      <c r="I753" t="s">
        <v>67</v>
      </c>
      <c r="J753" t="s">
        <v>384</v>
      </c>
      <c r="L753" t="s">
        <v>50</v>
      </c>
      <c r="N753" t="s">
        <v>59</v>
      </c>
      <c r="O753" t="s">
        <v>287</v>
      </c>
      <c r="P753" t="s">
        <v>2511</v>
      </c>
      <c r="S753" t="s">
        <v>2512</v>
      </c>
      <c r="U753" t="s">
        <v>42</v>
      </c>
      <c r="V753" t="s">
        <v>42</v>
      </c>
      <c r="AK753" t="s">
        <v>42</v>
      </c>
      <c r="AL753" t="s">
        <v>43</v>
      </c>
    </row>
    <row r="754" spans="1:38" x14ac:dyDescent="0.25">
      <c r="A754">
        <v>752</v>
      </c>
      <c r="B754" t="s">
        <v>2513</v>
      </c>
      <c r="C754" s="6" t="s">
        <v>2514</v>
      </c>
      <c r="D754">
        <v>66</v>
      </c>
      <c r="E754" t="s">
        <v>46</v>
      </c>
      <c r="F754" t="s">
        <v>55</v>
      </c>
      <c r="G754" t="s">
        <v>974</v>
      </c>
      <c r="H754" t="s">
        <v>137</v>
      </c>
      <c r="I754" t="s">
        <v>57</v>
      </c>
      <c r="J754" t="s">
        <v>974</v>
      </c>
      <c r="L754" t="s">
        <v>70</v>
      </c>
      <c r="N754" t="s">
        <v>2515</v>
      </c>
      <c r="O754" t="s">
        <v>70</v>
      </c>
      <c r="P754" t="s">
        <v>974</v>
      </c>
      <c r="S754" t="s">
        <v>2516</v>
      </c>
      <c r="AC754" t="s">
        <v>42</v>
      </c>
      <c r="AI754" t="s">
        <v>487</v>
      </c>
      <c r="AK754" t="s">
        <v>42</v>
      </c>
      <c r="AL754" t="s">
        <v>43</v>
      </c>
    </row>
    <row r="755" spans="1:38" x14ac:dyDescent="0.25">
      <c r="A755">
        <v>753</v>
      </c>
      <c r="B755" t="s">
        <v>2517</v>
      </c>
      <c r="C755" s="6" t="s">
        <v>2518</v>
      </c>
      <c r="D755">
        <v>48</v>
      </c>
      <c r="E755" t="s">
        <v>46</v>
      </c>
      <c r="F755" t="s">
        <v>106</v>
      </c>
      <c r="G755" t="s">
        <v>93</v>
      </c>
      <c r="J755" t="s">
        <v>93</v>
      </c>
      <c r="L755" t="s">
        <v>70</v>
      </c>
      <c r="N755" t="s">
        <v>2203</v>
      </c>
      <c r="O755" t="s">
        <v>70</v>
      </c>
      <c r="S755" t="s">
        <v>2519</v>
      </c>
      <c r="Y755" t="s">
        <v>42</v>
      </c>
      <c r="AL755" t="s">
        <v>43</v>
      </c>
    </row>
    <row r="756" spans="1:38" x14ac:dyDescent="0.25">
      <c r="A756">
        <v>754</v>
      </c>
      <c r="B756" t="s">
        <v>2520</v>
      </c>
      <c r="C756" s="6" t="s">
        <v>2521</v>
      </c>
      <c r="D756">
        <v>54</v>
      </c>
      <c r="E756" t="s">
        <v>54</v>
      </c>
      <c r="F756" t="s">
        <v>55</v>
      </c>
      <c r="G756" t="s">
        <v>165</v>
      </c>
      <c r="H756" t="s">
        <v>93</v>
      </c>
      <c r="J756" t="s">
        <v>165</v>
      </c>
      <c r="K756" t="s">
        <v>93</v>
      </c>
      <c r="L756" t="s">
        <v>70</v>
      </c>
      <c r="N756" t="s">
        <v>102</v>
      </c>
      <c r="O756" t="s">
        <v>70</v>
      </c>
      <c r="S756" t="s">
        <v>111</v>
      </c>
      <c r="Y756" t="s">
        <v>42</v>
      </c>
      <c r="Z756" t="s">
        <v>42</v>
      </c>
      <c r="AC756" t="s">
        <v>42</v>
      </c>
      <c r="AL756" t="s">
        <v>43</v>
      </c>
    </row>
    <row r="757" spans="1:38" x14ac:dyDescent="0.25">
      <c r="A757">
        <v>755</v>
      </c>
      <c r="B757" t="s">
        <v>2522</v>
      </c>
      <c r="C757" s="6" t="s">
        <v>2523</v>
      </c>
      <c r="D757">
        <v>35</v>
      </c>
      <c r="E757" t="s">
        <v>54</v>
      </c>
      <c r="F757" t="s">
        <v>55</v>
      </c>
      <c r="G757" t="s">
        <v>668</v>
      </c>
      <c r="J757" t="s">
        <v>81</v>
      </c>
      <c r="K757" t="s">
        <v>82</v>
      </c>
      <c r="L757" t="s">
        <v>50</v>
      </c>
      <c r="N757" t="s">
        <v>83</v>
      </c>
      <c r="O757" t="s">
        <v>70</v>
      </c>
      <c r="S757" t="s">
        <v>2321</v>
      </c>
      <c r="V757" t="s">
        <v>42</v>
      </c>
      <c r="Y757" t="s">
        <v>42</v>
      </c>
      <c r="AL757" t="s">
        <v>43</v>
      </c>
    </row>
    <row r="758" spans="1:38" x14ac:dyDescent="0.25">
      <c r="A758">
        <v>756</v>
      </c>
      <c r="B758" t="s">
        <v>2524</v>
      </c>
      <c r="C758" s="6" t="s">
        <v>1321</v>
      </c>
      <c r="D758">
        <v>28</v>
      </c>
      <c r="E758" t="s">
        <v>46</v>
      </c>
      <c r="F758" t="s">
        <v>55</v>
      </c>
      <c r="G758" t="s">
        <v>58</v>
      </c>
      <c r="H758" t="s">
        <v>49</v>
      </c>
      <c r="I758" t="s">
        <v>57</v>
      </c>
      <c r="J758" t="s">
        <v>58</v>
      </c>
      <c r="K758" t="s">
        <v>49</v>
      </c>
      <c r="L758" t="s">
        <v>70</v>
      </c>
      <c r="N758" t="s">
        <v>170</v>
      </c>
      <c r="O758" t="s">
        <v>70</v>
      </c>
      <c r="P758" t="s">
        <v>58</v>
      </c>
      <c r="Q758" t="s">
        <v>49</v>
      </c>
      <c r="R758" t="s">
        <v>57</v>
      </c>
      <c r="S758" t="s">
        <v>2525</v>
      </c>
      <c r="U758" t="s">
        <v>42</v>
      </c>
      <c r="AD758" t="s">
        <v>42</v>
      </c>
      <c r="AL758" t="s">
        <v>43</v>
      </c>
    </row>
    <row r="759" spans="1:38" x14ac:dyDescent="0.25">
      <c r="A759">
        <v>757</v>
      </c>
      <c r="B759" t="s">
        <v>2526</v>
      </c>
      <c r="C759" s="6" t="s">
        <v>2527</v>
      </c>
      <c r="D759">
        <v>27</v>
      </c>
      <c r="E759" t="s">
        <v>46</v>
      </c>
      <c r="F759" t="s">
        <v>55</v>
      </c>
      <c r="G759" t="s">
        <v>1500</v>
      </c>
      <c r="H759" t="s">
        <v>82</v>
      </c>
      <c r="I759" t="s">
        <v>57</v>
      </c>
      <c r="J759" t="s">
        <v>1500</v>
      </c>
      <c r="K759" t="s">
        <v>82</v>
      </c>
      <c r="L759" t="s">
        <v>70</v>
      </c>
      <c r="O759" t="s">
        <v>70</v>
      </c>
      <c r="P759" t="s">
        <v>1500</v>
      </c>
      <c r="Q759" t="s">
        <v>82</v>
      </c>
      <c r="R759" t="s">
        <v>57</v>
      </c>
      <c r="S759" t="s">
        <v>2528</v>
      </c>
      <c r="U759" t="s">
        <v>42</v>
      </c>
      <c r="W759" t="s">
        <v>42</v>
      </c>
      <c r="AA759" t="s">
        <v>42</v>
      </c>
      <c r="AK759" t="s">
        <v>42</v>
      </c>
      <c r="AL759" t="s">
        <v>43</v>
      </c>
    </row>
    <row r="760" spans="1:38" x14ac:dyDescent="0.25">
      <c r="A760">
        <v>758</v>
      </c>
      <c r="B760" t="s">
        <v>2529</v>
      </c>
      <c r="C760" s="6" t="s">
        <v>2530</v>
      </c>
      <c r="D760">
        <v>28</v>
      </c>
      <c r="E760" t="s">
        <v>46</v>
      </c>
      <c r="F760" t="s">
        <v>55</v>
      </c>
      <c r="G760" t="s">
        <v>1125</v>
      </c>
      <c r="H760" t="s">
        <v>49</v>
      </c>
      <c r="I760" t="s">
        <v>57</v>
      </c>
      <c r="J760" t="s">
        <v>48</v>
      </c>
      <c r="K760" t="s">
        <v>49</v>
      </c>
      <c r="L760" t="s">
        <v>50</v>
      </c>
      <c r="N760" t="s">
        <v>59</v>
      </c>
      <c r="O760" t="s">
        <v>70</v>
      </c>
      <c r="P760" t="s">
        <v>1125</v>
      </c>
      <c r="Q760" t="s">
        <v>49</v>
      </c>
      <c r="S760" t="s">
        <v>2531</v>
      </c>
      <c r="AC760" t="s">
        <v>42</v>
      </c>
      <c r="AE760" t="s">
        <v>42</v>
      </c>
      <c r="AJ760" t="s">
        <v>42</v>
      </c>
      <c r="AK760" t="s">
        <v>42</v>
      </c>
      <c r="AL760" t="s">
        <v>43</v>
      </c>
    </row>
    <row r="761" spans="1:38" x14ac:dyDescent="0.25">
      <c r="A761">
        <v>759</v>
      </c>
      <c r="B761" t="s">
        <v>2532</v>
      </c>
      <c r="C761" s="6" t="s">
        <v>2533</v>
      </c>
      <c r="D761">
        <v>56</v>
      </c>
      <c r="E761" t="s">
        <v>54</v>
      </c>
      <c r="F761" t="s">
        <v>55</v>
      </c>
      <c r="G761" t="s">
        <v>896</v>
      </c>
      <c r="H761" t="s">
        <v>82</v>
      </c>
      <c r="I761" t="s">
        <v>57</v>
      </c>
      <c r="J761" t="s">
        <v>447</v>
      </c>
      <c r="K761" t="s">
        <v>82</v>
      </c>
      <c r="L761" t="s">
        <v>50</v>
      </c>
      <c r="N761" t="s">
        <v>1597</v>
      </c>
      <c r="O761" t="s">
        <v>70</v>
      </c>
      <c r="P761" t="s">
        <v>896</v>
      </c>
      <c r="Q761" t="s">
        <v>82</v>
      </c>
      <c r="R761" t="s">
        <v>57</v>
      </c>
      <c r="S761" t="s">
        <v>2534</v>
      </c>
      <c r="Y761" t="s">
        <v>42</v>
      </c>
      <c r="AA761" t="s">
        <v>42</v>
      </c>
      <c r="AC761" t="s">
        <v>42</v>
      </c>
      <c r="AL761" t="s">
        <v>43</v>
      </c>
    </row>
    <row r="762" spans="1:38" x14ac:dyDescent="0.25">
      <c r="A762">
        <v>760</v>
      </c>
      <c r="B762" t="s">
        <v>2535</v>
      </c>
      <c r="C762" s="6" t="s">
        <v>2536</v>
      </c>
      <c r="D762">
        <v>47</v>
      </c>
      <c r="E762" t="s">
        <v>46</v>
      </c>
      <c r="F762" t="s">
        <v>55</v>
      </c>
      <c r="G762" t="s">
        <v>208</v>
      </c>
      <c r="H762" t="s">
        <v>93</v>
      </c>
      <c r="I762" t="s">
        <v>57</v>
      </c>
      <c r="J762" t="s">
        <v>208</v>
      </c>
      <c r="K762" t="s">
        <v>93</v>
      </c>
      <c r="L762" t="s">
        <v>50</v>
      </c>
      <c r="N762" t="s">
        <v>166</v>
      </c>
      <c r="O762" t="s">
        <v>70</v>
      </c>
      <c r="P762" t="s">
        <v>208</v>
      </c>
      <c r="Q762" t="s">
        <v>93</v>
      </c>
      <c r="S762" t="s">
        <v>2537</v>
      </c>
      <c r="U762" t="s">
        <v>42</v>
      </c>
      <c r="W762" t="s">
        <v>42</v>
      </c>
      <c r="X762" t="s">
        <v>42</v>
      </c>
      <c r="AK762" t="s">
        <v>42</v>
      </c>
      <c r="AL762" t="s">
        <v>43</v>
      </c>
    </row>
    <row r="763" spans="1:38" x14ac:dyDescent="0.25">
      <c r="A763">
        <v>761</v>
      </c>
      <c r="B763" t="s">
        <v>2538</v>
      </c>
      <c r="C763" s="6" t="s">
        <v>2539</v>
      </c>
      <c r="D763">
        <v>56</v>
      </c>
      <c r="E763" t="s">
        <v>46</v>
      </c>
      <c r="F763" t="s">
        <v>55</v>
      </c>
      <c r="G763" t="s">
        <v>503</v>
      </c>
      <c r="H763" t="s">
        <v>82</v>
      </c>
      <c r="I763" t="s">
        <v>57</v>
      </c>
      <c r="J763" t="s">
        <v>503</v>
      </c>
      <c r="K763" t="s">
        <v>82</v>
      </c>
      <c r="L763" t="s">
        <v>70</v>
      </c>
      <c r="N763" t="s">
        <v>166</v>
      </c>
      <c r="O763" t="s">
        <v>70</v>
      </c>
      <c r="P763" t="s">
        <v>503</v>
      </c>
      <c r="Q763" t="s">
        <v>82</v>
      </c>
      <c r="R763" t="s">
        <v>57</v>
      </c>
      <c r="S763" t="s">
        <v>2540</v>
      </c>
      <c r="W763" t="s">
        <v>42</v>
      </c>
      <c r="AA763" t="s">
        <v>42</v>
      </c>
      <c r="AL763" t="s">
        <v>43</v>
      </c>
    </row>
    <row r="764" spans="1:38" x14ac:dyDescent="0.25">
      <c r="A764">
        <v>762</v>
      </c>
      <c r="B764" t="s">
        <v>2541</v>
      </c>
      <c r="C764" s="6" t="s">
        <v>540</v>
      </c>
      <c r="D764">
        <v>55</v>
      </c>
      <c r="E764" t="s">
        <v>46</v>
      </c>
      <c r="F764" t="s">
        <v>55</v>
      </c>
      <c r="G764" t="s">
        <v>668</v>
      </c>
      <c r="H764" t="s">
        <v>202</v>
      </c>
      <c r="I764" t="s">
        <v>57</v>
      </c>
      <c r="J764" t="s">
        <v>208</v>
      </c>
      <c r="L764" t="s">
        <v>50</v>
      </c>
      <c r="N764" t="s">
        <v>69</v>
      </c>
      <c r="O764" t="s">
        <v>110</v>
      </c>
      <c r="P764" t="s">
        <v>208</v>
      </c>
      <c r="S764" t="s">
        <v>2542</v>
      </c>
      <c r="U764" t="s">
        <v>42</v>
      </c>
      <c r="V764" t="s">
        <v>42</v>
      </c>
      <c r="W764" t="s">
        <v>42</v>
      </c>
      <c r="AA764" t="s">
        <v>42</v>
      </c>
      <c r="AK764" t="s">
        <v>42</v>
      </c>
      <c r="AL764" t="s">
        <v>43</v>
      </c>
    </row>
    <row r="765" spans="1:38" x14ac:dyDescent="0.25">
      <c r="A765">
        <v>763</v>
      </c>
      <c r="B765" t="s">
        <v>2543</v>
      </c>
      <c r="C765" s="6" t="s">
        <v>2544</v>
      </c>
      <c r="D765">
        <v>47</v>
      </c>
      <c r="E765" t="s">
        <v>46</v>
      </c>
      <c r="F765" t="s">
        <v>47</v>
      </c>
      <c r="J765" t="s">
        <v>82</v>
      </c>
      <c r="K765" t="s">
        <v>82</v>
      </c>
      <c r="L765" t="s">
        <v>50</v>
      </c>
      <c r="O765" t="s">
        <v>975</v>
      </c>
      <c r="S765" t="s">
        <v>1220</v>
      </c>
      <c r="U765" t="s">
        <v>42</v>
      </c>
      <c r="V765" t="s">
        <v>42</v>
      </c>
      <c r="AK765" t="s">
        <v>42</v>
      </c>
      <c r="AL765" t="s">
        <v>43</v>
      </c>
    </row>
    <row r="766" spans="1:38" x14ac:dyDescent="0.25">
      <c r="A766">
        <v>764</v>
      </c>
      <c r="B766" t="s">
        <v>2545</v>
      </c>
      <c r="C766" s="6" t="s">
        <v>2546</v>
      </c>
      <c r="D766">
        <v>29</v>
      </c>
      <c r="E766" t="s">
        <v>46</v>
      </c>
      <c r="F766" t="s">
        <v>60</v>
      </c>
      <c r="G766" t="s">
        <v>320</v>
      </c>
      <c r="H766" t="s">
        <v>49</v>
      </c>
      <c r="J766" t="s">
        <v>320</v>
      </c>
      <c r="K766" t="s">
        <v>49</v>
      </c>
      <c r="L766" t="s">
        <v>70</v>
      </c>
      <c r="N766" t="s">
        <v>102</v>
      </c>
      <c r="O766" t="s">
        <v>70</v>
      </c>
      <c r="S766" t="s">
        <v>111</v>
      </c>
      <c r="U766" t="s">
        <v>42</v>
      </c>
      <c r="Y766" t="s">
        <v>42</v>
      </c>
      <c r="Z766" t="s">
        <v>42</v>
      </c>
      <c r="AA766" t="s">
        <v>42</v>
      </c>
      <c r="AL766" t="s">
        <v>43</v>
      </c>
    </row>
    <row r="767" spans="1:38" x14ac:dyDescent="0.25">
      <c r="A767">
        <v>765</v>
      </c>
      <c r="B767" t="s">
        <v>2547</v>
      </c>
      <c r="C767" s="6" t="s">
        <v>2548</v>
      </c>
      <c r="D767">
        <v>36</v>
      </c>
      <c r="E767" t="s">
        <v>46</v>
      </c>
      <c r="F767" t="s">
        <v>55</v>
      </c>
      <c r="G767" t="s">
        <v>208</v>
      </c>
      <c r="H767" t="s">
        <v>93</v>
      </c>
      <c r="I767" t="s">
        <v>57</v>
      </c>
      <c r="J767" t="s">
        <v>208</v>
      </c>
      <c r="K767" t="s">
        <v>93</v>
      </c>
      <c r="L767" t="s">
        <v>70</v>
      </c>
      <c r="N767" t="s">
        <v>59</v>
      </c>
      <c r="O767" t="s">
        <v>70</v>
      </c>
      <c r="P767" t="s">
        <v>208</v>
      </c>
      <c r="Q767" t="s">
        <v>93</v>
      </c>
      <c r="S767" t="s">
        <v>2549</v>
      </c>
      <c r="U767" t="s">
        <v>42</v>
      </c>
      <c r="W767" t="s">
        <v>42</v>
      </c>
      <c r="Y767" t="s">
        <v>42</v>
      </c>
      <c r="Z767" t="s">
        <v>42</v>
      </c>
      <c r="AA767" t="s">
        <v>42</v>
      </c>
      <c r="AC767" t="s">
        <v>42</v>
      </c>
      <c r="AK767" t="s">
        <v>42</v>
      </c>
      <c r="AL767" t="s">
        <v>43</v>
      </c>
    </row>
    <row r="768" spans="1:38" x14ac:dyDescent="0.25">
      <c r="A768">
        <v>766</v>
      </c>
      <c r="B768" t="s">
        <v>2550</v>
      </c>
      <c r="C768" s="6" t="s">
        <v>2551</v>
      </c>
      <c r="D768">
        <v>30</v>
      </c>
      <c r="E768" t="s">
        <v>46</v>
      </c>
      <c r="F768" t="s">
        <v>55</v>
      </c>
      <c r="G768" t="s">
        <v>503</v>
      </c>
      <c r="H768" t="s">
        <v>82</v>
      </c>
      <c r="I768" t="s">
        <v>57</v>
      </c>
      <c r="J768" t="s">
        <v>503</v>
      </c>
      <c r="K768" t="s">
        <v>82</v>
      </c>
      <c r="L768" t="s">
        <v>70</v>
      </c>
      <c r="O768" t="s">
        <v>70</v>
      </c>
      <c r="S768" t="s">
        <v>2552</v>
      </c>
      <c r="U768" t="s">
        <v>42</v>
      </c>
      <c r="Y768" t="s">
        <v>42</v>
      </c>
      <c r="AC768" t="s">
        <v>42</v>
      </c>
      <c r="AK768" t="s">
        <v>42</v>
      </c>
      <c r="AL768" t="s">
        <v>43</v>
      </c>
    </row>
    <row r="769" spans="1:38" x14ac:dyDescent="0.25">
      <c r="A769">
        <v>767</v>
      </c>
      <c r="B769" t="s">
        <v>2553</v>
      </c>
      <c r="C769" s="6" t="s">
        <v>2554</v>
      </c>
      <c r="D769">
        <v>50</v>
      </c>
      <c r="E769" t="s">
        <v>46</v>
      </c>
      <c r="F769" t="s">
        <v>55</v>
      </c>
      <c r="G769" t="s">
        <v>320</v>
      </c>
      <c r="H769" t="s">
        <v>49</v>
      </c>
      <c r="I769" t="s">
        <v>57</v>
      </c>
      <c r="J769" t="s">
        <v>320</v>
      </c>
      <c r="K769" t="s">
        <v>49</v>
      </c>
      <c r="L769" t="s">
        <v>70</v>
      </c>
      <c r="N769" t="s">
        <v>2555</v>
      </c>
      <c r="O769" t="s">
        <v>70</v>
      </c>
      <c r="P769" t="s">
        <v>320</v>
      </c>
      <c r="Q769" t="s">
        <v>49</v>
      </c>
      <c r="S769" t="s">
        <v>2556</v>
      </c>
      <c r="AA769" t="s">
        <v>42</v>
      </c>
      <c r="AC769" t="s">
        <v>42</v>
      </c>
      <c r="AL769" t="s">
        <v>43</v>
      </c>
    </row>
    <row r="770" spans="1:38" x14ac:dyDescent="0.25">
      <c r="A770">
        <v>768</v>
      </c>
      <c r="B770" t="s">
        <v>2557</v>
      </c>
      <c r="C770" s="6" t="s">
        <v>2558</v>
      </c>
      <c r="D770">
        <v>27</v>
      </c>
      <c r="E770" t="s">
        <v>46</v>
      </c>
      <c r="F770" t="s">
        <v>106</v>
      </c>
      <c r="G770" t="s">
        <v>97</v>
      </c>
      <c r="J770" t="s">
        <v>82</v>
      </c>
      <c r="K770" t="s">
        <v>82</v>
      </c>
      <c r="L770" t="s">
        <v>50</v>
      </c>
      <c r="N770" t="s">
        <v>83</v>
      </c>
      <c r="O770" t="s">
        <v>2559</v>
      </c>
      <c r="S770" t="s">
        <v>2560</v>
      </c>
      <c r="U770" t="s">
        <v>42</v>
      </c>
      <c r="V770" t="s">
        <v>42</v>
      </c>
      <c r="AA770" t="s">
        <v>42</v>
      </c>
      <c r="AL770" t="s">
        <v>43</v>
      </c>
    </row>
    <row r="771" spans="1:38" x14ac:dyDescent="0.25">
      <c r="A771">
        <v>769</v>
      </c>
      <c r="B771" t="s">
        <v>2561</v>
      </c>
      <c r="C771" s="6" t="s">
        <v>2562</v>
      </c>
      <c r="D771">
        <v>37</v>
      </c>
      <c r="E771" t="s">
        <v>46</v>
      </c>
      <c r="F771" t="s">
        <v>55</v>
      </c>
      <c r="G771" t="s">
        <v>165</v>
      </c>
      <c r="J771" t="s">
        <v>165</v>
      </c>
      <c r="K771" t="s">
        <v>93</v>
      </c>
      <c r="L771" t="s">
        <v>70</v>
      </c>
      <c r="N771" t="s">
        <v>59</v>
      </c>
      <c r="O771" t="s">
        <v>70</v>
      </c>
      <c r="S771" t="s">
        <v>2563</v>
      </c>
      <c r="T771" t="s">
        <v>2564</v>
      </c>
      <c r="U771" t="s">
        <v>42</v>
      </c>
      <c r="AA771" t="s">
        <v>42</v>
      </c>
      <c r="AL771" t="s">
        <v>43</v>
      </c>
    </row>
    <row r="772" spans="1:38" x14ac:dyDescent="0.25">
      <c r="A772">
        <v>770</v>
      </c>
      <c r="B772" t="s">
        <v>2565</v>
      </c>
      <c r="C772" s="6" t="s">
        <v>1424</v>
      </c>
      <c r="D772">
        <v>59</v>
      </c>
      <c r="E772" t="s">
        <v>46</v>
      </c>
      <c r="F772" t="s">
        <v>55</v>
      </c>
      <c r="G772" t="s">
        <v>93</v>
      </c>
      <c r="H772" t="s">
        <v>93</v>
      </c>
      <c r="I772" t="s">
        <v>57</v>
      </c>
      <c r="J772" t="s">
        <v>93</v>
      </c>
      <c r="L772" t="s">
        <v>70</v>
      </c>
      <c r="N772" t="s">
        <v>166</v>
      </c>
      <c r="P772" t="s">
        <v>93</v>
      </c>
      <c r="S772" t="s">
        <v>2566</v>
      </c>
      <c r="AI772" t="s">
        <v>2567</v>
      </c>
      <c r="AJ772" t="s">
        <v>42</v>
      </c>
      <c r="AL772" t="s">
        <v>43</v>
      </c>
    </row>
    <row r="773" spans="1:38" x14ac:dyDescent="0.25">
      <c r="A773">
        <v>771</v>
      </c>
      <c r="B773" t="s">
        <v>2568</v>
      </c>
      <c r="C773" s="6" t="s">
        <v>877</v>
      </c>
      <c r="D773">
        <v>25</v>
      </c>
      <c r="E773" t="s">
        <v>46</v>
      </c>
      <c r="F773" t="s">
        <v>55</v>
      </c>
      <c r="G773" t="s">
        <v>146</v>
      </c>
      <c r="H773" t="s">
        <v>49</v>
      </c>
      <c r="I773" t="s">
        <v>57</v>
      </c>
      <c r="J773" t="s">
        <v>146</v>
      </c>
      <c r="K773" t="s">
        <v>49</v>
      </c>
      <c r="L773" t="s">
        <v>70</v>
      </c>
      <c r="N773" t="s">
        <v>170</v>
      </c>
      <c r="O773" t="s">
        <v>70</v>
      </c>
      <c r="P773" t="s">
        <v>146</v>
      </c>
      <c r="Q773" t="s">
        <v>49</v>
      </c>
      <c r="R773" t="s">
        <v>57</v>
      </c>
      <c r="S773" t="s">
        <v>2569</v>
      </c>
      <c r="U773" t="s">
        <v>42</v>
      </c>
      <c r="V773" t="s">
        <v>42</v>
      </c>
      <c r="W773" t="s">
        <v>42</v>
      </c>
      <c r="X773" t="s">
        <v>42</v>
      </c>
      <c r="AC773" t="s">
        <v>42</v>
      </c>
      <c r="AL773" t="s">
        <v>43</v>
      </c>
    </row>
    <row r="774" spans="1:38" x14ac:dyDescent="0.25">
      <c r="A774">
        <v>772</v>
      </c>
      <c r="B774" t="s">
        <v>2570</v>
      </c>
      <c r="C774" s="6" t="s">
        <v>2571</v>
      </c>
      <c r="D774">
        <v>36</v>
      </c>
      <c r="E774" t="s">
        <v>54</v>
      </c>
      <c r="F774" t="s">
        <v>47</v>
      </c>
      <c r="J774" t="s">
        <v>58</v>
      </c>
      <c r="L774" t="s">
        <v>34</v>
      </c>
      <c r="M774" t="s">
        <v>2572</v>
      </c>
      <c r="N774" t="s">
        <v>59</v>
      </c>
      <c r="O774" t="s">
        <v>34</v>
      </c>
      <c r="S774" t="s">
        <v>2573</v>
      </c>
      <c r="V774" t="s">
        <v>42</v>
      </c>
      <c r="W774" t="s">
        <v>42</v>
      </c>
      <c r="AA774" t="s">
        <v>42</v>
      </c>
      <c r="AL774" t="s">
        <v>43</v>
      </c>
    </row>
    <row r="775" spans="1:38" x14ac:dyDescent="0.25">
      <c r="A775">
        <v>773</v>
      </c>
      <c r="B775" t="s">
        <v>2574</v>
      </c>
      <c r="C775" s="6" t="s">
        <v>278</v>
      </c>
      <c r="D775">
        <v>62</v>
      </c>
      <c r="E775" t="s">
        <v>54</v>
      </c>
      <c r="F775" t="s">
        <v>55</v>
      </c>
      <c r="G775" t="s">
        <v>1243</v>
      </c>
      <c r="H775" t="s">
        <v>82</v>
      </c>
      <c r="I775" t="s">
        <v>57</v>
      </c>
      <c r="J775" t="s">
        <v>1243</v>
      </c>
      <c r="L775" t="s">
        <v>70</v>
      </c>
      <c r="N775" t="s">
        <v>927</v>
      </c>
      <c r="O775" t="s">
        <v>70</v>
      </c>
      <c r="P775" t="s">
        <v>1243</v>
      </c>
      <c r="S775" t="s">
        <v>2575</v>
      </c>
      <c r="V775" t="s">
        <v>42</v>
      </c>
      <c r="W775" t="s">
        <v>42</v>
      </c>
      <c r="AA775" t="s">
        <v>42</v>
      </c>
      <c r="AB775" t="s">
        <v>42</v>
      </c>
      <c r="AK775" t="s">
        <v>42</v>
      </c>
      <c r="AL775" t="s">
        <v>43</v>
      </c>
    </row>
    <row r="776" spans="1:38" x14ac:dyDescent="0.25">
      <c r="A776">
        <v>774</v>
      </c>
      <c r="B776" t="s">
        <v>2576</v>
      </c>
      <c r="C776" s="6" t="s">
        <v>2577</v>
      </c>
      <c r="D776">
        <v>48</v>
      </c>
      <c r="E776" t="s">
        <v>46</v>
      </c>
      <c r="F776" t="s">
        <v>106</v>
      </c>
      <c r="G776" t="s">
        <v>165</v>
      </c>
      <c r="H776" t="s">
        <v>93</v>
      </c>
      <c r="I776" t="s">
        <v>57</v>
      </c>
      <c r="J776" t="s">
        <v>165</v>
      </c>
      <c r="L776" t="s">
        <v>50</v>
      </c>
      <c r="N776" t="s">
        <v>2578</v>
      </c>
      <c r="O776" t="s">
        <v>70</v>
      </c>
      <c r="P776" t="s">
        <v>165</v>
      </c>
      <c r="S776" t="s">
        <v>2579</v>
      </c>
      <c r="U776" t="s">
        <v>42</v>
      </c>
      <c r="W776" t="s">
        <v>42</v>
      </c>
      <c r="AK776" t="s">
        <v>42</v>
      </c>
      <c r="AL776" t="s">
        <v>43</v>
      </c>
    </row>
    <row r="777" spans="1:38" x14ac:dyDescent="0.25">
      <c r="A777">
        <v>775</v>
      </c>
      <c r="B777" t="s">
        <v>2580</v>
      </c>
      <c r="C777" s="6" t="s">
        <v>2581</v>
      </c>
      <c r="D777">
        <v>55</v>
      </c>
      <c r="E777" t="s">
        <v>46</v>
      </c>
      <c r="F777" t="s">
        <v>106</v>
      </c>
      <c r="G777" t="s">
        <v>208</v>
      </c>
      <c r="H777" t="s">
        <v>93</v>
      </c>
      <c r="I777" t="s">
        <v>57</v>
      </c>
      <c r="J777" t="s">
        <v>208</v>
      </c>
      <c r="K777" t="s">
        <v>93</v>
      </c>
      <c r="L777" t="s">
        <v>34</v>
      </c>
      <c r="M777" t="s">
        <v>2582</v>
      </c>
      <c r="N777" t="s">
        <v>456</v>
      </c>
      <c r="O777" t="s">
        <v>2583</v>
      </c>
      <c r="P777" t="s">
        <v>208</v>
      </c>
      <c r="Q777" t="s">
        <v>93</v>
      </c>
      <c r="R777" t="s">
        <v>57</v>
      </c>
      <c r="S777" t="s">
        <v>2584</v>
      </c>
      <c r="V777" t="s">
        <v>42</v>
      </c>
      <c r="AC777" t="s">
        <v>42</v>
      </c>
      <c r="AD777" t="s">
        <v>42</v>
      </c>
      <c r="AL777" t="s">
        <v>43</v>
      </c>
    </row>
    <row r="778" spans="1:38" x14ac:dyDescent="0.25">
      <c r="A778">
        <v>776</v>
      </c>
      <c r="B778" t="s">
        <v>2585</v>
      </c>
      <c r="C778" s="6" t="s">
        <v>2586</v>
      </c>
      <c r="D778">
        <v>34</v>
      </c>
      <c r="E778" t="s">
        <v>46</v>
      </c>
      <c r="F778" t="s">
        <v>55</v>
      </c>
      <c r="G778" t="s">
        <v>2587</v>
      </c>
      <c r="H778" t="s">
        <v>137</v>
      </c>
      <c r="I778" t="s">
        <v>57</v>
      </c>
      <c r="J778" t="s">
        <v>2587</v>
      </c>
      <c r="L778" t="s">
        <v>70</v>
      </c>
      <c r="N778" t="s">
        <v>69</v>
      </c>
      <c r="O778" t="s">
        <v>70</v>
      </c>
      <c r="P778" t="s">
        <v>2587</v>
      </c>
      <c r="S778" t="s">
        <v>1660</v>
      </c>
      <c r="U778" t="s">
        <v>42</v>
      </c>
      <c r="V778" t="s">
        <v>42</v>
      </c>
      <c r="AK778" t="s">
        <v>42</v>
      </c>
      <c r="AL778" t="s">
        <v>43</v>
      </c>
    </row>
    <row r="779" spans="1:38" x14ac:dyDescent="0.25">
      <c r="A779">
        <v>777</v>
      </c>
      <c r="B779" t="s">
        <v>2588</v>
      </c>
      <c r="C779" s="6" t="s">
        <v>2589</v>
      </c>
      <c r="D779">
        <v>41</v>
      </c>
      <c r="E779" t="s">
        <v>46</v>
      </c>
      <c r="F779" t="s">
        <v>106</v>
      </c>
      <c r="G779" t="s">
        <v>208</v>
      </c>
      <c r="H779" t="s">
        <v>93</v>
      </c>
      <c r="J779" t="s">
        <v>208</v>
      </c>
      <c r="K779" t="s">
        <v>93</v>
      </c>
      <c r="L779" t="s">
        <v>70</v>
      </c>
      <c r="N779" t="s">
        <v>598</v>
      </c>
      <c r="O779" t="s">
        <v>70</v>
      </c>
      <c r="S779" t="s">
        <v>2590</v>
      </c>
      <c r="AI779" t="s">
        <v>1452</v>
      </c>
      <c r="AL779" t="s">
        <v>43</v>
      </c>
    </row>
    <row r="780" spans="1:38" x14ac:dyDescent="0.25">
      <c r="A780">
        <v>778</v>
      </c>
      <c r="B780" t="s">
        <v>2591</v>
      </c>
      <c r="C780" s="6" t="s">
        <v>2592</v>
      </c>
      <c r="D780">
        <v>24</v>
      </c>
      <c r="E780" t="s">
        <v>46</v>
      </c>
      <c r="F780" t="s">
        <v>55</v>
      </c>
      <c r="G780" t="s">
        <v>260</v>
      </c>
      <c r="H780" t="s">
        <v>49</v>
      </c>
      <c r="J780" t="s">
        <v>260</v>
      </c>
      <c r="K780" t="s">
        <v>49</v>
      </c>
      <c r="L780" t="s">
        <v>70</v>
      </c>
      <c r="N780" t="s">
        <v>59</v>
      </c>
      <c r="O780" t="s">
        <v>70</v>
      </c>
      <c r="S780" t="s">
        <v>84</v>
      </c>
      <c r="U780" t="s">
        <v>42</v>
      </c>
      <c r="AL780" t="s">
        <v>43</v>
      </c>
    </row>
    <row r="781" spans="1:38" x14ac:dyDescent="0.25">
      <c r="A781">
        <v>779</v>
      </c>
      <c r="B781" t="s">
        <v>2593</v>
      </c>
      <c r="C781" s="6" t="s">
        <v>2594</v>
      </c>
      <c r="D781">
        <v>55</v>
      </c>
      <c r="E781" t="s">
        <v>54</v>
      </c>
      <c r="F781" t="s">
        <v>55</v>
      </c>
      <c r="G781" t="s">
        <v>136</v>
      </c>
      <c r="H781" t="s">
        <v>137</v>
      </c>
      <c r="I781" t="s">
        <v>57</v>
      </c>
      <c r="J781" t="s">
        <v>136</v>
      </c>
      <c r="K781" t="s">
        <v>137</v>
      </c>
      <c r="L781" t="s">
        <v>70</v>
      </c>
      <c r="N781" t="s">
        <v>166</v>
      </c>
      <c r="O781" t="s">
        <v>70</v>
      </c>
      <c r="P781" t="s">
        <v>136</v>
      </c>
      <c r="Q781" t="s">
        <v>137</v>
      </c>
      <c r="S781" t="s">
        <v>2595</v>
      </c>
      <c r="V781" t="s">
        <v>42</v>
      </c>
      <c r="W781" t="s">
        <v>42</v>
      </c>
      <c r="X781" t="s">
        <v>42</v>
      </c>
      <c r="AA781" t="s">
        <v>42</v>
      </c>
      <c r="AK781" t="s">
        <v>42</v>
      </c>
      <c r="AL781" t="s">
        <v>43</v>
      </c>
    </row>
    <row r="782" spans="1:38" x14ac:dyDescent="0.25">
      <c r="A782">
        <v>780</v>
      </c>
      <c r="B782" t="s">
        <v>2596</v>
      </c>
      <c r="C782" s="6" t="s">
        <v>2597</v>
      </c>
      <c r="D782">
        <v>23</v>
      </c>
      <c r="E782" t="s">
        <v>46</v>
      </c>
      <c r="F782" t="s">
        <v>55</v>
      </c>
      <c r="G782" t="s">
        <v>81</v>
      </c>
      <c r="H782" t="s">
        <v>82</v>
      </c>
      <c r="J782" t="s">
        <v>81</v>
      </c>
      <c r="K782" t="s">
        <v>82</v>
      </c>
      <c r="L782" t="s">
        <v>70</v>
      </c>
      <c r="N782" t="s">
        <v>269</v>
      </c>
      <c r="O782" t="s">
        <v>70</v>
      </c>
      <c r="S782" t="s">
        <v>762</v>
      </c>
      <c r="U782" t="s">
        <v>42</v>
      </c>
      <c r="AL782" t="s">
        <v>43</v>
      </c>
    </row>
    <row r="783" spans="1:38" x14ac:dyDescent="0.25">
      <c r="A783">
        <v>781</v>
      </c>
      <c r="B783" t="s">
        <v>2598</v>
      </c>
      <c r="C783" s="6" t="s">
        <v>2599</v>
      </c>
      <c r="D783">
        <v>35</v>
      </c>
      <c r="E783" t="s">
        <v>46</v>
      </c>
      <c r="F783" t="s">
        <v>55</v>
      </c>
      <c r="G783" t="s">
        <v>2496</v>
      </c>
      <c r="H783" t="s">
        <v>251</v>
      </c>
      <c r="I783" t="s">
        <v>57</v>
      </c>
      <c r="J783" t="s">
        <v>2496</v>
      </c>
      <c r="L783" t="s">
        <v>70</v>
      </c>
      <c r="N783" t="s">
        <v>69</v>
      </c>
      <c r="O783" t="s">
        <v>70</v>
      </c>
      <c r="P783" t="s">
        <v>2496</v>
      </c>
      <c r="S783" t="s">
        <v>2600</v>
      </c>
      <c r="AI783" t="s">
        <v>2601</v>
      </c>
      <c r="AL783" t="s">
        <v>43</v>
      </c>
    </row>
    <row r="784" spans="1:38" x14ac:dyDescent="0.25">
      <c r="A784">
        <v>782</v>
      </c>
      <c r="B784" t="s">
        <v>2602</v>
      </c>
      <c r="C784" s="6" t="s">
        <v>1048</v>
      </c>
      <c r="D784">
        <v>35</v>
      </c>
      <c r="E784" t="s">
        <v>46</v>
      </c>
      <c r="F784" t="s">
        <v>55</v>
      </c>
      <c r="G784" t="s">
        <v>496</v>
      </c>
      <c r="H784" t="s">
        <v>101</v>
      </c>
      <c r="I784" t="s">
        <v>57</v>
      </c>
      <c r="J784" t="s">
        <v>496</v>
      </c>
      <c r="K784" t="s">
        <v>101</v>
      </c>
      <c r="L784" t="s">
        <v>70</v>
      </c>
      <c r="O784" t="s">
        <v>110</v>
      </c>
      <c r="P784" t="s">
        <v>496</v>
      </c>
      <c r="Q784" t="s">
        <v>101</v>
      </c>
      <c r="R784" t="s">
        <v>57</v>
      </c>
      <c r="S784" t="s">
        <v>84</v>
      </c>
      <c r="U784" t="s">
        <v>42</v>
      </c>
      <c r="AK784" t="s">
        <v>42</v>
      </c>
      <c r="AL784" t="s">
        <v>43</v>
      </c>
    </row>
    <row r="785" spans="1:38" x14ac:dyDescent="0.25">
      <c r="A785">
        <v>783</v>
      </c>
      <c r="B785" t="s">
        <v>2603</v>
      </c>
      <c r="C785" s="6" t="s">
        <v>2604</v>
      </c>
      <c r="D785">
        <v>59</v>
      </c>
      <c r="E785" t="s">
        <v>46</v>
      </c>
      <c r="F785" t="s">
        <v>106</v>
      </c>
      <c r="G785" t="s">
        <v>82</v>
      </c>
      <c r="H785" t="s">
        <v>82</v>
      </c>
      <c r="I785" t="s">
        <v>57</v>
      </c>
      <c r="J785" t="s">
        <v>82</v>
      </c>
      <c r="L785" t="s">
        <v>70</v>
      </c>
      <c r="N785" t="s">
        <v>69</v>
      </c>
      <c r="O785" t="s">
        <v>70</v>
      </c>
      <c r="P785" t="s">
        <v>82</v>
      </c>
      <c r="S785" t="s">
        <v>2605</v>
      </c>
      <c r="U785" t="s">
        <v>42</v>
      </c>
      <c r="W785" t="s">
        <v>42</v>
      </c>
      <c r="AK785" t="s">
        <v>42</v>
      </c>
      <c r="AL785" t="s">
        <v>43</v>
      </c>
    </row>
    <row r="786" spans="1:38" x14ac:dyDescent="0.25">
      <c r="A786">
        <v>784</v>
      </c>
      <c r="B786" t="s">
        <v>2606</v>
      </c>
      <c r="C786" s="6" t="s">
        <v>2607</v>
      </c>
      <c r="D786">
        <v>47</v>
      </c>
      <c r="E786" t="s">
        <v>46</v>
      </c>
      <c r="F786" t="s">
        <v>106</v>
      </c>
      <c r="G786" t="s">
        <v>664</v>
      </c>
      <c r="H786" t="s">
        <v>82</v>
      </c>
      <c r="I786" t="s">
        <v>57</v>
      </c>
      <c r="J786" t="s">
        <v>82</v>
      </c>
      <c r="K786" t="s">
        <v>82</v>
      </c>
      <c r="L786" t="s">
        <v>50</v>
      </c>
      <c r="N786" t="s">
        <v>59</v>
      </c>
      <c r="O786" t="s">
        <v>60</v>
      </c>
      <c r="P786" t="s">
        <v>61</v>
      </c>
      <c r="S786" t="s">
        <v>2608</v>
      </c>
      <c r="AI786" t="s">
        <v>2609</v>
      </c>
      <c r="AL786" t="s">
        <v>43</v>
      </c>
    </row>
    <row r="787" spans="1:38" x14ac:dyDescent="0.25">
      <c r="A787">
        <v>785</v>
      </c>
      <c r="B787" t="s">
        <v>2610</v>
      </c>
      <c r="C787" s="6" t="s">
        <v>1560</v>
      </c>
      <c r="D787">
        <v>50</v>
      </c>
      <c r="E787" t="s">
        <v>54</v>
      </c>
      <c r="F787" t="s">
        <v>55</v>
      </c>
      <c r="G787" t="s">
        <v>82</v>
      </c>
      <c r="H787" t="s">
        <v>82</v>
      </c>
      <c r="I787" t="s">
        <v>57</v>
      </c>
      <c r="J787" t="s">
        <v>82</v>
      </c>
      <c r="K787" t="s">
        <v>82</v>
      </c>
      <c r="L787" t="s">
        <v>70</v>
      </c>
      <c r="O787" t="s">
        <v>70</v>
      </c>
      <c r="S787" t="s">
        <v>2611</v>
      </c>
      <c r="Y787" t="s">
        <v>42</v>
      </c>
      <c r="Z787" t="s">
        <v>42</v>
      </c>
      <c r="AC787" t="s">
        <v>42</v>
      </c>
      <c r="AK787" t="s">
        <v>42</v>
      </c>
      <c r="AL787" t="s">
        <v>43</v>
      </c>
    </row>
    <row r="788" spans="1:38" x14ac:dyDescent="0.25">
      <c r="A788">
        <v>786</v>
      </c>
      <c r="B788" t="s">
        <v>2612</v>
      </c>
      <c r="C788" s="6" t="s">
        <v>2613</v>
      </c>
      <c r="D788">
        <v>42</v>
      </c>
      <c r="E788" t="s">
        <v>46</v>
      </c>
      <c r="F788" t="s">
        <v>55</v>
      </c>
      <c r="G788" t="s">
        <v>97</v>
      </c>
      <c r="H788" t="s">
        <v>82</v>
      </c>
      <c r="J788" t="s">
        <v>97</v>
      </c>
      <c r="K788" t="s">
        <v>82</v>
      </c>
      <c r="L788" t="s">
        <v>70</v>
      </c>
      <c r="N788" t="s">
        <v>2614</v>
      </c>
      <c r="O788" t="s">
        <v>70</v>
      </c>
      <c r="S788" t="s">
        <v>2615</v>
      </c>
      <c r="U788" t="s">
        <v>42</v>
      </c>
      <c r="AC788" t="s">
        <v>42</v>
      </c>
      <c r="AL788" t="s">
        <v>43</v>
      </c>
    </row>
    <row r="789" spans="1:38" x14ac:dyDescent="0.25">
      <c r="A789">
        <v>787</v>
      </c>
      <c r="B789" t="s">
        <v>2616</v>
      </c>
      <c r="C789" s="6" t="s">
        <v>2617</v>
      </c>
      <c r="D789">
        <v>50</v>
      </c>
      <c r="E789" t="s">
        <v>54</v>
      </c>
      <c r="F789" t="s">
        <v>55</v>
      </c>
      <c r="G789" t="s">
        <v>93</v>
      </c>
      <c r="H789" t="s">
        <v>93</v>
      </c>
      <c r="I789" t="s">
        <v>57</v>
      </c>
      <c r="J789" t="s">
        <v>93</v>
      </c>
      <c r="L789" t="s">
        <v>70</v>
      </c>
      <c r="N789" t="s">
        <v>927</v>
      </c>
      <c r="O789" t="s">
        <v>70</v>
      </c>
      <c r="P789" t="s">
        <v>93</v>
      </c>
      <c r="S789" t="s">
        <v>2618</v>
      </c>
      <c r="U789" t="s">
        <v>42</v>
      </c>
      <c r="W789" t="s">
        <v>42</v>
      </c>
      <c r="Y789" t="s">
        <v>42</v>
      </c>
      <c r="AA789" t="s">
        <v>42</v>
      </c>
      <c r="AK789" t="s">
        <v>42</v>
      </c>
      <c r="AL789" t="s">
        <v>43</v>
      </c>
    </row>
    <row r="790" spans="1:38" x14ac:dyDescent="0.25">
      <c r="A790">
        <v>788</v>
      </c>
      <c r="B790" t="s">
        <v>2619</v>
      </c>
      <c r="C790" s="6" t="s">
        <v>2620</v>
      </c>
      <c r="D790">
        <v>48</v>
      </c>
      <c r="E790" t="s">
        <v>46</v>
      </c>
      <c r="F790" t="s">
        <v>106</v>
      </c>
      <c r="G790" t="s">
        <v>1804</v>
      </c>
      <c r="J790" t="s">
        <v>82</v>
      </c>
      <c r="L790" t="s">
        <v>50</v>
      </c>
      <c r="N790" t="s">
        <v>269</v>
      </c>
      <c r="O790" t="s">
        <v>70</v>
      </c>
      <c r="S790" t="s">
        <v>78</v>
      </c>
      <c r="W790" t="s">
        <v>42</v>
      </c>
      <c r="AL790" t="s">
        <v>43</v>
      </c>
    </row>
    <row r="791" spans="1:38" x14ac:dyDescent="0.25">
      <c r="A791">
        <v>789</v>
      </c>
      <c r="B791" t="s">
        <v>2621</v>
      </c>
      <c r="C791" s="6" t="s">
        <v>2622</v>
      </c>
      <c r="D791">
        <v>35</v>
      </c>
      <c r="E791" t="s">
        <v>46</v>
      </c>
      <c r="F791" t="s">
        <v>55</v>
      </c>
      <c r="G791" t="s">
        <v>165</v>
      </c>
      <c r="H791" t="s">
        <v>93</v>
      </c>
      <c r="J791" t="s">
        <v>165</v>
      </c>
      <c r="K791" t="s">
        <v>93</v>
      </c>
      <c r="L791" t="s">
        <v>70</v>
      </c>
      <c r="N791" t="s">
        <v>102</v>
      </c>
      <c r="O791" t="s">
        <v>70</v>
      </c>
      <c r="S791" t="s">
        <v>2623</v>
      </c>
      <c r="AD791" t="s">
        <v>42</v>
      </c>
      <c r="AL791" t="s">
        <v>43</v>
      </c>
    </row>
    <row r="792" spans="1:38" x14ac:dyDescent="0.25">
      <c r="A792">
        <v>790</v>
      </c>
      <c r="B792" t="s">
        <v>2624</v>
      </c>
      <c r="C792" s="6" t="s">
        <v>1031</v>
      </c>
      <c r="D792">
        <v>25</v>
      </c>
      <c r="E792" t="s">
        <v>46</v>
      </c>
      <c r="F792" t="s">
        <v>55</v>
      </c>
      <c r="G792" t="s">
        <v>1731</v>
      </c>
      <c r="H792" t="s">
        <v>93</v>
      </c>
      <c r="I792" t="s">
        <v>57</v>
      </c>
      <c r="J792" t="s">
        <v>82</v>
      </c>
      <c r="K792" t="s">
        <v>82</v>
      </c>
      <c r="L792" t="s">
        <v>50</v>
      </c>
      <c r="N792" t="s">
        <v>59</v>
      </c>
      <c r="O792" t="s">
        <v>171</v>
      </c>
      <c r="P792" t="s">
        <v>82</v>
      </c>
      <c r="Q792" t="s">
        <v>82</v>
      </c>
      <c r="R792" t="s">
        <v>57</v>
      </c>
      <c r="S792" t="s">
        <v>916</v>
      </c>
      <c r="U792" t="s">
        <v>42</v>
      </c>
      <c r="W792" t="s">
        <v>42</v>
      </c>
      <c r="AL792" t="s">
        <v>43</v>
      </c>
    </row>
    <row r="793" spans="1:38" x14ac:dyDescent="0.25">
      <c r="A793">
        <v>791</v>
      </c>
      <c r="B793" t="s">
        <v>2625</v>
      </c>
      <c r="C793" s="6" t="s">
        <v>2626</v>
      </c>
      <c r="D793">
        <v>26</v>
      </c>
      <c r="E793" t="s">
        <v>46</v>
      </c>
      <c r="F793" t="s">
        <v>106</v>
      </c>
      <c r="J793" t="s">
        <v>82</v>
      </c>
      <c r="K793" t="s">
        <v>82</v>
      </c>
      <c r="L793" t="s">
        <v>34</v>
      </c>
      <c r="O793" t="s">
        <v>287</v>
      </c>
      <c r="P793" t="s">
        <v>82</v>
      </c>
      <c r="Q793" t="s">
        <v>82</v>
      </c>
      <c r="R793" t="s">
        <v>57</v>
      </c>
      <c r="S793" t="s">
        <v>2627</v>
      </c>
      <c r="U793" t="s">
        <v>42</v>
      </c>
      <c r="V793" t="s">
        <v>42</v>
      </c>
      <c r="AK793" t="s">
        <v>42</v>
      </c>
      <c r="AL793" t="s">
        <v>43</v>
      </c>
    </row>
    <row r="794" spans="1:38" x14ac:dyDescent="0.25">
      <c r="A794">
        <v>792</v>
      </c>
      <c r="B794" t="s">
        <v>2628</v>
      </c>
      <c r="C794" s="6" t="s">
        <v>1495</v>
      </c>
      <c r="D794">
        <v>32</v>
      </c>
      <c r="E794" t="s">
        <v>54</v>
      </c>
      <c r="F794" t="s">
        <v>55</v>
      </c>
      <c r="G794" t="s">
        <v>81</v>
      </c>
      <c r="H794" t="s">
        <v>82</v>
      </c>
      <c r="I794" t="s">
        <v>57</v>
      </c>
      <c r="J794" t="s">
        <v>81</v>
      </c>
      <c r="L794" t="s">
        <v>50</v>
      </c>
      <c r="N794" t="s">
        <v>69</v>
      </c>
      <c r="O794" t="s">
        <v>70</v>
      </c>
      <c r="P794" t="s">
        <v>81</v>
      </c>
      <c r="S794" t="s">
        <v>2629</v>
      </c>
      <c r="U794" t="s">
        <v>42</v>
      </c>
      <c r="W794" t="s">
        <v>42</v>
      </c>
      <c r="AI794" t="s">
        <v>2630</v>
      </c>
      <c r="AK794" t="s">
        <v>42</v>
      </c>
      <c r="AL794" t="s">
        <v>43</v>
      </c>
    </row>
    <row r="795" spans="1:38" x14ac:dyDescent="0.25">
      <c r="A795">
        <v>793</v>
      </c>
      <c r="B795" t="s">
        <v>2631</v>
      </c>
      <c r="C795" s="6" t="s">
        <v>2632</v>
      </c>
      <c r="D795">
        <v>50</v>
      </c>
      <c r="E795" t="s">
        <v>54</v>
      </c>
      <c r="F795" t="s">
        <v>106</v>
      </c>
      <c r="G795" t="s">
        <v>836</v>
      </c>
      <c r="H795" t="s">
        <v>82</v>
      </c>
      <c r="I795" t="s">
        <v>57</v>
      </c>
      <c r="J795" t="s">
        <v>836</v>
      </c>
      <c r="K795" t="s">
        <v>82</v>
      </c>
      <c r="L795" t="s">
        <v>70</v>
      </c>
      <c r="N795" t="s">
        <v>2633</v>
      </c>
      <c r="O795" t="s">
        <v>70</v>
      </c>
      <c r="P795" t="s">
        <v>836</v>
      </c>
      <c r="Q795" t="s">
        <v>82</v>
      </c>
      <c r="S795" t="s">
        <v>2634</v>
      </c>
      <c r="Y795" t="s">
        <v>42</v>
      </c>
      <c r="AC795" t="s">
        <v>42</v>
      </c>
      <c r="AD795" t="s">
        <v>42</v>
      </c>
      <c r="AK795" t="s">
        <v>42</v>
      </c>
      <c r="AL795" t="s">
        <v>43</v>
      </c>
    </row>
    <row r="796" spans="1:38" x14ac:dyDescent="0.25">
      <c r="A796">
        <v>794</v>
      </c>
      <c r="B796" t="s">
        <v>2635</v>
      </c>
      <c r="C796" s="6" t="s">
        <v>2636</v>
      </c>
      <c r="D796">
        <v>26</v>
      </c>
      <c r="E796" t="s">
        <v>46</v>
      </c>
      <c r="F796" t="s">
        <v>55</v>
      </c>
      <c r="G796" t="s">
        <v>1263</v>
      </c>
      <c r="H796" t="s">
        <v>101</v>
      </c>
      <c r="I796" t="s">
        <v>57</v>
      </c>
      <c r="J796" t="s">
        <v>1263</v>
      </c>
      <c r="K796" t="s">
        <v>101</v>
      </c>
      <c r="L796" t="s">
        <v>70</v>
      </c>
      <c r="N796" t="s">
        <v>59</v>
      </c>
      <c r="O796" t="s">
        <v>70</v>
      </c>
      <c r="P796" t="s">
        <v>1263</v>
      </c>
      <c r="Q796" t="s">
        <v>101</v>
      </c>
      <c r="R796" t="s">
        <v>57</v>
      </c>
      <c r="S796" t="s">
        <v>2637</v>
      </c>
      <c r="W796" t="s">
        <v>42</v>
      </c>
      <c r="AA796" t="s">
        <v>42</v>
      </c>
      <c r="AL796" t="s">
        <v>43</v>
      </c>
    </row>
    <row r="797" spans="1:38" x14ac:dyDescent="0.25">
      <c r="A797">
        <v>795</v>
      </c>
      <c r="B797" t="s">
        <v>2638</v>
      </c>
      <c r="C797" s="6" t="s">
        <v>2639</v>
      </c>
      <c r="D797">
        <v>61</v>
      </c>
      <c r="E797" t="s">
        <v>46</v>
      </c>
      <c r="F797" t="s">
        <v>47</v>
      </c>
      <c r="G797" t="s">
        <v>82</v>
      </c>
      <c r="H797" t="s">
        <v>82</v>
      </c>
      <c r="I797" t="s">
        <v>57</v>
      </c>
      <c r="J797" t="s">
        <v>82</v>
      </c>
      <c r="K797" t="s">
        <v>82</v>
      </c>
      <c r="L797" t="s">
        <v>34</v>
      </c>
      <c r="M797" t="s">
        <v>2640</v>
      </c>
      <c r="N797" t="s">
        <v>59</v>
      </c>
      <c r="O797" t="s">
        <v>34</v>
      </c>
      <c r="P797" t="s">
        <v>82</v>
      </c>
      <c r="Q797" t="s">
        <v>82</v>
      </c>
      <c r="R797" t="s">
        <v>57</v>
      </c>
      <c r="S797" t="s">
        <v>2641</v>
      </c>
      <c r="V797" t="s">
        <v>42</v>
      </c>
      <c r="W797" t="s">
        <v>42</v>
      </c>
      <c r="X797" t="s">
        <v>42</v>
      </c>
      <c r="Y797" t="s">
        <v>42</v>
      </c>
      <c r="AA797" t="s">
        <v>42</v>
      </c>
      <c r="AL797" t="s">
        <v>43</v>
      </c>
    </row>
    <row r="798" spans="1:38" x14ac:dyDescent="0.25">
      <c r="A798">
        <v>796</v>
      </c>
      <c r="B798" t="s">
        <v>2642</v>
      </c>
      <c r="C798" s="6" t="s">
        <v>2643</v>
      </c>
      <c r="D798">
        <v>19</v>
      </c>
      <c r="E798" t="s">
        <v>54</v>
      </c>
      <c r="F798" t="s">
        <v>55</v>
      </c>
      <c r="G798" t="s">
        <v>469</v>
      </c>
      <c r="H798" t="s">
        <v>202</v>
      </c>
      <c r="J798" t="s">
        <v>469</v>
      </c>
      <c r="K798" t="s">
        <v>202</v>
      </c>
      <c r="L798" t="s">
        <v>50</v>
      </c>
      <c r="N798" t="s">
        <v>60</v>
      </c>
      <c r="O798" t="s">
        <v>70</v>
      </c>
      <c r="S798" t="s">
        <v>84</v>
      </c>
      <c r="U798" t="s">
        <v>42</v>
      </c>
      <c r="AL798" t="s">
        <v>43</v>
      </c>
    </row>
    <row r="799" spans="1:38" x14ac:dyDescent="0.25">
      <c r="A799">
        <v>797</v>
      </c>
      <c r="B799" t="s">
        <v>2644</v>
      </c>
      <c r="C799" s="6" t="s">
        <v>2645</v>
      </c>
      <c r="D799">
        <v>40</v>
      </c>
      <c r="E799" t="s">
        <v>46</v>
      </c>
      <c r="F799" t="s">
        <v>55</v>
      </c>
      <c r="G799" t="s">
        <v>362</v>
      </c>
      <c r="H799" t="s">
        <v>251</v>
      </c>
      <c r="J799" t="s">
        <v>362</v>
      </c>
      <c r="K799" t="s">
        <v>251</v>
      </c>
      <c r="L799" t="s">
        <v>70</v>
      </c>
      <c r="N799" t="s">
        <v>598</v>
      </c>
      <c r="O799" t="s">
        <v>70</v>
      </c>
      <c r="S799" t="s">
        <v>2646</v>
      </c>
      <c r="U799" t="s">
        <v>42</v>
      </c>
      <c r="AC799" t="s">
        <v>42</v>
      </c>
      <c r="AL799" t="s">
        <v>43</v>
      </c>
    </row>
    <row r="800" spans="1:38" x14ac:dyDescent="0.25">
      <c r="A800">
        <v>798</v>
      </c>
      <c r="B800" t="s">
        <v>2647</v>
      </c>
      <c r="C800" s="6" t="s">
        <v>2648</v>
      </c>
      <c r="D800">
        <v>44</v>
      </c>
      <c r="E800" t="s">
        <v>46</v>
      </c>
      <c r="F800" t="s">
        <v>55</v>
      </c>
      <c r="G800" t="s">
        <v>422</v>
      </c>
      <c r="H800" t="s">
        <v>82</v>
      </c>
      <c r="I800" t="s">
        <v>57</v>
      </c>
      <c r="J800" t="s">
        <v>422</v>
      </c>
      <c r="K800" t="s">
        <v>82</v>
      </c>
      <c r="L800" t="s">
        <v>50</v>
      </c>
      <c r="N800" t="s">
        <v>59</v>
      </c>
      <c r="O800" t="s">
        <v>70</v>
      </c>
      <c r="P800" t="s">
        <v>422</v>
      </c>
      <c r="Q800" t="s">
        <v>82</v>
      </c>
      <c r="R800" t="s">
        <v>57</v>
      </c>
      <c r="S800" t="s">
        <v>2649</v>
      </c>
      <c r="AD800" t="s">
        <v>42</v>
      </c>
      <c r="AL800" t="s">
        <v>43</v>
      </c>
    </row>
    <row r="801" spans="1:38" x14ac:dyDescent="0.25">
      <c r="A801">
        <v>799</v>
      </c>
      <c r="B801" t="s">
        <v>2650</v>
      </c>
      <c r="C801" s="6" t="s">
        <v>2651</v>
      </c>
      <c r="D801">
        <v>37</v>
      </c>
      <c r="E801" t="s">
        <v>54</v>
      </c>
      <c r="F801" t="s">
        <v>55</v>
      </c>
      <c r="G801" t="s">
        <v>513</v>
      </c>
      <c r="H801" t="s">
        <v>101</v>
      </c>
      <c r="I801" t="s">
        <v>57</v>
      </c>
      <c r="J801" t="s">
        <v>513</v>
      </c>
      <c r="K801" t="s">
        <v>101</v>
      </c>
      <c r="L801" t="s">
        <v>70</v>
      </c>
      <c r="O801" t="s">
        <v>70</v>
      </c>
      <c r="S801" t="s">
        <v>2652</v>
      </c>
      <c r="U801" t="s">
        <v>42</v>
      </c>
      <c r="V801" t="s">
        <v>42</v>
      </c>
      <c r="AC801" t="s">
        <v>42</v>
      </c>
      <c r="AK801" t="s">
        <v>42</v>
      </c>
      <c r="AL801" t="s">
        <v>43</v>
      </c>
    </row>
    <row r="802" spans="1:38" x14ac:dyDescent="0.25">
      <c r="A802">
        <v>800</v>
      </c>
      <c r="B802" t="s">
        <v>2653</v>
      </c>
      <c r="C802" s="6" t="s">
        <v>2654</v>
      </c>
      <c r="D802">
        <v>34</v>
      </c>
      <c r="E802" t="s">
        <v>46</v>
      </c>
      <c r="F802" t="s">
        <v>55</v>
      </c>
      <c r="G802" t="s">
        <v>520</v>
      </c>
      <c r="H802" t="s">
        <v>82</v>
      </c>
      <c r="I802" t="s">
        <v>57</v>
      </c>
      <c r="J802" t="s">
        <v>520</v>
      </c>
      <c r="K802" t="s">
        <v>82</v>
      </c>
      <c r="L802" t="s">
        <v>70</v>
      </c>
      <c r="N802" t="s">
        <v>350</v>
      </c>
      <c r="O802" t="s">
        <v>70</v>
      </c>
      <c r="P802" t="s">
        <v>520</v>
      </c>
      <c r="Q802" t="s">
        <v>82</v>
      </c>
      <c r="R802" t="s">
        <v>57</v>
      </c>
      <c r="S802" t="s">
        <v>2655</v>
      </c>
      <c r="U802" t="s">
        <v>42</v>
      </c>
      <c r="W802" t="s">
        <v>42</v>
      </c>
      <c r="AL802" t="s">
        <v>43</v>
      </c>
    </row>
    <row r="803" spans="1:38" x14ac:dyDescent="0.25">
      <c r="A803">
        <v>801</v>
      </c>
      <c r="B803" t="s">
        <v>2656</v>
      </c>
      <c r="C803" s="6" t="s">
        <v>2657</v>
      </c>
      <c r="D803">
        <v>37</v>
      </c>
      <c r="E803" t="s">
        <v>46</v>
      </c>
      <c r="F803" t="s">
        <v>55</v>
      </c>
      <c r="G803" t="s">
        <v>668</v>
      </c>
      <c r="J803" t="s">
        <v>668</v>
      </c>
      <c r="K803" t="s">
        <v>202</v>
      </c>
      <c r="L803" t="s">
        <v>70</v>
      </c>
      <c r="N803" t="s">
        <v>83</v>
      </c>
      <c r="O803" t="s">
        <v>70</v>
      </c>
      <c r="S803" t="s">
        <v>84</v>
      </c>
      <c r="U803" t="s">
        <v>42</v>
      </c>
      <c r="AL803" t="s">
        <v>43</v>
      </c>
    </row>
    <row r="804" spans="1:38" x14ac:dyDescent="0.25">
      <c r="A804">
        <v>802</v>
      </c>
      <c r="B804" t="s">
        <v>2658</v>
      </c>
      <c r="C804" s="6" t="s">
        <v>2659</v>
      </c>
      <c r="D804">
        <v>55</v>
      </c>
      <c r="E804" t="s">
        <v>54</v>
      </c>
      <c r="F804" t="s">
        <v>55</v>
      </c>
      <c r="G804" t="s">
        <v>238</v>
      </c>
      <c r="H804" t="s">
        <v>93</v>
      </c>
      <c r="I804" t="s">
        <v>57</v>
      </c>
      <c r="J804" t="s">
        <v>238</v>
      </c>
      <c r="K804" t="s">
        <v>93</v>
      </c>
      <c r="L804" t="s">
        <v>70</v>
      </c>
      <c r="N804" t="s">
        <v>2660</v>
      </c>
      <c r="O804" t="s">
        <v>70</v>
      </c>
      <c r="P804" t="s">
        <v>238</v>
      </c>
      <c r="Q804" t="s">
        <v>93</v>
      </c>
      <c r="R804" t="s">
        <v>57</v>
      </c>
      <c r="S804" t="s">
        <v>2661</v>
      </c>
      <c r="AA804" t="s">
        <v>42</v>
      </c>
      <c r="AG804" t="s">
        <v>42</v>
      </c>
      <c r="AH804" t="s">
        <v>42</v>
      </c>
      <c r="AL804" t="s">
        <v>43</v>
      </c>
    </row>
    <row r="805" spans="1:38" x14ac:dyDescent="0.25">
      <c r="A805">
        <v>803</v>
      </c>
      <c r="B805" t="s">
        <v>2662</v>
      </c>
      <c r="C805" s="6" t="s">
        <v>2663</v>
      </c>
      <c r="D805">
        <v>46</v>
      </c>
      <c r="E805" t="s">
        <v>46</v>
      </c>
      <c r="F805" t="s">
        <v>55</v>
      </c>
      <c r="G805" t="s">
        <v>273</v>
      </c>
      <c r="H805" t="s">
        <v>202</v>
      </c>
      <c r="I805" t="s">
        <v>57</v>
      </c>
      <c r="J805" t="s">
        <v>273</v>
      </c>
      <c r="K805" t="s">
        <v>202</v>
      </c>
      <c r="L805" t="s">
        <v>70</v>
      </c>
      <c r="N805" t="s">
        <v>59</v>
      </c>
      <c r="O805" t="s">
        <v>70</v>
      </c>
      <c r="P805" t="s">
        <v>273</v>
      </c>
      <c r="Q805" t="s">
        <v>202</v>
      </c>
      <c r="R805" t="s">
        <v>57</v>
      </c>
      <c r="S805" t="s">
        <v>2664</v>
      </c>
      <c r="U805" t="s">
        <v>42</v>
      </c>
      <c r="V805" t="s">
        <v>42</v>
      </c>
      <c r="W805" t="s">
        <v>42</v>
      </c>
      <c r="Y805" t="s">
        <v>42</v>
      </c>
      <c r="AA805" t="s">
        <v>42</v>
      </c>
      <c r="AC805" t="s">
        <v>42</v>
      </c>
      <c r="AL805" t="s">
        <v>43</v>
      </c>
    </row>
    <row r="806" spans="1:38" x14ac:dyDescent="0.25">
      <c r="A806">
        <v>804</v>
      </c>
      <c r="B806" t="s">
        <v>2665</v>
      </c>
      <c r="C806" s="6" t="s">
        <v>2666</v>
      </c>
      <c r="D806">
        <v>34</v>
      </c>
      <c r="E806" t="s">
        <v>46</v>
      </c>
      <c r="F806" t="s">
        <v>47</v>
      </c>
      <c r="G806" t="s">
        <v>93</v>
      </c>
      <c r="H806" t="s">
        <v>93</v>
      </c>
      <c r="I806" t="s">
        <v>57</v>
      </c>
      <c r="J806" t="s">
        <v>93</v>
      </c>
      <c r="L806" t="s">
        <v>50</v>
      </c>
      <c r="N806" t="s">
        <v>59</v>
      </c>
      <c r="O806" t="s">
        <v>70</v>
      </c>
      <c r="P806" t="s">
        <v>93</v>
      </c>
      <c r="S806" t="s">
        <v>2667</v>
      </c>
      <c r="U806" t="s">
        <v>42</v>
      </c>
      <c r="AI806" t="s">
        <v>713</v>
      </c>
      <c r="AK806" t="s">
        <v>42</v>
      </c>
      <c r="AL806" t="s">
        <v>43</v>
      </c>
    </row>
    <row r="807" spans="1:38" x14ac:dyDescent="0.25">
      <c r="A807">
        <v>805</v>
      </c>
      <c r="B807" t="s">
        <v>2668</v>
      </c>
      <c r="C807" s="6" t="s">
        <v>2669</v>
      </c>
      <c r="D807">
        <v>22</v>
      </c>
      <c r="E807" t="s">
        <v>46</v>
      </c>
      <c r="F807" t="s">
        <v>55</v>
      </c>
      <c r="G807" t="s">
        <v>2091</v>
      </c>
      <c r="H807" t="s">
        <v>82</v>
      </c>
      <c r="I807" t="s">
        <v>57</v>
      </c>
      <c r="J807" t="s">
        <v>178</v>
      </c>
      <c r="K807" t="s">
        <v>82</v>
      </c>
      <c r="L807" t="s">
        <v>34</v>
      </c>
      <c r="N807" t="s">
        <v>59</v>
      </c>
      <c r="O807" t="s">
        <v>424</v>
      </c>
      <c r="P807" t="s">
        <v>178</v>
      </c>
      <c r="Q807" t="s">
        <v>82</v>
      </c>
      <c r="S807" t="s">
        <v>2670</v>
      </c>
      <c r="V807" t="s">
        <v>42</v>
      </c>
      <c r="AL807" t="s">
        <v>43</v>
      </c>
    </row>
    <row r="808" spans="1:38" x14ac:dyDescent="0.25">
      <c r="A808">
        <v>806</v>
      </c>
      <c r="B808" t="s">
        <v>2671</v>
      </c>
      <c r="C808" s="6" t="s">
        <v>2672</v>
      </c>
      <c r="D808">
        <v>21</v>
      </c>
      <c r="E808" t="s">
        <v>46</v>
      </c>
      <c r="F808" t="s">
        <v>55</v>
      </c>
      <c r="G808" t="s">
        <v>1213</v>
      </c>
      <c r="H808" t="s">
        <v>142</v>
      </c>
      <c r="I808" t="s">
        <v>57</v>
      </c>
      <c r="J808" t="s">
        <v>1593</v>
      </c>
      <c r="K808" t="s">
        <v>142</v>
      </c>
      <c r="L808" t="s">
        <v>34</v>
      </c>
      <c r="N808" t="s">
        <v>59</v>
      </c>
      <c r="O808" t="s">
        <v>287</v>
      </c>
      <c r="P808" t="s">
        <v>1593</v>
      </c>
      <c r="Q808" t="s">
        <v>142</v>
      </c>
      <c r="S808" t="s">
        <v>1376</v>
      </c>
      <c r="W808" t="s">
        <v>42</v>
      </c>
      <c r="X808" t="s">
        <v>42</v>
      </c>
      <c r="AK808" t="s">
        <v>42</v>
      </c>
      <c r="AL808" t="s">
        <v>43</v>
      </c>
    </row>
    <row r="809" spans="1:38" x14ac:dyDescent="0.25">
      <c r="A809">
        <v>807</v>
      </c>
      <c r="B809" t="s">
        <v>2673</v>
      </c>
      <c r="C809" s="6" t="s">
        <v>2674</v>
      </c>
      <c r="D809">
        <v>55</v>
      </c>
      <c r="E809" t="s">
        <v>54</v>
      </c>
      <c r="F809" t="s">
        <v>55</v>
      </c>
      <c r="G809" t="s">
        <v>909</v>
      </c>
      <c r="H809" t="s">
        <v>93</v>
      </c>
      <c r="I809" t="s">
        <v>57</v>
      </c>
      <c r="J809" t="s">
        <v>909</v>
      </c>
      <c r="L809" t="s">
        <v>70</v>
      </c>
      <c r="N809" t="s">
        <v>59</v>
      </c>
      <c r="O809" t="s">
        <v>70</v>
      </c>
      <c r="P809" t="s">
        <v>909</v>
      </c>
      <c r="S809" t="s">
        <v>2675</v>
      </c>
      <c r="W809" t="s">
        <v>42</v>
      </c>
      <c r="AK809" t="s">
        <v>42</v>
      </c>
      <c r="AL809" t="s">
        <v>43</v>
      </c>
    </row>
    <row r="810" spans="1:38" x14ac:dyDescent="0.25">
      <c r="A810">
        <v>808</v>
      </c>
      <c r="B810" t="s">
        <v>2676</v>
      </c>
      <c r="C810" s="6" t="s">
        <v>2677</v>
      </c>
      <c r="D810">
        <v>33</v>
      </c>
      <c r="E810" t="s">
        <v>46</v>
      </c>
      <c r="F810" t="s">
        <v>106</v>
      </c>
      <c r="G810" t="s">
        <v>82</v>
      </c>
      <c r="H810" t="s">
        <v>82</v>
      </c>
      <c r="I810" t="s">
        <v>57</v>
      </c>
      <c r="J810" t="s">
        <v>82</v>
      </c>
      <c r="L810" t="s">
        <v>70</v>
      </c>
      <c r="N810" t="s">
        <v>69</v>
      </c>
      <c r="O810" t="s">
        <v>70</v>
      </c>
      <c r="P810" t="s">
        <v>82</v>
      </c>
      <c r="S810" t="s">
        <v>828</v>
      </c>
      <c r="U810" t="s">
        <v>42</v>
      </c>
      <c r="W810" t="s">
        <v>42</v>
      </c>
      <c r="AK810" t="s">
        <v>42</v>
      </c>
      <c r="AL810" t="s">
        <v>43</v>
      </c>
    </row>
    <row r="811" spans="1:38" x14ac:dyDescent="0.25">
      <c r="A811">
        <v>809</v>
      </c>
      <c r="B811" t="s">
        <v>2678</v>
      </c>
      <c r="C811" s="6" t="s">
        <v>2679</v>
      </c>
      <c r="D811">
        <v>46</v>
      </c>
      <c r="E811" t="s">
        <v>54</v>
      </c>
      <c r="F811" t="s">
        <v>55</v>
      </c>
      <c r="G811" t="s">
        <v>2680</v>
      </c>
      <c r="H811" t="s">
        <v>1036</v>
      </c>
      <c r="I811" t="s">
        <v>191</v>
      </c>
      <c r="J811" t="s">
        <v>82</v>
      </c>
      <c r="K811" t="s">
        <v>82</v>
      </c>
      <c r="L811" t="s">
        <v>34</v>
      </c>
      <c r="M811" t="s">
        <v>2559</v>
      </c>
      <c r="N811" t="s">
        <v>350</v>
      </c>
      <c r="O811" t="s">
        <v>210</v>
      </c>
      <c r="P811" t="s">
        <v>82</v>
      </c>
      <c r="Q811" t="s">
        <v>82</v>
      </c>
      <c r="R811" t="s">
        <v>57</v>
      </c>
      <c r="S811" t="s">
        <v>2681</v>
      </c>
      <c r="U811" t="s">
        <v>42</v>
      </c>
      <c r="V811" t="s">
        <v>42</v>
      </c>
      <c r="W811" t="s">
        <v>42</v>
      </c>
      <c r="X811" t="s">
        <v>42</v>
      </c>
      <c r="AA811" t="s">
        <v>42</v>
      </c>
      <c r="AI811" t="s">
        <v>2682</v>
      </c>
      <c r="AL811" t="s">
        <v>43</v>
      </c>
    </row>
    <row r="812" spans="1:38" x14ac:dyDescent="0.25">
      <c r="A812">
        <v>810</v>
      </c>
      <c r="B812" t="s">
        <v>2683</v>
      </c>
      <c r="C812" s="6" t="s">
        <v>2684</v>
      </c>
      <c r="D812">
        <v>53</v>
      </c>
      <c r="E812" t="s">
        <v>46</v>
      </c>
      <c r="F812" t="s">
        <v>55</v>
      </c>
      <c r="G812" t="s">
        <v>192</v>
      </c>
      <c r="J812" t="s">
        <v>192</v>
      </c>
      <c r="K812" t="s">
        <v>82</v>
      </c>
      <c r="L812" t="s">
        <v>70</v>
      </c>
      <c r="N812" t="s">
        <v>59</v>
      </c>
      <c r="O812" t="s">
        <v>70</v>
      </c>
      <c r="S812" t="s">
        <v>2685</v>
      </c>
      <c r="T812" t="s">
        <v>342</v>
      </c>
      <c r="V812" t="s">
        <v>42</v>
      </c>
      <c r="AA812" t="s">
        <v>42</v>
      </c>
      <c r="AC812" t="s">
        <v>42</v>
      </c>
      <c r="AL812" t="s">
        <v>43</v>
      </c>
    </row>
    <row r="813" spans="1:38" x14ac:dyDescent="0.25">
      <c r="A813">
        <v>811</v>
      </c>
      <c r="B813" t="s">
        <v>2686</v>
      </c>
      <c r="C813" s="6" t="s">
        <v>2687</v>
      </c>
      <c r="D813">
        <v>48</v>
      </c>
      <c r="E813" t="s">
        <v>46</v>
      </c>
      <c r="F813" t="s">
        <v>55</v>
      </c>
      <c r="G813" t="s">
        <v>49</v>
      </c>
      <c r="H813" t="s">
        <v>49</v>
      </c>
      <c r="I813" t="s">
        <v>57</v>
      </c>
      <c r="J813" t="s">
        <v>93</v>
      </c>
      <c r="K813" t="s">
        <v>93</v>
      </c>
      <c r="L813" t="s">
        <v>34</v>
      </c>
      <c r="O813" t="s">
        <v>110</v>
      </c>
      <c r="P813" t="s">
        <v>93</v>
      </c>
      <c r="Q813" t="s">
        <v>93</v>
      </c>
      <c r="R813" t="s">
        <v>57</v>
      </c>
      <c r="S813" t="s">
        <v>2688</v>
      </c>
      <c r="AA813" t="s">
        <v>42</v>
      </c>
      <c r="AC813" t="s">
        <v>42</v>
      </c>
      <c r="AL813" t="s">
        <v>43</v>
      </c>
    </row>
    <row r="814" spans="1:38" x14ac:dyDescent="0.25">
      <c r="A814">
        <v>812</v>
      </c>
      <c r="B814" t="s">
        <v>2689</v>
      </c>
      <c r="C814" s="6" t="s">
        <v>2690</v>
      </c>
      <c r="D814">
        <v>52</v>
      </c>
      <c r="E814" t="s">
        <v>54</v>
      </c>
      <c r="F814" t="s">
        <v>55</v>
      </c>
      <c r="G814" t="s">
        <v>208</v>
      </c>
      <c r="H814" t="s">
        <v>93</v>
      </c>
      <c r="J814" t="s">
        <v>208</v>
      </c>
      <c r="K814" t="s">
        <v>93</v>
      </c>
      <c r="L814" t="s">
        <v>50</v>
      </c>
      <c r="N814" t="s">
        <v>102</v>
      </c>
      <c r="O814" t="s">
        <v>70</v>
      </c>
      <c r="S814" t="s">
        <v>111</v>
      </c>
      <c r="Y814" t="s">
        <v>42</v>
      </c>
      <c r="Z814" t="s">
        <v>42</v>
      </c>
      <c r="AL814" t="s">
        <v>43</v>
      </c>
    </row>
    <row r="815" spans="1:38" x14ac:dyDescent="0.25">
      <c r="A815">
        <v>813</v>
      </c>
      <c r="B815" t="s">
        <v>2691</v>
      </c>
      <c r="C815" s="6" t="s">
        <v>1157</v>
      </c>
      <c r="D815">
        <v>33</v>
      </c>
      <c r="E815" t="s">
        <v>46</v>
      </c>
      <c r="J815" t="s">
        <v>82</v>
      </c>
      <c r="K815" t="s">
        <v>82</v>
      </c>
      <c r="L815" t="s">
        <v>34</v>
      </c>
      <c r="N815" t="s">
        <v>170</v>
      </c>
      <c r="O815" t="s">
        <v>890</v>
      </c>
      <c r="P815" t="s">
        <v>82</v>
      </c>
      <c r="Q815" t="s">
        <v>82</v>
      </c>
      <c r="S815" t="s">
        <v>873</v>
      </c>
      <c r="V815" t="s">
        <v>42</v>
      </c>
      <c r="AL815" t="s">
        <v>43</v>
      </c>
    </row>
    <row r="816" spans="1:38" x14ac:dyDescent="0.25">
      <c r="A816">
        <v>814</v>
      </c>
      <c r="B816" t="s">
        <v>2692</v>
      </c>
      <c r="C816" s="6" t="s">
        <v>2693</v>
      </c>
      <c r="D816">
        <v>26</v>
      </c>
      <c r="E816" t="s">
        <v>46</v>
      </c>
      <c r="F816" t="s">
        <v>55</v>
      </c>
      <c r="G816" t="s">
        <v>2694</v>
      </c>
      <c r="J816" t="s">
        <v>238</v>
      </c>
      <c r="K816" t="s">
        <v>93</v>
      </c>
      <c r="L816" t="s">
        <v>70</v>
      </c>
      <c r="M816" t="s">
        <v>1322</v>
      </c>
      <c r="N816" t="s">
        <v>269</v>
      </c>
      <c r="O816" t="s">
        <v>34</v>
      </c>
      <c r="S816" t="s">
        <v>111</v>
      </c>
      <c r="U816" t="s">
        <v>42</v>
      </c>
      <c r="AI816" t="s">
        <v>719</v>
      </c>
      <c r="AL816" t="s">
        <v>43</v>
      </c>
    </row>
    <row r="817" spans="1:38" x14ac:dyDescent="0.25">
      <c r="A817">
        <v>815</v>
      </c>
      <c r="B817" t="s">
        <v>2695</v>
      </c>
      <c r="C817" s="6" t="s">
        <v>2696</v>
      </c>
      <c r="D817">
        <v>56</v>
      </c>
      <c r="E817" t="s">
        <v>46</v>
      </c>
      <c r="F817" t="s">
        <v>55</v>
      </c>
      <c r="G817" t="s">
        <v>132</v>
      </c>
      <c r="J817" t="s">
        <v>132</v>
      </c>
      <c r="K817" t="s">
        <v>93</v>
      </c>
      <c r="L817" t="s">
        <v>70</v>
      </c>
      <c r="N817" t="s">
        <v>69</v>
      </c>
      <c r="O817" t="s">
        <v>70</v>
      </c>
      <c r="S817" t="s">
        <v>2697</v>
      </c>
      <c r="U817" t="s">
        <v>42</v>
      </c>
      <c r="V817" t="s">
        <v>42</v>
      </c>
      <c r="AL817" t="s">
        <v>43</v>
      </c>
    </row>
    <row r="818" spans="1:38" x14ac:dyDescent="0.25">
      <c r="A818">
        <v>816</v>
      </c>
      <c r="B818" t="s">
        <v>2698</v>
      </c>
      <c r="C818" s="6" t="s">
        <v>2699</v>
      </c>
      <c r="D818">
        <v>34</v>
      </c>
      <c r="E818" t="s">
        <v>46</v>
      </c>
      <c r="F818" t="s">
        <v>55</v>
      </c>
      <c r="G818" t="s">
        <v>346</v>
      </c>
      <c r="H818" t="s">
        <v>93</v>
      </c>
      <c r="I818" t="s">
        <v>57</v>
      </c>
      <c r="J818" t="s">
        <v>208</v>
      </c>
      <c r="K818" t="s">
        <v>93</v>
      </c>
      <c r="L818" t="s">
        <v>50</v>
      </c>
      <c r="N818" t="s">
        <v>166</v>
      </c>
      <c r="O818" t="s">
        <v>70</v>
      </c>
      <c r="P818" t="s">
        <v>346</v>
      </c>
      <c r="Q818" t="s">
        <v>93</v>
      </c>
      <c r="S818" t="s">
        <v>2700</v>
      </c>
      <c r="T818" t="s">
        <v>2199</v>
      </c>
      <c r="U818" t="s">
        <v>42</v>
      </c>
      <c r="V818" t="s">
        <v>42</v>
      </c>
      <c r="W818" t="s">
        <v>42</v>
      </c>
      <c r="AK818" t="s">
        <v>42</v>
      </c>
      <c r="AL818" t="s">
        <v>43</v>
      </c>
    </row>
    <row r="819" spans="1:38" x14ac:dyDescent="0.25">
      <c r="A819">
        <v>817</v>
      </c>
      <c r="B819" t="s">
        <v>2701</v>
      </c>
      <c r="C819" s="6" t="s">
        <v>2702</v>
      </c>
      <c r="D819">
        <v>28</v>
      </c>
      <c r="E819" t="s">
        <v>46</v>
      </c>
      <c r="F819" t="s">
        <v>106</v>
      </c>
      <c r="J819" t="s">
        <v>238</v>
      </c>
      <c r="K819" t="s">
        <v>93</v>
      </c>
      <c r="L819" t="s">
        <v>34</v>
      </c>
      <c r="M819" t="s">
        <v>2703</v>
      </c>
      <c r="N819" t="s">
        <v>269</v>
      </c>
      <c r="O819" t="s">
        <v>110</v>
      </c>
      <c r="S819" t="s">
        <v>659</v>
      </c>
      <c r="U819" t="s">
        <v>42</v>
      </c>
      <c r="V819" t="s">
        <v>42</v>
      </c>
      <c r="AL819" t="s">
        <v>43</v>
      </c>
    </row>
    <row r="820" spans="1:38" x14ac:dyDescent="0.25">
      <c r="A820">
        <v>818</v>
      </c>
      <c r="B820" t="s">
        <v>2704</v>
      </c>
      <c r="C820" s="6" t="s">
        <v>2705</v>
      </c>
      <c r="D820">
        <v>58</v>
      </c>
      <c r="E820" t="s">
        <v>46</v>
      </c>
      <c r="F820" t="s">
        <v>55</v>
      </c>
      <c r="G820" t="s">
        <v>362</v>
      </c>
      <c r="H820" t="s">
        <v>251</v>
      </c>
      <c r="I820" t="s">
        <v>57</v>
      </c>
      <c r="J820" t="s">
        <v>362</v>
      </c>
      <c r="K820" t="s">
        <v>251</v>
      </c>
      <c r="L820" t="s">
        <v>70</v>
      </c>
      <c r="N820" t="s">
        <v>166</v>
      </c>
      <c r="O820" t="s">
        <v>70</v>
      </c>
      <c r="P820" t="s">
        <v>362</v>
      </c>
      <c r="Q820" t="s">
        <v>251</v>
      </c>
      <c r="S820" t="s">
        <v>2706</v>
      </c>
      <c r="U820" t="s">
        <v>42</v>
      </c>
      <c r="V820" t="s">
        <v>42</v>
      </c>
      <c r="W820" t="s">
        <v>42</v>
      </c>
      <c r="AA820" t="s">
        <v>42</v>
      </c>
      <c r="AK820" t="s">
        <v>42</v>
      </c>
      <c r="AL820" t="s">
        <v>43</v>
      </c>
    </row>
    <row r="821" spans="1:38" x14ac:dyDescent="0.25">
      <c r="A821">
        <v>819</v>
      </c>
      <c r="B821" t="s">
        <v>2707</v>
      </c>
      <c r="C821" s="6" t="s">
        <v>2708</v>
      </c>
      <c r="D821">
        <v>30</v>
      </c>
      <c r="E821" t="s">
        <v>54</v>
      </c>
      <c r="F821" t="s">
        <v>55</v>
      </c>
      <c r="G821" t="s">
        <v>107</v>
      </c>
      <c r="H821" t="s">
        <v>49</v>
      </c>
      <c r="I821" t="s">
        <v>57</v>
      </c>
      <c r="J821" t="s">
        <v>151</v>
      </c>
      <c r="K821" t="s">
        <v>93</v>
      </c>
      <c r="L821" t="s">
        <v>50</v>
      </c>
      <c r="O821" t="s">
        <v>2371</v>
      </c>
      <c r="P821" t="s">
        <v>320</v>
      </c>
      <c r="Q821" t="s">
        <v>49</v>
      </c>
      <c r="R821" t="s">
        <v>57</v>
      </c>
      <c r="S821" t="s">
        <v>412</v>
      </c>
      <c r="W821" t="s">
        <v>42</v>
      </c>
      <c r="AK821" t="s">
        <v>42</v>
      </c>
      <c r="AL821" t="s">
        <v>43</v>
      </c>
    </row>
    <row r="822" spans="1:38" x14ac:dyDescent="0.25">
      <c r="A822">
        <v>820</v>
      </c>
      <c r="B822" t="s">
        <v>2709</v>
      </c>
      <c r="C822" s="6" t="s">
        <v>2710</v>
      </c>
      <c r="D822">
        <v>29</v>
      </c>
      <c r="E822" t="s">
        <v>46</v>
      </c>
      <c r="F822" t="s">
        <v>55</v>
      </c>
      <c r="G822" t="s">
        <v>320</v>
      </c>
      <c r="H822" t="s">
        <v>49</v>
      </c>
      <c r="I822" t="s">
        <v>57</v>
      </c>
      <c r="J822" t="s">
        <v>93</v>
      </c>
      <c r="L822" t="s">
        <v>50</v>
      </c>
      <c r="N822" t="s">
        <v>927</v>
      </c>
      <c r="O822" t="s">
        <v>70</v>
      </c>
      <c r="P822" t="s">
        <v>320</v>
      </c>
      <c r="S822" t="s">
        <v>2711</v>
      </c>
      <c r="U822" t="s">
        <v>42</v>
      </c>
      <c r="V822" t="s">
        <v>42</v>
      </c>
      <c r="W822" t="s">
        <v>42</v>
      </c>
      <c r="Y822" t="s">
        <v>42</v>
      </c>
      <c r="AK822" t="s">
        <v>42</v>
      </c>
      <c r="AL822" t="s">
        <v>43</v>
      </c>
    </row>
    <row r="823" spans="1:38" x14ac:dyDescent="0.25">
      <c r="A823">
        <v>821</v>
      </c>
      <c r="B823" t="s">
        <v>2712</v>
      </c>
      <c r="C823" s="6" t="s">
        <v>2713</v>
      </c>
      <c r="D823">
        <v>48</v>
      </c>
      <c r="E823" t="s">
        <v>46</v>
      </c>
      <c r="F823" t="s">
        <v>47</v>
      </c>
      <c r="G823" t="s">
        <v>93</v>
      </c>
      <c r="J823" t="s">
        <v>93</v>
      </c>
      <c r="K823" t="s">
        <v>93</v>
      </c>
      <c r="L823" t="s">
        <v>50</v>
      </c>
      <c r="N823" t="s">
        <v>69</v>
      </c>
      <c r="O823" t="s">
        <v>70</v>
      </c>
      <c r="S823" t="s">
        <v>873</v>
      </c>
      <c r="V823" t="s">
        <v>42</v>
      </c>
      <c r="AL823" t="s">
        <v>43</v>
      </c>
    </row>
    <row r="824" spans="1:38" x14ac:dyDescent="0.25">
      <c r="A824">
        <v>822</v>
      </c>
      <c r="B824" t="s">
        <v>2714</v>
      </c>
      <c r="C824" s="6" t="s">
        <v>2076</v>
      </c>
      <c r="D824">
        <v>25</v>
      </c>
      <c r="E824" t="s">
        <v>46</v>
      </c>
      <c r="F824" t="s">
        <v>55</v>
      </c>
      <c r="G824" t="s">
        <v>469</v>
      </c>
      <c r="H824" t="s">
        <v>202</v>
      </c>
      <c r="I824" t="s">
        <v>57</v>
      </c>
      <c r="J824" t="s">
        <v>469</v>
      </c>
      <c r="K824" t="s">
        <v>202</v>
      </c>
      <c r="L824" t="s">
        <v>70</v>
      </c>
      <c r="O824" t="s">
        <v>70</v>
      </c>
      <c r="P824" t="s">
        <v>469</v>
      </c>
      <c r="Q824" t="s">
        <v>202</v>
      </c>
      <c r="R824" t="s">
        <v>57</v>
      </c>
      <c r="S824" t="s">
        <v>538</v>
      </c>
      <c r="U824" t="s">
        <v>42</v>
      </c>
      <c r="AK824" t="s">
        <v>42</v>
      </c>
      <c r="AL824" t="s">
        <v>43</v>
      </c>
    </row>
    <row r="825" spans="1:38" x14ac:dyDescent="0.25">
      <c r="A825">
        <v>823</v>
      </c>
      <c r="B825" t="s">
        <v>2715</v>
      </c>
      <c r="C825" s="6" t="s">
        <v>2716</v>
      </c>
      <c r="D825">
        <v>30</v>
      </c>
      <c r="E825" t="s">
        <v>54</v>
      </c>
      <c r="F825" t="s">
        <v>47</v>
      </c>
      <c r="G825" t="s">
        <v>136</v>
      </c>
      <c r="H825" t="s">
        <v>137</v>
      </c>
      <c r="J825" t="s">
        <v>136</v>
      </c>
      <c r="K825" t="s">
        <v>137</v>
      </c>
      <c r="L825" t="s">
        <v>70</v>
      </c>
      <c r="N825" t="s">
        <v>102</v>
      </c>
      <c r="O825" t="s">
        <v>70</v>
      </c>
      <c r="S825" t="s">
        <v>103</v>
      </c>
      <c r="Y825" t="s">
        <v>42</v>
      </c>
      <c r="AL825" t="s">
        <v>43</v>
      </c>
    </row>
    <row r="826" spans="1:38" x14ac:dyDescent="0.25">
      <c r="A826">
        <v>824</v>
      </c>
      <c r="B826" t="s">
        <v>2717</v>
      </c>
      <c r="C826" s="6" t="s">
        <v>2718</v>
      </c>
      <c r="D826">
        <v>25</v>
      </c>
      <c r="E826" t="s">
        <v>54</v>
      </c>
      <c r="F826" t="s">
        <v>55</v>
      </c>
      <c r="G826" t="s">
        <v>469</v>
      </c>
      <c r="J826" t="s">
        <v>58</v>
      </c>
      <c r="L826" t="s">
        <v>50</v>
      </c>
      <c r="N826" t="s">
        <v>269</v>
      </c>
      <c r="O826" t="s">
        <v>70</v>
      </c>
      <c r="S826" t="s">
        <v>2719</v>
      </c>
      <c r="U826" t="s">
        <v>42</v>
      </c>
      <c r="AC826" t="s">
        <v>42</v>
      </c>
      <c r="AL826" t="s">
        <v>43</v>
      </c>
    </row>
    <row r="827" spans="1:38" x14ac:dyDescent="0.25">
      <c r="A827">
        <v>825</v>
      </c>
      <c r="B827" t="s">
        <v>2720</v>
      </c>
      <c r="C827" s="6" t="s">
        <v>2721</v>
      </c>
      <c r="D827">
        <v>28</v>
      </c>
      <c r="E827" t="s">
        <v>54</v>
      </c>
      <c r="F827" t="s">
        <v>55</v>
      </c>
      <c r="G827" t="s">
        <v>320</v>
      </c>
      <c r="H827" t="s">
        <v>49</v>
      </c>
      <c r="I827" t="s">
        <v>57</v>
      </c>
      <c r="J827" t="s">
        <v>151</v>
      </c>
      <c r="K827" t="s">
        <v>93</v>
      </c>
      <c r="L827" t="s">
        <v>50</v>
      </c>
      <c r="N827" t="s">
        <v>170</v>
      </c>
      <c r="O827" t="s">
        <v>70</v>
      </c>
      <c r="P827" t="s">
        <v>320</v>
      </c>
      <c r="Q827" t="s">
        <v>49</v>
      </c>
      <c r="S827" t="s">
        <v>342</v>
      </c>
      <c r="U827" t="s">
        <v>42</v>
      </c>
      <c r="AK827" t="s">
        <v>42</v>
      </c>
      <c r="AL827" t="s">
        <v>43</v>
      </c>
    </row>
    <row r="828" spans="1:38" x14ac:dyDescent="0.25">
      <c r="A828">
        <v>826</v>
      </c>
      <c r="B828" t="s">
        <v>2722</v>
      </c>
      <c r="C828" s="6" t="s">
        <v>2651</v>
      </c>
      <c r="D828">
        <v>29</v>
      </c>
      <c r="E828" t="s">
        <v>46</v>
      </c>
      <c r="F828" t="s">
        <v>55</v>
      </c>
      <c r="G828" t="s">
        <v>192</v>
      </c>
      <c r="H828" t="s">
        <v>82</v>
      </c>
      <c r="I828" t="s">
        <v>57</v>
      </c>
      <c r="J828" t="s">
        <v>192</v>
      </c>
      <c r="K828" t="s">
        <v>82</v>
      </c>
      <c r="L828" t="s">
        <v>70</v>
      </c>
      <c r="O828" t="s">
        <v>70</v>
      </c>
      <c r="P828" t="s">
        <v>192</v>
      </c>
      <c r="Q828" t="s">
        <v>82</v>
      </c>
      <c r="R828" t="s">
        <v>57</v>
      </c>
      <c r="S828" t="s">
        <v>2723</v>
      </c>
      <c r="U828" t="s">
        <v>42</v>
      </c>
      <c r="W828" t="s">
        <v>42</v>
      </c>
      <c r="AK828" t="s">
        <v>42</v>
      </c>
      <c r="AL828" t="s">
        <v>43</v>
      </c>
    </row>
    <row r="829" spans="1:38" x14ac:dyDescent="0.25">
      <c r="A829">
        <v>827</v>
      </c>
      <c r="B829" t="s">
        <v>2724</v>
      </c>
      <c r="C829" s="6" t="s">
        <v>2725</v>
      </c>
      <c r="D829">
        <v>36</v>
      </c>
      <c r="E829" t="s">
        <v>46</v>
      </c>
      <c r="F829" t="s">
        <v>47</v>
      </c>
      <c r="G829" t="s">
        <v>93</v>
      </c>
      <c r="H829" t="s">
        <v>93</v>
      </c>
      <c r="I829" t="s">
        <v>57</v>
      </c>
      <c r="J829" t="s">
        <v>93</v>
      </c>
      <c r="K829" t="s">
        <v>93</v>
      </c>
      <c r="L829" t="s">
        <v>70</v>
      </c>
      <c r="N829" t="s">
        <v>2726</v>
      </c>
      <c r="O829" t="s">
        <v>60</v>
      </c>
      <c r="S829" t="s">
        <v>2727</v>
      </c>
      <c r="Y829" t="s">
        <v>42</v>
      </c>
      <c r="AA829" t="s">
        <v>42</v>
      </c>
      <c r="AC829" t="s">
        <v>42</v>
      </c>
      <c r="AK829" t="s">
        <v>42</v>
      </c>
      <c r="AL829" t="s">
        <v>43</v>
      </c>
    </row>
    <row r="830" spans="1:38" x14ac:dyDescent="0.25">
      <c r="A830">
        <v>828</v>
      </c>
      <c r="B830" t="s">
        <v>2728</v>
      </c>
      <c r="C830" s="6" t="s">
        <v>2033</v>
      </c>
      <c r="D830">
        <v>27</v>
      </c>
      <c r="E830" t="s">
        <v>54</v>
      </c>
      <c r="F830" t="s">
        <v>55</v>
      </c>
      <c r="G830" t="s">
        <v>341</v>
      </c>
      <c r="H830" t="s">
        <v>101</v>
      </c>
      <c r="I830" t="s">
        <v>57</v>
      </c>
      <c r="J830" t="s">
        <v>341</v>
      </c>
      <c r="K830" t="s">
        <v>101</v>
      </c>
      <c r="L830" t="s">
        <v>70</v>
      </c>
      <c r="N830" t="s">
        <v>166</v>
      </c>
      <c r="O830" t="s">
        <v>70</v>
      </c>
      <c r="P830" t="s">
        <v>341</v>
      </c>
      <c r="Q830" t="s">
        <v>101</v>
      </c>
      <c r="S830" t="s">
        <v>2137</v>
      </c>
      <c r="U830" t="s">
        <v>42</v>
      </c>
      <c r="W830" t="s">
        <v>42</v>
      </c>
      <c r="AK830" t="s">
        <v>42</v>
      </c>
      <c r="AL830" t="s">
        <v>43</v>
      </c>
    </row>
    <row r="831" spans="1:38" x14ac:dyDescent="0.25">
      <c r="A831">
        <v>829</v>
      </c>
      <c r="B831" t="s">
        <v>2729</v>
      </c>
      <c r="C831" s="6" t="s">
        <v>2730</v>
      </c>
      <c r="D831">
        <v>36</v>
      </c>
      <c r="E831" t="s">
        <v>46</v>
      </c>
      <c r="F831" t="s">
        <v>55</v>
      </c>
      <c r="G831" t="s">
        <v>836</v>
      </c>
      <c r="H831" t="s">
        <v>82</v>
      </c>
      <c r="I831" t="s">
        <v>57</v>
      </c>
      <c r="J831" t="s">
        <v>82</v>
      </c>
      <c r="L831" t="s">
        <v>50</v>
      </c>
      <c r="N831" t="s">
        <v>59</v>
      </c>
      <c r="O831" t="s">
        <v>70</v>
      </c>
      <c r="P831" t="s">
        <v>836</v>
      </c>
      <c r="S831" t="s">
        <v>2731</v>
      </c>
      <c r="U831" t="s">
        <v>42</v>
      </c>
      <c r="W831" t="s">
        <v>42</v>
      </c>
      <c r="Y831" t="s">
        <v>42</v>
      </c>
      <c r="AC831" t="s">
        <v>42</v>
      </c>
      <c r="AK831" t="s">
        <v>42</v>
      </c>
      <c r="AL831" t="s">
        <v>43</v>
      </c>
    </row>
    <row r="832" spans="1:38" x14ac:dyDescent="0.25">
      <c r="A832">
        <v>830</v>
      </c>
      <c r="B832" t="s">
        <v>2732</v>
      </c>
      <c r="C832" s="6" t="s">
        <v>2733</v>
      </c>
      <c r="D832">
        <v>57</v>
      </c>
      <c r="E832" t="s">
        <v>54</v>
      </c>
      <c r="F832" t="s">
        <v>55</v>
      </c>
      <c r="G832" t="s">
        <v>1213</v>
      </c>
      <c r="H832" t="s">
        <v>142</v>
      </c>
      <c r="I832" t="s">
        <v>57</v>
      </c>
      <c r="J832" t="s">
        <v>1213</v>
      </c>
      <c r="K832" t="s">
        <v>142</v>
      </c>
      <c r="L832" t="s">
        <v>70</v>
      </c>
      <c r="O832" t="s">
        <v>70</v>
      </c>
      <c r="S832" t="s">
        <v>2734</v>
      </c>
      <c r="AC832" t="s">
        <v>42</v>
      </c>
      <c r="AL832" t="s">
        <v>43</v>
      </c>
    </row>
    <row r="833" spans="1:38" x14ac:dyDescent="0.25">
      <c r="A833">
        <v>831</v>
      </c>
      <c r="B833" t="s">
        <v>2735</v>
      </c>
      <c r="C833" s="6" t="s">
        <v>2736</v>
      </c>
      <c r="D833">
        <v>43</v>
      </c>
      <c r="E833" t="s">
        <v>46</v>
      </c>
      <c r="F833" t="s">
        <v>47</v>
      </c>
      <c r="G833" t="s">
        <v>82</v>
      </c>
      <c r="H833" t="s">
        <v>82</v>
      </c>
      <c r="J833" t="s">
        <v>82</v>
      </c>
      <c r="K833" t="s">
        <v>82</v>
      </c>
      <c r="L833" t="s">
        <v>50</v>
      </c>
      <c r="N833" t="s">
        <v>83</v>
      </c>
      <c r="O833" t="s">
        <v>70</v>
      </c>
      <c r="S833" t="s">
        <v>51</v>
      </c>
      <c r="V833" t="s">
        <v>42</v>
      </c>
      <c r="AL833" t="s">
        <v>43</v>
      </c>
    </row>
    <row r="834" spans="1:38" x14ac:dyDescent="0.25">
      <c r="A834">
        <v>832</v>
      </c>
      <c r="B834" t="s">
        <v>2737</v>
      </c>
      <c r="C834" s="6" t="s">
        <v>2738</v>
      </c>
      <c r="D834">
        <v>29</v>
      </c>
      <c r="E834" t="s">
        <v>46</v>
      </c>
      <c r="F834" t="s">
        <v>55</v>
      </c>
      <c r="G834" t="s">
        <v>101</v>
      </c>
      <c r="H834" t="s">
        <v>101</v>
      </c>
      <c r="I834" t="s">
        <v>57</v>
      </c>
      <c r="J834" t="s">
        <v>101</v>
      </c>
      <c r="K834" t="s">
        <v>101</v>
      </c>
      <c r="L834" t="s">
        <v>50</v>
      </c>
      <c r="O834" t="s">
        <v>70</v>
      </c>
      <c r="S834" t="s">
        <v>78</v>
      </c>
      <c r="W834" t="s">
        <v>42</v>
      </c>
      <c r="AK834" t="s">
        <v>42</v>
      </c>
      <c r="AL834" t="s">
        <v>43</v>
      </c>
    </row>
    <row r="835" spans="1:38" x14ac:dyDescent="0.25">
      <c r="A835">
        <v>833</v>
      </c>
      <c r="B835" t="s">
        <v>2739</v>
      </c>
      <c r="C835" s="6" t="s">
        <v>2740</v>
      </c>
      <c r="D835">
        <v>34</v>
      </c>
      <c r="E835" t="s">
        <v>46</v>
      </c>
      <c r="F835" t="s">
        <v>55</v>
      </c>
      <c r="G835" t="s">
        <v>92</v>
      </c>
      <c r="H835" t="s">
        <v>93</v>
      </c>
      <c r="I835" t="s">
        <v>57</v>
      </c>
      <c r="J835" t="s">
        <v>92</v>
      </c>
      <c r="K835" t="s">
        <v>93</v>
      </c>
      <c r="L835" t="s">
        <v>70</v>
      </c>
      <c r="N835" t="s">
        <v>59</v>
      </c>
      <c r="O835" t="s">
        <v>70</v>
      </c>
      <c r="P835" t="s">
        <v>92</v>
      </c>
      <c r="Q835" t="s">
        <v>93</v>
      </c>
      <c r="S835" t="s">
        <v>2741</v>
      </c>
      <c r="U835" t="s">
        <v>42</v>
      </c>
      <c r="W835" t="s">
        <v>42</v>
      </c>
      <c r="AA835" t="s">
        <v>42</v>
      </c>
      <c r="AE835" t="s">
        <v>42</v>
      </c>
      <c r="AK835" t="s">
        <v>42</v>
      </c>
      <c r="AL835" t="s">
        <v>43</v>
      </c>
    </row>
    <row r="836" spans="1:38" x14ac:dyDescent="0.25">
      <c r="A836">
        <v>834</v>
      </c>
      <c r="B836" t="s">
        <v>2742</v>
      </c>
      <c r="C836" s="6" t="s">
        <v>2743</v>
      </c>
      <c r="D836">
        <v>33</v>
      </c>
      <c r="E836" t="s">
        <v>46</v>
      </c>
      <c r="F836" t="s">
        <v>55</v>
      </c>
      <c r="G836" t="s">
        <v>146</v>
      </c>
      <c r="J836" t="s">
        <v>146</v>
      </c>
      <c r="L836" t="s">
        <v>70</v>
      </c>
      <c r="N836" t="s">
        <v>2744</v>
      </c>
      <c r="O836" t="s">
        <v>70</v>
      </c>
      <c r="S836" t="s">
        <v>2745</v>
      </c>
      <c r="W836" t="s">
        <v>42</v>
      </c>
      <c r="Y836" t="s">
        <v>42</v>
      </c>
      <c r="AC836" t="s">
        <v>42</v>
      </c>
      <c r="AL836" t="s">
        <v>43</v>
      </c>
    </row>
    <row r="837" spans="1:38" x14ac:dyDescent="0.25">
      <c r="A837">
        <v>835</v>
      </c>
      <c r="B837" t="s">
        <v>2746</v>
      </c>
      <c r="C837" s="6" t="s">
        <v>2747</v>
      </c>
      <c r="D837">
        <v>31</v>
      </c>
      <c r="E837" t="s">
        <v>46</v>
      </c>
      <c r="F837" t="s">
        <v>55</v>
      </c>
      <c r="G837" t="s">
        <v>93</v>
      </c>
      <c r="H837" t="s">
        <v>93</v>
      </c>
      <c r="J837" t="s">
        <v>93</v>
      </c>
      <c r="K837" t="s">
        <v>93</v>
      </c>
      <c r="L837" t="s">
        <v>50</v>
      </c>
      <c r="N837" t="s">
        <v>269</v>
      </c>
      <c r="O837" t="s">
        <v>179</v>
      </c>
      <c r="S837" t="s">
        <v>111</v>
      </c>
      <c r="U837" t="s">
        <v>42</v>
      </c>
      <c r="V837" t="s">
        <v>42</v>
      </c>
      <c r="AA837" t="s">
        <v>42</v>
      </c>
      <c r="AL837" t="s">
        <v>43</v>
      </c>
    </row>
    <row r="838" spans="1:38" x14ac:dyDescent="0.25">
      <c r="A838">
        <v>836</v>
      </c>
      <c r="B838" t="s">
        <v>2748</v>
      </c>
      <c r="C838" s="6" t="s">
        <v>2749</v>
      </c>
      <c r="D838">
        <v>44</v>
      </c>
      <c r="E838" t="s">
        <v>46</v>
      </c>
      <c r="F838" t="s">
        <v>55</v>
      </c>
      <c r="G838" t="s">
        <v>520</v>
      </c>
      <c r="H838" t="s">
        <v>82</v>
      </c>
      <c r="I838" t="s">
        <v>57</v>
      </c>
      <c r="J838" t="s">
        <v>82</v>
      </c>
      <c r="L838" t="s">
        <v>50</v>
      </c>
      <c r="N838" t="s">
        <v>2750</v>
      </c>
      <c r="O838" t="s">
        <v>70</v>
      </c>
      <c r="P838" t="s">
        <v>520</v>
      </c>
      <c r="S838" t="s">
        <v>2751</v>
      </c>
      <c r="AI838" t="s">
        <v>2752</v>
      </c>
      <c r="AL838" t="s">
        <v>43</v>
      </c>
    </row>
    <row r="839" spans="1:38" x14ac:dyDescent="0.25">
      <c r="A839">
        <v>837</v>
      </c>
      <c r="B839" t="s">
        <v>2753</v>
      </c>
      <c r="C839" s="6" t="s">
        <v>2754</v>
      </c>
      <c r="D839">
        <v>33</v>
      </c>
      <c r="E839" t="s">
        <v>46</v>
      </c>
      <c r="F839" t="s">
        <v>55</v>
      </c>
      <c r="G839" t="s">
        <v>92</v>
      </c>
      <c r="H839" t="s">
        <v>93</v>
      </c>
      <c r="J839" t="s">
        <v>92</v>
      </c>
      <c r="K839" t="s">
        <v>93</v>
      </c>
      <c r="L839" t="s">
        <v>70</v>
      </c>
      <c r="N839" t="s">
        <v>2755</v>
      </c>
      <c r="O839" t="s">
        <v>70</v>
      </c>
      <c r="S839" t="s">
        <v>2756</v>
      </c>
      <c r="AD839" t="s">
        <v>42</v>
      </c>
      <c r="AL839" t="s">
        <v>43</v>
      </c>
    </row>
    <row r="840" spans="1:38" x14ac:dyDescent="0.25">
      <c r="A840">
        <v>838</v>
      </c>
      <c r="B840" t="s">
        <v>2757</v>
      </c>
      <c r="C840" s="6" t="s">
        <v>2758</v>
      </c>
      <c r="D840">
        <v>33</v>
      </c>
      <c r="E840" t="s">
        <v>46</v>
      </c>
      <c r="F840" t="s">
        <v>55</v>
      </c>
      <c r="G840" t="s">
        <v>468</v>
      </c>
      <c r="H840" t="s">
        <v>1115</v>
      </c>
      <c r="I840" t="s">
        <v>2759</v>
      </c>
      <c r="J840" t="s">
        <v>151</v>
      </c>
      <c r="K840" t="s">
        <v>93</v>
      </c>
      <c r="L840" t="s">
        <v>50</v>
      </c>
      <c r="N840" t="s">
        <v>166</v>
      </c>
      <c r="O840" t="s">
        <v>110</v>
      </c>
      <c r="P840" t="s">
        <v>320</v>
      </c>
      <c r="Q840" t="s">
        <v>49</v>
      </c>
      <c r="S840" t="s">
        <v>2760</v>
      </c>
      <c r="U840" t="s">
        <v>42</v>
      </c>
      <c r="V840" t="s">
        <v>42</v>
      </c>
      <c r="W840" t="s">
        <v>42</v>
      </c>
      <c r="AA840" t="s">
        <v>42</v>
      </c>
      <c r="AC840" t="s">
        <v>42</v>
      </c>
      <c r="AK840" t="s">
        <v>42</v>
      </c>
      <c r="AL840" t="s">
        <v>43</v>
      </c>
    </row>
    <row r="841" spans="1:38" x14ac:dyDescent="0.25">
      <c r="A841">
        <v>839</v>
      </c>
      <c r="B841" t="s">
        <v>2761</v>
      </c>
      <c r="C841" s="6" t="s">
        <v>748</v>
      </c>
      <c r="D841">
        <v>19</v>
      </c>
      <c r="E841" t="s">
        <v>54</v>
      </c>
      <c r="F841" t="s">
        <v>55</v>
      </c>
      <c r="G841" t="s">
        <v>267</v>
      </c>
      <c r="H841" t="s">
        <v>142</v>
      </c>
      <c r="I841" t="s">
        <v>57</v>
      </c>
      <c r="J841" t="s">
        <v>178</v>
      </c>
      <c r="K841" t="s">
        <v>82</v>
      </c>
      <c r="L841" t="s">
        <v>50</v>
      </c>
      <c r="N841" t="s">
        <v>59</v>
      </c>
      <c r="O841" t="s">
        <v>70</v>
      </c>
      <c r="P841" t="s">
        <v>267</v>
      </c>
      <c r="Q841" t="s">
        <v>142</v>
      </c>
      <c r="S841" t="s">
        <v>886</v>
      </c>
      <c r="W841" t="s">
        <v>42</v>
      </c>
      <c r="AK841" t="s">
        <v>42</v>
      </c>
      <c r="AL841" t="s">
        <v>43</v>
      </c>
    </row>
    <row r="842" spans="1:38" x14ac:dyDescent="0.25">
      <c r="A842">
        <v>840</v>
      </c>
      <c r="B842" t="s">
        <v>2762</v>
      </c>
      <c r="C842" s="6" t="s">
        <v>2763</v>
      </c>
      <c r="D842">
        <v>40</v>
      </c>
      <c r="E842" t="s">
        <v>46</v>
      </c>
      <c r="F842" t="s">
        <v>106</v>
      </c>
      <c r="G842" t="s">
        <v>92</v>
      </c>
      <c r="J842" t="s">
        <v>92</v>
      </c>
      <c r="K842" t="s">
        <v>93</v>
      </c>
      <c r="L842" t="s">
        <v>70</v>
      </c>
      <c r="N842" t="s">
        <v>170</v>
      </c>
      <c r="O842" t="s">
        <v>34</v>
      </c>
      <c r="S842" t="s">
        <v>2764</v>
      </c>
      <c r="U842" t="s">
        <v>42</v>
      </c>
      <c r="AC842" t="s">
        <v>42</v>
      </c>
      <c r="AD842" t="s">
        <v>42</v>
      </c>
      <c r="AL842" t="s">
        <v>43</v>
      </c>
    </row>
    <row r="843" spans="1:38" x14ac:dyDescent="0.25">
      <c r="A843">
        <v>841</v>
      </c>
      <c r="B843" t="s">
        <v>2765</v>
      </c>
      <c r="C843" s="6" t="s">
        <v>2766</v>
      </c>
      <c r="D843">
        <v>29</v>
      </c>
      <c r="E843" t="s">
        <v>46</v>
      </c>
      <c r="F843" t="s">
        <v>55</v>
      </c>
      <c r="G843" t="s">
        <v>362</v>
      </c>
      <c r="H843" t="s">
        <v>251</v>
      </c>
      <c r="I843" t="s">
        <v>57</v>
      </c>
      <c r="J843" t="s">
        <v>362</v>
      </c>
      <c r="K843" t="s">
        <v>251</v>
      </c>
      <c r="L843" t="s">
        <v>50</v>
      </c>
      <c r="O843" t="s">
        <v>70</v>
      </c>
      <c r="S843" t="s">
        <v>2767</v>
      </c>
      <c r="U843" t="s">
        <v>42</v>
      </c>
      <c r="AC843" t="s">
        <v>42</v>
      </c>
      <c r="AF843" t="s">
        <v>42</v>
      </c>
      <c r="AK843" t="s">
        <v>42</v>
      </c>
      <c r="AL843" t="s">
        <v>43</v>
      </c>
    </row>
    <row r="844" spans="1:38" x14ac:dyDescent="0.25">
      <c r="A844">
        <v>842</v>
      </c>
      <c r="B844" t="s">
        <v>2768</v>
      </c>
      <c r="C844" s="6" t="s">
        <v>2769</v>
      </c>
      <c r="D844">
        <v>30</v>
      </c>
      <c r="E844" t="s">
        <v>46</v>
      </c>
      <c r="F844" t="s">
        <v>55</v>
      </c>
      <c r="G844" t="s">
        <v>628</v>
      </c>
      <c r="H844" t="s">
        <v>49</v>
      </c>
      <c r="I844" t="s">
        <v>57</v>
      </c>
      <c r="J844" t="s">
        <v>628</v>
      </c>
      <c r="K844" t="s">
        <v>49</v>
      </c>
      <c r="L844" t="s">
        <v>70</v>
      </c>
      <c r="N844" t="s">
        <v>59</v>
      </c>
      <c r="O844" t="s">
        <v>70</v>
      </c>
      <c r="P844" t="s">
        <v>628</v>
      </c>
      <c r="Q844" t="s">
        <v>49</v>
      </c>
      <c r="R844" t="s">
        <v>57</v>
      </c>
      <c r="S844" t="s">
        <v>159</v>
      </c>
      <c r="U844" t="s">
        <v>42</v>
      </c>
      <c r="W844" t="s">
        <v>42</v>
      </c>
      <c r="AL844" t="s">
        <v>43</v>
      </c>
    </row>
    <row r="845" spans="1:38" x14ac:dyDescent="0.25">
      <c r="A845">
        <v>843</v>
      </c>
      <c r="B845" t="s">
        <v>2770</v>
      </c>
      <c r="C845" s="6" t="s">
        <v>2771</v>
      </c>
      <c r="D845">
        <v>28</v>
      </c>
      <c r="E845" t="s">
        <v>46</v>
      </c>
      <c r="F845" t="s">
        <v>55</v>
      </c>
      <c r="G845" t="s">
        <v>1243</v>
      </c>
      <c r="J845" t="s">
        <v>1243</v>
      </c>
      <c r="K845" t="s">
        <v>82</v>
      </c>
      <c r="L845" t="s">
        <v>70</v>
      </c>
      <c r="M845" t="s">
        <v>2772</v>
      </c>
      <c r="N845" t="s">
        <v>170</v>
      </c>
      <c r="O845" t="s">
        <v>34</v>
      </c>
      <c r="S845" t="s">
        <v>1138</v>
      </c>
      <c r="U845" t="s">
        <v>42</v>
      </c>
      <c r="AA845" t="s">
        <v>42</v>
      </c>
      <c r="AL845" t="s">
        <v>43</v>
      </c>
    </row>
    <row r="846" spans="1:38" x14ac:dyDescent="0.25">
      <c r="A846">
        <v>844</v>
      </c>
      <c r="B846" t="s">
        <v>2773</v>
      </c>
      <c r="C846" s="6" t="s">
        <v>1273</v>
      </c>
      <c r="D846">
        <v>40</v>
      </c>
      <c r="E846" t="s">
        <v>46</v>
      </c>
      <c r="F846" t="s">
        <v>732</v>
      </c>
      <c r="G846" t="s">
        <v>82</v>
      </c>
      <c r="H846" t="s">
        <v>82</v>
      </c>
      <c r="I846" t="s">
        <v>57</v>
      </c>
      <c r="J846" t="s">
        <v>82</v>
      </c>
      <c r="K846" t="s">
        <v>82</v>
      </c>
      <c r="L846" t="s">
        <v>70</v>
      </c>
      <c r="N846" t="s">
        <v>59</v>
      </c>
      <c r="O846" t="s">
        <v>70</v>
      </c>
      <c r="P846" t="s">
        <v>82</v>
      </c>
      <c r="Q846" t="s">
        <v>82</v>
      </c>
      <c r="R846" t="s">
        <v>57</v>
      </c>
      <c r="S846" t="s">
        <v>338</v>
      </c>
      <c r="W846" t="s">
        <v>42</v>
      </c>
      <c r="AA846" t="s">
        <v>42</v>
      </c>
      <c r="AL846" t="s">
        <v>43</v>
      </c>
    </row>
    <row r="847" spans="1:38" x14ac:dyDescent="0.25">
      <c r="A847">
        <v>845</v>
      </c>
      <c r="B847" t="s">
        <v>2774</v>
      </c>
      <c r="C847" s="6" t="s">
        <v>2775</v>
      </c>
      <c r="D847">
        <v>20</v>
      </c>
      <c r="E847" t="s">
        <v>46</v>
      </c>
      <c r="F847" t="s">
        <v>55</v>
      </c>
      <c r="G847" t="s">
        <v>201</v>
      </c>
      <c r="H847" t="s">
        <v>202</v>
      </c>
      <c r="J847" t="s">
        <v>201</v>
      </c>
      <c r="K847" t="s">
        <v>202</v>
      </c>
      <c r="L847" t="s">
        <v>70</v>
      </c>
      <c r="N847" t="s">
        <v>88</v>
      </c>
      <c r="O847" t="s">
        <v>70</v>
      </c>
      <c r="S847" t="s">
        <v>89</v>
      </c>
      <c r="U847" t="s">
        <v>42</v>
      </c>
      <c r="AL847" t="s">
        <v>43</v>
      </c>
    </row>
    <row r="848" spans="1:38" x14ac:dyDescent="0.25">
      <c r="A848">
        <v>846</v>
      </c>
      <c r="B848" t="s">
        <v>2776</v>
      </c>
      <c r="C848" s="6" t="s">
        <v>2777</v>
      </c>
      <c r="D848">
        <v>57</v>
      </c>
      <c r="E848" t="s">
        <v>46</v>
      </c>
      <c r="F848" t="s">
        <v>55</v>
      </c>
      <c r="G848" t="s">
        <v>208</v>
      </c>
      <c r="H848" t="s">
        <v>93</v>
      </c>
      <c r="I848" t="s">
        <v>57</v>
      </c>
      <c r="J848" t="s">
        <v>208</v>
      </c>
      <c r="K848" t="s">
        <v>93</v>
      </c>
      <c r="L848" t="s">
        <v>70</v>
      </c>
      <c r="O848" t="s">
        <v>70</v>
      </c>
      <c r="P848" t="s">
        <v>208</v>
      </c>
      <c r="Q848" t="s">
        <v>93</v>
      </c>
      <c r="R848" t="s">
        <v>57</v>
      </c>
      <c r="S848" t="s">
        <v>2778</v>
      </c>
      <c r="U848" t="s">
        <v>42</v>
      </c>
      <c r="W848" t="s">
        <v>42</v>
      </c>
      <c r="AC848" t="s">
        <v>42</v>
      </c>
      <c r="AK848" t="s">
        <v>42</v>
      </c>
      <c r="AL848" t="s">
        <v>43</v>
      </c>
    </row>
    <row r="849" spans="1:38" x14ac:dyDescent="0.25">
      <c r="A849">
        <v>847</v>
      </c>
      <c r="B849" t="s">
        <v>2779</v>
      </c>
      <c r="C849" s="6" t="s">
        <v>2780</v>
      </c>
      <c r="D849">
        <v>39</v>
      </c>
      <c r="E849" t="s">
        <v>46</v>
      </c>
      <c r="F849" t="s">
        <v>55</v>
      </c>
      <c r="G849" t="s">
        <v>889</v>
      </c>
      <c r="J849" t="s">
        <v>889</v>
      </c>
      <c r="K849" t="s">
        <v>202</v>
      </c>
      <c r="L849" t="s">
        <v>70</v>
      </c>
      <c r="S849" t="s">
        <v>2781</v>
      </c>
      <c r="U849" t="s">
        <v>42</v>
      </c>
      <c r="W849" t="s">
        <v>42</v>
      </c>
      <c r="AL849" t="s">
        <v>43</v>
      </c>
    </row>
    <row r="850" spans="1:38" x14ac:dyDescent="0.25">
      <c r="A850">
        <v>848</v>
      </c>
      <c r="B850" t="s">
        <v>2782</v>
      </c>
      <c r="C850" s="6" t="s">
        <v>2783</v>
      </c>
      <c r="D850">
        <v>65</v>
      </c>
      <c r="E850" t="s">
        <v>46</v>
      </c>
      <c r="F850" t="s">
        <v>106</v>
      </c>
      <c r="G850" t="s">
        <v>82</v>
      </c>
      <c r="H850" t="s">
        <v>82</v>
      </c>
      <c r="I850" t="s">
        <v>57</v>
      </c>
      <c r="J850" t="s">
        <v>82</v>
      </c>
      <c r="K850" t="s">
        <v>82</v>
      </c>
      <c r="L850" t="s">
        <v>50</v>
      </c>
      <c r="N850" t="s">
        <v>59</v>
      </c>
      <c r="O850" t="s">
        <v>70</v>
      </c>
      <c r="P850" t="s">
        <v>82</v>
      </c>
      <c r="Q850" t="s">
        <v>82</v>
      </c>
      <c r="S850" t="s">
        <v>2784</v>
      </c>
      <c r="V850" t="s">
        <v>42</v>
      </c>
      <c r="W850" t="s">
        <v>42</v>
      </c>
      <c r="AF850" t="s">
        <v>42</v>
      </c>
      <c r="AK850" t="s">
        <v>42</v>
      </c>
      <c r="AL850" t="s">
        <v>43</v>
      </c>
    </row>
    <row r="851" spans="1:38" x14ac:dyDescent="0.25">
      <c r="A851">
        <v>849</v>
      </c>
      <c r="B851" t="s">
        <v>2785</v>
      </c>
      <c r="C851" s="6" t="s">
        <v>2786</v>
      </c>
      <c r="D851">
        <v>67</v>
      </c>
      <c r="E851" t="s">
        <v>46</v>
      </c>
      <c r="F851" t="s">
        <v>55</v>
      </c>
      <c r="G851" t="s">
        <v>151</v>
      </c>
      <c r="H851" t="s">
        <v>93</v>
      </c>
      <c r="I851" t="s">
        <v>57</v>
      </c>
      <c r="J851" t="s">
        <v>151</v>
      </c>
      <c r="K851" t="s">
        <v>93</v>
      </c>
      <c r="L851" t="s">
        <v>50</v>
      </c>
      <c r="N851" t="s">
        <v>59</v>
      </c>
      <c r="O851" t="s">
        <v>70</v>
      </c>
      <c r="P851" t="s">
        <v>151</v>
      </c>
      <c r="Q851" t="s">
        <v>93</v>
      </c>
      <c r="S851" t="s">
        <v>2787</v>
      </c>
      <c r="U851" t="s">
        <v>42</v>
      </c>
      <c r="W851" t="s">
        <v>42</v>
      </c>
      <c r="AC851" t="s">
        <v>42</v>
      </c>
      <c r="AK851" t="s">
        <v>42</v>
      </c>
      <c r="AL851" t="s">
        <v>43</v>
      </c>
    </row>
    <row r="852" spans="1:38" x14ac:dyDescent="0.25">
      <c r="A852">
        <v>850</v>
      </c>
      <c r="B852" t="s">
        <v>2788</v>
      </c>
      <c r="C852" s="6" t="s">
        <v>2789</v>
      </c>
      <c r="D852">
        <v>44</v>
      </c>
      <c r="E852" t="s">
        <v>46</v>
      </c>
      <c r="F852" t="s">
        <v>55</v>
      </c>
      <c r="G852" t="s">
        <v>812</v>
      </c>
      <c r="J852" t="s">
        <v>812</v>
      </c>
      <c r="L852" t="s">
        <v>70</v>
      </c>
      <c r="N852" t="s">
        <v>83</v>
      </c>
      <c r="O852" t="s">
        <v>70</v>
      </c>
      <c r="S852" t="s">
        <v>84</v>
      </c>
      <c r="U852" t="s">
        <v>42</v>
      </c>
      <c r="AL852" t="s">
        <v>43</v>
      </c>
    </row>
    <row r="853" spans="1:38" x14ac:dyDescent="0.25">
      <c r="A853">
        <v>851</v>
      </c>
      <c r="B853" t="s">
        <v>2790</v>
      </c>
      <c r="C853" s="6" t="s">
        <v>2791</v>
      </c>
      <c r="D853">
        <v>55</v>
      </c>
      <c r="E853" t="s">
        <v>54</v>
      </c>
      <c r="F853" t="s">
        <v>106</v>
      </c>
      <c r="G853" t="s">
        <v>178</v>
      </c>
      <c r="H853" t="s">
        <v>82</v>
      </c>
      <c r="I853" t="s">
        <v>57</v>
      </c>
      <c r="J853" t="s">
        <v>82</v>
      </c>
      <c r="K853" t="s">
        <v>82</v>
      </c>
      <c r="L853" t="s">
        <v>34</v>
      </c>
      <c r="M853" t="s">
        <v>2792</v>
      </c>
      <c r="N853" t="s">
        <v>166</v>
      </c>
      <c r="O853" t="s">
        <v>34</v>
      </c>
      <c r="P853" t="s">
        <v>82</v>
      </c>
      <c r="Q853" t="s">
        <v>82</v>
      </c>
      <c r="R853" t="s">
        <v>57</v>
      </c>
      <c r="S853" t="s">
        <v>252</v>
      </c>
      <c r="U853" t="s">
        <v>42</v>
      </c>
      <c r="W853" t="s">
        <v>42</v>
      </c>
      <c r="AL853" t="s">
        <v>43</v>
      </c>
    </row>
    <row r="854" spans="1:38" x14ac:dyDescent="0.25">
      <c r="A854">
        <v>852</v>
      </c>
      <c r="B854" t="s">
        <v>2793</v>
      </c>
      <c r="C854" s="6" t="s">
        <v>2794</v>
      </c>
      <c r="D854">
        <v>24</v>
      </c>
      <c r="E854" t="s">
        <v>46</v>
      </c>
      <c r="F854" t="s">
        <v>55</v>
      </c>
      <c r="G854" t="s">
        <v>136</v>
      </c>
      <c r="H854" t="s">
        <v>137</v>
      </c>
      <c r="J854" t="s">
        <v>503</v>
      </c>
      <c r="K854" t="s">
        <v>82</v>
      </c>
      <c r="L854" t="s">
        <v>34</v>
      </c>
      <c r="M854" t="s">
        <v>2795</v>
      </c>
      <c r="N854" t="s">
        <v>1677</v>
      </c>
      <c r="O854" t="s">
        <v>287</v>
      </c>
      <c r="S854" t="s">
        <v>89</v>
      </c>
      <c r="U854" t="s">
        <v>42</v>
      </c>
      <c r="AL854" t="s">
        <v>43</v>
      </c>
    </row>
    <row r="855" spans="1:38" x14ac:dyDescent="0.25">
      <c r="A855">
        <v>853</v>
      </c>
      <c r="B855" t="s">
        <v>2796</v>
      </c>
      <c r="C855" s="6" t="s">
        <v>2797</v>
      </c>
      <c r="D855">
        <v>41</v>
      </c>
      <c r="E855" t="s">
        <v>46</v>
      </c>
      <c r="F855" t="s">
        <v>55</v>
      </c>
      <c r="G855" t="s">
        <v>192</v>
      </c>
      <c r="J855" t="s">
        <v>192</v>
      </c>
      <c r="K855" t="s">
        <v>82</v>
      </c>
      <c r="L855" t="s">
        <v>70</v>
      </c>
      <c r="N855" t="s">
        <v>59</v>
      </c>
      <c r="O855" t="s">
        <v>70</v>
      </c>
      <c r="S855" t="s">
        <v>538</v>
      </c>
      <c r="U855" t="s">
        <v>42</v>
      </c>
      <c r="AL855" t="s">
        <v>43</v>
      </c>
    </row>
    <row r="856" spans="1:38" x14ac:dyDescent="0.25">
      <c r="A856">
        <v>854</v>
      </c>
      <c r="B856" t="s">
        <v>2798</v>
      </c>
      <c r="C856" s="6" t="s">
        <v>2799</v>
      </c>
      <c r="D856">
        <v>36</v>
      </c>
      <c r="E856" t="s">
        <v>46</v>
      </c>
      <c r="F856" t="s">
        <v>55</v>
      </c>
      <c r="G856" t="s">
        <v>2800</v>
      </c>
      <c r="H856" t="s">
        <v>2801</v>
      </c>
      <c r="I856" t="s">
        <v>2802</v>
      </c>
      <c r="J856" t="s">
        <v>58</v>
      </c>
      <c r="L856" t="s">
        <v>34</v>
      </c>
      <c r="M856" t="s">
        <v>2803</v>
      </c>
      <c r="N856" t="s">
        <v>59</v>
      </c>
      <c r="O856" t="s">
        <v>110</v>
      </c>
      <c r="P856" t="s">
        <v>58</v>
      </c>
      <c r="S856" t="s">
        <v>2804</v>
      </c>
      <c r="U856" t="s">
        <v>42</v>
      </c>
      <c r="W856" t="s">
        <v>42</v>
      </c>
      <c r="AA856" t="s">
        <v>42</v>
      </c>
      <c r="AK856" t="s">
        <v>42</v>
      </c>
      <c r="AL856" t="s">
        <v>43</v>
      </c>
    </row>
    <row r="857" spans="1:38" x14ac:dyDescent="0.25">
      <c r="A857">
        <v>855</v>
      </c>
      <c r="B857" t="s">
        <v>2805</v>
      </c>
      <c r="C857" s="6" t="s">
        <v>2806</v>
      </c>
      <c r="D857">
        <v>23</v>
      </c>
      <c r="E857" t="s">
        <v>46</v>
      </c>
      <c r="F857" t="s">
        <v>55</v>
      </c>
      <c r="G857" t="s">
        <v>1337</v>
      </c>
      <c r="H857" t="s">
        <v>93</v>
      </c>
      <c r="I857" t="s">
        <v>57</v>
      </c>
      <c r="J857" t="s">
        <v>93</v>
      </c>
      <c r="K857" t="s">
        <v>93</v>
      </c>
      <c r="L857" t="s">
        <v>50</v>
      </c>
      <c r="N857" t="s">
        <v>166</v>
      </c>
      <c r="O857" t="s">
        <v>179</v>
      </c>
      <c r="P857" t="s">
        <v>93</v>
      </c>
      <c r="Q857" t="s">
        <v>93</v>
      </c>
      <c r="S857" t="s">
        <v>412</v>
      </c>
      <c r="W857" t="s">
        <v>42</v>
      </c>
      <c r="AK857" t="s">
        <v>42</v>
      </c>
      <c r="AL857" t="s">
        <v>43</v>
      </c>
    </row>
    <row r="858" spans="1:38" x14ac:dyDescent="0.25">
      <c r="A858">
        <v>856</v>
      </c>
      <c r="B858" t="s">
        <v>2807</v>
      </c>
      <c r="C858" s="6" t="s">
        <v>2808</v>
      </c>
      <c r="D858">
        <v>37</v>
      </c>
      <c r="E858" t="s">
        <v>46</v>
      </c>
      <c r="F858" t="s">
        <v>55</v>
      </c>
      <c r="G858" t="s">
        <v>341</v>
      </c>
      <c r="H858" t="s">
        <v>101</v>
      </c>
      <c r="I858" t="s">
        <v>57</v>
      </c>
      <c r="J858" t="s">
        <v>341</v>
      </c>
      <c r="L858" t="s">
        <v>50</v>
      </c>
      <c r="N858" t="s">
        <v>456</v>
      </c>
      <c r="O858" t="s">
        <v>70</v>
      </c>
      <c r="P858" t="s">
        <v>341</v>
      </c>
      <c r="S858" t="s">
        <v>2809</v>
      </c>
      <c r="W858" t="s">
        <v>42</v>
      </c>
      <c r="AK858" t="s">
        <v>42</v>
      </c>
      <c r="AL858" t="s">
        <v>43</v>
      </c>
    </row>
    <row r="859" spans="1:38" x14ac:dyDescent="0.25">
      <c r="A859">
        <v>857</v>
      </c>
      <c r="B859" t="s">
        <v>2810</v>
      </c>
      <c r="C859" s="6" t="s">
        <v>2811</v>
      </c>
      <c r="D859">
        <v>43</v>
      </c>
      <c r="E859" t="s">
        <v>46</v>
      </c>
      <c r="F859" t="s">
        <v>55</v>
      </c>
      <c r="G859" t="s">
        <v>58</v>
      </c>
      <c r="H859" t="s">
        <v>49</v>
      </c>
      <c r="J859" t="s">
        <v>58</v>
      </c>
      <c r="K859" t="s">
        <v>49</v>
      </c>
      <c r="L859" t="s">
        <v>50</v>
      </c>
      <c r="N859" t="s">
        <v>2812</v>
      </c>
      <c r="O859" t="s">
        <v>70</v>
      </c>
      <c r="S859" t="s">
        <v>2813</v>
      </c>
      <c r="Y859" t="s">
        <v>42</v>
      </c>
      <c r="AC859" t="s">
        <v>42</v>
      </c>
      <c r="AL859" t="s">
        <v>43</v>
      </c>
    </row>
    <row r="860" spans="1:38" x14ac:dyDescent="0.25">
      <c r="A860">
        <v>858</v>
      </c>
      <c r="B860" t="s">
        <v>2814</v>
      </c>
      <c r="C860" s="6" t="s">
        <v>2815</v>
      </c>
      <c r="D860">
        <v>37</v>
      </c>
      <c r="E860" t="s">
        <v>54</v>
      </c>
      <c r="F860" t="s">
        <v>106</v>
      </c>
      <c r="G860" t="s">
        <v>469</v>
      </c>
      <c r="H860" t="s">
        <v>202</v>
      </c>
      <c r="I860" t="s">
        <v>57</v>
      </c>
      <c r="J860" t="s">
        <v>469</v>
      </c>
      <c r="K860" t="s">
        <v>202</v>
      </c>
      <c r="L860" t="s">
        <v>70</v>
      </c>
      <c r="N860" t="s">
        <v>166</v>
      </c>
      <c r="O860" t="s">
        <v>70</v>
      </c>
      <c r="P860" t="s">
        <v>469</v>
      </c>
      <c r="Q860" t="s">
        <v>202</v>
      </c>
      <c r="S860" t="s">
        <v>2816</v>
      </c>
      <c r="T860" t="s">
        <v>2817</v>
      </c>
      <c r="V860" t="s">
        <v>42</v>
      </c>
      <c r="W860" t="s">
        <v>42</v>
      </c>
      <c r="Y860" t="s">
        <v>42</v>
      </c>
      <c r="AA860" t="s">
        <v>42</v>
      </c>
      <c r="AK860" t="s">
        <v>42</v>
      </c>
      <c r="AL860" t="s">
        <v>43</v>
      </c>
    </row>
    <row r="861" spans="1:38" x14ac:dyDescent="0.25">
      <c r="A861">
        <v>859</v>
      </c>
      <c r="B861" t="s">
        <v>2818</v>
      </c>
      <c r="C861" s="6" t="s">
        <v>1953</v>
      </c>
      <c r="D861">
        <v>20</v>
      </c>
      <c r="E861" t="s">
        <v>46</v>
      </c>
      <c r="F861" t="s">
        <v>47</v>
      </c>
      <c r="G861" t="s">
        <v>896</v>
      </c>
      <c r="H861" t="s">
        <v>82</v>
      </c>
      <c r="I861" t="s">
        <v>57</v>
      </c>
      <c r="J861" t="s">
        <v>896</v>
      </c>
      <c r="K861" t="s">
        <v>82</v>
      </c>
      <c r="L861" t="s">
        <v>70</v>
      </c>
      <c r="N861" t="s">
        <v>59</v>
      </c>
      <c r="O861" t="s">
        <v>70</v>
      </c>
      <c r="P861" t="s">
        <v>896</v>
      </c>
      <c r="Q861" t="s">
        <v>82</v>
      </c>
      <c r="R861" t="s">
        <v>57</v>
      </c>
      <c r="S861" t="s">
        <v>2819</v>
      </c>
      <c r="W861" t="s">
        <v>42</v>
      </c>
      <c r="AC861" t="s">
        <v>42</v>
      </c>
      <c r="AL861" t="s">
        <v>43</v>
      </c>
    </row>
    <row r="862" spans="1:38" x14ac:dyDescent="0.25">
      <c r="A862">
        <v>860</v>
      </c>
      <c r="B862" t="s">
        <v>2820</v>
      </c>
      <c r="C862" s="6" t="s">
        <v>2821</v>
      </c>
      <c r="D862">
        <v>62</v>
      </c>
      <c r="E862" t="s">
        <v>54</v>
      </c>
      <c r="F862" t="s">
        <v>55</v>
      </c>
      <c r="G862" t="s">
        <v>178</v>
      </c>
      <c r="H862" t="s">
        <v>82</v>
      </c>
      <c r="I862" t="s">
        <v>57</v>
      </c>
      <c r="J862" t="s">
        <v>178</v>
      </c>
      <c r="K862" t="s">
        <v>82</v>
      </c>
      <c r="L862" t="s">
        <v>50</v>
      </c>
      <c r="N862" t="s">
        <v>59</v>
      </c>
      <c r="O862" t="s">
        <v>70</v>
      </c>
      <c r="P862" t="s">
        <v>178</v>
      </c>
      <c r="Q862" t="s">
        <v>82</v>
      </c>
      <c r="R862" t="s">
        <v>57</v>
      </c>
      <c r="S862" t="s">
        <v>2822</v>
      </c>
      <c r="W862" t="s">
        <v>42</v>
      </c>
      <c r="AA862" t="s">
        <v>42</v>
      </c>
      <c r="AL862" t="s">
        <v>43</v>
      </c>
    </row>
    <row r="863" spans="1:38" x14ac:dyDescent="0.25">
      <c r="A863">
        <v>861</v>
      </c>
      <c r="B863" t="s">
        <v>2823</v>
      </c>
      <c r="C863" s="6" t="s">
        <v>2824</v>
      </c>
      <c r="D863">
        <v>55</v>
      </c>
      <c r="E863" t="s">
        <v>46</v>
      </c>
      <c r="F863" t="s">
        <v>55</v>
      </c>
      <c r="G863" t="s">
        <v>525</v>
      </c>
      <c r="H863" t="s">
        <v>93</v>
      </c>
      <c r="I863" t="s">
        <v>57</v>
      </c>
      <c r="J863" t="s">
        <v>525</v>
      </c>
      <c r="K863" t="s">
        <v>93</v>
      </c>
      <c r="L863" t="s">
        <v>70</v>
      </c>
      <c r="N863" t="s">
        <v>102</v>
      </c>
      <c r="O863" t="s">
        <v>70</v>
      </c>
      <c r="P863" t="s">
        <v>525</v>
      </c>
      <c r="Q863" t="s">
        <v>93</v>
      </c>
      <c r="S863" t="s">
        <v>2825</v>
      </c>
      <c r="AA863" t="s">
        <v>42</v>
      </c>
      <c r="AI863" t="s">
        <v>2826</v>
      </c>
      <c r="AL863" t="s">
        <v>43</v>
      </c>
    </row>
    <row r="864" spans="1:38" x14ac:dyDescent="0.25">
      <c r="A864">
        <v>862</v>
      </c>
      <c r="B864" t="s">
        <v>2827</v>
      </c>
      <c r="C864" s="6" t="s">
        <v>2828</v>
      </c>
      <c r="D864">
        <v>49</v>
      </c>
      <c r="E864" t="s">
        <v>54</v>
      </c>
      <c r="F864" t="s">
        <v>55</v>
      </c>
      <c r="J864" t="s">
        <v>2091</v>
      </c>
      <c r="K864" t="s">
        <v>82</v>
      </c>
      <c r="L864" t="s">
        <v>34</v>
      </c>
      <c r="M864" t="s">
        <v>2340</v>
      </c>
      <c r="N864" t="s">
        <v>2829</v>
      </c>
      <c r="O864" t="s">
        <v>70</v>
      </c>
      <c r="P864" t="s">
        <v>2091</v>
      </c>
      <c r="Q864" t="s">
        <v>82</v>
      </c>
      <c r="R864" t="s">
        <v>57</v>
      </c>
      <c r="S864" t="s">
        <v>2830</v>
      </c>
      <c r="AC864" t="s">
        <v>42</v>
      </c>
      <c r="AG864" t="s">
        <v>42</v>
      </c>
      <c r="AL864" t="s">
        <v>43</v>
      </c>
    </row>
    <row r="865" spans="1:38" x14ac:dyDescent="0.25">
      <c r="A865">
        <v>863</v>
      </c>
      <c r="B865" t="s">
        <v>2831</v>
      </c>
      <c r="C865" s="6" t="s">
        <v>2832</v>
      </c>
      <c r="D865">
        <v>22</v>
      </c>
      <c r="E865" t="s">
        <v>46</v>
      </c>
      <c r="F865" t="s">
        <v>55</v>
      </c>
      <c r="G865" t="s">
        <v>503</v>
      </c>
      <c r="H865" t="s">
        <v>82</v>
      </c>
      <c r="I865" t="s">
        <v>57</v>
      </c>
      <c r="J865" t="s">
        <v>503</v>
      </c>
      <c r="K865" t="s">
        <v>82</v>
      </c>
      <c r="L865" t="s">
        <v>70</v>
      </c>
      <c r="N865" t="s">
        <v>166</v>
      </c>
      <c r="O865" t="s">
        <v>70</v>
      </c>
      <c r="P865" t="s">
        <v>503</v>
      </c>
      <c r="Q865" t="s">
        <v>82</v>
      </c>
      <c r="R865" t="s">
        <v>57</v>
      </c>
      <c r="S865" t="s">
        <v>1082</v>
      </c>
      <c r="W865" t="s">
        <v>42</v>
      </c>
      <c r="AL865" t="s">
        <v>43</v>
      </c>
    </row>
    <row r="866" spans="1:38" x14ac:dyDescent="0.25">
      <c r="A866">
        <v>864</v>
      </c>
      <c r="B866" t="s">
        <v>2833</v>
      </c>
      <c r="C866" s="6" t="s">
        <v>2834</v>
      </c>
      <c r="D866">
        <v>47</v>
      </c>
      <c r="E866" t="s">
        <v>46</v>
      </c>
      <c r="F866" t="s">
        <v>47</v>
      </c>
      <c r="G866" t="s">
        <v>178</v>
      </c>
      <c r="H866" t="s">
        <v>82</v>
      </c>
      <c r="I866" t="s">
        <v>57</v>
      </c>
      <c r="J866" t="s">
        <v>178</v>
      </c>
      <c r="K866" t="s">
        <v>82</v>
      </c>
      <c r="L866" t="s">
        <v>70</v>
      </c>
      <c r="O866" t="s">
        <v>70</v>
      </c>
      <c r="P866" t="s">
        <v>178</v>
      </c>
      <c r="Q866" t="s">
        <v>82</v>
      </c>
      <c r="R866" t="s">
        <v>57</v>
      </c>
      <c r="S866" t="s">
        <v>2835</v>
      </c>
      <c r="U866" t="s">
        <v>42</v>
      </c>
      <c r="V866" t="s">
        <v>42</v>
      </c>
      <c r="AK866" t="s">
        <v>42</v>
      </c>
      <c r="AL866" t="s">
        <v>43</v>
      </c>
    </row>
    <row r="867" spans="1:38" x14ac:dyDescent="0.25">
      <c r="A867">
        <v>865</v>
      </c>
      <c r="B867" t="s">
        <v>2836</v>
      </c>
      <c r="C867" s="6" t="s">
        <v>2837</v>
      </c>
      <c r="D867">
        <v>57</v>
      </c>
      <c r="E867" t="s">
        <v>46</v>
      </c>
      <c r="F867" t="s">
        <v>47</v>
      </c>
      <c r="G867" t="s">
        <v>101</v>
      </c>
      <c r="H867" t="s">
        <v>101</v>
      </c>
      <c r="J867" t="s">
        <v>101</v>
      </c>
      <c r="K867" t="s">
        <v>101</v>
      </c>
      <c r="L867" t="s">
        <v>70</v>
      </c>
      <c r="N867" t="s">
        <v>102</v>
      </c>
      <c r="O867" t="s">
        <v>70</v>
      </c>
      <c r="S867" t="s">
        <v>111</v>
      </c>
      <c r="T867" t="s">
        <v>2838</v>
      </c>
      <c r="AA867" t="s">
        <v>42</v>
      </c>
      <c r="AI867" t="s">
        <v>1528</v>
      </c>
      <c r="AL867" t="s">
        <v>43</v>
      </c>
    </row>
    <row r="868" spans="1:38" x14ac:dyDescent="0.25">
      <c r="A868">
        <v>866</v>
      </c>
      <c r="B868" t="s">
        <v>2839</v>
      </c>
      <c r="C868" s="6" t="s">
        <v>1007</v>
      </c>
      <c r="D868">
        <v>26</v>
      </c>
      <c r="E868" t="s">
        <v>46</v>
      </c>
      <c r="F868" t="s">
        <v>55</v>
      </c>
      <c r="G868" t="s">
        <v>97</v>
      </c>
      <c r="H868" t="s">
        <v>82</v>
      </c>
      <c r="I868" t="s">
        <v>57</v>
      </c>
      <c r="J868" t="s">
        <v>97</v>
      </c>
      <c r="K868" t="s">
        <v>82</v>
      </c>
      <c r="L868" t="s">
        <v>70</v>
      </c>
      <c r="O868" t="s">
        <v>70</v>
      </c>
      <c r="P868" t="s">
        <v>97</v>
      </c>
      <c r="Q868" t="s">
        <v>82</v>
      </c>
      <c r="R868" t="s">
        <v>57</v>
      </c>
      <c r="S868" t="s">
        <v>342</v>
      </c>
      <c r="U868" t="s">
        <v>42</v>
      </c>
      <c r="AK868" t="s">
        <v>42</v>
      </c>
      <c r="AL868" t="s">
        <v>43</v>
      </c>
    </row>
    <row r="869" spans="1:38" x14ac:dyDescent="0.25">
      <c r="A869">
        <v>867</v>
      </c>
      <c r="B869" t="s">
        <v>2840</v>
      </c>
      <c r="C869" s="6" t="s">
        <v>2841</v>
      </c>
      <c r="D869">
        <v>37</v>
      </c>
      <c r="E869" t="s">
        <v>54</v>
      </c>
      <c r="F869" t="s">
        <v>74</v>
      </c>
      <c r="G869" t="s">
        <v>418</v>
      </c>
      <c r="H869" t="s">
        <v>93</v>
      </c>
      <c r="I869" t="s">
        <v>57</v>
      </c>
      <c r="J869" t="s">
        <v>418</v>
      </c>
      <c r="K869" t="s">
        <v>93</v>
      </c>
      <c r="L869" t="s">
        <v>70</v>
      </c>
      <c r="N869" t="s">
        <v>59</v>
      </c>
      <c r="O869" t="s">
        <v>70</v>
      </c>
      <c r="P869" t="s">
        <v>418</v>
      </c>
      <c r="Q869" t="s">
        <v>93</v>
      </c>
      <c r="R869" t="s">
        <v>57</v>
      </c>
      <c r="S869" t="s">
        <v>2842</v>
      </c>
      <c r="U869" t="s">
        <v>42</v>
      </c>
      <c r="V869" t="s">
        <v>42</v>
      </c>
      <c r="AA869" t="s">
        <v>42</v>
      </c>
      <c r="AC869" t="s">
        <v>42</v>
      </c>
      <c r="AL869" t="s">
        <v>43</v>
      </c>
    </row>
    <row r="870" spans="1:38" x14ac:dyDescent="0.25">
      <c r="A870">
        <v>868</v>
      </c>
      <c r="B870" t="s">
        <v>2843</v>
      </c>
      <c r="C870" s="6" t="s">
        <v>2844</v>
      </c>
      <c r="D870">
        <v>41</v>
      </c>
      <c r="E870" t="s">
        <v>46</v>
      </c>
      <c r="F870" t="s">
        <v>55</v>
      </c>
      <c r="G870" t="s">
        <v>178</v>
      </c>
      <c r="H870" t="s">
        <v>82</v>
      </c>
      <c r="I870" t="s">
        <v>57</v>
      </c>
      <c r="J870" t="s">
        <v>178</v>
      </c>
      <c r="K870" t="s">
        <v>82</v>
      </c>
      <c r="L870" t="s">
        <v>50</v>
      </c>
      <c r="N870" t="s">
        <v>350</v>
      </c>
      <c r="O870" t="s">
        <v>70</v>
      </c>
      <c r="P870" t="s">
        <v>178</v>
      </c>
      <c r="Q870" t="s">
        <v>82</v>
      </c>
      <c r="S870" t="s">
        <v>2845</v>
      </c>
      <c r="W870" t="s">
        <v>42</v>
      </c>
      <c r="X870" t="s">
        <v>42</v>
      </c>
      <c r="AA870" t="s">
        <v>42</v>
      </c>
      <c r="AI870" t="s">
        <v>2846</v>
      </c>
      <c r="AK870" t="s">
        <v>42</v>
      </c>
      <c r="AL870" t="s">
        <v>43</v>
      </c>
    </row>
    <row r="871" spans="1:38" x14ac:dyDescent="0.25">
      <c r="A871">
        <v>869</v>
      </c>
      <c r="B871" t="s">
        <v>2847</v>
      </c>
      <c r="C871" s="6" t="s">
        <v>2848</v>
      </c>
      <c r="D871">
        <v>28</v>
      </c>
      <c r="E871" t="s">
        <v>46</v>
      </c>
      <c r="F871" t="s">
        <v>55</v>
      </c>
      <c r="G871" t="s">
        <v>201</v>
      </c>
      <c r="H871" t="s">
        <v>202</v>
      </c>
      <c r="I871" t="s">
        <v>57</v>
      </c>
      <c r="J871" t="s">
        <v>201</v>
      </c>
      <c r="L871" t="s">
        <v>50</v>
      </c>
      <c r="N871" t="s">
        <v>170</v>
      </c>
      <c r="O871" t="s">
        <v>70</v>
      </c>
      <c r="P871" t="s">
        <v>201</v>
      </c>
      <c r="S871" t="s">
        <v>2849</v>
      </c>
      <c r="V871" t="s">
        <v>42</v>
      </c>
      <c r="W871" t="s">
        <v>42</v>
      </c>
      <c r="AA871" t="s">
        <v>42</v>
      </c>
      <c r="AK871" t="s">
        <v>42</v>
      </c>
      <c r="AL871" t="s">
        <v>43</v>
      </c>
    </row>
    <row r="872" spans="1:38" x14ac:dyDescent="0.25">
      <c r="A872">
        <v>870</v>
      </c>
      <c r="B872" t="s">
        <v>2850</v>
      </c>
      <c r="C872" s="6" t="s">
        <v>2851</v>
      </c>
      <c r="D872">
        <v>52</v>
      </c>
      <c r="E872" t="s">
        <v>46</v>
      </c>
      <c r="F872" t="s">
        <v>106</v>
      </c>
      <c r="G872" t="s">
        <v>97</v>
      </c>
      <c r="H872" t="s">
        <v>82</v>
      </c>
      <c r="I872" t="s">
        <v>57</v>
      </c>
      <c r="J872" t="s">
        <v>97</v>
      </c>
      <c r="L872" t="s">
        <v>70</v>
      </c>
      <c r="N872" t="s">
        <v>69</v>
      </c>
      <c r="O872" t="s">
        <v>70</v>
      </c>
      <c r="P872" t="s">
        <v>97</v>
      </c>
      <c r="S872" t="s">
        <v>2852</v>
      </c>
      <c r="U872" t="s">
        <v>42</v>
      </c>
      <c r="W872" t="s">
        <v>42</v>
      </c>
      <c r="AC872" t="s">
        <v>42</v>
      </c>
      <c r="AD872" t="s">
        <v>42</v>
      </c>
      <c r="AK872" t="s">
        <v>42</v>
      </c>
      <c r="AL872" t="s">
        <v>43</v>
      </c>
    </row>
    <row r="873" spans="1:38" x14ac:dyDescent="0.25">
      <c r="A873">
        <v>871</v>
      </c>
      <c r="B873" t="s">
        <v>2853</v>
      </c>
      <c r="C873" s="6" t="s">
        <v>2854</v>
      </c>
      <c r="D873">
        <v>51</v>
      </c>
      <c r="E873" t="s">
        <v>46</v>
      </c>
      <c r="F873" t="s">
        <v>106</v>
      </c>
      <c r="G873" t="s">
        <v>82</v>
      </c>
      <c r="H873" t="s">
        <v>82</v>
      </c>
      <c r="I873" t="s">
        <v>57</v>
      </c>
      <c r="J873" t="s">
        <v>82</v>
      </c>
      <c r="K873" t="s">
        <v>82</v>
      </c>
      <c r="L873" t="s">
        <v>50</v>
      </c>
      <c r="N873" t="s">
        <v>166</v>
      </c>
      <c r="O873" t="s">
        <v>975</v>
      </c>
      <c r="P873" t="s">
        <v>82</v>
      </c>
      <c r="Q873" t="s">
        <v>82</v>
      </c>
      <c r="S873" t="s">
        <v>2700</v>
      </c>
      <c r="U873" t="s">
        <v>42</v>
      </c>
      <c r="W873" t="s">
        <v>42</v>
      </c>
      <c r="AK873" t="s">
        <v>42</v>
      </c>
      <c r="AL873" t="s">
        <v>43</v>
      </c>
    </row>
    <row r="874" spans="1:38" x14ac:dyDescent="0.25">
      <c r="A874">
        <v>872</v>
      </c>
      <c r="B874" t="s">
        <v>2855</v>
      </c>
      <c r="C874" s="6" t="s">
        <v>2856</v>
      </c>
      <c r="D874">
        <v>21</v>
      </c>
      <c r="E874" t="s">
        <v>46</v>
      </c>
      <c r="F874" t="s">
        <v>55</v>
      </c>
      <c r="G874" t="s">
        <v>178</v>
      </c>
      <c r="H874" t="s">
        <v>82</v>
      </c>
      <c r="I874" t="s">
        <v>57</v>
      </c>
      <c r="J874" t="s">
        <v>178</v>
      </c>
      <c r="K874" t="s">
        <v>82</v>
      </c>
      <c r="L874" t="s">
        <v>70</v>
      </c>
      <c r="N874" t="s">
        <v>59</v>
      </c>
      <c r="O874" t="s">
        <v>70</v>
      </c>
      <c r="P874" t="s">
        <v>178</v>
      </c>
      <c r="Q874" t="s">
        <v>82</v>
      </c>
      <c r="S874" t="s">
        <v>2857</v>
      </c>
      <c r="W874" t="s">
        <v>42</v>
      </c>
      <c r="Y874" t="s">
        <v>42</v>
      </c>
      <c r="AB874" t="s">
        <v>42</v>
      </c>
      <c r="AC874" t="s">
        <v>42</v>
      </c>
      <c r="AK874" t="s">
        <v>42</v>
      </c>
      <c r="AL874" t="s">
        <v>43</v>
      </c>
    </row>
    <row r="875" spans="1:38" x14ac:dyDescent="0.25">
      <c r="A875">
        <v>873</v>
      </c>
      <c r="B875" t="s">
        <v>2858</v>
      </c>
      <c r="C875" s="6" t="s">
        <v>2859</v>
      </c>
      <c r="D875">
        <v>30</v>
      </c>
      <c r="E875" t="s">
        <v>46</v>
      </c>
      <c r="F875" t="s">
        <v>55</v>
      </c>
      <c r="G875" t="s">
        <v>132</v>
      </c>
      <c r="H875" t="s">
        <v>93</v>
      </c>
      <c r="I875" t="s">
        <v>57</v>
      </c>
      <c r="J875" t="s">
        <v>132</v>
      </c>
      <c r="L875" t="s">
        <v>70</v>
      </c>
      <c r="N875" t="s">
        <v>59</v>
      </c>
      <c r="O875" t="s">
        <v>70</v>
      </c>
      <c r="P875" t="s">
        <v>132</v>
      </c>
      <c r="S875" t="s">
        <v>2493</v>
      </c>
      <c r="W875" t="s">
        <v>42</v>
      </c>
      <c r="AA875" t="s">
        <v>42</v>
      </c>
      <c r="AK875" t="s">
        <v>42</v>
      </c>
      <c r="AL875" t="s">
        <v>43</v>
      </c>
    </row>
    <row r="876" spans="1:38" x14ac:dyDescent="0.25">
      <c r="A876">
        <v>874</v>
      </c>
      <c r="B876" t="s">
        <v>2860</v>
      </c>
      <c r="C876" s="6" t="s">
        <v>2861</v>
      </c>
      <c r="D876">
        <v>32</v>
      </c>
      <c r="E876" t="s">
        <v>46</v>
      </c>
      <c r="F876" t="s">
        <v>106</v>
      </c>
      <c r="G876" t="s">
        <v>208</v>
      </c>
      <c r="H876" t="s">
        <v>93</v>
      </c>
      <c r="J876" t="s">
        <v>208</v>
      </c>
      <c r="K876" t="s">
        <v>93</v>
      </c>
      <c r="L876" t="s">
        <v>50</v>
      </c>
      <c r="N876" t="s">
        <v>170</v>
      </c>
      <c r="O876" t="s">
        <v>70</v>
      </c>
      <c r="S876" t="s">
        <v>762</v>
      </c>
      <c r="U876" t="s">
        <v>42</v>
      </c>
      <c r="Y876" t="s">
        <v>42</v>
      </c>
      <c r="AC876" t="s">
        <v>42</v>
      </c>
      <c r="AL876" t="s">
        <v>43</v>
      </c>
    </row>
    <row r="877" spans="1:38" x14ac:dyDescent="0.25">
      <c r="A877">
        <v>875</v>
      </c>
      <c r="B877" t="s">
        <v>2862</v>
      </c>
      <c r="C877" s="6" t="s">
        <v>2863</v>
      </c>
      <c r="D877">
        <v>29</v>
      </c>
      <c r="E877" t="s">
        <v>46</v>
      </c>
      <c r="F877" t="s">
        <v>55</v>
      </c>
      <c r="G877" t="s">
        <v>496</v>
      </c>
      <c r="H877" t="s">
        <v>101</v>
      </c>
      <c r="I877" t="s">
        <v>57</v>
      </c>
      <c r="J877" t="s">
        <v>496</v>
      </c>
      <c r="K877" t="s">
        <v>101</v>
      </c>
      <c r="L877" t="s">
        <v>70</v>
      </c>
      <c r="N877" t="s">
        <v>350</v>
      </c>
      <c r="O877" t="s">
        <v>70</v>
      </c>
      <c r="P877" t="s">
        <v>496</v>
      </c>
      <c r="Q877" t="s">
        <v>101</v>
      </c>
      <c r="R877" t="s">
        <v>57</v>
      </c>
      <c r="S877" t="s">
        <v>2864</v>
      </c>
      <c r="U877" t="s">
        <v>42</v>
      </c>
      <c r="W877" t="s">
        <v>42</v>
      </c>
      <c r="AC877" t="s">
        <v>42</v>
      </c>
      <c r="AD877" t="s">
        <v>42</v>
      </c>
      <c r="AL877" t="s">
        <v>43</v>
      </c>
    </row>
    <row r="878" spans="1:38" x14ac:dyDescent="0.25">
      <c r="A878">
        <v>876</v>
      </c>
      <c r="B878" t="s">
        <v>2865</v>
      </c>
      <c r="C878" s="6" t="s">
        <v>2866</v>
      </c>
      <c r="D878">
        <v>52</v>
      </c>
      <c r="E878" t="s">
        <v>46</v>
      </c>
      <c r="F878" t="s">
        <v>55</v>
      </c>
      <c r="G878" t="s">
        <v>165</v>
      </c>
      <c r="H878" t="s">
        <v>93</v>
      </c>
      <c r="I878" t="s">
        <v>57</v>
      </c>
      <c r="J878" t="s">
        <v>165</v>
      </c>
      <c r="L878" t="s">
        <v>70</v>
      </c>
      <c r="N878" t="s">
        <v>59</v>
      </c>
      <c r="O878" t="s">
        <v>70</v>
      </c>
      <c r="P878" t="s">
        <v>165</v>
      </c>
      <c r="S878" t="s">
        <v>2867</v>
      </c>
      <c r="W878" t="s">
        <v>42</v>
      </c>
      <c r="Y878" t="s">
        <v>42</v>
      </c>
      <c r="Z878" t="s">
        <v>42</v>
      </c>
      <c r="AC878" t="s">
        <v>42</v>
      </c>
      <c r="AK878" t="s">
        <v>42</v>
      </c>
      <c r="AL878" t="s">
        <v>43</v>
      </c>
    </row>
    <row r="879" spans="1:38" x14ac:dyDescent="0.25">
      <c r="A879">
        <v>877</v>
      </c>
      <c r="B879" t="s">
        <v>2868</v>
      </c>
      <c r="C879" s="6" t="s">
        <v>2869</v>
      </c>
      <c r="D879">
        <v>33</v>
      </c>
      <c r="E879" t="s">
        <v>54</v>
      </c>
      <c r="F879" t="s">
        <v>55</v>
      </c>
      <c r="G879" t="s">
        <v>541</v>
      </c>
      <c r="H879" t="s">
        <v>137</v>
      </c>
      <c r="I879" t="s">
        <v>57</v>
      </c>
      <c r="J879" t="s">
        <v>541</v>
      </c>
      <c r="K879" t="s">
        <v>137</v>
      </c>
      <c r="L879" t="s">
        <v>70</v>
      </c>
      <c r="O879" t="s">
        <v>60</v>
      </c>
      <c r="S879" t="s">
        <v>2870</v>
      </c>
      <c r="Y879" t="s">
        <v>42</v>
      </c>
      <c r="AC879" t="s">
        <v>42</v>
      </c>
      <c r="AI879" t="s">
        <v>487</v>
      </c>
      <c r="AK879" t="s">
        <v>42</v>
      </c>
      <c r="AL879" t="s">
        <v>43</v>
      </c>
    </row>
    <row r="880" spans="1:38" x14ac:dyDescent="0.25">
      <c r="A880">
        <v>878</v>
      </c>
      <c r="B880" t="s">
        <v>2871</v>
      </c>
      <c r="C880" s="6" t="s">
        <v>2872</v>
      </c>
      <c r="D880">
        <v>27</v>
      </c>
      <c r="E880" t="s">
        <v>46</v>
      </c>
      <c r="F880" t="s">
        <v>55</v>
      </c>
      <c r="G880" t="s">
        <v>2873</v>
      </c>
      <c r="H880" t="s">
        <v>66</v>
      </c>
      <c r="I880" t="s">
        <v>67</v>
      </c>
      <c r="J880" t="s">
        <v>68</v>
      </c>
      <c r="K880" t="s">
        <v>49</v>
      </c>
      <c r="L880" t="s">
        <v>50</v>
      </c>
      <c r="N880" t="s">
        <v>166</v>
      </c>
      <c r="O880" t="s">
        <v>70</v>
      </c>
      <c r="P880" t="s">
        <v>2873</v>
      </c>
      <c r="Q880" t="s">
        <v>66</v>
      </c>
      <c r="S880" t="s">
        <v>2874</v>
      </c>
      <c r="U880" t="s">
        <v>42</v>
      </c>
      <c r="AC880" t="s">
        <v>42</v>
      </c>
      <c r="AE880" t="s">
        <v>42</v>
      </c>
      <c r="AK880" t="s">
        <v>42</v>
      </c>
      <c r="AL880" t="s">
        <v>43</v>
      </c>
    </row>
    <row r="881" spans="1:38" x14ac:dyDescent="0.25">
      <c r="A881">
        <v>879</v>
      </c>
      <c r="B881" t="s">
        <v>2875</v>
      </c>
      <c r="C881" s="6" t="s">
        <v>2876</v>
      </c>
      <c r="D881">
        <v>32</v>
      </c>
      <c r="E881" t="s">
        <v>46</v>
      </c>
      <c r="F881" t="s">
        <v>55</v>
      </c>
      <c r="G881" t="s">
        <v>2877</v>
      </c>
      <c r="H881" t="s">
        <v>1991</v>
      </c>
      <c r="I881" t="s">
        <v>1079</v>
      </c>
      <c r="J881" t="s">
        <v>201</v>
      </c>
      <c r="K881" t="s">
        <v>202</v>
      </c>
      <c r="L881" t="s">
        <v>34</v>
      </c>
      <c r="O881" t="s">
        <v>34</v>
      </c>
      <c r="S881" t="s">
        <v>2878</v>
      </c>
      <c r="U881" t="s">
        <v>42</v>
      </c>
      <c r="Y881" t="s">
        <v>42</v>
      </c>
      <c r="AA881" t="s">
        <v>42</v>
      </c>
      <c r="AK881" t="s">
        <v>42</v>
      </c>
      <c r="AL881" t="s">
        <v>43</v>
      </c>
    </row>
    <row r="882" spans="1:38" x14ac:dyDescent="0.25">
      <c r="A882">
        <v>880</v>
      </c>
      <c r="B882" t="s">
        <v>2879</v>
      </c>
      <c r="C882" s="6" t="s">
        <v>1737</v>
      </c>
      <c r="D882">
        <v>33</v>
      </c>
      <c r="E882" t="s">
        <v>46</v>
      </c>
      <c r="F882" t="s">
        <v>55</v>
      </c>
      <c r="G882" t="s">
        <v>87</v>
      </c>
      <c r="H882" t="s">
        <v>82</v>
      </c>
      <c r="I882" t="s">
        <v>57</v>
      </c>
      <c r="J882" t="s">
        <v>87</v>
      </c>
      <c r="K882" t="s">
        <v>82</v>
      </c>
      <c r="L882" t="s">
        <v>70</v>
      </c>
      <c r="N882" t="s">
        <v>59</v>
      </c>
      <c r="O882" t="s">
        <v>620</v>
      </c>
      <c r="P882" t="s">
        <v>87</v>
      </c>
      <c r="Q882" t="s">
        <v>82</v>
      </c>
      <c r="R882" t="s">
        <v>57</v>
      </c>
      <c r="S882" t="s">
        <v>2880</v>
      </c>
      <c r="V882" t="s">
        <v>42</v>
      </c>
      <c r="W882" t="s">
        <v>42</v>
      </c>
      <c r="AA882" t="s">
        <v>42</v>
      </c>
      <c r="AL882" t="s">
        <v>43</v>
      </c>
    </row>
    <row r="883" spans="1:38" x14ac:dyDescent="0.25">
      <c r="A883">
        <v>881</v>
      </c>
      <c r="B883" t="s">
        <v>2881</v>
      </c>
      <c r="C883" s="6" t="s">
        <v>2882</v>
      </c>
      <c r="D883">
        <v>26</v>
      </c>
      <c r="E883" t="s">
        <v>46</v>
      </c>
      <c r="F883" t="s">
        <v>55</v>
      </c>
      <c r="G883" t="s">
        <v>208</v>
      </c>
      <c r="H883" t="s">
        <v>93</v>
      </c>
      <c r="I883" t="s">
        <v>57</v>
      </c>
      <c r="J883" t="s">
        <v>208</v>
      </c>
      <c r="K883" t="s">
        <v>93</v>
      </c>
      <c r="L883" t="s">
        <v>70</v>
      </c>
      <c r="N883" t="s">
        <v>166</v>
      </c>
      <c r="O883" t="s">
        <v>70</v>
      </c>
      <c r="P883" t="s">
        <v>208</v>
      </c>
      <c r="Q883" t="s">
        <v>93</v>
      </c>
      <c r="R883" t="s">
        <v>57</v>
      </c>
      <c r="S883" t="s">
        <v>2883</v>
      </c>
      <c r="U883" t="s">
        <v>42</v>
      </c>
      <c r="V883" t="s">
        <v>42</v>
      </c>
      <c r="W883" t="s">
        <v>42</v>
      </c>
      <c r="AC883" t="s">
        <v>42</v>
      </c>
      <c r="AD883" t="s">
        <v>42</v>
      </c>
      <c r="AL883" t="s">
        <v>43</v>
      </c>
    </row>
    <row r="884" spans="1:38" x14ac:dyDescent="0.25">
      <c r="A884">
        <v>882</v>
      </c>
      <c r="B884" t="s">
        <v>2884</v>
      </c>
      <c r="C884" s="6" t="s">
        <v>1852</v>
      </c>
      <c r="D884">
        <v>26</v>
      </c>
      <c r="E884" t="s">
        <v>54</v>
      </c>
      <c r="F884" t="s">
        <v>55</v>
      </c>
      <c r="G884" t="s">
        <v>92</v>
      </c>
      <c r="H884" t="s">
        <v>93</v>
      </c>
      <c r="I884" t="s">
        <v>57</v>
      </c>
      <c r="J884" t="s">
        <v>93</v>
      </c>
      <c r="K884" t="s">
        <v>93</v>
      </c>
      <c r="L884" t="s">
        <v>50</v>
      </c>
      <c r="N884" t="s">
        <v>170</v>
      </c>
      <c r="O884" t="s">
        <v>70</v>
      </c>
      <c r="P884" t="s">
        <v>92</v>
      </c>
      <c r="Q884" t="s">
        <v>93</v>
      </c>
      <c r="S884" t="s">
        <v>2885</v>
      </c>
      <c r="U884" t="s">
        <v>42</v>
      </c>
      <c r="AC884" t="s">
        <v>42</v>
      </c>
      <c r="AK884" t="s">
        <v>42</v>
      </c>
      <c r="AL884" t="s">
        <v>43</v>
      </c>
    </row>
    <row r="885" spans="1:38" x14ac:dyDescent="0.25">
      <c r="A885">
        <v>883</v>
      </c>
      <c r="B885" t="s">
        <v>2886</v>
      </c>
      <c r="C885" s="6" t="s">
        <v>2887</v>
      </c>
      <c r="D885">
        <v>18</v>
      </c>
      <c r="E885" t="s">
        <v>46</v>
      </c>
      <c r="F885" t="s">
        <v>55</v>
      </c>
      <c r="G885" t="s">
        <v>668</v>
      </c>
      <c r="H885" t="s">
        <v>202</v>
      </c>
      <c r="J885" t="s">
        <v>81</v>
      </c>
      <c r="K885" t="s">
        <v>82</v>
      </c>
      <c r="L885" t="s">
        <v>50</v>
      </c>
      <c r="N885" t="s">
        <v>102</v>
      </c>
      <c r="O885" t="s">
        <v>70</v>
      </c>
      <c r="S885" t="s">
        <v>762</v>
      </c>
      <c r="Y885" t="s">
        <v>42</v>
      </c>
      <c r="Z885" t="s">
        <v>42</v>
      </c>
      <c r="AL885" t="s">
        <v>43</v>
      </c>
    </row>
    <row r="886" spans="1:38" x14ac:dyDescent="0.25">
      <c r="A886">
        <v>884</v>
      </c>
      <c r="B886" t="s">
        <v>2888</v>
      </c>
      <c r="C886" s="6" t="s">
        <v>2889</v>
      </c>
      <c r="D886">
        <v>53</v>
      </c>
      <c r="E886" t="s">
        <v>46</v>
      </c>
      <c r="F886" t="s">
        <v>106</v>
      </c>
      <c r="G886" t="s">
        <v>503</v>
      </c>
      <c r="H886" t="s">
        <v>82</v>
      </c>
      <c r="I886" t="s">
        <v>57</v>
      </c>
      <c r="J886" t="s">
        <v>503</v>
      </c>
      <c r="K886" t="s">
        <v>82</v>
      </c>
      <c r="L886" t="s">
        <v>50</v>
      </c>
      <c r="O886" t="s">
        <v>70</v>
      </c>
      <c r="S886" t="s">
        <v>2890</v>
      </c>
      <c r="AC886" t="s">
        <v>42</v>
      </c>
      <c r="AI886" t="s">
        <v>2891</v>
      </c>
      <c r="AK886" t="s">
        <v>42</v>
      </c>
      <c r="AL886" t="s">
        <v>43</v>
      </c>
    </row>
    <row r="887" spans="1:38" x14ac:dyDescent="0.25">
      <c r="A887">
        <v>885</v>
      </c>
      <c r="B887" t="s">
        <v>2892</v>
      </c>
      <c r="C887" s="6" t="s">
        <v>2893</v>
      </c>
      <c r="D887">
        <v>39</v>
      </c>
      <c r="E887" t="s">
        <v>46</v>
      </c>
      <c r="F887" t="s">
        <v>55</v>
      </c>
      <c r="G887" t="s">
        <v>107</v>
      </c>
      <c r="H887" t="s">
        <v>49</v>
      </c>
      <c r="I887" t="s">
        <v>57</v>
      </c>
      <c r="J887" t="s">
        <v>146</v>
      </c>
      <c r="K887" t="s">
        <v>49</v>
      </c>
      <c r="L887" t="s">
        <v>50</v>
      </c>
      <c r="N887" t="s">
        <v>166</v>
      </c>
      <c r="O887" t="s">
        <v>70</v>
      </c>
      <c r="P887" t="s">
        <v>107</v>
      </c>
      <c r="Q887" t="s">
        <v>49</v>
      </c>
      <c r="S887" t="s">
        <v>2894</v>
      </c>
      <c r="U887" t="s">
        <v>42</v>
      </c>
      <c r="W887" t="s">
        <v>42</v>
      </c>
      <c r="AC887" t="s">
        <v>42</v>
      </c>
      <c r="AK887" t="s">
        <v>42</v>
      </c>
      <c r="AL887" t="s">
        <v>43</v>
      </c>
    </row>
    <row r="888" spans="1:38" x14ac:dyDescent="0.25">
      <c r="A888">
        <v>886</v>
      </c>
      <c r="B888" t="s">
        <v>2895</v>
      </c>
      <c r="C888" s="6" t="s">
        <v>2896</v>
      </c>
      <c r="D888">
        <v>24</v>
      </c>
      <c r="E888" t="s">
        <v>46</v>
      </c>
      <c r="F888" t="s">
        <v>55</v>
      </c>
      <c r="G888" t="s">
        <v>2897</v>
      </c>
      <c r="H888" t="s">
        <v>202</v>
      </c>
      <c r="J888" t="s">
        <v>2897</v>
      </c>
      <c r="K888" t="s">
        <v>202</v>
      </c>
      <c r="L888" t="s">
        <v>70</v>
      </c>
      <c r="N888" t="s">
        <v>2898</v>
      </c>
      <c r="O888" t="s">
        <v>70</v>
      </c>
      <c r="S888" t="s">
        <v>2899</v>
      </c>
      <c r="V888" t="s">
        <v>42</v>
      </c>
      <c r="Y888" t="s">
        <v>42</v>
      </c>
      <c r="AL888" t="s">
        <v>43</v>
      </c>
    </row>
    <row r="889" spans="1:38" x14ac:dyDescent="0.25">
      <c r="A889">
        <v>887</v>
      </c>
      <c r="B889" t="s">
        <v>2900</v>
      </c>
      <c r="C889" s="6" t="s">
        <v>53</v>
      </c>
      <c r="D889">
        <v>25</v>
      </c>
      <c r="E889" t="s">
        <v>46</v>
      </c>
      <c r="F889" t="s">
        <v>55</v>
      </c>
      <c r="G889" t="s">
        <v>48</v>
      </c>
      <c r="H889" t="s">
        <v>49</v>
      </c>
      <c r="I889" t="s">
        <v>57</v>
      </c>
      <c r="J889" t="s">
        <v>48</v>
      </c>
      <c r="L889" t="s">
        <v>50</v>
      </c>
      <c r="N889" t="s">
        <v>59</v>
      </c>
      <c r="O889" t="s">
        <v>70</v>
      </c>
      <c r="P889" t="s">
        <v>48</v>
      </c>
      <c r="S889" t="s">
        <v>2901</v>
      </c>
      <c r="U889" t="s">
        <v>42</v>
      </c>
      <c r="V889" t="s">
        <v>42</v>
      </c>
      <c r="AC889" t="s">
        <v>42</v>
      </c>
      <c r="AK889" t="s">
        <v>42</v>
      </c>
      <c r="AL889" t="s">
        <v>43</v>
      </c>
    </row>
    <row r="890" spans="1:38" x14ac:dyDescent="0.25">
      <c r="A890">
        <v>888</v>
      </c>
      <c r="B890" t="s">
        <v>2902</v>
      </c>
      <c r="C890" s="6" t="s">
        <v>2903</v>
      </c>
      <c r="D890">
        <v>35</v>
      </c>
      <c r="E890" t="s">
        <v>46</v>
      </c>
      <c r="F890" t="s">
        <v>55</v>
      </c>
      <c r="G890" t="s">
        <v>208</v>
      </c>
      <c r="H890" t="s">
        <v>93</v>
      </c>
      <c r="I890" t="s">
        <v>57</v>
      </c>
      <c r="J890" t="s">
        <v>82</v>
      </c>
      <c r="K890" t="s">
        <v>82</v>
      </c>
      <c r="L890" t="s">
        <v>50</v>
      </c>
      <c r="O890" t="s">
        <v>270</v>
      </c>
      <c r="S890" t="s">
        <v>784</v>
      </c>
      <c r="U890" t="s">
        <v>42</v>
      </c>
      <c r="V890" t="s">
        <v>42</v>
      </c>
      <c r="AK890" t="s">
        <v>42</v>
      </c>
      <c r="AL890" t="s">
        <v>43</v>
      </c>
    </row>
    <row r="891" spans="1:38" x14ac:dyDescent="0.25">
      <c r="A891">
        <v>889</v>
      </c>
      <c r="B891" t="s">
        <v>2904</v>
      </c>
      <c r="C891" s="6" t="s">
        <v>2905</v>
      </c>
      <c r="D891">
        <v>55</v>
      </c>
      <c r="E891" t="s">
        <v>46</v>
      </c>
      <c r="F891" t="s">
        <v>55</v>
      </c>
      <c r="G891" t="s">
        <v>2906</v>
      </c>
      <c r="H891" t="s">
        <v>142</v>
      </c>
      <c r="I891" t="s">
        <v>57</v>
      </c>
      <c r="J891" t="s">
        <v>2906</v>
      </c>
      <c r="K891" t="s">
        <v>142</v>
      </c>
      <c r="L891" t="s">
        <v>70</v>
      </c>
      <c r="N891" t="s">
        <v>170</v>
      </c>
      <c r="O891" t="s">
        <v>70</v>
      </c>
      <c r="P891" t="s">
        <v>2906</v>
      </c>
      <c r="Q891" t="s">
        <v>142</v>
      </c>
      <c r="S891" t="s">
        <v>2907</v>
      </c>
      <c r="U891" t="s">
        <v>42</v>
      </c>
      <c r="V891" t="s">
        <v>42</v>
      </c>
      <c r="W891" t="s">
        <v>42</v>
      </c>
      <c r="X891" t="s">
        <v>42</v>
      </c>
      <c r="AC891" t="s">
        <v>42</v>
      </c>
      <c r="AE891" t="s">
        <v>42</v>
      </c>
      <c r="AK891" t="s">
        <v>42</v>
      </c>
      <c r="AL891" t="s">
        <v>43</v>
      </c>
    </row>
    <row r="892" spans="1:38" x14ac:dyDescent="0.25">
      <c r="A892">
        <v>890</v>
      </c>
      <c r="B892" t="s">
        <v>2908</v>
      </c>
      <c r="C892" s="6" t="s">
        <v>1239</v>
      </c>
      <c r="D892">
        <v>41</v>
      </c>
      <c r="E892" t="s">
        <v>46</v>
      </c>
      <c r="F892" t="s">
        <v>106</v>
      </c>
      <c r="G892" t="s">
        <v>82</v>
      </c>
      <c r="I892" t="s">
        <v>57</v>
      </c>
      <c r="J892" t="s">
        <v>82</v>
      </c>
      <c r="K892" t="s">
        <v>82</v>
      </c>
      <c r="L892" t="s">
        <v>34</v>
      </c>
      <c r="O892" t="s">
        <v>34</v>
      </c>
      <c r="S892" t="s">
        <v>2909</v>
      </c>
      <c r="V892" t="s">
        <v>42</v>
      </c>
      <c r="AA892" t="s">
        <v>42</v>
      </c>
      <c r="AD892" t="s">
        <v>42</v>
      </c>
      <c r="AK892" t="s">
        <v>42</v>
      </c>
      <c r="AL892" t="s">
        <v>43</v>
      </c>
    </row>
    <row r="893" spans="1:38" x14ac:dyDescent="0.25">
      <c r="A893">
        <v>891</v>
      </c>
      <c r="B893" t="s">
        <v>2910</v>
      </c>
      <c r="C893" s="6" t="s">
        <v>992</v>
      </c>
      <c r="D893">
        <v>41</v>
      </c>
      <c r="E893" t="s">
        <v>46</v>
      </c>
      <c r="F893" t="s">
        <v>55</v>
      </c>
      <c r="G893" t="s">
        <v>679</v>
      </c>
      <c r="H893" t="s">
        <v>251</v>
      </c>
      <c r="J893" t="s">
        <v>679</v>
      </c>
      <c r="K893" t="s">
        <v>251</v>
      </c>
      <c r="L893" t="s">
        <v>50</v>
      </c>
      <c r="N893" t="s">
        <v>2061</v>
      </c>
      <c r="O893" t="s">
        <v>70</v>
      </c>
      <c r="S893" t="s">
        <v>111</v>
      </c>
      <c r="V893" t="s">
        <v>42</v>
      </c>
      <c r="AA893" t="s">
        <v>42</v>
      </c>
      <c r="AL893" t="s">
        <v>43</v>
      </c>
    </row>
    <row r="894" spans="1:38" x14ac:dyDescent="0.25">
      <c r="A894">
        <v>892</v>
      </c>
      <c r="B894" t="s">
        <v>2911</v>
      </c>
      <c r="C894" s="6" t="s">
        <v>2912</v>
      </c>
      <c r="D894">
        <v>63</v>
      </c>
      <c r="E894" t="s">
        <v>46</v>
      </c>
      <c r="F894" t="s">
        <v>47</v>
      </c>
      <c r="G894" t="s">
        <v>178</v>
      </c>
      <c r="H894" t="s">
        <v>82</v>
      </c>
      <c r="I894" t="s">
        <v>57</v>
      </c>
      <c r="J894" t="s">
        <v>178</v>
      </c>
      <c r="L894" t="s">
        <v>70</v>
      </c>
      <c r="N894" t="s">
        <v>59</v>
      </c>
      <c r="O894" t="s">
        <v>70</v>
      </c>
      <c r="P894" t="s">
        <v>178</v>
      </c>
      <c r="S894" t="s">
        <v>2913</v>
      </c>
      <c r="W894" t="s">
        <v>42</v>
      </c>
      <c r="AA894" t="s">
        <v>42</v>
      </c>
      <c r="AK894" t="s">
        <v>42</v>
      </c>
      <c r="AL894" t="s">
        <v>43</v>
      </c>
    </row>
    <row r="895" spans="1:38" x14ac:dyDescent="0.25">
      <c r="A895">
        <v>893</v>
      </c>
      <c r="B895" t="s">
        <v>2914</v>
      </c>
      <c r="C895" s="6" t="s">
        <v>2915</v>
      </c>
      <c r="D895">
        <v>40</v>
      </c>
      <c r="E895" t="s">
        <v>46</v>
      </c>
      <c r="F895" t="s">
        <v>55</v>
      </c>
      <c r="G895" t="s">
        <v>165</v>
      </c>
      <c r="H895" t="s">
        <v>93</v>
      </c>
      <c r="J895" t="s">
        <v>132</v>
      </c>
      <c r="K895" t="s">
        <v>93</v>
      </c>
      <c r="L895" t="s">
        <v>34</v>
      </c>
      <c r="M895" t="s">
        <v>2916</v>
      </c>
      <c r="N895" t="s">
        <v>102</v>
      </c>
      <c r="O895" t="s">
        <v>287</v>
      </c>
      <c r="S895" t="s">
        <v>2917</v>
      </c>
      <c r="T895" t="s">
        <v>630</v>
      </c>
      <c r="AA895" t="s">
        <v>42</v>
      </c>
      <c r="AI895" t="s">
        <v>1528</v>
      </c>
      <c r="AL895" t="s">
        <v>43</v>
      </c>
    </row>
    <row r="896" spans="1:38" x14ac:dyDescent="0.25">
      <c r="A896">
        <v>894</v>
      </c>
      <c r="B896" t="s">
        <v>2918</v>
      </c>
      <c r="C896" s="6" t="s">
        <v>2919</v>
      </c>
      <c r="D896">
        <v>28</v>
      </c>
      <c r="E896" t="s">
        <v>46</v>
      </c>
      <c r="F896" t="s">
        <v>55</v>
      </c>
      <c r="G896" t="s">
        <v>208</v>
      </c>
      <c r="H896" t="s">
        <v>93</v>
      </c>
      <c r="I896" t="s">
        <v>57</v>
      </c>
      <c r="J896" t="s">
        <v>208</v>
      </c>
      <c r="K896" t="s">
        <v>93</v>
      </c>
      <c r="L896" t="s">
        <v>70</v>
      </c>
      <c r="N896" t="s">
        <v>350</v>
      </c>
      <c r="O896" t="s">
        <v>70</v>
      </c>
      <c r="P896" t="s">
        <v>208</v>
      </c>
      <c r="Q896" t="s">
        <v>93</v>
      </c>
      <c r="S896" t="s">
        <v>2920</v>
      </c>
      <c r="V896" t="s">
        <v>42</v>
      </c>
      <c r="W896" t="s">
        <v>42</v>
      </c>
      <c r="X896" t="s">
        <v>42</v>
      </c>
      <c r="AK896" t="s">
        <v>42</v>
      </c>
      <c r="AL896" t="s">
        <v>43</v>
      </c>
    </row>
    <row r="897" spans="1:38" x14ac:dyDescent="0.25">
      <c r="A897">
        <v>895</v>
      </c>
      <c r="B897" t="s">
        <v>2921</v>
      </c>
      <c r="C897" s="6" t="s">
        <v>2922</v>
      </c>
      <c r="D897">
        <v>45</v>
      </c>
      <c r="E897" t="s">
        <v>46</v>
      </c>
      <c r="F897" t="s">
        <v>55</v>
      </c>
      <c r="G897" t="s">
        <v>2923</v>
      </c>
      <c r="J897" t="s">
        <v>2923</v>
      </c>
      <c r="K897" t="s">
        <v>137</v>
      </c>
      <c r="L897" t="s">
        <v>70</v>
      </c>
      <c r="N897" t="s">
        <v>170</v>
      </c>
      <c r="O897" t="s">
        <v>70</v>
      </c>
      <c r="S897" t="s">
        <v>2924</v>
      </c>
      <c r="U897" t="s">
        <v>42</v>
      </c>
      <c r="Y897" t="s">
        <v>42</v>
      </c>
      <c r="AA897" t="s">
        <v>42</v>
      </c>
      <c r="AC897" t="s">
        <v>42</v>
      </c>
      <c r="AL897" t="s">
        <v>43</v>
      </c>
    </row>
    <row r="898" spans="1:38" x14ac:dyDescent="0.25">
      <c r="A898">
        <v>896</v>
      </c>
      <c r="B898" t="s">
        <v>2925</v>
      </c>
      <c r="C898" s="6" t="s">
        <v>2031</v>
      </c>
      <c r="D898">
        <v>55</v>
      </c>
      <c r="E898" t="s">
        <v>54</v>
      </c>
      <c r="F898" t="s">
        <v>55</v>
      </c>
      <c r="G898" t="s">
        <v>93</v>
      </c>
      <c r="H898" t="s">
        <v>93</v>
      </c>
      <c r="I898" t="s">
        <v>57</v>
      </c>
      <c r="J898" t="s">
        <v>93</v>
      </c>
      <c r="K898" t="s">
        <v>93</v>
      </c>
      <c r="L898" t="s">
        <v>70</v>
      </c>
      <c r="O898" t="s">
        <v>70</v>
      </c>
      <c r="P898" t="s">
        <v>93</v>
      </c>
      <c r="Q898" t="s">
        <v>93</v>
      </c>
      <c r="R898" t="s">
        <v>57</v>
      </c>
      <c r="S898" t="s">
        <v>2926</v>
      </c>
      <c r="AC898" t="s">
        <v>42</v>
      </c>
      <c r="AD898" t="s">
        <v>42</v>
      </c>
      <c r="AK898" t="s">
        <v>42</v>
      </c>
      <c r="AL898" t="s">
        <v>43</v>
      </c>
    </row>
    <row r="899" spans="1:38" x14ac:dyDescent="0.25">
      <c r="A899">
        <v>897</v>
      </c>
      <c r="B899" t="s">
        <v>2927</v>
      </c>
      <c r="C899" s="6" t="s">
        <v>2409</v>
      </c>
      <c r="D899">
        <v>38</v>
      </c>
      <c r="E899" t="s">
        <v>46</v>
      </c>
      <c r="F899" t="s">
        <v>55</v>
      </c>
      <c r="G899" t="s">
        <v>496</v>
      </c>
      <c r="H899" t="s">
        <v>101</v>
      </c>
      <c r="I899" t="s">
        <v>57</v>
      </c>
      <c r="J899" t="s">
        <v>101</v>
      </c>
      <c r="K899" t="s">
        <v>101</v>
      </c>
      <c r="L899" t="s">
        <v>50</v>
      </c>
      <c r="N899" t="s">
        <v>59</v>
      </c>
      <c r="O899" t="s">
        <v>70</v>
      </c>
      <c r="P899" t="s">
        <v>496</v>
      </c>
      <c r="Q899" t="s">
        <v>101</v>
      </c>
      <c r="R899" t="s">
        <v>57</v>
      </c>
      <c r="S899" t="s">
        <v>2928</v>
      </c>
      <c r="W899" t="s">
        <v>42</v>
      </c>
      <c r="AC899" t="s">
        <v>42</v>
      </c>
      <c r="AF899" t="s">
        <v>42</v>
      </c>
      <c r="AL899" t="s">
        <v>43</v>
      </c>
    </row>
    <row r="900" spans="1:38" x14ac:dyDescent="0.25">
      <c r="A900">
        <v>898</v>
      </c>
      <c r="B900" t="s">
        <v>2929</v>
      </c>
      <c r="C900" s="6" t="s">
        <v>2930</v>
      </c>
      <c r="D900">
        <v>59</v>
      </c>
      <c r="E900" t="s">
        <v>46</v>
      </c>
      <c r="F900" t="s">
        <v>55</v>
      </c>
      <c r="G900" t="s">
        <v>178</v>
      </c>
      <c r="H900" t="s">
        <v>82</v>
      </c>
      <c r="I900" t="s">
        <v>57</v>
      </c>
      <c r="J900" t="s">
        <v>178</v>
      </c>
      <c r="K900" t="s">
        <v>82</v>
      </c>
      <c r="L900" t="s">
        <v>50</v>
      </c>
      <c r="N900" t="s">
        <v>170</v>
      </c>
      <c r="O900" t="s">
        <v>70</v>
      </c>
      <c r="P900" t="s">
        <v>178</v>
      </c>
      <c r="Q900" t="s">
        <v>82</v>
      </c>
      <c r="S900" t="s">
        <v>2931</v>
      </c>
      <c r="U900" t="s">
        <v>42</v>
      </c>
      <c r="W900" t="s">
        <v>42</v>
      </c>
      <c r="X900" t="s">
        <v>42</v>
      </c>
      <c r="AC900" t="s">
        <v>42</v>
      </c>
      <c r="AK900" t="s">
        <v>42</v>
      </c>
      <c r="AL900" t="s">
        <v>43</v>
      </c>
    </row>
    <row r="901" spans="1:38" x14ac:dyDescent="0.25">
      <c r="A901">
        <v>899</v>
      </c>
      <c r="B901" t="s">
        <v>2932</v>
      </c>
      <c r="C901" s="6" t="s">
        <v>2933</v>
      </c>
      <c r="D901">
        <v>54</v>
      </c>
      <c r="E901" t="s">
        <v>54</v>
      </c>
      <c r="F901" t="s">
        <v>47</v>
      </c>
      <c r="G901" t="s">
        <v>93</v>
      </c>
      <c r="H901" t="s">
        <v>93</v>
      </c>
      <c r="I901" t="s">
        <v>57</v>
      </c>
      <c r="J901" t="s">
        <v>93</v>
      </c>
      <c r="K901" t="s">
        <v>93</v>
      </c>
      <c r="L901" t="s">
        <v>34</v>
      </c>
      <c r="N901" t="s">
        <v>59</v>
      </c>
      <c r="O901" t="s">
        <v>34</v>
      </c>
      <c r="P901" t="s">
        <v>93</v>
      </c>
      <c r="Q901" t="s">
        <v>93</v>
      </c>
      <c r="S901" t="s">
        <v>2934</v>
      </c>
      <c r="U901" t="s">
        <v>42</v>
      </c>
      <c r="V901" t="s">
        <v>42</v>
      </c>
      <c r="AA901" t="s">
        <v>42</v>
      </c>
      <c r="AF901" t="s">
        <v>42</v>
      </c>
      <c r="AK901" t="s">
        <v>42</v>
      </c>
      <c r="AL901" t="s">
        <v>43</v>
      </c>
    </row>
    <row r="902" spans="1:38" x14ac:dyDescent="0.25">
      <c r="A902">
        <v>900</v>
      </c>
      <c r="B902" t="s">
        <v>2935</v>
      </c>
      <c r="C902" s="6" t="s">
        <v>2936</v>
      </c>
      <c r="D902">
        <v>38</v>
      </c>
      <c r="E902" t="s">
        <v>54</v>
      </c>
      <c r="F902" t="s">
        <v>55</v>
      </c>
      <c r="G902" t="s">
        <v>2937</v>
      </c>
      <c r="H902" t="s">
        <v>142</v>
      </c>
      <c r="I902" t="s">
        <v>57</v>
      </c>
      <c r="J902" t="s">
        <v>2937</v>
      </c>
      <c r="K902" t="s">
        <v>142</v>
      </c>
      <c r="L902" t="s">
        <v>70</v>
      </c>
      <c r="N902" t="s">
        <v>59</v>
      </c>
      <c r="O902" t="s">
        <v>70</v>
      </c>
      <c r="P902" t="s">
        <v>2937</v>
      </c>
      <c r="Q902" t="s">
        <v>142</v>
      </c>
      <c r="S902" t="s">
        <v>2938</v>
      </c>
      <c r="U902" t="s">
        <v>42</v>
      </c>
      <c r="AA902" t="s">
        <v>42</v>
      </c>
      <c r="AC902" t="s">
        <v>42</v>
      </c>
      <c r="AK902" t="s">
        <v>42</v>
      </c>
      <c r="AL902" t="s">
        <v>43</v>
      </c>
    </row>
    <row r="903" spans="1:38" x14ac:dyDescent="0.25">
      <c r="A903">
        <v>901</v>
      </c>
      <c r="B903" t="s">
        <v>2939</v>
      </c>
      <c r="C903" s="6" t="s">
        <v>1730</v>
      </c>
      <c r="D903">
        <v>36</v>
      </c>
      <c r="E903" t="s">
        <v>46</v>
      </c>
      <c r="F903" t="s">
        <v>55</v>
      </c>
      <c r="G903" t="s">
        <v>178</v>
      </c>
      <c r="H903" t="s">
        <v>82</v>
      </c>
      <c r="I903" t="s">
        <v>57</v>
      </c>
      <c r="J903" t="s">
        <v>178</v>
      </c>
      <c r="K903" t="s">
        <v>82</v>
      </c>
      <c r="L903" t="s">
        <v>34</v>
      </c>
      <c r="N903" t="s">
        <v>59</v>
      </c>
      <c r="O903" t="s">
        <v>110</v>
      </c>
      <c r="P903" t="s">
        <v>178</v>
      </c>
      <c r="Q903" t="s">
        <v>82</v>
      </c>
      <c r="S903" t="s">
        <v>2940</v>
      </c>
      <c r="V903" t="s">
        <v>42</v>
      </c>
      <c r="W903" t="s">
        <v>42</v>
      </c>
      <c r="X903" t="s">
        <v>42</v>
      </c>
      <c r="AA903" t="s">
        <v>42</v>
      </c>
      <c r="AK903" t="s">
        <v>42</v>
      </c>
      <c r="AL903" t="s">
        <v>43</v>
      </c>
    </row>
    <row r="904" spans="1:38" x14ac:dyDescent="0.25">
      <c r="A904">
        <v>902</v>
      </c>
      <c r="B904" t="s">
        <v>2941</v>
      </c>
      <c r="C904" s="6" t="s">
        <v>2942</v>
      </c>
      <c r="D904">
        <v>20</v>
      </c>
      <c r="E904" t="s">
        <v>54</v>
      </c>
      <c r="F904" t="s">
        <v>47</v>
      </c>
      <c r="G904" t="s">
        <v>362</v>
      </c>
      <c r="H904" t="s">
        <v>251</v>
      </c>
      <c r="I904" t="s">
        <v>57</v>
      </c>
      <c r="J904" t="s">
        <v>362</v>
      </c>
      <c r="K904" t="s">
        <v>251</v>
      </c>
      <c r="L904" t="s">
        <v>70</v>
      </c>
      <c r="N904" t="s">
        <v>59</v>
      </c>
      <c r="O904" t="s">
        <v>70</v>
      </c>
      <c r="P904" t="s">
        <v>362</v>
      </c>
      <c r="Q904" t="s">
        <v>251</v>
      </c>
      <c r="S904" t="s">
        <v>2943</v>
      </c>
      <c r="U904" t="s">
        <v>42</v>
      </c>
      <c r="W904" t="s">
        <v>42</v>
      </c>
      <c r="AK904" t="s">
        <v>42</v>
      </c>
      <c r="AL904" t="s">
        <v>43</v>
      </c>
    </row>
    <row r="905" spans="1:38" x14ac:dyDescent="0.25">
      <c r="A905">
        <v>903</v>
      </c>
      <c r="B905" t="s">
        <v>2944</v>
      </c>
      <c r="C905" s="6" t="s">
        <v>2945</v>
      </c>
      <c r="D905">
        <v>64</v>
      </c>
      <c r="E905" t="s">
        <v>46</v>
      </c>
      <c r="F905" t="s">
        <v>55</v>
      </c>
      <c r="G905" t="s">
        <v>260</v>
      </c>
      <c r="H905" t="s">
        <v>49</v>
      </c>
      <c r="I905" t="s">
        <v>57</v>
      </c>
      <c r="J905" t="s">
        <v>260</v>
      </c>
      <c r="K905" t="s">
        <v>49</v>
      </c>
      <c r="L905" t="s">
        <v>70</v>
      </c>
      <c r="N905" t="s">
        <v>350</v>
      </c>
      <c r="O905" t="s">
        <v>70</v>
      </c>
      <c r="P905" t="s">
        <v>260</v>
      </c>
      <c r="Q905" t="s">
        <v>49</v>
      </c>
      <c r="S905" t="s">
        <v>2946</v>
      </c>
      <c r="W905" t="s">
        <v>42</v>
      </c>
      <c r="AC905" t="s">
        <v>42</v>
      </c>
      <c r="AK905" t="s">
        <v>42</v>
      </c>
      <c r="AL905" t="s">
        <v>43</v>
      </c>
    </row>
    <row r="906" spans="1:38" x14ac:dyDescent="0.25">
      <c r="A906">
        <v>904</v>
      </c>
      <c r="B906" t="s">
        <v>2947</v>
      </c>
      <c r="C906" s="6" t="s">
        <v>2948</v>
      </c>
      <c r="D906">
        <v>48</v>
      </c>
      <c r="E906" t="s">
        <v>46</v>
      </c>
      <c r="F906" t="s">
        <v>732</v>
      </c>
      <c r="G906" t="s">
        <v>146</v>
      </c>
      <c r="H906" t="s">
        <v>49</v>
      </c>
      <c r="I906" t="s">
        <v>57</v>
      </c>
      <c r="J906" t="s">
        <v>146</v>
      </c>
      <c r="K906" t="s">
        <v>49</v>
      </c>
      <c r="L906" t="s">
        <v>70</v>
      </c>
      <c r="N906" t="s">
        <v>350</v>
      </c>
      <c r="O906" t="s">
        <v>70</v>
      </c>
      <c r="P906" t="s">
        <v>146</v>
      </c>
      <c r="Q906" t="s">
        <v>49</v>
      </c>
      <c r="R906" t="s">
        <v>57</v>
      </c>
      <c r="S906" t="s">
        <v>2949</v>
      </c>
      <c r="U906" t="s">
        <v>42</v>
      </c>
      <c r="V906" t="s">
        <v>42</v>
      </c>
      <c r="W906" t="s">
        <v>42</v>
      </c>
      <c r="AL906" t="s">
        <v>43</v>
      </c>
    </row>
    <row r="907" spans="1:38" x14ac:dyDescent="0.25">
      <c r="A907">
        <v>905</v>
      </c>
      <c r="B907" t="s">
        <v>2950</v>
      </c>
      <c r="C907" s="6" t="s">
        <v>2951</v>
      </c>
      <c r="D907">
        <v>55</v>
      </c>
      <c r="E907" t="s">
        <v>46</v>
      </c>
      <c r="F907" t="s">
        <v>55</v>
      </c>
      <c r="G907" t="s">
        <v>2153</v>
      </c>
      <c r="H907" t="s">
        <v>82</v>
      </c>
      <c r="I907" t="s">
        <v>57</v>
      </c>
      <c r="J907" t="s">
        <v>2153</v>
      </c>
      <c r="K907" t="s">
        <v>82</v>
      </c>
      <c r="L907" t="s">
        <v>70</v>
      </c>
      <c r="N907" t="s">
        <v>2952</v>
      </c>
      <c r="O907" t="s">
        <v>70</v>
      </c>
      <c r="P907" t="s">
        <v>2153</v>
      </c>
      <c r="Q907" t="s">
        <v>82</v>
      </c>
      <c r="R907" t="s">
        <v>57</v>
      </c>
      <c r="S907" t="s">
        <v>2953</v>
      </c>
      <c r="AI907" t="s">
        <v>2954</v>
      </c>
      <c r="AL907" t="s">
        <v>43</v>
      </c>
    </row>
    <row r="908" spans="1:38" x14ac:dyDescent="0.25">
      <c r="A908">
        <v>906</v>
      </c>
      <c r="B908" t="s">
        <v>2955</v>
      </c>
      <c r="C908" s="6" t="s">
        <v>2956</v>
      </c>
      <c r="D908">
        <v>45</v>
      </c>
      <c r="E908" t="s">
        <v>46</v>
      </c>
      <c r="F908" t="s">
        <v>55</v>
      </c>
      <c r="G908" t="s">
        <v>93</v>
      </c>
      <c r="H908" t="s">
        <v>93</v>
      </c>
      <c r="J908" t="s">
        <v>93</v>
      </c>
      <c r="K908" t="s">
        <v>93</v>
      </c>
      <c r="L908" t="s">
        <v>50</v>
      </c>
      <c r="N908" t="s">
        <v>170</v>
      </c>
      <c r="O908" t="s">
        <v>60</v>
      </c>
      <c r="S908" t="s">
        <v>994</v>
      </c>
      <c r="V908" t="s">
        <v>42</v>
      </c>
      <c r="AL908" t="s">
        <v>43</v>
      </c>
    </row>
    <row r="909" spans="1:38" x14ac:dyDescent="0.25">
      <c r="A909">
        <v>907</v>
      </c>
      <c r="B909" t="s">
        <v>2957</v>
      </c>
      <c r="C909" s="6" t="s">
        <v>2958</v>
      </c>
      <c r="D909">
        <v>43</v>
      </c>
      <c r="E909" t="s">
        <v>46</v>
      </c>
      <c r="F909" t="s">
        <v>55</v>
      </c>
      <c r="G909" t="s">
        <v>273</v>
      </c>
      <c r="H909" t="s">
        <v>202</v>
      </c>
      <c r="I909" t="s">
        <v>57</v>
      </c>
      <c r="J909" t="s">
        <v>273</v>
      </c>
      <c r="K909" t="s">
        <v>202</v>
      </c>
      <c r="L909" t="s">
        <v>70</v>
      </c>
      <c r="N909" t="s">
        <v>59</v>
      </c>
      <c r="O909" t="s">
        <v>70</v>
      </c>
      <c r="P909" t="s">
        <v>273</v>
      </c>
      <c r="Q909" t="s">
        <v>202</v>
      </c>
      <c r="S909" t="s">
        <v>2959</v>
      </c>
      <c r="U909" t="s">
        <v>42</v>
      </c>
      <c r="W909" t="s">
        <v>42</v>
      </c>
      <c r="AA909" t="s">
        <v>42</v>
      </c>
      <c r="AK909" t="s">
        <v>42</v>
      </c>
      <c r="AL909" t="s">
        <v>43</v>
      </c>
    </row>
    <row r="910" spans="1:38" x14ac:dyDescent="0.25">
      <c r="A910">
        <v>908</v>
      </c>
      <c r="B910" t="s">
        <v>2960</v>
      </c>
      <c r="C910" s="6" t="s">
        <v>2961</v>
      </c>
      <c r="D910">
        <v>30</v>
      </c>
      <c r="E910" t="s">
        <v>46</v>
      </c>
      <c r="F910" t="s">
        <v>55</v>
      </c>
      <c r="G910" t="s">
        <v>2405</v>
      </c>
      <c r="H910" t="s">
        <v>101</v>
      </c>
      <c r="I910" t="s">
        <v>57</v>
      </c>
      <c r="J910" t="s">
        <v>2962</v>
      </c>
      <c r="K910" t="s">
        <v>101</v>
      </c>
      <c r="L910" t="s">
        <v>34</v>
      </c>
      <c r="O910" t="s">
        <v>110</v>
      </c>
      <c r="S910" t="s">
        <v>538</v>
      </c>
      <c r="U910" t="s">
        <v>42</v>
      </c>
      <c r="AK910" t="s">
        <v>42</v>
      </c>
      <c r="AL910" t="s">
        <v>43</v>
      </c>
    </row>
    <row r="911" spans="1:38" x14ac:dyDescent="0.25">
      <c r="A911">
        <v>909</v>
      </c>
      <c r="B911" t="s">
        <v>2963</v>
      </c>
      <c r="C911" s="6" t="s">
        <v>2964</v>
      </c>
      <c r="D911">
        <v>55</v>
      </c>
      <c r="E911" t="s">
        <v>54</v>
      </c>
      <c r="F911" t="s">
        <v>55</v>
      </c>
      <c r="G911" t="s">
        <v>208</v>
      </c>
      <c r="H911" t="s">
        <v>93</v>
      </c>
      <c r="I911" t="s">
        <v>57</v>
      </c>
      <c r="J911" t="s">
        <v>208</v>
      </c>
      <c r="K911" t="s">
        <v>93</v>
      </c>
      <c r="L911" t="s">
        <v>50</v>
      </c>
      <c r="O911" t="s">
        <v>70</v>
      </c>
      <c r="P911" t="s">
        <v>208</v>
      </c>
      <c r="Q911" t="s">
        <v>93</v>
      </c>
      <c r="R911" t="s">
        <v>57</v>
      </c>
      <c r="S911" t="s">
        <v>557</v>
      </c>
      <c r="U911" t="s">
        <v>42</v>
      </c>
      <c r="AC911" t="s">
        <v>42</v>
      </c>
      <c r="AK911" t="s">
        <v>42</v>
      </c>
      <c r="AL911" t="s">
        <v>43</v>
      </c>
    </row>
    <row r="912" spans="1:38" x14ac:dyDescent="0.25">
      <c r="A912">
        <v>910</v>
      </c>
      <c r="B912" t="s">
        <v>2965</v>
      </c>
      <c r="C912" s="6" t="s">
        <v>1162</v>
      </c>
      <c r="D912">
        <v>31</v>
      </c>
      <c r="E912" t="s">
        <v>54</v>
      </c>
      <c r="F912" t="s">
        <v>55</v>
      </c>
      <c r="G912" t="s">
        <v>146</v>
      </c>
      <c r="H912" t="s">
        <v>49</v>
      </c>
      <c r="I912" t="s">
        <v>57</v>
      </c>
      <c r="J912" t="s">
        <v>146</v>
      </c>
      <c r="L912" t="s">
        <v>70</v>
      </c>
      <c r="N912" t="s">
        <v>170</v>
      </c>
      <c r="O912" t="s">
        <v>34</v>
      </c>
      <c r="P912" t="s">
        <v>146</v>
      </c>
      <c r="S912" t="s">
        <v>2966</v>
      </c>
      <c r="U912" t="s">
        <v>42</v>
      </c>
      <c r="V912" t="s">
        <v>42</v>
      </c>
      <c r="W912" t="s">
        <v>42</v>
      </c>
      <c r="AC912" t="s">
        <v>42</v>
      </c>
      <c r="AD912" t="s">
        <v>42</v>
      </c>
      <c r="AE912" t="s">
        <v>42</v>
      </c>
      <c r="AK912" t="s">
        <v>42</v>
      </c>
      <c r="AL912" t="s">
        <v>43</v>
      </c>
    </row>
    <row r="913" spans="1:38" x14ac:dyDescent="0.25">
      <c r="A913">
        <v>911</v>
      </c>
      <c r="B913" t="s">
        <v>2967</v>
      </c>
      <c r="C913" s="6" t="s">
        <v>2968</v>
      </c>
      <c r="D913">
        <v>39</v>
      </c>
      <c r="E913" t="s">
        <v>46</v>
      </c>
      <c r="F913" t="s">
        <v>55</v>
      </c>
      <c r="G913" t="s">
        <v>81</v>
      </c>
      <c r="H913" t="s">
        <v>82</v>
      </c>
      <c r="I913" t="s">
        <v>57</v>
      </c>
      <c r="J913" t="s">
        <v>81</v>
      </c>
      <c r="K913" t="s">
        <v>82</v>
      </c>
      <c r="L913" t="s">
        <v>70</v>
      </c>
      <c r="N913" t="s">
        <v>170</v>
      </c>
      <c r="O913" t="s">
        <v>975</v>
      </c>
      <c r="P913" t="s">
        <v>81</v>
      </c>
      <c r="Q913" t="s">
        <v>82</v>
      </c>
      <c r="S913" t="s">
        <v>2969</v>
      </c>
      <c r="V913" t="s">
        <v>42</v>
      </c>
      <c r="W913" t="s">
        <v>42</v>
      </c>
      <c r="X913" t="s">
        <v>42</v>
      </c>
      <c r="AA913" t="s">
        <v>42</v>
      </c>
      <c r="AK913" t="s">
        <v>42</v>
      </c>
      <c r="AL913" t="s">
        <v>43</v>
      </c>
    </row>
    <row r="914" spans="1:38" x14ac:dyDescent="0.25">
      <c r="A914">
        <v>912</v>
      </c>
      <c r="B914" t="s">
        <v>2970</v>
      </c>
      <c r="C914" s="6" t="s">
        <v>912</v>
      </c>
      <c r="D914">
        <v>44</v>
      </c>
      <c r="E914" t="s">
        <v>54</v>
      </c>
      <c r="F914" t="s">
        <v>55</v>
      </c>
      <c r="G914" t="s">
        <v>418</v>
      </c>
      <c r="H914" t="s">
        <v>93</v>
      </c>
      <c r="I914" t="s">
        <v>57</v>
      </c>
      <c r="J914" t="s">
        <v>418</v>
      </c>
      <c r="K914" t="s">
        <v>93</v>
      </c>
      <c r="L914" t="s">
        <v>70</v>
      </c>
      <c r="N914" t="s">
        <v>2971</v>
      </c>
      <c r="O914" t="s">
        <v>70</v>
      </c>
      <c r="P914" t="s">
        <v>418</v>
      </c>
      <c r="Q914" t="s">
        <v>93</v>
      </c>
      <c r="R914" t="s">
        <v>57</v>
      </c>
      <c r="S914" t="s">
        <v>2972</v>
      </c>
      <c r="AB914" t="s">
        <v>42</v>
      </c>
      <c r="AC914" t="s">
        <v>42</v>
      </c>
      <c r="AL914" t="s">
        <v>43</v>
      </c>
    </row>
    <row r="915" spans="1:38" x14ac:dyDescent="0.25">
      <c r="A915">
        <v>913</v>
      </c>
      <c r="B915" t="s">
        <v>2973</v>
      </c>
      <c r="C915" s="6" t="s">
        <v>2919</v>
      </c>
      <c r="D915">
        <v>50</v>
      </c>
      <c r="E915" t="s">
        <v>46</v>
      </c>
      <c r="F915" t="s">
        <v>55</v>
      </c>
      <c r="G915" t="s">
        <v>192</v>
      </c>
      <c r="H915" t="s">
        <v>82</v>
      </c>
      <c r="I915" t="s">
        <v>57</v>
      </c>
      <c r="J915" t="s">
        <v>679</v>
      </c>
      <c r="K915" t="s">
        <v>251</v>
      </c>
      <c r="L915" t="s">
        <v>50</v>
      </c>
      <c r="N915" t="s">
        <v>59</v>
      </c>
      <c r="O915" t="s">
        <v>70</v>
      </c>
      <c r="P915" t="s">
        <v>192</v>
      </c>
      <c r="Q915" t="s">
        <v>82</v>
      </c>
      <c r="S915" t="s">
        <v>159</v>
      </c>
      <c r="U915" t="s">
        <v>42</v>
      </c>
      <c r="W915" t="s">
        <v>42</v>
      </c>
      <c r="AK915" t="s">
        <v>42</v>
      </c>
      <c r="AL915" t="s">
        <v>43</v>
      </c>
    </row>
    <row r="916" spans="1:38" x14ac:dyDescent="0.25">
      <c r="A916">
        <v>914</v>
      </c>
      <c r="B916" t="s">
        <v>2974</v>
      </c>
      <c r="C916" s="6" t="s">
        <v>2975</v>
      </c>
      <c r="D916">
        <v>27</v>
      </c>
      <c r="E916" t="s">
        <v>46</v>
      </c>
      <c r="F916" t="s">
        <v>55</v>
      </c>
      <c r="G916" t="s">
        <v>93</v>
      </c>
      <c r="H916" t="s">
        <v>93</v>
      </c>
      <c r="I916" t="s">
        <v>57</v>
      </c>
      <c r="J916" t="s">
        <v>93</v>
      </c>
      <c r="K916" t="s">
        <v>93</v>
      </c>
      <c r="L916" t="s">
        <v>70</v>
      </c>
      <c r="N916" t="s">
        <v>166</v>
      </c>
      <c r="O916" t="s">
        <v>70</v>
      </c>
      <c r="P916" t="s">
        <v>93</v>
      </c>
      <c r="Q916" t="s">
        <v>93</v>
      </c>
      <c r="S916" t="s">
        <v>2976</v>
      </c>
      <c r="W916" t="s">
        <v>42</v>
      </c>
      <c r="AA916" t="s">
        <v>42</v>
      </c>
      <c r="AK916" t="s">
        <v>42</v>
      </c>
      <c r="AL916" t="s">
        <v>43</v>
      </c>
    </row>
    <row r="917" spans="1:38" x14ac:dyDescent="0.25">
      <c r="A917">
        <v>915</v>
      </c>
      <c r="B917" t="s">
        <v>2977</v>
      </c>
      <c r="C917" s="6" t="s">
        <v>902</v>
      </c>
      <c r="D917">
        <v>52</v>
      </c>
      <c r="E917" t="s">
        <v>46</v>
      </c>
      <c r="F917" t="s">
        <v>55</v>
      </c>
      <c r="G917" t="s">
        <v>260</v>
      </c>
      <c r="H917" t="s">
        <v>49</v>
      </c>
      <c r="I917" t="s">
        <v>57</v>
      </c>
      <c r="J917" t="s">
        <v>260</v>
      </c>
      <c r="K917" t="s">
        <v>49</v>
      </c>
      <c r="L917" t="s">
        <v>70</v>
      </c>
      <c r="N917" t="s">
        <v>2978</v>
      </c>
      <c r="O917" t="s">
        <v>70</v>
      </c>
      <c r="P917" t="s">
        <v>260</v>
      </c>
      <c r="Q917" t="s">
        <v>49</v>
      </c>
      <c r="S917" t="s">
        <v>2979</v>
      </c>
      <c r="V917" t="s">
        <v>42</v>
      </c>
      <c r="AA917" t="s">
        <v>42</v>
      </c>
      <c r="AL917" t="s">
        <v>43</v>
      </c>
    </row>
    <row r="918" spans="1:38" x14ac:dyDescent="0.25">
      <c r="A918">
        <v>916</v>
      </c>
      <c r="B918" t="s">
        <v>2980</v>
      </c>
      <c r="C918" s="6" t="s">
        <v>2981</v>
      </c>
      <c r="D918">
        <v>44</v>
      </c>
      <c r="E918" t="s">
        <v>54</v>
      </c>
      <c r="F918" t="s">
        <v>47</v>
      </c>
      <c r="G918" t="s">
        <v>82</v>
      </c>
      <c r="H918" t="s">
        <v>82</v>
      </c>
      <c r="I918" t="s">
        <v>57</v>
      </c>
      <c r="J918" t="s">
        <v>82</v>
      </c>
      <c r="L918" t="s">
        <v>70</v>
      </c>
      <c r="N918" t="s">
        <v>69</v>
      </c>
      <c r="O918" t="s">
        <v>70</v>
      </c>
      <c r="P918" t="s">
        <v>82</v>
      </c>
      <c r="S918" t="s">
        <v>873</v>
      </c>
      <c r="V918" t="s">
        <v>42</v>
      </c>
      <c r="AL918" t="s">
        <v>43</v>
      </c>
    </row>
    <row r="919" spans="1:38" x14ac:dyDescent="0.25">
      <c r="A919">
        <v>917</v>
      </c>
      <c r="B919" t="s">
        <v>2982</v>
      </c>
      <c r="C919" s="6" t="s">
        <v>2983</v>
      </c>
      <c r="D919">
        <v>31</v>
      </c>
      <c r="E919" t="s">
        <v>46</v>
      </c>
      <c r="F919" t="s">
        <v>55</v>
      </c>
      <c r="G919" t="s">
        <v>1561</v>
      </c>
      <c r="H919" t="s">
        <v>251</v>
      </c>
      <c r="I919" t="s">
        <v>57</v>
      </c>
      <c r="J919" t="s">
        <v>1561</v>
      </c>
      <c r="K919" t="s">
        <v>251</v>
      </c>
      <c r="L919" t="s">
        <v>70</v>
      </c>
      <c r="N919" t="s">
        <v>59</v>
      </c>
      <c r="O919" t="s">
        <v>70</v>
      </c>
      <c r="P919" t="s">
        <v>1561</v>
      </c>
      <c r="Q919" t="s">
        <v>251</v>
      </c>
      <c r="R919" t="s">
        <v>57</v>
      </c>
      <c r="S919" t="s">
        <v>2984</v>
      </c>
      <c r="U919" t="s">
        <v>42</v>
      </c>
      <c r="W919" t="s">
        <v>42</v>
      </c>
      <c r="AC919" t="s">
        <v>42</v>
      </c>
      <c r="AL919" t="s">
        <v>43</v>
      </c>
    </row>
    <row r="920" spans="1:38" x14ac:dyDescent="0.25">
      <c r="A920">
        <v>918</v>
      </c>
      <c r="B920" t="s">
        <v>2985</v>
      </c>
      <c r="C920" s="6" t="s">
        <v>2986</v>
      </c>
      <c r="D920">
        <v>57</v>
      </c>
      <c r="E920" t="s">
        <v>54</v>
      </c>
      <c r="F920" t="s">
        <v>55</v>
      </c>
      <c r="G920" t="s">
        <v>793</v>
      </c>
      <c r="H920" t="s">
        <v>137</v>
      </c>
      <c r="I920" t="s">
        <v>57</v>
      </c>
      <c r="J920" t="s">
        <v>793</v>
      </c>
      <c r="L920" t="s">
        <v>70</v>
      </c>
      <c r="N920" t="s">
        <v>69</v>
      </c>
      <c r="O920" t="s">
        <v>70</v>
      </c>
      <c r="P920" t="s">
        <v>793</v>
      </c>
      <c r="S920" t="s">
        <v>2987</v>
      </c>
      <c r="U920" t="s">
        <v>42</v>
      </c>
      <c r="Y920" t="s">
        <v>42</v>
      </c>
      <c r="AK920" t="s">
        <v>42</v>
      </c>
      <c r="AL920" t="s">
        <v>43</v>
      </c>
    </row>
    <row r="921" spans="1:38" x14ac:dyDescent="0.25">
      <c r="A921">
        <v>919</v>
      </c>
      <c r="B921" t="s">
        <v>2988</v>
      </c>
      <c r="C921" s="6" t="s">
        <v>2989</v>
      </c>
      <c r="D921">
        <v>44</v>
      </c>
      <c r="E921" t="s">
        <v>46</v>
      </c>
      <c r="F921" t="s">
        <v>55</v>
      </c>
      <c r="G921" t="s">
        <v>208</v>
      </c>
      <c r="J921" t="s">
        <v>208</v>
      </c>
      <c r="K921" t="s">
        <v>93</v>
      </c>
      <c r="L921" t="s">
        <v>50</v>
      </c>
      <c r="N921" t="s">
        <v>269</v>
      </c>
      <c r="O921" t="s">
        <v>70</v>
      </c>
      <c r="S921" t="s">
        <v>84</v>
      </c>
      <c r="U921" t="s">
        <v>42</v>
      </c>
      <c r="AL921" t="s">
        <v>43</v>
      </c>
    </row>
    <row r="922" spans="1:38" x14ac:dyDescent="0.25">
      <c r="A922">
        <v>920</v>
      </c>
      <c r="B922" t="s">
        <v>2990</v>
      </c>
      <c r="C922" s="6" t="s">
        <v>2991</v>
      </c>
      <c r="D922">
        <v>45</v>
      </c>
      <c r="E922" t="s">
        <v>46</v>
      </c>
      <c r="F922" t="s">
        <v>106</v>
      </c>
      <c r="G922" t="s">
        <v>165</v>
      </c>
      <c r="H922" t="s">
        <v>93</v>
      </c>
      <c r="J922" t="s">
        <v>165</v>
      </c>
      <c r="K922" t="s">
        <v>93</v>
      </c>
      <c r="L922" t="s">
        <v>50</v>
      </c>
      <c r="N922" t="s">
        <v>2992</v>
      </c>
      <c r="O922" t="s">
        <v>70</v>
      </c>
      <c r="S922" t="s">
        <v>111</v>
      </c>
      <c r="V922" t="s">
        <v>42</v>
      </c>
      <c r="AI922" t="s">
        <v>1819</v>
      </c>
      <c r="AL922" t="s">
        <v>43</v>
      </c>
    </row>
    <row r="923" spans="1:38" x14ac:dyDescent="0.25">
      <c r="A923">
        <v>921</v>
      </c>
      <c r="B923" t="s">
        <v>2993</v>
      </c>
      <c r="C923" s="6" t="s">
        <v>2994</v>
      </c>
      <c r="D923">
        <v>47</v>
      </c>
      <c r="E923" t="s">
        <v>46</v>
      </c>
      <c r="F923" t="s">
        <v>47</v>
      </c>
      <c r="G923" t="s">
        <v>101</v>
      </c>
      <c r="J923" t="s">
        <v>101</v>
      </c>
      <c r="K923" t="s">
        <v>101</v>
      </c>
      <c r="L923" t="s">
        <v>70</v>
      </c>
      <c r="N923" t="s">
        <v>166</v>
      </c>
      <c r="O923" t="s">
        <v>70</v>
      </c>
      <c r="S923" t="s">
        <v>2995</v>
      </c>
      <c r="Y923" t="s">
        <v>42</v>
      </c>
      <c r="AB923" t="s">
        <v>42</v>
      </c>
      <c r="AI923" t="s">
        <v>2996</v>
      </c>
      <c r="AL923" t="s">
        <v>43</v>
      </c>
    </row>
    <row r="924" spans="1:38" x14ac:dyDescent="0.25">
      <c r="A924">
        <v>922</v>
      </c>
      <c r="B924" t="s">
        <v>2997</v>
      </c>
      <c r="C924" s="6" t="s">
        <v>2998</v>
      </c>
      <c r="D924">
        <v>39</v>
      </c>
      <c r="E924" t="s">
        <v>46</v>
      </c>
      <c r="F924" t="s">
        <v>55</v>
      </c>
      <c r="G924" t="s">
        <v>178</v>
      </c>
      <c r="H924" t="s">
        <v>82</v>
      </c>
      <c r="I924" t="s">
        <v>57</v>
      </c>
      <c r="J924" t="s">
        <v>178</v>
      </c>
      <c r="K924" t="s">
        <v>82</v>
      </c>
      <c r="L924" t="s">
        <v>70</v>
      </c>
      <c r="N924" t="s">
        <v>59</v>
      </c>
      <c r="O924" t="s">
        <v>70</v>
      </c>
      <c r="P924" t="s">
        <v>178</v>
      </c>
      <c r="Q924" t="s">
        <v>82</v>
      </c>
      <c r="S924" t="s">
        <v>1376</v>
      </c>
      <c r="W924" t="s">
        <v>42</v>
      </c>
      <c r="X924" t="s">
        <v>42</v>
      </c>
      <c r="AK924" t="s">
        <v>42</v>
      </c>
      <c r="AL924" t="s">
        <v>43</v>
      </c>
    </row>
    <row r="925" spans="1:38" x14ac:dyDescent="0.25">
      <c r="A925">
        <v>923</v>
      </c>
      <c r="B925" t="s">
        <v>2999</v>
      </c>
      <c r="C925" s="6" t="s">
        <v>1130</v>
      </c>
      <c r="D925">
        <v>49</v>
      </c>
      <c r="E925" t="s">
        <v>54</v>
      </c>
      <c r="G925" t="s">
        <v>201</v>
      </c>
      <c r="J925" t="s">
        <v>201</v>
      </c>
      <c r="L925" t="s">
        <v>70</v>
      </c>
      <c r="N925" t="s">
        <v>102</v>
      </c>
      <c r="O925" t="s">
        <v>70</v>
      </c>
      <c r="S925" t="s">
        <v>3000</v>
      </c>
      <c r="AA925" t="s">
        <v>42</v>
      </c>
      <c r="AB925" t="s">
        <v>42</v>
      </c>
      <c r="AL925" t="s">
        <v>43</v>
      </c>
    </row>
    <row r="926" spans="1:38" x14ac:dyDescent="0.25">
      <c r="A926">
        <v>924</v>
      </c>
      <c r="B926" t="s">
        <v>3001</v>
      </c>
      <c r="C926" s="6" t="s">
        <v>2018</v>
      </c>
      <c r="D926">
        <v>33</v>
      </c>
      <c r="E926" t="s">
        <v>46</v>
      </c>
      <c r="F926" t="s">
        <v>55</v>
      </c>
      <c r="G926" t="s">
        <v>3002</v>
      </c>
      <c r="H926" t="s">
        <v>3003</v>
      </c>
      <c r="I926" t="s">
        <v>3004</v>
      </c>
      <c r="J926" t="s">
        <v>97</v>
      </c>
      <c r="K926" t="s">
        <v>82</v>
      </c>
      <c r="L926" t="s">
        <v>34</v>
      </c>
      <c r="N926" t="s">
        <v>59</v>
      </c>
      <c r="O926" t="s">
        <v>210</v>
      </c>
      <c r="P926" t="s">
        <v>97</v>
      </c>
      <c r="Q926" t="s">
        <v>82</v>
      </c>
      <c r="S926" t="s">
        <v>662</v>
      </c>
      <c r="V926" t="s">
        <v>42</v>
      </c>
      <c r="W926" t="s">
        <v>42</v>
      </c>
      <c r="AK926" t="s">
        <v>42</v>
      </c>
      <c r="AL926" t="s">
        <v>43</v>
      </c>
    </row>
    <row r="927" spans="1:38" x14ac:dyDescent="0.25">
      <c r="A927">
        <v>925</v>
      </c>
      <c r="B927" t="s">
        <v>3005</v>
      </c>
      <c r="C927" s="6" t="s">
        <v>3006</v>
      </c>
      <c r="D927">
        <v>31</v>
      </c>
      <c r="E927" t="s">
        <v>54</v>
      </c>
      <c r="F927" t="s">
        <v>55</v>
      </c>
      <c r="G927" t="s">
        <v>1337</v>
      </c>
      <c r="H927" t="s">
        <v>93</v>
      </c>
      <c r="I927" t="s">
        <v>57</v>
      </c>
      <c r="J927" t="s">
        <v>1337</v>
      </c>
      <c r="K927" t="s">
        <v>93</v>
      </c>
      <c r="L927" t="s">
        <v>70</v>
      </c>
      <c r="N927" t="s">
        <v>59</v>
      </c>
      <c r="O927" t="s">
        <v>70</v>
      </c>
      <c r="P927" t="s">
        <v>1337</v>
      </c>
      <c r="Q927" t="s">
        <v>93</v>
      </c>
      <c r="R927" t="s">
        <v>57</v>
      </c>
      <c r="S927" t="s">
        <v>3007</v>
      </c>
      <c r="U927" t="s">
        <v>42</v>
      </c>
      <c r="AC927" t="s">
        <v>42</v>
      </c>
      <c r="AL927" t="s">
        <v>43</v>
      </c>
    </row>
    <row r="928" spans="1:38" x14ac:dyDescent="0.25">
      <c r="A928">
        <v>926</v>
      </c>
      <c r="B928" t="s">
        <v>3008</v>
      </c>
      <c r="C928" s="6" t="s">
        <v>3009</v>
      </c>
      <c r="D928">
        <v>29</v>
      </c>
      <c r="E928" t="s">
        <v>46</v>
      </c>
      <c r="F928" t="s">
        <v>55</v>
      </c>
      <c r="J928" t="s">
        <v>560</v>
      </c>
      <c r="K928" t="s">
        <v>137</v>
      </c>
      <c r="L928" t="s">
        <v>34</v>
      </c>
      <c r="M928" t="s">
        <v>3010</v>
      </c>
      <c r="N928" t="s">
        <v>170</v>
      </c>
      <c r="O928" t="s">
        <v>110</v>
      </c>
      <c r="P928" t="s">
        <v>560</v>
      </c>
      <c r="Q928" t="s">
        <v>137</v>
      </c>
      <c r="R928" t="s">
        <v>57</v>
      </c>
      <c r="S928" t="s">
        <v>3011</v>
      </c>
      <c r="W928" t="s">
        <v>42</v>
      </c>
      <c r="AA928" t="s">
        <v>42</v>
      </c>
      <c r="AL928" t="s">
        <v>43</v>
      </c>
    </row>
    <row r="929" spans="1:38" x14ac:dyDescent="0.25">
      <c r="A929">
        <v>927</v>
      </c>
      <c r="B929" t="s">
        <v>3012</v>
      </c>
      <c r="C929" s="6" t="s">
        <v>3013</v>
      </c>
      <c r="D929">
        <v>27</v>
      </c>
      <c r="E929" t="s">
        <v>54</v>
      </c>
      <c r="F929" t="s">
        <v>55</v>
      </c>
      <c r="G929" t="s">
        <v>305</v>
      </c>
      <c r="H929" t="s">
        <v>93</v>
      </c>
      <c r="I929" t="s">
        <v>57</v>
      </c>
      <c r="J929" t="s">
        <v>305</v>
      </c>
      <c r="K929" t="s">
        <v>93</v>
      </c>
      <c r="L929" t="s">
        <v>70</v>
      </c>
      <c r="N929" t="s">
        <v>59</v>
      </c>
      <c r="O929" t="s">
        <v>70</v>
      </c>
      <c r="P929" t="s">
        <v>305</v>
      </c>
      <c r="Q929" t="s">
        <v>93</v>
      </c>
      <c r="R929" t="s">
        <v>57</v>
      </c>
      <c r="S929" t="s">
        <v>3014</v>
      </c>
      <c r="V929" t="s">
        <v>42</v>
      </c>
      <c r="W929" t="s">
        <v>42</v>
      </c>
      <c r="X929" t="s">
        <v>42</v>
      </c>
      <c r="AD929" t="s">
        <v>42</v>
      </c>
      <c r="AL929" t="s">
        <v>43</v>
      </c>
    </row>
    <row r="930" spans="1:38" x14ac:dyDescent="0.25">
      <c r="A930">
        <v>928</v>
      </c>
      <c r="B930" t="s">
        <v>3015</v>
      </c>
      <c r="C930" s="6" t="s">
        <v>3016</v>
      </c>
      <c r="D930">
        <v>48</v>
      </c>
      <c r="E930" t="s">
        <v>46</v>
      </c>
      <c r="F930" t="s">
        <v>55</v>
      </c>
      <c r="G930" t="s">
        <v>749</v>
      </c>
      <c r="H930" t="s">
        <v>82</v>
      </c>
      <c r="I930" t="s">
        <v>57</v>
      </c>
      <c r="J930" t="s">
        <v>749</v>
      </c>
      <c r="K930" t="s">
        <v>82</v>
      </c>
      <c r="L930" t="s">
        <v>70</v>
      </c>
      <c r="N930" t="s">
        <v>166</v>
      </c>
      <c r="O930" t="s">
        <v>70</v>
      </c>
      <c r="P930" t="s">
        <v>749</v>
      </c>
      <c r="Q930" t="s">
        <v>82</v>
      </c>
      <c r="S930" t="s">
        <v>3017</v>
      </c>
      <c r="U930" t="s">
        <v>42</v>
      </c>
      <c r="W930" t="s">
        <v>42</v>
      </c>
      <c r="AA930" t="s">
        <v>42</v>
      </c>
      <c r="AK930" t="s">
        <v>42</v>
      </c>
      <c r="AL930" t="s">
        <v>43</v>
      </c>
    </row>
    <row r="931" spans="1:38" x14ac:dyDescent="0.25">
      <c r="A931">
        <v>929</v>
      </c>
      <c r="B931" t="s">
        <v>3018</v>
      </c>
      <c r="C931" s="6" t="s">
        <v>3019</v>
      </c>
      <c r="D931">
        <v>32</v>
      </c>
      <c r="E931" t="s">
        <v>46</v>
      </c>
      <c r="F931" t="s">
        <v>55</v>
      </c>
      <c r="G931" t="s">
        <v>178</v>
      </c>
      <c r="H931" t="s">
        <v>82</v>
      </c>
      <c r="I931" t="s">
        <v>57</v>
      </c>
      <c r="J931" t="s">
        <v>178</v>
      </c>
      <c r="K931" t="s">
        <v>82</v>
      </c>
      <c r="L931" t="s">
        <v>70</v>
      </c>
      <c r="O931" t="s">
        <v>287</v>
      </c>
      <c r="P931" t="s">
        <v>82</v>
      </c>
      <c r="S931" t="s">
        <v>3020</v>
      </c>
      <c r="U931" t="s">
        <v>42</v>
      </c>
      <c r="AI931" t="s">
        <v>3021</v>
      </c>
      <c r="AK931" t="s">
        <v>42</v>
      </c>
      <c r="AL931" t="s">
        <v>43</v>
      </c>
    </row>
    <row r="932" spans="1:38" x14ac:dyDescent="0.25">
      <c r="A932">
        <v>930</v>
      </c>
      <c r="B932" t="s">
        <v>3022</v>
      </c>
      <c r="C932" s="6" t="s">
        <v>3023</v>
      </c>
      <c r="D932">
        <v>15</v>
      </c>
      <c r="E932" t="s">
        <v>46</v>
      </c>
      <c r="F932" t="s">
        <v>55</v>
      </c>
      <c r="G932" t="s">
        <v>81</v>
      </c>
      <c r="H932" t="s">
        <v>82</v>
      </c>
      <c r="I932" t="s">
        <v>57</v>
      </c>
      <c r="J932" t="s">
        <v>81</v>
      </c>
      <c r="K932" t="s">
        <v>82</v>
      </c>
      <c r="L932" t="s">
        <v>70</v>
      </c>
      <c r="N932" t="s">
        <v>59</v>
      </c>
      <c r="O932" t="s">
        <v>70</v>
      </c>
      <c r="P932" t="s">
        <v>81</v>
      </c>
      <c r="Q932" t="s">
        <v>82</v>
      </c>
      <c r="S932" t="s">
        <v>3024</v>
      </c>
      <c r="AC932" t="s">
        <v>42</v>
      </c>
      <c r="AD932" t="s">
        <v>42</v>
      </c>
      <c r="AK932" t="s">
        <v>42</v>
      </c>
      <c r="AL932" t="s">
        <v>43</v>
      </c>
    </row>
    <row r="933" spans="1:38" x14ac:dyDescent="0.25">
      <c r="A933">
        <v>931</v>
      </c>
      <c r="B933" t="s">
        <v>3025</v>
      </c>
      <c r="C933" s="6" t="s">
        <v>3026</v>
      </c>
      <c r="D933">
        <v>51</v>
      </c>
      <c r="E933" t="s">
        <v>46</v>
      </c>
      <c r="F933" t="s">
        <v>55</v>
      </c>
      <c r="G933" t="s">
        <v>208</v>
      </c>
      <c r="H933" t="s">
        <v>93</v>
      </c>
      <c r="J933" t="s">
        <v>208</v>
      </c>
      <c r="K933" t="s">
        <v>93</v>
      </c>
      <c r="L933" t="s">
        <v>70</v>
      </c>
      <c r="M933" t="s">
        <v>2772</v>
      </c>
      <c r="N933" t="s">
        <v>102</v>
      </c>
      <c r="O933" t="s">
        <v>70</v>
      </c>
      <c r="S933" t="s">
        <v>3027</v>
      </c>
      <c r="AA933" t="s">
        <v>42</v>
      </c>
      <c r="AL933" t="s">
        <v>43</v>
      </c>
    </row>
    <row r="934" spans="1:38" x14ac:dyDescent="0.25">
      <c r="A934">
        <v>932</v>
      </c>
      <c r="B934" t="s">
        <v>3028</v>
      </c>
      <c r="C934" s="6" t="s">
        <v>3029</v>
      </c>
      <c r="D934">
        <v>58</v>
      </c>
      <c r="E934" t="s">
        <v>46</v>
      </c>
      <c r="F934" t="s">
        <v>47</v>
      </c>
      <c r="G934" t="s">
        <v>93</v>
      </c>
      <c r="H934" t="s">
        <v>93</v>
      </c>
      <c r="I934" t="s">
        <v>57</v>
      </c>
      <c r="J934" t="s">
        <v>93</v>
      </c>
      <c r="L934" t="s">
        <v>50</v>
      </c>
      <c r="N934" t="s">
        <v>59</v>
      </c>
      <c r="O934" t="s">
        <v>70</v>
      </c>
      <c r="P934" t="s">
        <v>93</v>
      </c>
      <c r="S934" t="s">
        <v>3030</v>
      </c>
      <c r="U934" t="s">
        <v>42</v>
      </c>
      <c r="AD934" t="s">
        <v>42</v>
      </c>
      <c r="AK934" t="s">
        <v>42</v>
      </c>
      <c r="AL934" t="s">
        <v>43</v>
      </c>
    </row>
    <row r="935" spans="1:38" x14ac:dyDescent="0.25">
      <c r="A935">
        <v>933</v>
      </c>
      <c r="B935" t="s">
        <v>3031</v>
      </c>
      <c r="C935" s="6" t="s">
        <v>3032</v>
      </c>
      <c r="D935">
        <v>27</v>
      </c>
      <c r="E935" t="s">
        <v>46</v>
      </c>
      <c r="F935" t="s">
        <v>55</v>
      </c>
      <c r="G935" t="s">
        <v>503</v>
      </c>
      <c r="H935" t="s">
        <v>82</v>
      </c>
      <c r="I935" t="s">
        <v>57</v>
      </c>
      <c r="J935" t="s">
        <v>208</v>
      </c>
      <c r="K935" t="s">
        <v>93</v>
      </c>
      <c r="L935" t="s">
        <v>50</v>
      </c>
      <c r="N935" t="s">
        <v>350</v>
      </c>
      <c r="O935" t="s">
        <v>70</v>
      </c>
      <c r="P935" t="s">
        <v>1731</v>
      </c>
      <c r="Q935" t="s">
        <v>93</v>
      </c>
      <c r="R935" t="s">
        <v>57</v>
      </c>
      <c r="S935" t="s">
        <v>1298</v>
      </c>
      <c r="U935" t="s">
        <v>42</v>
      </c>
      <c r="V935" t="s">
        <v>42</v>
      </c>
      <c r="W935" t="s">
        <v>42</v>
      </c>
      <c r="AL935" t="s">
        <v>43</v>
      </c>
    </row>
    <row r="936" spans="1:38" x14ac:dyDescent="0.25">
      <c r="A936">
        <v>934</v>
      </c>
      <c r="B936" t="s">
        <v>3033</v>
      </c>
      <c r="C936" s="6" t="s">
        <v>1208</v>
      </c>
      <c r="D936">
        <v>64</v>
      </c>
      <c r="E936" t="s">
        <v>46</v>
      </c>
      <c r="F936" t="s">
        <v>55</v>
      </c>
      <c r="G936" t="s">
        <v>107</v>
      </c>
      <c r="H936" t="s">
        <v>49</v>
      </c>
      <c r="I936" t="s">
        <v>57</v>
      </c>
      <c r="J936" t="s">
        <v>107</v>
      </c>
      <c r="K936" t="s">
        <v>49</v>
      </c>
      <c r="L936" t="s">
        <v>70</v>
      </c>
      <c r="N936" t="s">
        <v>166</v>
      </c>
      <c r="O936" t="s">
        <v>70</v>
      </c>
      <c r="P936" t="s">
        <v>107</v>
      </c>
      <c r="Q936" t="s">
        <v>49</v>
      </c>
      <c r="S936" t="s">
        <v>3034</v>
      </c>
      <c r="T936" t="s">
        <v>204</v>
      </c>
      <c r="V936" t="s">
        <v>42</v>
      </c>
      <c r="W936" t="s">
        <v>42</v>
      </c>
      <c r="X936" t="s">
        <v>42</v>
      </c>
      <c r="AK936" t="s">
        <v>42</v>
      </c>
      <c r="AL936" t="s">
        <v>43</v>
      </c>
    </row>
    <row r="937" spans="1:38" x14ac:dyDescent="0.25">
      <c r="A937">
        <v>935</v>
      </c>
      <c r="B937" t="s">
        <v>3035</v>
      </c>
      <c r="C937" s="6" t="s">
        <v>1637</v>
      </c>
      <c r="D937">
        <v>52</v>
      </c>
      <c r="E937" t="s">
        <v>46</v>
      </c>
      <c r="F937" t="s">
        <v>55</v>
      </c>
      <c r="G937" t="s">
        <v>2091</v>
      </c>
      <c r="H937" t="s">
        <v>82</v>
      </c>
      <c r="I937" t="s">
        <v>57</v>
      </c>
      <c r="J937" t="s">
        <v>1243</v>
      </c>
      <c r="K937" t="s">
        <v>82</v>
      </c>
      <c r="L937" t="s">
        <v>34</v>
      </c>
      <c r="M937" t="s">
        <v>3036</v>
      </c>
      <c r="N937" t="s">
        <v>170</v>
      </c>
      <c r="O937" t="s">
        <v>1081</v>
      </c>
      <c r="P937" t="s">
        <v>1243</v>
      </c>
      <c r="Q937" t="s">
        <v>82</v>
      </c>
      <c r="S937" t="s">
        <v>3037</v>
      </c>
      <c r="W937" t="s">
        <v>42</v>
      </c>
      <c r="X937" t="s">
        <v>42</v>
      </c>
      <c r="AA937" t="s">
        <v>42</v>
      </c>
      <c r="AK937" t="s">
        <v>42</v>
      </c>
      <c r="AL937" t="s">
        <v>43</v>
      </c>
    </row>
    <row r="938" spans="1:38" x14ac:dyDescent="0.25">
      <c r="A938">
        <v>936</v>
      </c>
      <c r="B938" t="s">
        <v>3038</v>
      </c>
      <c r="C938" s="6" t="s">
        <v>3039</v>
      </c>
      <c r="D938">
        <v>41</v>
      </c>
      <c r="E938" t="s">
        <v>46</v>
      </c>
      <c r="F938" t="s">
        <v>106</v>
      </c>
      <c r="J938" t="s">
        <v>146</v>
      </c>
      <c r="L938" t="s">
        <v>34</v>
      </c>
      <c r="M938" t="s">
        <v>3040</v>
      </c>
      <c r="N938" t="s">
        <v>59</v>
      </c>
      <c r="O938" t="s">
        <v>298</v>
      </c>
      <c r="P938" t="s">
        <v>146</v>
      </c>
      <c r="S938" t="s">
        <v>545</v>
      </c>
      <c r="U938" t="s">
        <v>42</v>
      </c>
      <c r="W938" t="s">
        <v>42</v>
      </c>
      <c r="AA938" t="s">
        <v>42</v>
      </c>
      <c r="AK938" t="s">
        <v>42</v>
      </c>
      <c r="AL938" t="s">
        <v>43</v>
      </c>
    </row>
    <row r="939" spans="1:38" x14ac:dyDescent="0.25">
      <c r="A939">
        <v>937</v>
      </c>
      <c r="B939" t="s">
        <v>3041</v>
      </c>
      <c r="C939" s="6" t="s">
        <v>1902</v>
      </c>
      <c r="D939">
        <v>48</v>
      </c>
      <c r="E939" t="s">
        <v>54</v>
      </c>
      <c r="F939" t="s">
        <v>55</v>
      </c>
      <c r="G939" t="s">
        <v>238</v>
      </c>
      <c r="H939" t="s">
        <v>93</v>
      </c>
      <c r="I939" t="s">
        <v>57</v>
      </c>
      <c r="J939" t="s">
        <v>93</v>
      </c>
      <c r="K939" t="s">
        <v>93</v>
      </c>
      <c r="L939" t="s">
        <v>50</v>
      </c>
      <c r="O939" t="s">
        <v>70</v>
      </c>
      <c r="P939" t="s">
        <v>238</v>
      </c>
      <c r="Q939" t="s">
        <v>93</v>
      </c>
      <c r="R939" t="s">
        <v>57</v>
      </c>
      <c r="S939" t="s">
        <v>3042</v>
      </c>
      <c r="U939" t="s">
        <v>42</v>
      </c>
      <c r="AK939" t="s">
        <v>42</v>
      </c>
      <c r="AL939" t="s">
        <v>43</v>
      </c>
    </row>
    <row r="940" spans="1:38" x14ac:dyDescent="0.25">
      <c r="A940">
        <v>938</v>
      </c>
      <c r="B940" t="s">
        <v>3043</v>
      </c>
      <c r="C940" s="6" t="s">
        <v>3044</v>
      </c>
      <c r="D940">
        <v>36</v>
      </c>
      <c r="E940" t="s">
        <v>46</v>
      </c>
      <c r="F940" t="s">
        <v>106</v>
      </c>
      <c r="G940" t="s">
        <v>82</v>
      </c>
      <c r="H940" t="s">
        <v>82</v>
      </c>
      <c r="I940" t="s">
        <v>57</v>
      </c>
      <c r="J940" t="s">
        <v>82</v>
      </c>
      <c r="L940" t="s">
        <v>50</v>
      </c>
      <c r="N940" t="s">
        <v>170</v>
      </c>
      <c r="O940" t="s">
        <v>60</v>
      </c>
      <c r="P940" t="s">
        <v>61</v>
      </c>
      <c r="S940" t="s">
        <v>412</v>
      </c>
      <c r="W940" t="s">
        <v>42</v>
      </c>
      <c r="AK940" t="s">
        <v>42</v>
      </c>
      <c r="AL940" t="s">
        <v>43</v>
      </c>
    </row>
    <row r="941" spans="1:38" x14ac:dyDescent="0.25">
      <c r="A941">
        <v>939</v>
      </c>
      <c r="B941" t="s">
        <v>3045</v>
      </c>
      <c r="C941" s="6" t="s">
        <v>3046</v>
      </c>
      <c r="D941">
        <v>43</v>
      </c>
      <c r="E941" t="s">
        <v>46</v>
      </c>
      <c r="F941" t="s">
        <v>106</v>
      </c>
      <c r="G941" t="s">
        <v>208</v>
      </c>
      <c r="H941" t="s">
        <v>93</v>
      </c>
      <c r="I941" t="s">
        <v>57</v>
      </c>
      <c r="J941" t="s">
        <v>341</v>
      </c>
      <c r="L941" t="s">
        <v>34</v>
      </c>
      <c r="M941" t="s">
        <v>3047</v>
      </c>
      <c r="N941" t="s">
        <v>59</v>
      </c>
      <c r="O941" t="s">
        <v>34</v>
      </c>
      <c r="P941" t="s">
        <v>341</v>
      </c>
      <c r="S941" t="s">
        <v>342</v>
      </c>
      <c r="U941" t="s">
        <v>42</v>
      </c>
      <c r="AK941" t="s">
        <v>42</v>
      </c>
      <c r="AL941" t="s">
        <v>43</v>
      </c>
    </row>
    <row r="942" spans="1:38" x14ac:dyDescent="0.25">
      <c r="A942">
        <v>940</v>
      </c>
      <c r="B942" t="s">
        <v>3048</v>
      </c>
      <c r="C942" s="6" t="s">
        <v>3049</v>
      </c>
      <c r="D942">
        <v>33</v>
      </c>
      <c r="E942" t="s">
        <v>46</v>
      </c>
      <c r="F942" t="s">
        <v>55</v>
      </c>
      <c r="G942" t="s">
        <v>208</v>
      </c>
      <c r="H942" t="s">
        <v>93</v>
      </c>
      <c r="J942" t="s">
        <v>208</v>
      </c>
      <c r="K942" t="s">
        <v>93</v>
      </c>
      <c r="L942" t="s">
        <v>70</v>
      </c>
      <c r="N942" t="s">
        <v>102</v>
      </c>
      <c r="O942" t="s">
        <v>70</v>
      </c>
      <c r="S942" t="s">
        <v>111</v>
      </c>
      <c r="Y942" t="s">
        <v>42</v>
      </c>
      <c r="AL942" t="s">
        <v>43</v>
      </c>
    </row>
    <row r="943" spans="1:38" x14ac:dyDescent="0.25">
      <c r="A943">
        <v>941</v>
      </c>
      <c r="B943" t="s">
        <v>3050</v>
      </c>
      <c r="C943" s="6" t="s">
        <v>3051</v>
      </c>
      <c r="D943">
        <v>36</v>
      </c>
      <c r="E943" t="s">
        <v>46</v>
      </c>
      <c r="F943" t="s">
        <v>55</v>
      </c>
      <c r="G943" t="s">
        <v>82</v>
      </c>
      <c r="H943" t="s">
        <v>82</v>
      </c>
      <c r="I943" t="s">
        <v>57</v>
      </c>
      <c r="J943" t="s">
        <v>82</v>
      </c>
      <c r="K943" t="s">
        <v>82</v>
      </c>
      <c r="L943" t="s">
        <v>50</v>
      </c>
      <c r="N943" t="s">
        <v>59</v>
      </c>
      <c r="O943" t="s">
        <v>60</v>
      </c>
      <c r="S943" t="s">
        <v>3052</v>
      </c>
      <c r="V943" t="s">
        <v>42</v>
      </c>
      <c r="W943" t="s">
        <v>42</v>
      </c>
      <c r="AA943" t="s">
        <v>42</v>
      </c>
      <c r="AF943" t="s">
        <v>42</v>
      </c>
      <c r="AK943" t="s">
        <v>42</v>
      </c>
      <c r="AL943" t="s">
        <v>43</v>
      </c>
    </row>
    <row r="944" spans="1:38" x14ac:dyDescent="0.25">
      <c r="A944">
        <v>942</v>
      </c>
      <c r="B944" t="s">
        <v>3053</v>
      </c>
      <c r="C944" s="6" t="s">
        <v>3054</v>
      </c>
      <c r="D944">
        <v>35</v>
      </c>
      <c r="E944" t="s">
        <v>46</v>
      </c>
      <c r="F944" t="s">
        <v>55</v>
      </c>
      <c r="G944" t="s">
        <v>1022</v>
      </c>
      <c r="H944" t="s">
        <v>93</v>
      </c>
      <c r="I944" t="s">
        <v>57</v>
      </c>
      <c r="J944" t="s">
        <v>208</v>
      </c>
      <c r="K944" t="s">
        <v>93</v>
      </c>
      <c r="L944" t="s">
        <v>50</v>
      </c>
      <c r="O944" t="s">
        <v>70</v>
      </c>
      <c r="S944" t="s">
        <v>3055</v>
      </c>
      <c r="AA944" t="s">
        <v>42</v>
      </c>
      <c r="AC944" t="s">
        <v>42</v>
      </c>
      <c r="AL944" t="s">
        <v>43</v>
      </c>
    </row>
    <row r="945" spans="1:38" x14ac:dyDescent="0.25">
      <c r="A945">
        <v>943</v>
      </c>
      <c r="B945" t="s">
        <v>3056</v>
      </c>
      <c r="C945" s="6" t="s">
        <v>1004</v>
      </c>
      <c r="D945">
        <v>51</v>
      </c>
      <c r="E945" t="s">
        <v>46</v>
      </c>
      <c r="F945" t="s">
        <v>55</v>
      </c>
      <c r="G945" t="s">
        <v>97</v>
      </c>
      <c r="H945" t="s">
        <v>82</v>
      </c>
      <c r="I945" t="s">
        <v>57</v>
      </c>
      <c r="J945" t="s">
        <v>97</v>
      </c>
      <c r="L945" t="s">
        <v>70</v>
      </c>
      <c r="N945" t="s">
        <v>170</v>
      </c>
      <c r="O945" t="s">
        <v>70</v>
      </c>
      <c r="P945" t="s">
        <v>97</v>
      </c>
      <c r="S945" t="s">
        <v>3057</v>
      </c>
      <c r="U945" t="s">
        <v>42</v>
      </c>
      <c r="W945" t="s">
        <v>42</v>
      </c>
      <c r="AA945" t="s">
        <v>42</v>
      </c>
      <c r="AK945" t="s">
        <v>42</v>
      </c>
      <c r="AL945" t="s">
        <v>43</v>
      </c>
    </row>
    <row r="946" spans="1:38" x14ac:dyDescent="0.25">
      <c r="A946">
        <v>944</v>
      </c>
      <c r="B946" t="s">
        <v>3058</v>
      </c>
      <c r="C946" s="6" t="s">
        <v>3059</v>
      </c>
      <c r="D946">
        <v>50</v>
      </c>
      <c r="E946" t="s">
        <v>46</v>
      </c>
      <c r="F946" t="s">
        <v>55</v>
      </c>
      <c r="G946" t="s">
        <v>3060</v>
      </c>
      <c r="H946" t="s">
        <v>137</v>
      </c>
      <c r="I946" t="s">
        <v>57</v>
      </c>
      <c r="J946" t="s">
        <v>93</v>
      </c>
      <c r="K946" t="s">
        <v>93</v>
      </c>
      <c r="L946" t="s">
        <v>50</v>
      </c>
      <c r="N946" t="s">
        <v>59</v>
      </c>
      <c r="O946" t="s">
        <v>70</v>
      </c>
      <c r="P946" t="s">
        <v>3060</v>
      </c>
      <c r="Q946" t="s">
        <v>137</v>
      </c>
      <c r="S946" t="s">
        <v>3061</v>
      </c>
      <c r="U946" t="s">
        <v>42</v>
      </c>
      <c r="AK946" t="s">
        <v>42</v>
      </c>
      <c r="AL946" t="s">
        <v>43</v>
      </c>
    </row>
    <row r="947" spans="1:38" x14ac:dyDescent="0.25">
      <c r="A947">
        <v>945</v>
      </c>
      <c r="B947" t="s">
        <v>3062</v>
      </c>
      <c r="C947" s="6" t="s">
        <v>3063</v>
      </c>
      <c r="D947">
        <v>54</v>
      </c>
      <c r="E947" t="s">
        <v>46</v>
      </c>
      <c r="F947" t="s">
        <v>106</v>
      </c>
      <c r="G947" t="s">
        <v>305</v>
      </c>
      <c r="H947" t="s">
        <v>93</v>
      </c>
      <c r="I947" t="s">
        <v>57</v>
      </c>
      <c r="J947" t="s">
        <v>305</v>
      </c>
      <c r="K947" t="s">
        <v>93</v>
      </c>
      <c r="L947" t="s">
        <v>70</v>
      </c>
      <c r="N947" t="s">
        <v>59</v>
      </c>
      <c r="O947" t="s">
        <v>70</v>
      </c>
      <c r="P947" t="s">
        <v>305</v>
      </c>
      <c r="Q947" t="s">
        <v>93</v>
      </c>
      <c r="S947" t="s">
        <v>3064</v>
      </c>
      <c r="V947" t="s">
        <v>42</v>
      </c>
      <c r="Y947" t="s">
        <v>42</v>
      </c>
      <c r="AK947" t="s">
        <v>42</v>
      </c>
      <c r="AL947" t="s">
        <v>43</v>
      </c>
    </row>
    <row r="948" spans="1:38" x14ac:dyDescent="0.25">
      <c r="A948">
        <v>946</v>
      </c>
      <c r="B948" t="s">
        <v>3065</v>
      </c>
      <c r="C948" s="6" t="s">
        <v>3066</v>
      </c>
      <c r="D948">
        <v>47</v>
      </c>
      <c r="E948" t="s">
        <v>54</v>
      </c>
      <c r="F948" t="s">
        <v>47</v>
      </c>
      <c r="G948" t="s">
        <v>93</v>
      </c>
      <c r="H948" t="s">
        <v>93</v>
      </c>
      <c r="I948" t="s">
        <v>57</v>
      </c>
      <c r="J948" t="s">
        <v>93</v>
      </c>
      <c r="L948" t="s">
        <v>70</v>
      </c>
      <c r="N948" t="s">
        <v>170</v>
      </c>
      <c r="O948" t="s">
        <v>70</v>
      </c>
      <c r="P948" t="s">
        <v>93</v>
      </c>
      <c r="S948" t="s">
        <v>3067</v>
      </c>
      <c r="U948" t="s">
        <v>42</v>
      </c>
      <c r="V948" t="s">
        <v>42</v>
      </c>
      <c r="W948" t="s">
        <v>42</v>
      </c>
      <c r="AI948" t="s">
        <v>487</v>
      </c>
      <c r="AK948" t="s">
        <v>42</v>
      </c>
      <c r="AL948" t="s">
        <v>43</v>
      </c>
    </row>
    <row r="949" spans="1:38" x14ac:dyDescent="0.25">
      <c r="A949">
        <v>947</v>
      </c>
      <c r="B949" t="s">
        <v>3068</v>
      </c>
      <c r="C949" s="6" t="s">
        <v>3069</v>
      </c>
      <c r="D949">
        <v>62</v>
      </c>
      <c r="E949" t="s">
        <v>46</v>
      </c>
      <c r="F949" t="s">
        <v>55</v>
      </c>
      <c r="G949" t="s">
        <v>146</v>
      </c>
      <c r="H949" t="s">
        <v>49</v>
      </c>
      <c r="I949" t="s">
        <v>57</v>
      </c>
      <c r="J949" t="s">
        <v>146</v>
      </c>
      <c r="K949" t="s">
        <v>49</v>
      </c>
      <c r="L949" t="s">
        <v>70</v>
      </c>
      <c r="N949" t="s">
        <v>170</v>
      </c>
      <c r="O949" t="s">
        <v>70</v>
      </c>
      <c r="P949" t="s">
        <v>146</v>
      </c>
      <c r="Q949" t="s">
        <v>49</v>
      </c>
      <c r="S949" t="s">
        <v>3070</v>
      </c>
      <c r="W949" t="s">
        <v>42</v>
      </c>
      <c r="AC949" t="s">
        <v>42</v>
      </c>
      <c r="AK949" t="s">
        <v>42</v>
      </c>
      <c r="AL949" t="s">
        <v>43</v>
      </c>
    </row>
    <row r="950" spans="1:38" x14ac:dyDescent="0.25">
      <c r="A950">
        <v>948</v>
      </c>
      <c r="B950" t="s">
        <v>3071</v>
      </c>
      <c r="C950" s="6" t="s">
        <v>3072</v>
      </c>
      <c r="D950">
        <v>70</v>
      </c>
      <c r="E950" t="s">
        <v>46</v>
      </c>
      <c r="F950" t="s">
        <v>106</v>
      </c>
      <c r="G950" t="s">
        <v>82</v>
      </c>
      <c r="H950" t="s">
        <v>82</v>
      </c>
      <c r="I950" t="s">
        <v>57</v>
      </c>
      <c r="J950" t="s">
        <v>82</v>
      </c>
      <c r="K950" t="s">
        <v>82</v>
      </c>
      <c r="L950" t="s">
        <v>50</v>
      </c>
      <c r="O950" t="s">
        <v>70</v>
      </c>
      <c r="S950" t="s">
        <v>3073</v>
      </c>
      <c r="U950" t="s">
        <v>42</v>
      </c>
      <c r="V950" t="s">
        <v>42</v>
      </c>
      <c r="AD950" t="s">
        <v>42</v>
      </c>
      <c r="AK950" t="s">
        <v>42</v>
      </c>
      <c r="AL950" t="s">
        <v>43</v>
      </c>
    </row>
    <row r="951" spans="1:38" x14ac:dyDescent="0.25">
      <c r="A951">
        <v>949</v>
      </c>
      <c r="B951" t="s">
        <v>3074</v>
      </c>
      <c r="C951" s="6" t="s">
        <v>3075</v>
      </c>
      <c r="D951">
        <v>48</v>
      </c>
      <c r="E951" t="s">
        <v>46</v>
      </c>
      <c r="F951" t="s">
        <v>47</v>
      </c>
      <c r="J951" t="s">
        <v>192</v>
      </c>
      <c r="K951" t="s">
        <v>82</v>
      </c>
      <c r="L951" t="s">
        <v>34</v>
      </c>
      <c r="M951" t="s">
        <v>3076</v>
      </c>
      <c r="N951" t="s">
        <v>59</v>
      </c>
      <c r="O951" t="s">
        <v>110</v>
      </c>
      <c r="S951" t="s">
        <v>873</v>
      </c>
      <c r="V951" t="s">
        <v>42</v>
      </c>
      <c r="AL951" t="s">
        <v>43</v>
      </c>
    </row>
    <row r="952" spans="1:38" x14ac:dyDescent="0.25">
      <c r="A952">
        <v>950</v>
      </c>
      <c r="B952" t="s">
        <v>3077</v>
      </c>
      <c r="C952" s="6" t="s">
        <v>3078</v>
      </c>
      <c r="D952">
        <v>44</v>
      </c>
      <c r="E952" t="s">
        <v>46</v>
      </c>
      <c r="F952" t="s">
        <v>106</v>
      </c>
      <c r="G952" t="s">
        <v>82</v>
      </c>
      <c r="J952" t="s">
        <v>82</v>
      </c>
      <c r="L952" t="s">
        <v>50</v>
      </c>
      <c r="N952" t="s">
        <v>269</v>
      </c>
      <c r="O952" t="s">
        <v>70</v>
      </c>
      <c r="S952" t="s">
        <v>3079</v>
      </c>
      <c r="U952" t="s">
        <v>42</v>
      </c>
      <c r="V952" t="s">
        <v>42</v>
      </c>
      <c r="W952" t="s">
        <v>42</v>
      </c>
      <c r="AL952" t="s">
        <v>43</v>
      </c>
    </row>
    <row r="953" spans="1:38" x14ac:dyDescent="0.25">
      <c r="A953">
        <v>951</v>
      </c>
      <c r="B953" t="s">
        <v>3080</v>
      </c>
      <c r="C953" s="6" t="s">
        <v>3081</v>
      </c>
      <c r="D953">
        <v>29</v>
      </c>
      <c r="E953" t="s">
        <v>54</v>
      </c>
      <c r="F953" t="s">
        <v>55</v>
      </c>
      <c r="J953" t="s">
        <v>82</v>
      </c>
      <c r="K953" t="s">
        <v>82</v>
      </c>
      <c r="L953" t="s">
        <v>34</v>
      </c>
      <c r="M953" t="s">
        <v>3082</v>
      </c>
      <c r="N953" t="s">
        <v>59</v>
      </c>
      <c r="O953" t="s">
        <v>60</v>
      </c>
      <c r="P953" t="s">
        <v>61</v>
      </c>
      <c r="R953" t="s">
        <v>57</v>
      </c>
      <c r="S953" t="s">
        <v>3083</v>
      </c>
      <c r="U953" t="s">
        <v>42</v>
      </c>
      <c r="V953" t="s">
        <v>42</v>
      </c>
      <c r="W953" t="s">
        <v>42</v>
      </c>
      <c r="AL953" t="s">
        <v>43</v>
      </c>
    </row>
    <row r="954" spans="1:38" x14ac:dyDescent="0.25">
      <c r="A954">
        <v>952</v>
      </c>
      <c r="B954" t="s">
        <v>3084</v>
      </c>
      <c r="C954" s="6" t="s">
        <v>3085</v>
      </c>
      <c r="D954">
        <v>51</v>
      </c>
      <c r="E954" t="s">
        <v>54</v>
      </c>
      <c r="F954" t="s">
        <v>55</v>
      </c>
      <c r="G954" t="s">
        <v>136</v>
      </c>
      <c r="H954" t="s">
        <v>137</v>
      </c>
      <c r="I954" t="s">
        <v>57</v>
      </c>
      <c r="J954" t="s">
        <v>136</v>
      </c>
      <c r="L954" t="s">
        <v>70</v>
      </c>
      <c r="N954" t="s">
        <v>59</v>
      </c>
      <c r="O954" t="s">
        <v>70</v>
      </c>
      <c r="P954" t="s">
        <v>136</v>
      </c>
      <c r="S954" t="s">
        <v>3086</v>
      </c>
      <c r="V954" t="s">
        <v>42</v>
      </c>
      <c r="AA954" t="s">
        <v>42</v>
      </c>
      <c r="AL954" t="s">
        <v>43</v>
      </c>
    </row>
    <row r="955" spans="1:38" x14ac:dyDescent="0.25">
      <c r="A955">
        <v>953</v>
      </c>
      <c r="B955" t="s">
        <v>3087</v>
      </c>
      <c r="C955" s="6" t="s">
        <v>3088</v>
      </c>
      <c r="D955">
        <v>57</v>
      </c>
      <c r="E955" t="s">
        <v>46</v>
      </c>
      <c r="F955" t="s">
        <v>732</v>
      </c>
      <c r="J955" t="s">
        <v>146</v>
      </c>
      <c r="K955" t="s">
        <v>49</v>
      </c>
      <c r="L955" t="s">
        <v>70</v>
      </c>
      <c r="O955" t="s">
        <v>287</v>
      </c>
      <c r="P955" t="s">
        <v>146</v>
      </c>
      <c r="Q955" t="s">
        <v>49</v>
      </c>
      <c r="R955" t="s">
        <v>57</v>
      </c>
      <c r="S955" t="s">
        <v>3089</v>
      </c>
      <c r="AA955" t="s">
        <v>42</v>
      </c>
      <c r="AF955" t="s">
        <v>42</v>
      </c>
      <c r="AK955" t="s">
        <v>42</v>
      </c>
      <c r="AL955" t="s">
        <v>43</v>
      </c>
    </row>
    <row r="956" spans="1:38" x14ac:dyDescent="0.25">
      <c r="A956">
        <v>954</v>
      </c>
      <c r="B956" t="s">
        <v>3090</v>
      </c>
      <c r="C956" s="6" t="s">
        <v>3091</v>
      </c>
      <c r="D956">
        <v>58</v>
      </c>
      <c r="E956" t="s">
        <v>46</v>
      </c>
      <c r="F956" t="s">
        <v>55</v>
      </c>
      <c r="G956" t="s">
        <v>525</v>
      </c>
      <c r="H956" t="s">
        <v>93</v>
      </c>
      <c r="J956" t="s">
        <v>525</v>
      </c>
      <c r="K956" t="s">
        <v>93</v>
      </c>
      <c r="L956" t="s">
        <v>70</v>
      </c>
      <c r="N956" t="s">
        <v>102</v>
      </c>
      <c r="O956" t="s">
        <v>70</v>
      </c>
      <c r="S956" t="s">
        <v>3092</v>
      </c>
      <c r="AA956" t="s">
        <v>42</v>
      </c>
      <c r="AC956" t="s">
        <v>42</v>
      </c>
      <c r="AL956" t="s">
        <v>43</v>
      </c>
    </row>
    <row r="957" spans="1:38" x14ac:dyDescent="0.25">
      <c r="A957">
        <v>955</v>
      </c>
      <c r="B957" t="s">
        <v>3093</v>
      </c>
      <c r="C957" s="6" t="s">
        <v>3094</v>
      </c>
      <c r="D957">
        <v>29</v>
      </c>
      <c r="E957" t="s">
        <v>54</v>
      </c>
      <c r="F957" t="s">
        <v>55</v>
      </c>
      <c r="G957" t="s">
        <v>101</v>
      </c>
      <c r="H957" t="s">
        <v>101</v>
      </c>
      <c r="J957" t="s">
        <v>101</v>
      </c>
      <c r="K957" t="s">
        <v>101</v>
      </c>
      <c r="L957" t="s">
        <v>34</v>
      </c>
      <c r="M957" t="s">
        <v>3095</v>
      </c>
      <c r="N957" t="s">
        <v>170</v>
      </c>
      <c r="O957" t="s">
        <v>34</v>
      </c>
      <c r="S957" t="s">
        <v>111</v>
      </c>
      <c r="U957" t="s">
        <v>42</v>
      </c>
      <c r="AA957" t="s">
        <v>42</v>
      </c>
      <c r="AL957" t="s">
        <v>43</v>
      </c>
    </row>
    <row r="958" spans="1:38" x14ac:dyDescent="0.25">
      <c r="A958">
        <v>956</v>
      </c>
      <c r="B958" t="s">
        <v>3096</v>
      </c>
      <c r="C958" s="6" t="s">
        <v>3097</v>
      </c>
      <c r="D958">
        <v>50</v>
      </c>
      <c r="E958" t="s">
        <v>46</v>
      </c>
      <c r="F958" t="s">
        <v>55</v>
      </c>
      <c r="G958" t="s">
        <v>3098</v>
      </c>
      <c r="H958" t="s">
        <v>3099</v>
      </c>
      <c r="I958" t="s">
        <v>3100</v>
      </c>
      <c r="J958" t="s">
        <v>3101</v>
      </c>
      <c r="K958" t="s">
        <v>82</v>
      </c>
      <c r="L958" t="s">
        <v>34</v>
      </c>
      <c r="M958" t="s">
        <v>287</v>
      </c>
      <c r="N958" t="s">
        <v>59</v>
      </c>
      <c r="O958" t="s">
        <v>287</v>
      </c>
      <c r="P958" t="s">
        <v>3101</v>
      </c>
      <c r="Q958" t="s">
        <v>82</v>
      </c>
      <c r="S958" t="s">
        <v>3102</v>
      </c>
      <c r="U958" t="s">
        <v>42</v>
      </c>
      <c r="W958" t="s">
        <v>42</v>
      </c>
      <c r="AC958" t="s">
        <v>42</v>
      </c>
      <c r="AK958" t="s">
        <v>42</v>
      </c>
      <c r="AL958" t="s">
        <v>43</v>
      </c>
    </row>
    <row r="959" spans="1:38" x14ac:dyDescent="0.25">
      <c r="A959">
        <v>957</v>
      </c>
      <c r="B959" t="s">
        <v>3103</v>
      </c>
      <c r="C959" s="6" t="s">
        <v>3104</v>
      </c>
      <c r="D959">
        <v>62</v>
      </c>
      <c r="E959" t="s">
        <v>46</v>
      </c>
      <c r="F959" t="s">
        <v>55</v>
      </c>
      <c r="G959" t="s">
        <v>93</v>
      </c>
      <c r="H959" t="s">
        <v>93</v>
      </c>
      <c r="I959" t="s">
        <v>57</v>
      </c>
      <c r="J959" t="s">
        <v>93</v>
      </c>
      <c r="K959" t="s">
        <v>93</v>
      </c>
      <c r="L959" t="s">
        <v>50</v>
      </c>
      <c r="O959" t="s">
        <v>70</v>
      </c>
      <c r="S959" t="s">
        <v>1818</v>
      </c>
      <c r="U959" t="s">
        <v>42</v>
      </c>
      <c r="AK959" t="s">
        <v>42</v>
      </c>
      <c r="AL959" t="s">
        <v>43</v>
      </c>
    </row>
    <row r="960" spans="1:38" x14ac:dyDescent="0.25">
      <c r="A960">
        <v>958</v>
      </c>
      <c r="B960" t="s">
        <v>3105</v>
      </c>
      <c r="C960" s="6" t="s">
        <v>3106</v>
      </c>
      <c r="D960">
        <v>58</v>
      </c>
      <c r="E960" t="s">
        <v>46</v>
      </c>
      <c r="F960" t="s">
        <v>55</v>
      </c>
      <c r="G960" t="s">
        <v>260</v>
      </c>
      <c r="H960" t="s">
        <v>49</v>
      </c>
      <c r="I960" t="s">
        <v>57</v>
      </c>
      <c r="J960" t="s">
        <v>260</v>
      </c>
      <c r="K960" t="s">
        <v>49</v>
      </c>
      <c r="L960" t="s">
        <v>70</v>
      </c>
      <c r="N960" t="s">
        <v>350</v>
      </c>
      <c r="O960" t="s">
        <v>70</v>
      </c>
      <c r="P960" t="s">
        <v>260</v>
      </c>
      <c r="Q960" t="s">
        <v>49</v>
      </c>
      <c r="R960" t="s">
        <v>57</v>
      </c>
      <c r="S960" t="s">
        <v>3107</v>
      </c>
      <c r="U960" t="s">
        <v>42</v>
      </c>
      <c r="W960" t="s">
        <v>42</v>
      </c>
      <c r="AC960" t="s">
        <v>42</v>
      </c>
      <c r="AL960" t="s">
        <v>43</v>
      </c>
    </row>
    <row r="961" spans="1:38" x14ac:dyDescent="0.25">
      <c r="A961">
        <v>959</v>
      </c>
      <c r="B961" t="s">
        <v>3108</v>
      </c>
      <c r="C961" s="6" t="s">
        <v>475</v>
      </c>
      <c r="D961">
        <v>55</v>
      </c>
      <c r="E961" t="s">
        <v>46</v>
      </c>
      <c r="F961" t="s">
        <v>55</v>
      </c>
      <c r="G961" t="s">
        <v>82</v>
      </c>
      <c r="H961" t="s">
        <v>82</v>
      </c>
      <c r="I961" t="s">
        <v>57</v>
      </c>
      <c r="J961" t="s">
        <v>82</v>
      </c>
      <c r="K961" t="s">
        <v>82</v>
      </c>
      <c r="L961" t="s">
        <v>50</v>
      </c>
      <c r="N961" t="s">
        <v>59</v>
      </c>
      <c r="O961" t="s">
        <v>60</v>
      </c>
      <c r="P961" t="s">
        <v>61</v>
      </c>
      <c r="R961" t="s">
        <v>57</v>
      </c>
      <c r="S961" t="s">
        <v>3109</v>
      </c>
      <c r="W961" t="s">
        <v>42</v>
      </c>
      <c r="X961" t="s">
        <v>42</v>
      </c>
      <c r="AA961" t="s">
        <v>42</v>
      </c>
      <c r="AC961" t="s">
        <v>42</v>
      </c>
      <c r="AL961" t="s">
        <v>43</v>
      </c>
    </row>
    <row r="962" spans="1:38" x14ac:dyDescent="0.25">
      <c r="A962">
        <v>960</v>
      </c>
      <c r="B962" t="s">
        <v>3110</v>
      </c>
      <c r="C962" s="6" t="s">
        <v>3111</v>
      </c>
      <c r="D962">
        <v>27</v>
      </c>
      <c r="E962" t="s">
        <v>46</v>
      </c>
      <c r="F962" t="s">
        <v>55</v>
      </c>
      <c r="G962" t="s">
        <v>208</v>
      </c>
      <c r="J962" t="s">
        <v>208</v>
      </c>
      <c r="K962" t="s">
        <v>93</v>
      </c>
      <c r="L962" t="s">
        <v>70</v>
      </c>
      <c r="N962" t="s">
        <v>102</v>
      </c>
      <c r="O962" t="s">
        <v>70</v>
      </c>
      <c r="S962" t="s">
        <v>3112</v>
      </c>
      <c r="Y962" t="s">
        <v>42</v>
      </c>
      <c r="AA962" t="s">
        <v>42</v>
      </c>
      <c r="AL962" t="s">
        <v>43</v>
      </c>
    </row>
    <row r="963" spans="1:38" x14ac:dyDescent="0.25">
      <c r="A963">
        <v>961</v>
      </c>
      <c r="B963" t="s">
        <v>3113</v>
      </c>
      <c r="C963" s="6" t="s">
        <v>3114</v>
      </c>
      <c r="D963">
        <v>24</v>
      </c>
      <c r="E963" t="s">
        <v>46</v>
      </c>
      <c r="F963" t="s">
        <v>55</v>
      </c>
      <c r="G963" t="s">
        <v>201</v>
      </c>
      <c r="H963" t="s">
        <v>202</v>
      </c>
      <c r="J963" t="s">
        <v>937</v>
      </c>
      <c r="K963" t="s">
        <v>202</v>
      </c>
      <c r="L963" t="s">
        <v>50</v>
      </c>
      <c r="N963" t="s">
        <v>269</v>
      </c>
      <c r="O963" t="s">
        <v>34</v>
      </c>
      <c r="S963" t="s">
        <v>84</v>
      </c>
      <c r="U963" t="s">
        <v>42</v>
      </c>
      <c r="AL963" t="s">
        <v>43</v>
      </c>
    </row>
    <row r="964" spans="1:38" x14ac:dyDescent="0.25">
      <c r="A964">
        <v>962</v>
      </c>
      <c r="B964" t="s">
        <v>3115</v>
      </c>
      <c r="C964" s="6" t="s">
        <v>149</v>
      </c>
      <c r="D964">
        <v>46</v>
      </c>
      <c r="E964" t="s">
        <v>46</v>
      </c>
      <c r="F964" t="s">
        <v>55</v>
      </c>
      <c r="G964" t="s">
        <v>305</v>
      </c>
      <c r="H964" t="s">
        <v>93</v>
      </c>
      <c r="I964" t="s">
        <v>57</v>
      </c>
      <c r="J964" t="s">
        <v>305</v>
      </c>
      <c r="K964" t="s">
        <v>93</v>
      </c>
      <c r="L964" t="s">
        <v>70</v>
      </c>
      <c r="O964" t="s">
        <v>70</v>
      </c>
      <c r="P964" t="s">
        <v>305</v>
      </c>
      <c r="Q964" t="s">
        <v>93</v>
      </c>
      <c r="R964" t="s">
        <v>57</v>
      </c>
      <c r="S964" t="s">
        <v>3116</v>
      </c>
      <c r="Y964" t="s">
        <v>42</v>
      </c>
      <c r="AC964" t="s">
        <v>42</v>
      </c>
      <c r="AD964" t="s">
        <v>42</v>
      </c>
      <c r="AK964" t="s">
        <v>42</v>
      </c>
      <c r="AL964" t="s">
        <v>43</v>
      </c>
    </row>
    <row r="965" spans="1:38" x14ac:dyDescent="0.25">
      <c r="A965">
        <v>963</v>
      </c>
      <c r="B965" t="s">
        <v>3117</v>
      </c>
      <c r="C965" s="6" t="s">
        <v>3118</v>
      </c>
      <c r="D965">
        <v>22</v>
      </c>
      <c r="E965" t="s">
        <v>54</v>
      </c>
      <c r="F965" t="s">
        <v>55</v>
      </c>
      <c r="G965" t="s">
        <v>503</v>
      </c>
      <c r="H965" t="s">
        <v>82</v>
      </c>
      <c r="I965" t="s">
        <v>57</v>
      </c>
      <c r="J965" t="s">
        <v>503</v>
      </c>
      <c r="L965" t="s">
        <v>70</v>
      </c>
      <c r="N965" t="s">
        <v>927</v>
      </c>
      <c r="O965" t="s">
        <v>287</v>
      </c>
      <c r="P965" t="s">
        <v>503</v>
      </c>
      <c r="S965" t="s">
        <v>3119</v>
      </c>
      <c r="U965" t="s">
        <v>42</v>
      </c>
      <c r="W965" t="s">
        <v>42</v>
      </c>
      <c r="AC965" t="s">
        <v>42</v>
      </c>
      <c r="AD965" t="s">
        <v>42</v>
      </c>
      <c r="AK965" t="s">
        <v>42</v>
      </c>
      <c r="AL965" t="s">
        <v>43</v>
      </c>
    </row>
    <row r="966" spans="1:38" x14ac:dyDescent="0.25">
      <c r="A966">
        <v>964</v>
      </c>
      <c r="B966" t="s">
        <v>3120</v>
      </c>
      <c r="C966" s="6" t="s">
        <v>1134</v>
      </c>
      <c r="D966">
        <v>36</v>
      </c>
      <c r="E966" t="s">
        <v>46</v>
      </c>
      <c r="F966" t="s">
        <v>106</v>
      </c>
      <c r="G966" t="s">
        <v>208</v>
      </c>
      <c r="H966" t="s">
        <v>93</v>
      </c>
      <c r="I966" t="s">
        <v>57</v>
      </c>
      <c r="J966" t="s">
        <v>208</v>
      </c>
      <c r="K966" t="s">
        <v>93</v>
      </c>
      <c r="L966" t="s">
        <v>50</v>
      </c>
      <c r="N966" t="s">
        <v>59</v>
      </c>
      <c r="O966" t="s">
        <v>287</v>
      </c>
      <c r="P966" t="s">
        <v>346</v>
      </c>
      <c r="Q966" t="s">
        <v>93</v>
      </c>
      <c r="S966" t="s">
        <v>3121</v>
      </c>
      <c r="W966" t="s">
        <v>42</v>
      </c>
      <c r="AA966" t="s">
        <v>42</v>
      </c>
      <c r="AE966" t="s">
        <v>42</v>
      </c>
      <c r="AK966" t="s">
        <v>42</v>
      </c>
      <c r="AL966" t="s">
        <v>43</v>
      </c>
    </row>
    <row r="967" spans="1:38" x14ac:dyDescent="0.25">
      <c r="A967">
        <v>965</v>
      </c>
      <c r="B967" t="s">
        <v>3122</v>
      </c>
      <c r="C967" s="6" t="s">
        <v>3123</v>
      </c>
      <c r="D967">
        <v>54</v>
      </c>
      <c r="E967" t="s">
        <v>46</v>
      </c>
      <c r="F967" t="s">
        <v>55</v>
      </c>
      <c r="G967" t="s">
        <v>469</v>
      </c>
      <c r="H967" t="s">
        <v>202</v>
      </c>
      <c r="I967" t="s">
        <v>57</v>
      </c>
      <c r="J967" t="s">
        <v>469</v>
      </c>
      <c r="K967" t="s">
        <v>202</v>
      </c>
      <c r="L967" t="s">
        <v>50</v>
      </c>
      <c r="N967" t="s">
        <v>166</v>
      </c>
      <c r="O967" t="s">
        <v>70</v>
      </c>
      <c r="P967" t="s">
        <v>469</v>
      </c>
      <c r="Q967" t="s">
        <v>202</v>
      </c>
      <c r="R967" t="s">
        <v>57</v>
      </c>
      <c r="S967" t="s">
        <v>3124</v>
      </c>
      <c r="W967" t="s">
        <v>42</v>
      </c>
      <c r="AC967" t="s">
        <v>42</v>
      </c>
      <c r="AL967" t="s">
        <v>43</v>
      </c>
    </row>
    <row r="968" spans="1:38" x14ac:dyDescent="0.25">
      <c r="A968">
        <v>966</v>
      </c>
      <c r="B968" t="s">
        <v>3125</v>
      </c>
      <c r="C968" s="6" t="s">
        <v>3126</v>
      </c>
      <c r="D968">
        <v>27</v>
      </c>
      <c r="E968" t="s">
        <v>46</v>
      </c>
      <c r="F968" t="s">
        <v>55</v>
      </c>
      <c r="G968" t="s">
        <v>201</v>
      </c>
      <c r="H968" t="s">
        <v>202</v>
      </c>
      <c r="I968" t="s">
        <v>57</v>
      </c>
      <c r="J968" t="s">
        <v>201</v>
      </c>
      <c r="K968" t="s">
        <v>202</v>
      </c>
      <c r="L968" t="s">
        <v>70</v>
      </c>
      <c r="N968" t="s">
        <v>166</v>
      </c>
      <c r="O968" t="s">
        <v>70</v>
      </c>
      <c r="P968" t="s">
        <v>201</v>
      </c>
      <c r="Q968" t="s">
        <v>202</v>
      </c>
      <c r="R968" t="s">
        <v>57</v>
      </c>
      <c r="S968" t="s">
        <v>952</v>
      </c>
      <c r="U968" t="s">
        <v>42</v>
      </c>
      <c r="W968" t="s">
        <v>42</v>
      </c>
      <c r="AL968" t="s">
        <v>43</v>
      </c>
    </row>
    <row r="969" spans="1:38" x14ac:dyDescent="0.25">
      <c r="A969">
        <v>967</v>
      </c>
      <c r="B969" t="s">
        <v>3127</v>
      </c>
      <c r="C969" s="6" t="s">
        <v>3128</v>
      </c>
      <c r="D969">
        <v>22</v>
      </c>
      <c r="E969" t="s">
        <v>46</v>
      </c>
      <c r="F969" t="s">
        <v>55</v>
      </c>
      <c r="G969" t="s">
        <v>2228</v>
      </c>
      <c r="H969" t="s">
        <v>82</v>
      </c>
      <c r="I969" t="s">
        <v>57</v>
      </c>
      <c r="J969" t="s">
        <v>2228</v>
      </c>
      <c r="L969" t="s">
        <v>70</v>
      </c>
      <c r="N969" t="s">
        <v>69</v>
      </c>
      <c r="O969" t="s">
        <v>70</v>
      </c>
      <c r="P969" t="s">
        <v>2228</v>
      </c>
      <c r="S969" t="s">
        <v>3129</v>
      </c>
      <c r="AI969" t="s">
        <v>3130</v>
      </c>
      <c r="AK969" t="s">
        <v>42</v>
      </c>
      <c r="AL969" t="s">
        <v>43</v>
      </c>
    </row>
    <row r="970" spans="1:38" x14ac:dyDescent="0.25">
      <c r="A970">
        <v>968</v>
      </c>
      <c r="B970" t="s">
        <v>3131</v>
      </c>
      <c r="C970" s="6" t="s">
        <v>3132</v>
      </c>
      <c r="D970">
        <v>37</v>
      </c>
      <c r="E970" t="s">
        <v>46</v>
      </c>
      <c r="F970" t="s">
        <v>47</v>
      </c>
      <c r="G970" t="s">
        <v>82</v>
      </c>
      <c r="H970" t="s">
        <v>82</v>
      </c>
      <c r="I970" t="s">
        <v>57</v>
      </c>
      <c r="J970" t="s">
        <v>82</v>
      </c>
      <c r="K970" t="s">
        <v>82</v>
      </c>
      <c r="L970" t="s">
        <v>70</v>
      </c>
      <c r="N970" t="s">
        <v>59</v>
      </c>
      <c r="O970" t="s">
        <v>70</v>
      </c>
      <c r="P970" t="s">
        <v>82</v>
      </c>
      <c r="Q970" t="s">
        <v>82</v>
      </c>
      <c r="S970" t="s">
        <v>3133</v>
      </c>
      <c r="U970" t="s">
        <v>42</v>
      </c>
      <c r="W970" t="s">
        <v>42</v>
      </c>
      <c r="X970" t="s">
        <v>42</v>
      </c>
      <c r="AA970" t="s">
        <v>42</v>
      </c>
      <c r="AK970" t="s">
        <v>42</v>
      </c>
      <c r="AL970" t="s">
        <v>43</v>
      </c>
    </row>
    <row r="971" spans="1:38" x14ac:dyDescent="0.25">
      <c r="A971">
        <v>969</v>
      </c>
      <c r="B971" t="s">
        <v>3134</v>
      </c>
      <c r="C971" s="6" t="s">
        <v>223</v>
      </c>
      <c r="D971">
        <v>24</v>
      </c>
      <c r="E971" t="s">
        <v>46</v>
      </c>
      <c r="F971" t="s">
        <v>55</v>
      </c>
      <c r="G971" t="s">
        <v>93</v>
      </c>
      <c r="H971" t="s">
        <v>93</v>
      </c>
      <c r="I971" t="s">
        <v>57</v>
      </c>
      <c r="J971" t="s">
        <v>93</v>
      </c>
      <c r="K971" t="s">
        <v>93</v>
      </c>
      <c r="L971" t="s">
        <v>70</v>
      </c>
      <c r="O971" t="s">
        <v>70</v>
      </c>
      <c r="S971" t="s">
        <v>784</v>
      </c>
      <c r="U971" t="s">
        <v>42</v>
      </c>
      <c r="V971" t="s">
        <v>42</v>
      </c>
      <c r="AK971" t="s">
        <v>42</v>
      </c>
      <c r="AL971" t="s">
        <v>43</v>
      </c>
    </row>
    <row r="972" spans="1:38" x14ac:dyDescent="0.25">
      <c r="A972">
        <v>970</v>
      </c>
      <c r="B972" t="s">
        <v>3135</v>
      </c>
      <c r="C972" s="6" t="s">
        <v>3136</v>
      </c>
      <c r="D972">
        <v>36</v>
      </c>
      <c r="E972" t="s">
        <v>46</v>
      </c>
      <c r="F972" t="s">
        <v>55</v>
      </c>
      <c r="G972" t="s">
        <v>178</v>
      </c>
      <c r="H972" t="s">
        <v>82</v>
      </c>
      <c r="I972" t="s">
        <v>57</v>
      </c>
      <c r="J972" t="s">
        <v>178</v>
      </c>
      <c r="K972" t="s">
        <v>82</v>
      </c>
      <c r="L972" t="s">
        <v>70</v>
      </c>
      <c r="O972" t="s">
        <v>70</v>
      </c>
      <c r="P972" t="s">
        <v>178</v>
      </c>
      <c r="Q972" t="s">
        <v>82</v>
      </c>
      <c r="R972" t="s">
        <v>57</v>
      </c>
      <c r="S972" t="s">
        <v>3137</v>
      </c>
      <c r="U972" t="s">
        <v>42</v>
      </c>
      <c r="V972" t="s">
        <v>42</v>
      </c>
      <c r="AD972" t="s">
        <v>42</v>
      </c>
      <c r="AK972" t="s">
        <v>42</v>
      </c>
      <c r="AL972" t="s">
        <v>43</v>
      </c>
    </row>
    <row r="973" spans="1:38" x14ac:dyDescent="0.25">
      <c r="A973">
        <v>971</v>
      </c>
      <c r="B973" t="s">
        <v>3138</v>
      </c>
      <c r="C973" s="6" t="s">
        <v>3139</v>
      </c>
      <c r="D973">
        <v>24</v>
      </c>
      <c r="E973" t="s">
        <v>46</v>
      </c>
      <c r="F973" t="s">
        <v>55</v>
      </c>
      <c r="G973" t="s">
        <v>447</v>
      </c>
      <c r="H973" t="s">
        <v>82</v>
      </c>
      <c r="I973" t="s">
        <v>57</v>
      </c>
      <c r="J973" t="s">
        <v>447</v>
      </c>
      <c r="K973" t="s">
        <v>82</v>
      </c>
      <c r="L973" t="s">
        <v>70</v>
      </c>
      <c r="N973" t="s">
        <v>456</v>
      </c>
      <c r="O973" t="s">
        <v>70</v>
      </c>
      <c r="P973" t="s">
        <v>447</v>
      </c>
      <c r="Q973" t="s">
        <v>82</v>
      </c>
      <c r="R973" t="s">
        <v>57</v>
      </c>
      <c r="S973" t="s">
        <v>3140</v>
      </c>
      <c r="U973" t="s">
        <v>42</v>
      </c>
      <c r="W973" t="s">
        <v>42</v>
      </c>
      <c r="AA973" t="s">
        <v>42</v>
      </c>
      <c r="AL973" t="s">
        <v>43</v>
      </c>
    </row>
    <row r="974" spans="1:38" x14ac:dyDescent="0.25">
      <c r="A974">
        <v>972</v>
      </c>
      <c r="B974" t="s">
        <v>3141</v>
      </c>
      <c r="C974" s="6" t="s">
        <v>3142</v>
      </c>
      <c r="D974">
        <v>51</v>
      </c>
      <c r="E974" t="s">
        <v>46</v>
      </c>
      <c r="F974" t="s">
        <v>55</v>
      </c>
      <c r="G974" t="s">
        <v>320</v>
      </c>
      <c r="H974" t="s">
        <v>49</v>
      </c>
      <c r="J974" t="s">
        <v>151</v>
      </c>
      <c r="K974" t="s">
        <v>93</v>
      </c>
      <c r="L974" t="s">
        <v>50</v>
      </c>
      <c r="N974" t="s">
        <v>102</v>
      </c>
      <c r="O974" t="s">
        <v>1796</v>
      </c>
      <c r="S974" t="s">
        <v>3143</v>
      </c>
      <c r="U974" t="s">
        <v>42</v>
      </c>
      <c r="AA974" t="s">
        <v>42</v>
      </c>
      <c r="AD974" t="s">
        <v>42</v>
      </c>
      <c r="AL974" t="s">
        <v>43</v>
      </c>
    </row>
    <row r="975" spans="1:38" x14ac:dyDescent="0.25">
      <c r="A975">
        <v>973</v>
      </c>
      <c r="B975" t="s">
        <v>3144</v>
      </c>
      <c r="C975" s="6" t="s">
        <v>3145</v>
      </c>
      <c r="D975">
        <v>52</v>
      </c>
      <c r="E975" t="s">
        <v>46</v>
      </c>
      <c r="F975" t="s">
        <v>47</v>
      </c>
      <c r="G975" t="s">
        <v>82</v>
      </c>
      <c r="H975" t="s">
        <v>82</v>
      </c>
      <c r="I975" t="s">
        <v>57</v>
      </c>
      <c r="J975" t="s">
        <v>82</v>
      </c>
      <c r="K975" t="s">
        <v>82</v>
      </c>
      <c r="L975" t="s">
        <v>34</v>
      </c>
      <c r="M975" t="s">
        <v>110</v>
      </c>
      <c r="N975" t="s">
        <v>166</v>
      </c>
      <c r="O975" t="s">
        <v>110</v>
      </c>
      <c r="P975" t="s">
        <v>82</v>
      </c>
      <c r="Q975" t="s">
        <v>82</v>
      </c>
      <c r="S975" t="s">
        <v>3146</v>
      </c>
      <c r="V975" t="s">
        <v>42</v>
      </c>
      <c r="W975" t="s">
        <v>42</v>
      </c>
      <c r="AC975" t="s">
        <v>42</v>
      </c>
      <c r="AK975" t="s">
        <v>42</v>
      </c>
      <c r="AL975" t="s">
        <v>43</v>
      </c>
    </row>
    <row r="976" spans="1:38" x14ac:dyDescent="0.25">
      <c r="A976">
        <v>974</v>
      </c>
      <c r="B976" t="s">
        <v>3147</v>
      </c>
      <c r="C976" s="6" t="s">
        <v>3148</v>
      </c>
      <c r="D976">
        <v>26</v>
      </c>
      <c r="E976" t="s">
        <v>46</v>
      </c>
      <c r="F976" t="s">
        <v>55</v>
      </c>
      <c r="G976" t="s">
        <v>422</v>
      </c>
      <c r="H976" t="s">
        <v>82</v>
      </c>
      <c r="I976" t="s">
        <v>57</v>
      </c>
      <c r="J976" t="s">
        <v>82</v>
      </c>
      <c r="K976" t="s">
        <v>82</v>
      </c>
      <c r="L976" t="s">
        <v>50</v>
      </c>
      <c r="N976" t="s">
        <v>59</v>
      </c>
      <c r="O976" t="s">
        <v>179</v>
      </c>
      <c r="P976" t="s">
        <v>82</v>
      </c>
      <c r="Q976" t="s">
        <v>82</v>
      </c>
      <c r="R976" t="s">
        <v>57</v>
      </c>
      <c r="S976" t="s">
        <v>3149</v>
      </c>
      <c r="U976" t="s">
        <v>42</v>
      </c>
      <c r="W976" t="s">
        <v>42</v>
      </c>
      <c r="AL976" t="s">
        <v>43</v>
      </c>
    </row>
    <row r="977" spans="1:38" x14ac:dyDescent="0.25">
      <c r="A977">
        <v>975</v>
      </c>
      <c r="B977" t="s">
        <v>3150</v>
      </c>
      <c r="C977" s="6" t="s">
        <v>695</v>
      </c>
      <c r="D977">
        <v>29</v>
      </c>
      <c r="E977" t="s">
        <v>46</v>
      </c>
      <c r="F977" t="s">
        <v>55</v>
      </c>
      <c r="G977" t="s">
        <v>469</v>
      </c>
      <c r="H977" t="s">
        <v>202</v>
      </c>
      <c r="I977" t="s">
        <v>57</v>
      </c>
      <c r="J977" t="s">
        <v>469</v>
      </c>
      <c r="K977" t="s">
        <v>202</v>
      </c>
      <c r="L977" t="s">
        <v>70</v>
      </c>
      <c r="N977" t="s">
        <v>59</v>
      </c>
      <c r="O977" t="s">
        <v>210</v>
      </c>
      <c r="P977" t="s">
        <v>469</v>
      </c>
      <c r="Q977" t="s">
        <v>202</v>
      </c>
      <c r="S977" t="s">
        <v>3151</v>
      </c>
      <c r="U977" t="s">
        <v>42</v>
      </c>
      <c r="V977" t="s">
        <v>42</v>
      </c>
      <c r="W977" t="s">
        <v>42</v>
      </c>
      <c r="X977" t="s">
        <v>42</v>
      </c>
      <c r="AA977" t="s">
        <v>42</v>
      </c>
      <c r="AD977" t="s">
        <v>42</v>
      </c>
      <c r="AK977" t="s">
        <v>42</v>
      </c>
      <c r="AL977" t="s">
        <v>43</v>
      </c>
    </row>
    <row r="978" spans="1:38" x14ac:dyDescent="0.25">
      <c r="A978">
        <v>976</v>
      </c>
      <c r="B978" t="s">
        <v>3152</v>
      </c>
      <c r="C978" s="6" t="s">
        <v>3153</v>
      </c>
      <c r="D978">
        <v>54</v>
      </c>
      <c r="E978" t="s">
        <v>54</v>
      </c>
      <c r="F978" t="s">
        <v>55</v>
      </c>
      <c r="G978" t="s">
        <v>178</v>
      </c>
      <c r="H978" t="s">
        <v>82</v>
      </c>
      <c r="I978" t="s">
        <v>57</v>
      </c>
      <c r="J978" t="s">
        <v>178</v>
      </c>
      <c r="K978" t="s">
        <v>82</v>
      </c>
      <c r="L978" t="s">
        <v>70</v>
      </c>
      <c r="N978" t="s">
        <v>59</v>
      </c>
      <c r="O978" t="s">
        <v>70</v>
      </c>
      <c r="P978" t="s">
        <v>178</v>
      </c>
      <c r="Q978" t="s">
        <v>82</v>
      </c>
      <c r="S978" t="s">
        <v>412</v>
      </c>
      <c r="W978" t="s">
        <v>42</v>
      </c>
      <c r="AK978" t="s">
        <v>42</v>
      </c>
      <c r="AL978" t="s">
        <v>43</v>
      </c>
    </row>
    <row r="979" spans="1:38" x14ac:dyDescent="0.25">
      <c r="A979">
        <v>977</v>
      </c>
      <c r="B979" t="s">
        <v>3154</v>
      </c>
      <c r="C979" s="6" t="s">
        <v>3155</v>
      </c>
      <c r="D979">
        <v>43</v>
      </c>
      <c r="E979" t="s">
        <v>46</v>
      </c>
      <c r="F979" t="s">
        <v>55</v>
      </c>
      <c r="G979" t="s">
        <v>207</v>
      </c>
      <c r="H979" t="s">
        <v>93</v>
      </c>
      <c r="I979" t="s">
        <v>57</v>
      </c>
      <c r="J979" t="s">
        <v>207</v>
      </c>
      <c r="K979" t="s">
        <v>93</v>
      </c>
      <c r="L979" t="s">
        <v>70</v>
      </c>
      <c r="N979" t="s">
        <v>59</v>
      </c>
      <c r="O979" t="s">
        <v>70</v>
      </c>
      <c r="P979" t="s">
        <v>207</v>
      </c>
      <c r="Q979" t="s">
        <v>93</v>
      </c>
      <c r="S979" t="s">
        <v>3156</v>
      </c>
      <c r="U979" t="s">
        <v>42</v>
      </c>
      <c r="W979" t="s">
        <v>42</v>
      </c>
      <c r="AA979" t="s">
        <v>42</v>
      </c>
      <c r="AD979" t="s">
        <v>42</v>
      </c>
      <c r="AK979" t="s">
        <v>42</v>
      </c>
      <c r="AL979" t="s">
        <v>43</v>
      </c>
    </row>
    <row r="980" spans="1:38" x14ac:dyDescent="0.25">
      <c r="A980">
        <v>978</v>
      </c>
      <c r="B980" t="s">
        <v>3157</v>
      </c>
      <c r="C980" s="6" t="s">
        <v>3158</v>
      </c>
      <c r="D980">
        <v>20</v>
      </c>
      <c r="E980" t="s">
        <v>46</v>
      </c>
      <c r="F980" t="s">
        <v>106</v>
      </c>
      <c r="J980" t="s">
        <v>82</v>
      </c>
      <c r="K980" t="s">
        <v>82</v>
      </c>
      <c r="L980" t="s">
        <v>50</v>
      </c>
      <c r="N980" t="s">
        <v>59</v>
      </c>
      <c r="O980" t="s">
        <v>171</v>
      </c>
      <c r="P980" t="s">
        <v>82</v>
      </c>
      <c r="Q980" t="s">
        <v>82</v>
      </c>
      <c r="S980" t="s">
        <v>886</v>
      </c>
      <c r="W980" t="s">
        <v>42</v>
      </c>
      <c r="AK980" t="s">
        <v>42</v>
      </c>
      <c r="AL980" t="s">
        <v>43</v>
      </c>
    </row>
    <row r="981" spans="1:38" x14ac:dyDescent="0.25">
      <c r="A981">
        <v>979</v>
      </c>
      <c r="B981" t="s">
        <v>3159</v>
      </c>
      <c r="C981" s="6" t="s">
        <v>3160</v>
      </c>
      <c r="D981">
        <v>28</v>
      </c>
      <c r="E981" t="s">
        <v>46</v>
      </c>
      <c r="F981" t="s">
        <v>55</v>
      </c>
      <c r="G981" t="s">
        <v>101</v>
      </c>
      <c r="H981" t="s">
        <v>101</v>
      </c>
      <c r="I981" t="s">
        <v>57</v>
      </c>
      <c r="J981" t="s">
        <v>101</v>
      </c>
      <c r="K981" t="s">
        <v>101</v>
      </c>
      <c r="L981" t="s">
        <v>70</v>
      </c>
      <c r="O981" t="s">
        <v>70</v>
      </c>
      <c r="P981" t="s">
        <v>101</v>
      </c>
      <c r="Q981" t="s">
        <v>101</v>
      </c>
      <c r="R981" t="s">
        <v>57</v>
      </c>
      <c r="S981" t="s">
        <v>538</v>
      </c>
      <c r="U981" t="s">
        <v>42</v>
      </c>
      <c r="AK981" t="s">
        <v>42</v>
      </c>
      <c r="AL981" t="s">
        <v>43</v>
      </c>
    </row>
    <row r="982" spans="1:38" x14ac:dyDescent="0.25">
      <c r="A982">
        <v>980</v>
      </c>
      <c r="B982" t="s">
        <v>3161</v>
      </c>
      <c r="C982" s="6" t="s">
        <v>808</v>
      </c>
      <c r="D982">
        <v>29</v>
      </c>
      <c r="E982" t="s">
        <v>46</v>
      </c>
      <c r="F982" t="s">
        <v>106</v>
      </c>
      <c r="G982" t="s">
        <v>82</v>
      </c>
      <c r="H982" t="s">
        <v>82</v>
      </c>
      <c r="I982" t="s">
        <v>57</v>
      </c>
      <c r="J982" t="s">
        <v>82</v>
      </c>
      <c r="K982" t="s">
        <v>82</v>
      </c>
      <c r="L982" t="s">
        <v>50</v>
      </c>
      <c r="N982" t="s">
        <v>59</v>
      </c>
      <c r="O982" t="s">
        <v>60</v>
      </c>
      <c r="P982" t="s">
        <v>61</v>
      </c>
      <c r="R982" t="s">
        <v>57</v>
      </c>
      <c r="S982" t="s">
        <v>3162</v>
      </c>
      <c r="W982" t="s">
        <v>42</v>
      </c>
      <c r="AI982" t="s">
        <v>713</v>
      </c>
      <c r="AL982" t="s">
        <v>43</v>
      </c>
    </row>
    <row r="983" spans="1:38" x14ac:dyDescent="0.25">
      <c r="A983">
        <v>981</v>
      </c>
      <c r="B983" t="s">
        <v>3163</v>
      </c>
      <c r="C983" s="6" t="s">
        <v>3164</v>
      </c>
      <c r="D983">
        <v>49</v>
      </c>
      <c r="E983" t="s">
        <v>54</v>
      </c>
      <c r="F983" t="s">
        <v>55</v>
      </c>
      <c r="G983" t="s">
        <v>68</v>
      </c>
      <c r="H983" t="s">
        <v>49</v>
      </c>
      <c r="J983" t="s">
        <v>68</v>
      </c>
      <c r="K983" t="s">
        <v>49</v>
      </c>
      <c r="L983" t="s">
        <v>50</v>
      </c>
      <c r="N983" t="s">
        <v>2440</v>
      </c>
      <c r="O983" t="s">
        <v>70</v>
      </c>
      <c r="S983" t="s">
        <v>89</v>
      </c>
      <c r="U983" t="s">
        <v>42</v>
      </c>
      <c r="AL983" t="s">
        <v>43</v>
      </c>
    </row>
    <row r="984" spans="1:38" x14ac:dyDescent="0.25">
      <c r="A984">
        <v>982</v>
      </c>
      <c r="B984" t="s">
        <v>3165</v>
      </c>
      <c r="C984" s="6" t="s">
        <v>2298</v>
      </c>
      <c r="D984">
        <v>65</v>
      </c>
      <c r="E984" t="s">
        <v>54</v>
      </c>
      <c r="F984" t="s">
        <v>55</v>
      </c>
      <c r="G984" t="s">
        <v>341</v>
      </c>
      <c r="H984" t="s">
        <v>101</v>
      </c>
      <c r="I984" t="s">
        <v>57</v>
      </c>
      <c r="J984" t="s">
        <v>341</v>
      </c>
      <c r="K984" t="s">
        <v>101</v>
      </c>
      <c r="L984" t="s">
        <v>70</v>
      </c>
      <c r="N984" t="s">
        <v>350</v>
      </c>
      <c r="O984" t="s">
        <v>70</v>
      </c>
      <c r="P984" t="s">
        <v>341</v>
      </c>
      <c r="Q984" t="s">
        <v>101</v>
      </c>
      <c r="R984" t="s">
        <v>57</v>
      </c>
      <c r="S984" t="s">
        <v>3166</v>
      </c>
      <c r="U984" t="s">
        <v>42</v>
      </c>
      <c r="W984" t="s">
        <v>42</v>
      </c>
      <c r="Y984" t="s">
        <v>42</v>
      </c>
      <c r="AA984" t="s">
        <v>42</v>
      </c>
      <c r="AC984" t="s">
        <v>42</v>
      </c>
      <c r="AL984" t="s">
        <v>43</v>
      </c>
    </row>
    <row r="985" spans="1:38" x14ac:dyDescent="0.25">
      <c r="A985">
        <v>983</v>
      </c>
      <c r="B985" t="s">
        <v>3167</v>
      </c>
      <c r="C985" s="6" t="s">
        <v>3168</v>
      </c>
      <c r="D985">
        <v>35</v>
      </c>
      <c r="E985" t="s">
        <v>46</v>
      </c>
      <c r="F985" t="s">
        <v>106</v>
      </c>
      <c r="G985" t="s">
        <v>250</v>
      </c>
      <c r="H985" t="s">
        <v>251</v>
      </c>
      <c r="I985" t="s">
        <v>57</v>
      </c>
      <c r="J985" t="s">
        <v>82</v>
      </c>
      <c r="K985" t="s">
        <v>82</v>
      </c>
      <c r="L985" t="s">
        <v>34</v>
      </c>
      <c r="O985" t="s">
        <v>2048</v>
      </c>
      <c r="S985" t="s">
        <v>538</v>
      </c>
      <c r="U985" t="s">
        <v>42</v>
      </c>
      <c r="AK985" t="s">
        <v>42</v>
      </c>
      <c r="AL985" t="s">
        <v>43</v>
      </c>
    </row>
    <row r="986" spans="1:38" x14ac:dyDescent="0.25">
      <c r="A986">
        <v>984</v>
      </c>
      <c r="B986" t="s">
        <v>3169</v>
      </c>
      <c r="C986" s="6" t="s">
        <v>3170</v>
      </c>
      <c r="D986">
        <v>26</v>
      </c>
      <c r="E986" t="s">
        <v>46</v>
      </c>
      <c r="F986" t="s">
        <v>55</v>
      </c>
      <c r="G986" t="s">
        <v>3171</v>
      </c>
      <c r="H986" t="s">
        <v>2510</v>
      </c>
      <c r="J986" t="s">
        <v>384</v>
      </c>
      <c r="K986" t="s">
        <v>202</v>
      </c>
      <c r="L986" t="s">
        <v>50</v>
      </c>
      <c r="N986" t="s">
        <v>102</v>
      </c>
      <c r="O986" t="s">
        <v>70</v>
      </c>
      <c r="S986" t="s">
        <v>111</v>
      </c>
      <c r="AD986" t="s">
        <v>42</v>
      </c>
      <c r="AF986" t="s">
        <v>42</v>
      </c>
      <c r="AL986" t="s">
        <v>43</v>
      </c>
    </row>
    <row r="987" spans="1:38" x14ac:dyDescent="0.25">
      <c r="A987">
        <v>985</v>
      </c>
      <c r="B987" t="s">
        <v>3172</v>
      </c>
      <c r="C987" s="6" t="s">
        <v>3173</v>
      </c>
      <c r="D987">
        <v>25</v>
      </c>
      <c r="E987" t="s">
        <v>54</v>
      </c>
      <c r="F987" t="s">
        <v>55</v>
      </c>
      <c r="G987" t="s">
        <v>178</v>
      </c>
      <c r="H987" t="s">
        <v>82</v>
      </c>
      <c r="I987" t="s">
        <v>57</v>
      </c>
      <c r="J987" t="s">
        <v>178</v>
      </c>
      <c r="K987" t="s">
        <v>82</v>
      </c>
      <c r="L987" t="s">
        <v>70</v>
      </c>
      <c r="O987" t="s">
        <v>70</v>
      </c>
      <c r="S987" t="s">
        <v>3174</v>
      </c>
      <c r="Y987" t="s">
        <v>42</v>
      </c>
      <c r="AA987" t="s">
        <v>42</v>
      </c>
      <c r="AK987" t="s">
        <v>42</v>
      </c>
      <c r="AL987" t="s">
        <v>43</v>
      </c>
    </row>
    <row r="988" spans="1:38" x14ac:dyDescent="0.25">
      <c r="A988">
        <v>986</v>
      </c>
      <c r="B988" t="s">
        <v>3175</v>
      </c>
      <c r="C988" s="6" t="s">
        <v>3176</v>
      </c>
      <c r="D988">
        <v>63</v>
      </c>
      <c r="E988" t="s">
        <v>54</v>
      </c>
      <c r="F988" t="s">
        <v>55</v>
      </c>
      <c r="G988" t="s">
        <v>422</v>
      </c>
      <c r="H988" t="s">
        <v>82</v>
      </c>
      <c r="I988" t="s">
        <v>57</v>
      </c>
      <c r="J988" t="s">
        <v>422</v>
      </c>
      <c r="K988" t="s">
        <v>82</v>
      </c>
      <c r="L988" t="s">
        <v>70</v>
      </c>
      <c r="N988" t="s">
        <v>3177</v>
      </c>
      <c r="O988" t="s">
        <v>70</v>
      </c>
      <c r="P988" t="s">
        <v>422</v>
      </c>
      <c r="Q988" t="s">
        <v>82</v>
      </c>
      <c r="R988" t="s">
        <v>57</v>
      </c>
      <c r="S988" t="s">
        <v>3178</v>
      </c>
      <c r="Y988" t="s">
        <v>42</v>
      </c>
      <c r="AC988" t="s">
        <v>42</v>
      </c>
      <c r="AL988" t="s">
        <v>43</v>
      </c>
    </row>
    <row r="989" spans="1:38" x14ac:dyDescent="0.25">
      <c r="A989">
        <v>987</v>
      </c>
      <c r="B989" t="s">
        <v>3179</v>
      </c>
      <c r="C989" s="6" t="s">
        <v>3180</v>
      </c>
      <c r="D989">
        <v>64</v>
      </c>
      <c r="E989" t="s">
        <v>46</v>
      </c>
      <c r="F989" t="s">
        <v>55</v>
      </c>
      <c r="G989" t="s">
        <v>165</v>
      </c>
      <c r="H989" t="s">
        <v>93</v>
      </c>
      <c r="I989" t="s">
        <v>57</v>
      </c>
      <c r="J989" t="s">
        <v>165</v>
      </c>
      <c r="K989" t="s">
        <v>93</v>
      </c>
      <c r="L989" t="s">
        <v>34</v>
      </c>
      <c r="O989" t="s">
        <v>287</v>
      </c>
      <c r="P989" t="s">
        <v>165</v>
      </c>
      <c r="Q989" t="s">
        <v>93</v>
      </c>
      <c r="R989" t="s">
        <v>57</v>
      </c>
      <c r="S989" t="s">
        <v>3181</v>
      </c>
      <c r="U989" t="s">
        <v>42</v>
      </c>
      <c r="AK989" t="s">
        <v>42</v>
      </c>
      <c r="AL989" t="s">
        <v>43</v>
      </c>
    </row>
    <row r="990" spans="1:38" x14ac:dyDescent="0.25">
      <c r="A990">
        <v>988</v>
      </c>
      <c r="B990" t="s">
        <v>3182</v>
      </c>
      <c r="C990" s="6" t="s">
        <v>3183</v>
      </c>
      <c r="D990">
        <v>53</v>
      </c>
      <c r="E990" t="s">
        <v>46</v>
      </c>
      <c r="F990" t="s">
        <v>106</v>
      </c>
      <c r="G990" t="s">
        <v>341</v>
      </c>
      <c r="H990" t="s">
        <v>101</v>
      </c>
      <c r="J990" t="s">
        <v>341</v>
      </c>
      <c r="K990" t="s">
        <v>101</v>
      </c>
      <c r="L990" t="s">
        <v>70</v>
      </c>
      <c r="N990" t="s">
        <v>59</v>
      </c>
      <c r="O990" t="s">
        <v>70</v>
      </c>
      <c r="S990" t="s">
        <v>51</v>
      </c>
      <c r="V990" t="s">
        <v>42</v>
      </c>
      <c r="AL990" t="s">
        <v>43</v>
      </c>
    </row>
    <row r="991" spans="1:38" x14ac:dyDescent="0.25">
      <c r="A991">
        <v>989</v>
      </c>
      <c r="B991" t="s">
        <v>3184</v>
      </c>
      <c r="C991" s="6" t="s">
        <v>661</v>
      </c>
      <c r="D991">
        <v>54</v>
      </c>
      <c r="E991" t="s">
        <v>46</v>
      </c>
      <c r="F991" t="s">
        <v>55</v>
      </c>
      <c r="J991" t="s">
        <v>208</v>
      </c>
      <c r="K991" t="s">
        <v>93</v>
      </c>
      <c r="L991" t="s">
        <v>34</v>
      </c>
      <c r="N991" t="s">
        <v>2019</v>
      </c>
      <c r="O991" t="s">
        <v>110</v>
      </c>
      <c r="P991" t="s">
        <v>208</v>
      </c>
      <c r="Q991" t="s">
        <v>93</v>
      </c>
      <c r="S991" t="s">
        <v>3185</v>
      </c>
      <c r="V991" t="s">
        <v>42</v>
      </c>
      <c r="W991" t="s">
        <v>42</v>
      </c>
      <c r="AK991" t="s">
        <v>42</v>
      </c>
      <c r="AL991" t="s">
        <v>43</v>
      </c>
    </row>
    <row r="992" spans="1:38" x14ac:dyDescent="0.25">
      <c r="A992">
        <v>990</v>
      </c>
      <c r="B992" t="s">
        <v>3186</v>
      </c>
      <c r="C992" s="6" t="s">
        <v>3187</v>
      </c>
      <c r="D992">
        <v>54</v>
      </c>
      <c r="E992" t="s">
        <v>54</v>
      </c>
      <c r="F992" t="s">
        <v>55</v>
      </c>
      <c r="G992" t="s">
        <v>503</v>
      </c>
      <c r="H992" t="s">
        <v>82</v>
      </c>
      <c r="I992" t="s">
        <v>57</v>
      </c>
      <c r="J992" t="s">
        <v>178</v>
      </c>
      <c r="K992" t="s">
        <v>82</v>
      </c>
      <c r="L992" t="s">
        <v>50</v>
      </c>
      <c r="N992" t="s">
        <v>166</v>
      </c>
      <c r="O992" t="s">
        <v>60</v>
      </c>
      <c r="P992" t="s">
        <v>61</v>
      </c>
      <c r="R992" t="s">
        <v>57</v>
      </c>
      <c r="S992" t="s">
        <v>3188</v>
      </c>
      <c r="U992" t="s">
        <v>42</v>
      </c>
      <c r="AC992" t="s">
        <v>42</v>
      </c>
      <c r="AL992" t="s">
        <v>43</v>
      </c>
    </row>
    <row r="993" spans="1:38" x14ac:dyDescent="0.25">
      <c r="A993">
        <v>991</v>
      </c>
      <c r="B993" t="s">
        <v>3189</v>
      </c>
      <c r="C993" s="6" t="s">
        <v>3190</v>
      </c>
      <c r="D993">
        <v>64</v>
      </c>
      <c r="E993" t="s">
        <v>46</v>
      </c>
      <c r="F993" t="s">
        <v>55</v>
      </c>
      <c r="G993" t="s">
        <v>97</v>
      </c>
      <c r="H993" t="s">
        <v>82</v>
      </c>
      <c r="I993" t="s">
        <v>57</v>
      </c>
      <c r="J993" t="s">
        <v>97</v>
      </c>
      <c r="K993" t="s">
        <v>82</v>
      </c>
      <c r="L993" t="s">
        <v>70</v>
      </c>
      <c r="N993" t="s">
        <v>59</v>
      </c>
      <c r="O993" t="s">
        <v>70</v>
      </c>
      <c r="P993" t="s">
        <v>97</v>
      </c>
      <c r="Q993" t="s">
        <v>82</v>
      </c>
      <c r="S993" t="s">
        <v>3191</v>
      </c>
      <c r="W993" t="s">
        <v>42</v>
      </c>
      <c r="AK993" t="s">
        <v>42</v>
      </c>
      <c r="AL993" t="s">
        <v>43</v>
      </c>
    </row>
    <row r="994" spans="1:38" x14ac:dyDescent="0.25">
      <c r="A994">
        <v>992</v>
      </c>
      <c r="B994" t="s">
        <v>3192</v>
      </c>
      <c r="C994" s="6" t="s">
        <v>559</v>
      </c>
      <c r="D994">
        <v>37</v>
      </c>
      <c r="E994" t="s">
        <v>46</v>
      </c>
      <c r="F994" t="s">
        <v>55</v>
      </c>
      <c r="G994" t="s">
        <v>128</v>
      </c>
      <c r="H994" t="s">
        <v>142</v>
      </c>
      <c r="I994" t="s">
        <v>57</v>
      </c>
      <c r="J994" t="s">
        <v>128</v>
      </c>
      <c r="K994" t="s">
        <v>142</v>
      </c>
      <c r="L994" t="s">
        <v>70</v>
      </c>
      <c r="N994" t="s">
        <v>3193</v>
      </c>
      <c r="O994" t="s">
        <v>70</v>
      </c>
      <c r="P994" t="s">
        <v>128</v>
      </c>
      <c r="Q994" t="s">
        <v>142</v>
      </c>
      <c r="S994" t="s">
        <v>3194</v>
      </c>
      <c r="AD994" t="s">
        <v>42</v>
      </c>
      <c r="AK994" t="s">
        <v>42</v>
      </c>
      <c r="AL994" t="s">
        <v>43</v>
      </c>
    </row>
    <row r="995" spans="1:38" x14ac:dyDescent="0.25">
      <c r="A995">
        <v>993</v>
      </c>
      <c r="B995" t="s">
        <v>3195</v>
      </c>
      <c r="C995" s="6" t="s">
        <v>3196</v>
      </c>
      <c r="D995">
        <v>41</v>
      </c>
      <c r="E995" t="s">
        <v>46</v>
      </c>
      <c r="F995" t="s">
        <v>55</v>
      </c>
      <c r="G995" t="s">
        <v>381</v>
      </c>
      <c r="H995" t="s">
        <v>202</v>
      </c>
      <c r="I995" t="s">
        <v>57</v>
      </c>
      <c r="J995" t="s">
        <v>208</v>
      </c>
      <c r="K995" t="s">
        <v>93</v>
      </c>
      <c r="L995" t="s">
        <v>50</v>
      </c>
      <c r="N995" t="s">
        <v>170</v>
      </c>
      <c r="O995" t="s">
        <v>70</v>
      </c>
      <c r="P995" t="s">
        <v>381</v>
      </c>
      <c r="Q995" t="s">
        <v>202</v>
      </c>
      <c r="S995" t="s">
        <v>3197</v>
      </c>
      <c r="U995" t="s">
        <v>42</v>
      </c>
      <c r="V995" t="s">
        <v>42</v>
      </c>
      <c r="W995" t="s">
        <v>42</v>
      </c>
      <c r="AA995" t="s">
        <v>42</v>
      </c>
      <c r="AC995" t="s">
        <v>42</v>
      </c>
      <c r="AE995" t="s">
        <v>42</v>
      </c>
      <c r="AI995" t="s">
        <v>1982</v>
      </c>
      <c r="AK995" t="s">
        <v>42</v>
      </c>
      <c r="AL995" t="s">
        <v>43</v>
      </c>
    </row>
    <row r="996" spans="1:38" x14ac:dyDescent="0.25">
      <c r="A996">
        <v>994</v>
      </c>
      <c r="B996" t="s">
        <v>3198</v>
      </c>
      <c r="C996" s="6" t="s">
        <v>3199</v>
      </c>
      <c r="D996">
        <v>48</v>
      </c>
      <c r="E996" t="s">
        <v>54</v>
      </c>
      <c r="F996" t="s">
        <v>47</v>
      </c>
      <c r="G996" t="s">
        <v>93</v>
      </c>
      <c r="J996" t="s">
        <v>93</v>
      </c>
      <c r="K996" t="s">
        <v>93</v>
      </c>
      <c r="L996" t="s">
        <v>50</v>
      </c>
      <c r="S996" t="s">
        <v>117</v>
      </c>
      <c r="V996" t="s">
        <v>42</v>
      </c>
      <c r="AL996" t="s">
        <v>43</v>
      </c>
    </row>
    <row r="997" spans="1:38" x14ac:dyDescent="0.25">
      <c r="A997">
        <v>995</v>
      </c>
      <c r="B997" t="s">
        <v>3200</v>
      </c>
      <c r="C997" s="6" t="s">
        <v>3201</v>
      </c>
      <c r="D997">
        <v>35</v>
      </c>
      <c r="E997" t="s">
        <v>46</v>
      </c>
      <c r="F997" t="s">
        <v>106</v>
      </c>
      <c r="G997" t="s">
        <v>101</v>
      </c>
      <c r="H997" t="s">
        <v>101</v>
      </c>
      <c r="I997" t="s">
        <v>57</v>
      </c>
      <c r="J997" t="s">
        <v>101</v>
      </c>
      <c r="L997" t="s">
        <v>70</v>
      </c>
      <c r="N997" t="s">
        <v>170</v>
      </c>
      <c r="O997" t="s">
        <v>70</v>
      </c>
      <c r="P997" t="s">
        <v>101</v>
      </c>
      <c r="S997" t="s">
        <v>3202</v>
      </c>
      <c r="U997" t="s">
        <v>42</v>
      </c>
      <c r="W997" t="s">
        <v>42</v>
      </c>
      <c r="AD997" t="s">
        <v>42</v>
      </c>
      <c r="AK997" t="s">
        <v>42</v>
      </c>
      <c r="AL997" t="s">
        <v>43</v>
      </c>
    </row>
    <row r="998" spans="1:38" x14ac:dyDescent="0.25">
      <c r="A998">
        <v>996</v>
      </c>
      <c r="B998" t="s">
        <v>3203</v>
      </c>
      <c r="C998" s="6" t="s">
        <v>3204</v>
      </c>
      <c r="D998">
        <v>28</v>
      </c>
      <c r="E998" t="s">
        <v>46</v>
      </c>
      <c r="F998" t="s">
        <v>55</v>
      </c>
      <c r="G998" t="s">
        <v>279</v>
      </c>
      <c r="H998" t="s">
        <v>101</v>
      </c>
      <c r="J998" t="s">
        <v>1624</v>
      </c>
      <c r="K998" t="s">
        <v>101</v>
      </c>
      <c r="L998" t="s">
        <v>34</v>
      </c>
      <c r="M998" t="s">
        <v>3205</v>
      </c>
      <c r="N998" t="s">
        <v>3206</v>
      </c>
      <c r="O998" t="s">
        <v>34</v>
      </c>
      <c r="S998" t="s">
        <v>3207</v>
      </c>
      <c r="U998" t="s">
        <v>42</v>
      </c>
      <c r="AL998" t="s">
        <v>43</v>
      </c>
    </row>
    <row r="999" spans="1:38" x14ac:dyDescent="0.25">
      <c r="A999">
        <v>997</v>
      </c>
      <c r="B999" t="s">
        <v>3208</v>
      </c>
      <c r="C999" s="6" t="s">
        <v>3209</v>
      </c>
      <c r="D999">
        <v>37</v>
      </c>
      <c r="E999" t="s">
        <v>54</v>
      </c>
      <c r="F999" t="s">
        <v>55</v>
      </c>
      <c r="G999" t="s">
        <v>503</v>
      </c>
      <c r="H999" t="s">
        <v>82</v>
      </c>
      <c r="I999" t="s">
        <v>57</v>
      </c>
      <c r="J999" t="s">
        <v>503</v>
      </c>
      <c r="K999" t="s">
        <v>82</v>
      </c>
      <c r="L999" t="s">
        <v>50</v>
      </c>
      <c r="N999" t="s">
        <v>3210</v>
      </c>
      <c r="O999" t="s">
        <v>70</v>
      </c>
      <c r="P999" t="s">
        <v>503</v>
      </c>
      <c r="Q999" t="s">
        <v>82</v>
      </c>
      <c r="R999" t="s">
        <v>57</v>
      </c>
      <c r="S999" t="s">
        <v>3211</v>
      </c>
      <c r="U999" t="s">
        <v>42</v>
      </c>
      <c r="V999" t="s">
        <v>42</v>
      </c>
      <c r="W999" t="s">
        <v>42</v>
      </c>
      <c r="Y999" t="s">
        <v>42</v>
      </c>
      <c r="AA999" t="s">
        <v>42</v>
      </c>
      <c r="AL999" t="s">
        <v>43</v>
      </c>
    </row>
    <row r="1000" spans="1:38" x14ac:dyDescent="0.25">
      <c r="A1000">
        <v>998</v>
      </c>
      <c r="B1000" t="s">
        <v>3212</v>
      </c>
      <c r="C1000" s="6" t="s">
        <v>3213</v>
      </c>
      <c r="D1000">
        <v>21</v>
      </c>
      <c r="E1000" t="s">
        <v>46</v>
      </c>
      <c r="F1000" t="s">
        <v>55</v>
      </c>
      <c r="G1000" t="s">
        <v>1404</v>
      </c>
      <c r="H1000" t="s">
        <v>202</v>
      </c>
      <c r="I1000" t="s">
        <v>57</v>
      </c>
      <c r="J1000" t="s">
        <v>1404</v>
      </c>
      <c r="K1000" t="s">
        <v>202</v>
      </c>
      <c r="L1000" t="s">
        <v>70</v>
      </c>
      <c r="O1000" t="s">
        <v>287</v>
      </c>
      <c r="P1000" t="s">
        <v>1404</v>
      </c>
      <c r="Q1000" t="s">
        <v>202</v>
      </c>
      <c r="R1000" t="s">
        <v>57</v>
      </c>
      <c r="S1000" t="s">
        <v>538</v>
      </c>
      <c r="U1000" t="s">
        <v>42</v>
      </c>
      <c r="AK1000" t="s">
        <v>42</v>
      </c>
      <c r="AL1000" t="s">
        <v>43</v>
      </c>
    </row>
    <row r="1001" spans="1:38" x14ac:dyDescent="0.25">
      <c r="A1001">
        <v>999</v>
      </c>
      <c r="B1001" t="s">
        <v>3214</v>
      </c>
      <c r="C1001" s="6" t="s">
        <v>2905</v>
      </c>
      <c r="D1001">
        <v>36</v>
      </c>
      <c r="E1001" t="s">
        <v>54</v>
      </c>
      <c r="F1001" t="s">
        <v>55</v>
      </c>
      <c r="G1001" t="s">
        <v>192</v>
      </c>
      <c r="H1001" t="s">
        <v>82</v>
      </c>
      <c r="I1001" t="s">
        <v>57</v>
      </c>
      <c r="J1001" t="s">
        <v>192</v>
      </c>
      <c r="K1001" t="s">
        <v>82</v>
      </c>
      <c r="L1001" t="s">
        <v>70</v>
      </c>
      <c r="N1001" t="s">
        <v>59</v>
      </c>
      <c r="O1001" t="s">
        <v>70</v>
      </c>
      <c r="P1001" t="s">
        <v>192</v>
      </c>
      <c r="Q1001" t="s">
        <v>82</v>
      </c>
      <c r="S1001" t="s">
        <v>3215</v>
      </c>
      <c r="V1001" t="s">
        <v>42</v>
      </c>
      <c r="W1001" t="s">
        <v>42</v>
      </c>
      <c r="AC1001" t="s">
        <v>42</v>
      </c>
      <c r="AK1001" t="s">
        <v>42</v>
      </c>
      <c r="AL1001" t="s">
        <v>43</v>
      </c>
    </row>
    <row r="1002" spans="1:38" x14ac:dyDescent="0.25">
      <c r="A1002">
        <v>1000</v>
      </c>
      <c r="B1002" t="s">
        <v>3216</v>
      </c>
      <c r="C1002" s="6" t="s">
        <v>1076</v>
      </c>
      <c r="D1002">
        <v>65</v>
      </c>
      <c r="E1002" t="s">
        <v>46</v>
      </c>
      <c r="F1002" t="s">
        <v>47</v>
      </c>
      <c r="G1002" t="s">
        <v>93</v>
      </c>
      <c r="I1002" t="s">
        <v>57</v>
      </c>
      <c r="J1002" t="s">
        <v>93</v>
      </c>
      <c r="L1002" t="s">
        <v>70</v>
      </c>
      <c r="N1002" t="s">
        <v>350</v>
      </c>
      <c r="O1002" t="s">
        <v>70</v>
      </c>
      <c r="P1002" t="s">
        <v>93</v>
      </c>
      <c r="Q1002" t="s">
        <v>93</v>
      </c>
      <c r="S1002" t="s">
        <v>3217</v>
      </c>
      <c r="V1002" t="s">
        <v>42</v>
      </c>
      <c r="AL1002" t="s">
        <v>43</v>
      </c>
    </row>
    <row r="1003" spans="1:38" x14ac:dyDescent="0.25">
      <c r="A1003">
        <v>1001</v>
      </c>
      <c r="B1003" t="s">
        <v>3218</v>
      </c>
      <c r="C1003" s="6" t="s">
        <v>3219</v>
      </c>
      <c r="D1003">
        <v>39</v>
      </c>
      <c r="E1003" t="s">
        <v>46</v>
      </c>
      <c r="F1003" t="s">
        <v>55</v>
      </c>
      <c r="G1003" t="s">
        <v>974</v>
      </c>
      <c r="H1003" t="s">
        <v>137</v>
      </c>
      <c r="I1003" t="s">
        <v>57</v>
      </c>
      <c r="J1003" t="s">
        <v>974</v>
      </c>
      <c r="K1003" t="s">
        <v>137</v>
      </c>
      <c r="L1003" t="s">
        <v>70</v>
      </c>
      <c r="N1003" t="s">
        <v>456</v>
      </c>
      <c r="O1003" t="s">
        <v>70</v>
      </c>
      <c r="P1003" t="s">
        <v>974</v>
      </c>
      <c r="Q1003" t="s">
        <v>137</v>
      </c>
      <c r="R1003" t="s">
        <v>57</v>
      </c>
      <c r="S1003" t="s">
        <v>3220</v>
      </c>
      <c r="W1003" t="s">
        <v>42</v>
      </c>
      <c r="Y1003" t="s">
        <v>42</v>
      </c>
      <c r="AC1003" t="s">
        <v>42</v>
      </c>
      <c r="AL1003" t="s">
        <v>43</v>
      </c>
    </row>
    <row r="1004" spans="1:38" x14ac:dyDescent="0.25">
      <c r="A1004">
        <v>1002</v>
      </c>
      <c r="B1004" t="s">
        <v>3221</v>
      </c>
      <c r="C1004" s="6" t="s">
        <v>3222</v>
      </c>
      <c r="D1004">
        <v>24</v>
      </c>
      <c r="E1004" t="s">
        <v>46</v>
      </c>
      <c r="F1004" t="s">
        <v>55</v>
      </c>
      <c r="G1004" t="s">
        <v>132</v>
      </c>
      <c r="H1004" t="s">
        <v>93</v>
      </c>
      <c r="I1004" t="s">
        <v>57</v>
      </c>
      <c r="J1004" t="s">
        <v>165</v>
      </c>
      <c r="L1004" t="s">
        <v>34</v>
      </c>
      <c r="M1004" t="s">
        <v>2795</v>
      </c>
      <c r="N1004" t="s">
        <v>69</v>
      </c>
      <c r="O1004" t="s">
        <v>287</v>
      </c>
      <c r="P1004" t="s">
        <v>165</v>
      </c>
      <c r="S1004" t="s">
        <v>3223</v>
      </c>
      <c r="U1004" t="s">
        <v>42</v>
      </c>
      <c r="V1004" t="s">
        <v>42</v>
      </c>
      <c r="AC1004" t="s">
        <v>42</v>
      </c>
      <c r="AK1004" t="s">
        <v>42</v>
      </c>
      <c r="AL1004" t="s">
        <v>43</v>
      </c>
    </row>
    <row r="1005" spans="1:38" x14ac:dyDescent="0.25">
      <c r="A1005">
        <v>1003</v>
      </c>
      <c r="B1005" t="s">
        <v>3224</v>
      </c>
      <c r="C1005" s="6" t="s">
        <v>1212</v>
      </c>
      <c r="D1005">
        <v>52</v>
      </c>
      <c r="E1005" t="s">
        <v>46</v>
      </c>
      <c r="F1005" t="s">
        <v>55</v>
      </c>
      <c r="G1005" t="s">
        <v>201</v>
      </c>
      <c r="J1005" t="s">
        <v>201</v>
      </c>
      <c r="K1005" t="s">
        <v>202</v>
      </c>
      <c r="L1005" t="s">
        <v>70</v>
      </c>
      <c r="N1005" t="s">
        <v>102</v>
      </c>
      <c r="O1005" t="s">
        <v>70</v>
      </c>
      <c r="S1005" t="s">
        <v>103</v>
      </c>
      <c r="T1005" t="s">
        <v>3225</v>
      </c>
      <c r="Y1005" t="s">
        <v>42</v>
      </c>
      <c r="AL1005" t="s">
        <v>43</v>
      </c>
    </row>
    <row r="1006" spans="1:38" x14ac:dyDescent="0.25">
      <c r="A1006">
        <v>1004</v>
      </c>
      <c r="B1006" t="s">
        <v>3226</v>
      </c>
      <c r="C1006" s="6" t="s">
        <v>698</v>
      </c>
      <c r="D1006">
        <v>22</v>
      </c>
      <c r="E1006" t="s">
        <v>54</v>
      </c>
      <c r="F1006" t="s">
        <v>55</v>
      </c>
      <c r="G1006" t="s">
        <v>208</v>
      </c>
      <c r="J1006" t="s">
        <v>208</v>
      </c>
      <c r="K1006" t="s">
        <v>93</v>
      </c>
      <c r="L1006" t="s">
        <v>34</v>
      </c>
      <c r="M1006" t="s">
        <v>3227</v>
      </c>
      <c r="N1006" t="s">
        <v>170</v>
      </c>
      <c r="O1006" t="s">
        <v>110</v>
      </c>
      <c r="S1006" t="s">
        <v>3228</v>
      </c>
      <c r="T1006" t="s">
        <v>3229</v>
      </c>
      <c r="U1006" t="s">
        <v>42</v>
      </c>
      <c r="V1006" t="s">
        <v>42</v>
      </c>
      <c r="W1006" t="s">
        <v>42</v>
      </c>
      <c r="AL1006" t="s">
        <v>43</v>
      </c>
    </row>
    <row r="1007" spans="1:38" x14ac:dyDescent="0.25">
      <c r="A1007">
        <v>1005</v>
      </c>
      <c r="B1007" t="s">
        <v>3230</v>
      </c>
      <c r="C1007" s="6" t="s">
        <v>3231</v>
      </c>
      <c r="D1007">
        <v>39</v>
      </c>
      <c r="E1007" t="s">
        <v>46</v>
      </c>
      <c r="F1007" t="s">
        <v>47</v>
      </c>
      <c r="G1007" t="s">
        <v>101</v>
      </c>
      <c r="H1007" t="s">
        <v>101</v>
      </c>
      <c r="I1007" t="s">
        <v>57</v>
      </c>
      <c r="J1007" t="s">
        <v>101</v>
      </c>
      <c r="L1007" t="s">
        <v>50</v>
      </c>
      <c r="N1007" t="s">
        <v>59</v>
      </c>
      <c r="O1007" t="s">
        <v>60</v>
      </c>
      <c r="P1007" t="s">
        <v>61</v>
      </c>
      <c r="S1007" t="s">
        <v>3232</v>
      </c>
      <c r="V1007" t="s">
        <v>42</v>
      </c>
      <c r="AI1007" t="s">
        <v>713</v>
      </c>
      <c r="AL1007" t="s">
        <v>43</v>
      </c>
    </row>
    <row r="1008" spans="1:38" x14ac:dyDescent="0.25">
      <c r="A1008">
        <v>1006</v>
      </c>
      <c r="B1008" t="s">
        <v>3233</v>
      </c>
      <c r="C1008" s="6" t="s">
        <v>119</v>
      </c>
      <c r="D1008">
        <v>69</v>
      </c>
      <c r="E1008" t="s">
        <v>46</v>
      </c>
      <c r="F1008" t="s">
        <v>55</v>
      </c>
      <c r="J1008" t="s">
        <v>93</v>
      </c>
      <c r="K1008" t="s">
        <v>93</v>
      </c>
      <c r="L1008" t="s">
        <v>50</v>
      </c>
      <c r="O1008" t="s">
        <v>60</v>
      </c>
      <c r="P1008" t="s">
        <v>93</v>
      </c>
      <c r="S1008" t="s">
        <v>3234</v>
      </c>
      <c r="U1008" t="s">
        <v>42</v>
      </c>
      <c r="AC1008" t="s">
        <v>42</v>
      </c>
      <c r="AK1008" t="s">
        <v>42</v>
      </c>
      <c r="AL1008" t="s">
        <v>43</v>
      </c>
    </row>
    <row r="1009" spans="1:38" x14ac:dyDescent="0.25">
      <c r="A1009">
        <v>1007</v>
      </c>
      <c r="B1009" t="s">
        <v>3235</v>
      </c>
      <c r="C1009" s="6" t="s">
        <v>3236</v>
      </c>
      <c r="D1009">
        <v>25</v>
      </c>
      <c r="E1009" t="s">
        <v>46</v>
      </c>
      <c r="F1009" t="s">
        <v>55</v>
      </c>
      <c r="G1009" t="s">
        <v>320</v>
      </c>
      <c r="H1009" t="s">
        <v>49</v>
      </c>
      <c r="I1009" t="s">
        <v>57</v>
      </c>
      <c r="J1009" t="s">
        <v>320</v>
      </c>
      <c r="K1009" t="s">
        <v>49</v>
      </c>
      <c r="L1009" t="s">
        <v>70</v>
      </c>
      <c r="N1009" t="s">
        <v>166</v>
      </c>
      <c r="O1009" t="s">
        <v>70</v>
      </c>
      <c r="P1009" t="s">
        <v>320</v>
      </c>
      <c r="Q1009" t="s">
        <v>49</v>
      </c>
      <c r="S1009" t="s">
        <v>3237</v>
      </c>
      <c r="U1009" t="s">
        <v>42</v>
      </c>
      <c r="W1009" t="s">
        <v>42</v>
      </c>
      <c r="AA1009" t="s">
        <v>42</v>
      </c>
      <c r="AC1009" t="s">
        <v>42</v>
      </c>
      <c r="AE1009" t="s">
        <v>42</v>
      </c>
      <c r="AK1009" t="s">
        <v>42</v>
      </c>
      <c r="AL1009" t="s">
        <v>43</v>
      </c>
    </row>
    <row r="1010" spans="1:38" x14ac:dyDescent="0.25">
      <c r="A1010">
        <v>1008</v>
      </c>
      <c r="B1010" t="s">
        <v>3238</v>
      </c>
      <c r="C1010" s="6" t="s">
        <v>3239</v>
      </c>
      <c r="D1010">
        <v>29</v>
      </c>
      <c r="E1010" t="s">
        <v>46</v>
      </c>
      <c r="F1010" t="s">
        <v>55</v>
      </c>
      <c r="G1010" t="s">
        <v>3240</v>
      </c>
      <c r="H1010" t="s">
        <v>93</v>
      </c>
      <c r="J1010" t="s">
        <v>3240</v>
      </c>
      <c r="K1010" t="s">
        <v>93</v>
      </c>
      <c r="L1010" t="s">
        <v>70</v>
      </c>
      <c r="N1010" t="s">
        <v>269</v>
      </c>
      <c r="O1010" t="s">
        <v>70</v>
      </c>
      <c r="S1010" t="s">
        <v>89</v>
      </c>
      <c r="U1010" t="s">
        <v>42</v>
      </c>
      <c r="AL1010" t="s">
        <v>43</v>
      </c>
    </row>
    <row r="1011" spans="1:38" x14ac:dyDescent="0.25">
      <c r="A1011">
        <v>1009</v>
      </c>
      <c r="B1011" t="s">
        <v>3241</v>
      </c>
      <c r="C1011" s="6" t="s">
        <v>3242</v>
      </c>
      <c r="D1011">
        <v>56</v>
      </c>
      <c r="E1011" t="s">
        <v>46</v>
      </c>
      <c r="F1011" t="s">
        <v>55</v>
      </c>
      <c r="G1011" t="s">
        <v>3060</v>
      </c>
      <c r="H1011" t="s">
        <v>137</v>
      </c>
      <c r="I1011" t="s">
        <v>57</v>
      </c>
      <c r="J1011" t="s">
        <v>3060</v>
      </c>
      <c r="L1011" t="s">
        <v>70</v>
      </c>
      <c r="N1011" t="s">
        <v>870</v>
      </c>
      <c r="O1011" t="s">
        <v>70</v>
      </c>
      <c r="P1011" t="s">
        <v>3060</v>
      </c>
      <c r="S1011" t="s">
        <v>3243</v>
      </c>
      <c r="AC1011" t="s">
        <v>42</v>
      </c>
      <c r="AD1011" t="s">
        <v>42</v>
      </c>
      <c r="AK1011" t="s">
        <v>42</v>
      </c>
      <c r="AL1011" t="s">
        <v>43</v>
      </c>
    </row>
    <row r="1012" spans="1:38" x14ac:dyDescent="0.25">
      <c r="A1012">
        <v>1010</v>
      </c>
      <c r="B1012" t="s">
        <v>3244</v>
      </c>
      <c r="C1012" s="6" t="s">
        <v>3245</v>
      </c>
      <c r="D1012">
        <v>36</v>
      </c>
      <c r="E1012" t="s">
        <v>46</v>
      </c>
      <c r="F1012" t="s">
        <v>47</v>
      </c>
      <c r="G1012" t="s">
        <v>92</v>
      </c>
      <c r="H1012" t="s">
        <v>93</v>
      </c>
      <c r="I1012" t="s">
        <v>57</v>
      </c>
      <c r="J1012" t="s">
        <v>92</v>
      </c>
      <c r="K1012" t="s">
        <v>93</v>
      </c>
      <c r="L1012" t="s">
        <v>70</v>
      </c>
      <c r="N1012" t="s">
        <v>350</v>
      </c>
      <c r="O1012" t="s">
        <v>70</v>
      </c>
      <c r="P1012" t="s">
        <v>92</v>
      </c>
      <c r="Q1012" t="s">
        <v>93</v>
      </c>
      <c r="R1012" t="s">
        <v>57</v>
      </c>
      <c r="S1012" t="s">
        <v>3246</v>
      </c>
      <c r="U1012" t="s">
        <v>42</v>
      </c>
      <c r="AA1012" t="s">
        <v>42</v>
      </c>
      <c r="AL1012" t="s">
        <v>43</v>
      </c>
    </row>
    <row r="1013" spans="1:38" x14ac:dyDescent="0.25">
      <c r="A1013">
        <v>1011</v>
      </c>
      <c r="B1013" t="s">
        <v>3247</v>
      </c>
      <c r="C1013" s="6" t="s">
        <v>459</v>
      </c>
      <c r="D1013">
        <v>65</v>
      </c>
      <c r="E1013" t="s">
        <v>46</v>
      </c>
      <c r="F1013" t="s">
        <v>55</v>
      </c>
      <c r="G1013" t="s">
        <v>2303</v>
      </c>
      <c r="H1013" t="s">
        <v>101</v>
      </c>
      <c r="I1013" t="s">
        <v>57</v>
      </c>
      <c r="J1013" t="s">
        <v>101</v>
      </c>
      <c r="K1013" t="s">
        <v>101</v>
      </c>
      <c r="L1013" t="s">
        <v>50</v>
      </c>
      <c r="N1013" t="s">
        <v>350</v>
      </c>
      <c r="O1013" t="s">
        <v>70</v>
      </c>
      <c r="P1013" t="s">
        <v>2303</v>
      </c>
      <c r="Q1013" t="s">
        <v>101</v>
      </c>
      <c r="S1013" t="s">
        <v>3248</v>
      </c>
      <c r="T1013" t="s">
        <v>3249</v>
      </c>
      <c r="V1013" t="s">
        <v>42</v>
      </c>
      <c r="AA1013" t="s">
        <v>42</v>
      </c>
      <c r="AL1013" t="s">
        <v>43</v>
      </c>
    </row>
    <row r="1014" spans="1:38" x14ac:dyDescent="0.25">
      <c r="A1014">
        <v>1012</v>
      </c>
      <c r="B1014" t="s">
        <v>3250</v>
      </c>
      <c r="C1014" s="6" t="s">
        <v>3251</v>
      </c>
      <c r="D1014">
        <v>55</v>
      </c>
      <c r="E1014" t="s">
        <v>46</v>
      </c>
      <c r="F1014" t="s">
        <v>47</v>
      </c>
      <c r="G1014" t="s">
        <v>81</v>
      </c>
      <c r="H1014" t="s">
        <v>82</v>
      </c>
      <c r="J1014" t="s">
        <v>81</v>
      </c>
      <c r="K1014" t="s">
        <v>82</v>
      </c>
      <c r="L1014" t="s">
        <v>34</v>
      </c>
      <c r="M1014" t="s">
        <v>602</v>
      </c>
      <c r="N1014" t="s">
        <v>3252</v>
      </c>
      <c r="O1014" t="s">
        <v>34</v>
      </c>
      <c r="S1014" t="s">
        <v>3253</v>
      </c>
      <c r="U1014" t="s">
        <v>42</v>
      </c>
      <c r="V1014" t="s">
        <v>42</v>
      </c>
      <c r="AL1014" t="s">
        <v>43</v>
      </c>
    </row>
    <row r="1015" spans="1:38" x14ac:dyDescent="0.25">
      <c r="A1015">
        <v>1013</v>
      </c>
      <c r="B1015" t="s">
        <v>3254</v>
      </c>
      <c r="C1015" s="6" t="s">
        <v>3255</v>
      </c>
      <c r="D1015">
        <v>50</v>
      </c>
      <c r="E1015" t="s">
        <v>54</v>
      </c>
      <c r="F1015" t="s">
        <v>55</v>
      </c>
      <c r="G1015" t="s">
        <v>362</v>
      </c>
      <c r="H1015" t="s">
        <v>251</v>
      </c>
      <c r="I1015" t="s">
        <v>57</v>
      </c>
      <c r="J1015" t="s">
        <v>362</v>
      </c>
      <c r="L1015" t="s">
        <v>70</v>
      </c>
      <c r="N1015" t="s">
        <v>102</v>
      </c>
      <c r="O1015" t="s">
        <v>70</v>
      </c>
      <c r="P1015" t="s">
        <v>362</v>
      </c>
      <c r="S1015" t="s">
        <v>3256</v>
      </c>
      <c r="AA1015" t="s">
        <v>42</v>
      </c>
      <c r="AB1015" t="s">
        <v>42</v>
      </c>
      <c r="AK1015" t="s">
        <v>42</v>
      </c>
      <c r="AL1015" t="s">
        <v>43</v>
      </c>
    </row>
    <row r="1016" spans="1:38" x14ac:dyDescent="0.25">
      <c r="A1016">
        <v>1014</v>
      </c>
      <c r="B1016" t="s">
        <v>3257</v>
      </c>
      <c r="C1016" s="6" t="s">
        <v>2639</v>
      </c>
      <c r="D1016">
        <v>60</v>
      </c>
      <c r="E1016" t="s">
        <v>46</v>
      </c>
      <c r="F1016" t="s">
        <v>55</v>
      </c>
      <c r="G1016" t="s">
        <v>208</v>
      </c>
      <c r="H1016" t="s">
        <v>93</v>
      </c>
      <c r="I1016" t="s">
        <v>57</v>
      </c>
      <c r="J1016" t="s">
        <v>208</v>
      </c>
      <c r="K1016" t="s">
        <v>93</v>
      </c>
      <c r="L1016" t="s">
        <v>70</v>
      </c>
      <c r="N1016" t="s">
        <v>166</v>
      </c>
      <c r="O1016" t="s">
        <v>70</v>
      </c>
      <c r="P1016" t="s">
        <v>208</v>
      </c>
      <c r="Q1016" t="s">
        <v>93</v>
      </c>
      <c r="R1016" t="s">
        <v>57</v>
      </c>
      <c r="S1016" t="s">
        <v>3258</v>
      </c>
      <c r="U1016" t="s">
        <v>42</v>
      </c>
      <c r="W1016" t="s">
        <v>42</v>
      </c>
      <c r="AC1016" t="s">
        <v>42</v>
      </c>
      <c r="AD1016" t="s">
        <v>42</v>
      </c>
      <c r="AF1016" t="s">
        <v>42</v>
      </c>
      <c r="AI1016" t="s">
        <v>713</v>
      </c>
      <c r="AL1016" t="s">
        <v>43</v>
      </c>
    </row>
    <row r="1017" spans="1:38" x14ac:dyDescent="0.25">
      <c r="A1017">
        <v>1015</v>
      </c>
      <c r="B1017" t="s">
        <v>3259</v>
      </c>
      <c r="C1017" s="6" t="s">
        <v>3260</v>
      </c>
      <c r="D1017">
        <v>36</v>
      </c>
      <c r="E1017" t="s">
        <v>54</v>
      </c>
      <c r="F1017" t="s">
        <v>55</v>
      </c>
      <c r="G1017" t="s">
        <v>1899</v>
      </c>
      <c r="H1017" t="s">
        <v>82</v>
      </c>
      <c r="I1017" t="s">
        <v>57</v>
      </c>
      <c r="J1017" t="s">
        <v>1899</v>
      </c>
      <c r="K1017" t="s">
        <v>82</v>
      </c>
      <c r="L1017" t="s">
        <v>70</v>
      </c>
      <c r="N1017" t="s">
        <v>166</v>
      </c>
      <c r="O1017" t="s">
        <v>70</v>
      </c>
      <c r="P1017" t="s">
        <v>1899</v>
      </c>
      <c r="Q1017" t="s">
        <v>82</v>
      </c>
      <c r="S1017" t="s">
        <v>3261</v>
      </c>
      <c r="V1017" t="s">
        <v>42</v>
      </c>
      <c r="W1017" t="s">
        <v>42</v>
      </c>
      <c r="X1017" t="s">
        <v>42</v>
      </c>
      <c r="AC1017" t="s">
        <v>42</v>
      </c>
      <c r="AE1017" t="s">
        <v>42</v>
      </c>
      <c r="AI1017" t="s">
        <v>257</v>
      </c>
      <c r="AK1017" t="s">
        <v>42</v>
      </c>
      <c r="AL1017" t="s">
        <v>43</v>
      </c>
    </row>
    <row r="1018" spans="1:38" x14ac:dyDescent="0.25">
      <c r="A1018">
        <v>1016</v>
      </c>
      <c r="B1018" t="s">
        <v>3262</v>
      </c>
      <c r="C1018" s="6" t="s">
        <v>1584</v>
      </c>
      <c r="D1018">
        <v>34</v>
      </c>
      <c r="E1018" t="s">
        <v>46</v>
      </c>
      <c r="F1018" t="s">
        <v>55</v>
      </c>
      <c r="G1018" t="s">
        <v>2091</v>
      </c>
      <c r="H1018" t="s">
        <v>82</v>
      </c>
      <c r="I1018" t="s">
        <v>57</v>
      </c>
      <c r="J1018" t="s">
        <v>2091</v>
      </c>
      <c r="K1018" t="s">
        <v>82</v>
      </c>
      <c r="L1018" t="s">
        <v>70</v>
      </c>
      <c r="N1018" t="s">
        <v>59</v>
      </c>
      <c r="O1018" t="s">
        <v>70</v>
      </c>
      <c r="P1018" t="s">
        <v>2091</v>
      </c>
      <c r="Q1018" t="s">
        <v>82</v>
      </c>
      <c r="R1018" t="s">
        <v>57</v>
      </c>
      <c r="S1018" t="s">
        <v>3263</v>
      </c>
      <c r="U1018" t="s">
        <v>42</v>
      </c>
      <c r="W1018" t="s">
        <v>42</v>
      </c>
      <c r="X1018" t="s">
        <v>42</v>
      </c>
      <c r="AA1018" t="s">
        <v>42</v>
      </c>
      <c r="AL1018" t="s">
        <v>43</v>
      </c>
    </row>
    <row r="1019" spans="1:38" x14ac:dyDescent="0.25">
      <c r="A1019">
        <v>1017</v>
      </c>
      <c r="B1019" t="s">
        <v>3264</v>
      </c>
      <c r="C1019" s="6" t="s">
        <v>3265</v>
      </c>
      <c r="D1019">
        <v>56</v>
      </c>
      <c r="E1019" t="s">
        <v>46</v>
      </c>
      <c r="F1019" t="s">
        <v>55</v>
      </c>
      <c r="G1019" t="s">
        <v>93</v>
      </c>
      <c r="H1019" t="s">
        <v>93</v>
      </c>
      <c r="I1019" t="s">
        <v>57</v>
      </c>
      <c r="J1019" t="s">
        <v>525</v>
      </c>
      <c r="L1019" t="s">
        <v>34</v>
      </c>
      <c r="M1019" t="s">
        <v>3266</v>
      </c>
      <c r="N1019" t="s">
        <v>69</v>
      </c>
      <c r="O1019" t="s">
        <v>110</v>
      </c>
      <c r="P1019" t="s">
        <v>525</v>
      </c>
      <c r="S1019" t="s">
        <v>3267</v>
      </c>
      <c r="U1019" t="s">
        <v>42</v>
      </c>
      <c r="AC1019" t="s">
        <v>42</v>
      </c>
      <c r="AD1019" t="s">
        <v>42</v>
      </c>
      <c r="AK1019" t="s">
        <v>42</v>
      </c>
      <c r="AL1019" t="s">
        <v>43</v>
      </c>
    </row>
    <row r="1020" spans="1:38" x14ac:dyDescent="0.25">
      <c r="A1020">
        <v>1018</v>
      </c>
      <c r="B1020" t="s">
        <v>3268</v>
      </c>
      <c r="C1020" s="6" t="s">
        <v>3269</v>
      </c>
      <c r="D1020">
        <v>41</v>
      </c>
      <c r="E1020" t="s">
        <v>46</v>
      </c>
      <c r="F1020" t="s">
        <v>55</v>
      </c>
      <c r="G1020" t="s">
        <v>208</v>
      </c>
      <c r="H1020" t="s">
        <v>93</v>
      </c>
      <c r="I1020" t="s">
        <v>57</v>
      </c>
      <c r="J1020" t="s">
        <v>93</v>
      </c>
      <c r="K1020" t="s">
        <v>93</v>
      </c>
      <c r="L1020" t="s">
        <v>50</v>
      </c>
      <c r="O1020" t="s">
        <v>70</v>
      </c>
      <c r="S1020" t="s">
        <v>3270</v>
      </c>
      <c r="U1020" t="s">
        <v>42</v>
      </c>
      <c r="V1020" t="s">
        <v>42</v>
      </c>
      <c r="W1020" t="s">
        <v>42</v>
      </c>
      <c r="AK1020" t="s">
        <v>42</v>
      </c>
      <c r="AL1020" t="s">
        <v>43</v>
      </c>
    </row>
    <row r="1021" spans="1:38" x14ac:dyDescent="0.25">
      <c r="A1021">
        <v>1019</v>
      </c>
      <c r="B1021" t="s">
        <v>3271</v>
      </c>
      <c r="C1021" s="6" t="s">
        <v>3272</v>
      </c>
      <c r="D1021">
        <v>56</v>
      </c>
      <c r="E1021" t="s">
        <v>46</v>
      </c>
      <c r="F1021" t="s">
        <v>55</v>
      </c>
      <c r="G1021" t="s">
        <v>165</v>
      </c>
      <c r="H1021" t="s">
        <v>93</v>
      </c>
      <c r="I1021" t="s">
        <v>57</v>
      </c>
      <c r="J1021" t="s">
        <v>165</v>
      </c>
      <c r="K1021" t="s">
        <v>93</v>
      </c>
      <c r="L1021" t="s">
        <v>70</v>
      </c>
      <c r="N1021" t="s">
        <v>443</v>
      </c>
      <c r="O1021" t="s">
        <v>70</v>
      </c>
      <c r="P1021" t="s">
        <v>165</v>
      </c>
      <c r="Q1021" t="s">
        <v>93</v>
      </c>
      <c r="R1021" t="s">
        <v>57</v>
      </c>
      <c r="S1021" t="s">
        <v>3273</v>
      </c>
      <c r="U1021" t="s">
        <v>42</v>
      </c>
      <c r="V1021" t="s">
        <v>42</v>
      </c>
      <c r="W1021" t="s">
        <v>42</v>
      </c>
      <c r="AA1021" t="s">
        <v>42</v>
      </c>
      <c r="AL1021" t="s">
        <v>43</v>
      </c>
    </row>
    <row r="1022" spans="1:38" x14ac:dyDescent="0.25">
      <c r="A1022">
        <v>1020</v>
      </c>
      <c r="B1022" t="s">
        <v>3274</v>
      </c>
      <c r="C1022" s="6" t="s">
        <v>189</v>
      </c>
      <c r="D1022">
        <v>29</v>
      </c>
      <c r="E1022" t="s">
        <v>46</v>
      </c>
      <c r="F1022" t="s">
        <v>55</v>
      </c>
      <c r="G1022" t="s">
        <v>503</v>
      </c>
      <c r="H1022" t="s">
        <v>82</v>
      </c>
      <c r="I1022" t="s">
        <v>57</v>
      </c>
      <c r="J1022" t="s">
        <v>136</v>
      </c>
      <c r="L1022" t="s">
        <v>34</v>
      </c>
      <c r="M1022" t="s">
        <v>3275</v>
      </c>
      <c r="N1022" t="s">
        <v>59</v>
      </c>
      <c r="O1022" t="s">
        <v>210</v>
      </c>
      <c r="P1022" t="s">
        <v>136</v>
      </c>
      <c r="S1022" t="s">
        <v>412</v>
      </c>
      <c r="W1022" t="s">
        <v>42</v>
      </c>
      <c r="AK1022" t="s">
        <v>42</v>
      </c>
      <c r="AL1022" t="s">
        <v>43</v>
      </c>
    </row>
    <row r="1023" spans="1:38" x14ac:dyDescent="0.25">
      <c r="A1023">
        <v>1021</v>
      </c>
      <c r="B1023" t="s">
        <v>3276</v>
      </c>
      <c r="C1023" s="6" t="s">
        <v>3277</v>
      </c>
      <c r="D1023">
        <v>40</v>
      </c>
      <c r="E1023" t="s">
        <v>54</v>
      </c>
      <c r="F1023" t="s">
        <v>55</v>
      </c>
      <c r="G1023" t="s">
        <v>3278</v>
      </c>
      <c r="H1023" t="s">
        <v>142</v>
      </c>
      <c r="J1023" t="s">
        <v>267</v>
      </c>
      <c r="K1023" t="s">
        <v>142</v>
      </c>
      <c r="L1023" t="s">
        <v>50</v>
      </c>
      <c r="N1023" t="s">
        <v>59</v>
      </c>
      <c r="O1023" t="s">
        <v>3279</v>
      </c>
      <c r="S1023" t="s">
        <v>3280</v>
      </c>
      <c r="U1023" t="s">
        <v>42</v>
      </c>
      <c r="V1023" t="s">
        <v>42</v>
      </c>
      <c r="AL1023" t="s">
        <v>43</v>
      </c>
    </row>
    <row r="1024" spans="1:38" x14ac:dyDescent="0.25">
      <c r="A1024">
        <v>1022</v>
      </c>
      <c r="B1024" t="s">
        <v>3281</v>
      </c>
      <c r="C1024" s="6" t="s">
        <v>3282</v>
      </c>
      <c r="D1024">
        <v>61</v>
      </c>
      <c r="E1024" t="s">
        <v>46</v>
      </c>
      <c r="F1024" t="s">
        <v>55</v>
      </c>
      <c r="G1024" t="s">
        <v>132</v>
      </c>
      <c r="J1024" t="s">
        <v>132</v>
      </c>
      <c r="K1024" t="s">
        <v>93</v>
      </c>
      <c r="L1024" t="s">
        <v>70</v>
      </c>
      <c r="N1024" t="s">
        <v>170</v>
      </c>
      <c r="O1024" t="s">
        <v>70</v>
      </c>
      <c r="S1024" t="s">
        <v>3283</v>
      </c>
      <c r="Y1024" t="s">
        <v>42</v>
      </c>
      <c r="Z1024" t="s">
        <v>42</v>
      </c>
      <c r="AA1024" t="s">
        <v>42</v>
      </c>
      <c r="AF1024" t="s">
        <v>42</v>
      </c>
      <c r="AL1024" t="s">
        <v>43</v>
      </c>
    </row>
    <row r="1025" spans="1:38" x14ac:dyDescent="0.25">
      <c r="A1025">
        <v>1023</v>
      </c>
      <c r="B1025" t="s">
        <v>3284</v>
      </c>
      <c r="C1025" s="6" t="s">
        <v>3285</v>
      </c>
      <c r="D1025">
        <v>40</v>
      </c>
      <c r="E1025" t="s">
        <v>54</v>
      </c>
      <c r="F1025" t="s">
        <v>55</v>
      </c>
      <c r="G1025" t="s">
        <v>1496</v>
      </c>
      <c r="H1025" t="s">
        <v>101</v>
      </c>
      <c r="J1025" t="s">
        <v>1496</v>
      </c>
      <c r="K1025" t="s">
        <v>101</v>
      </c>
      <c r="L1025" t="s">
        <v>70</v>
      </c>
      <c r="N1025" t="s">
        <v>102</v>
      </c>
      <c r="O1025" t="s">
        <v>70</v>
      </c>
      <c r="S1025" t="s">
        <v>762</v>
      </c>
      <c r="AC1025" t="s">
        <v>42</v>
      </c>
      <c r="AI1025" t="s">
        <v>1528</v>
      </c>
      <c r="AL1025" t="s">
        <v>43</v>
      </c>
    </row>
    <row r="1026" spans="1:38" x14ac:dyDescent="0.25">
      <c r="A1026">
        <v>1024</v>
      </c>
      <c r="B1026" t="s">
        <v>3286</v>
      </c>
      <c r="C1026" s="6" t="s">
        <v>1276</v>
      </c>
      <c r="D1026">
        <v>23</v>
      </c>
      <c r="E1026" t="s">
        <v>46</v>
      </c>
      <c r="F1026" t="s">
        <v>55</v>
      </c>
      <c r="G1026" t="s">
        <v>81</v>
      </c>
      <c r="H1026" t="s">
        <v>82</v>
      </c>
      <c r="I1026" t="s">
        <v>57</v>
      </c>
      <c r="J1026" t="s">
        <v>81</v>
      </c>
      <c r="K1026" t="s">
        <v>82</v>
      </c>
      <c r="L1026" t="s">
        <v>70</v>
      </c>
      <c r="N1026" t="s">
        <v>59</v>
      </c>
      <c r="O1026" t="s">
        <v>70</v>
      </c>
      <c r="P1026" t="s">
        <v>81</v>
      </c>
      <c r="Q1026" t="s">
        <v>82</v>
      </c>
      <c r="R1026" t="s">
        <v>57</v>
      </c>
      <c r="S1026" t="s">
        <v>412</v>
      </c>
      <c r="W1026" t="s">
        <v>42</v>
      </c>
      <c r="AL1026" t="s">
        <v>43</v>
      </c>
    </row>
    <row r="1027" spans="1:38" x14ac:dyDescent="0.25">
      <c r="A1027">
        <v>1025</v>
      </c>
      <c r="B1027" t="s">
        <v>3287</v>
      </c>
      <c r="C1027" s="6" t="s">
        <v>124</v>
      </c>
      <c r="D1027">
        <v>46</v>
      </c>
      <c r="E1027" t="s">
        <v>46</v>
      </c>
      <c r="F1027" t="s">
        <v>55</v>
      </c>
      <c r="G1027" t="s">
        <v>208</v>
      </c>
      <c r="H1027" t="s">
        <v>93</v>
      </c>
      <c r="J1027" t="s">
        <v>208</v>
      </c>
      <c r="K1027" t="s">
        <v>93</v>
      </c>
      <c r="L1027" t="s">
        <v>70</v>
      </c>
      <c r="N1027" t="s">
        <v>269</v>
      </c>
      <c r="O1027" t="s">
        <v>70</v>
      </c>
      <c r="S1027" t="s">
        <v>84</v>
      </c>
      <c r="U1027" t="s">
        <v>42</v>
      </c>
      <c r="AL1027" t="s">
        <v>43</v>
      </c>
    </row>
    <row r="1028" spans="1:38" x14ac:dyDescent="0.25">
      <c r="A1028">
        <v>1026</v>
      </c>
      <c r="B1028" t="s">
        <v>3288</v>
      </c>
      <c r="C1028" s="6" t="s">
        <v>3289</v>
      </c>
      <c r="D1028">
        <v>40</v>
      </c>
      <c r="E1028" t="s">
        <v>54</v>
      </c>
      <c r="F1028" t="s">
        <v>55</v>
      </c>
      <c r="G1028" t="s">
        <v>1097</v>
      </c>
      <c r="H1028" t="s">
        <v>142</v>
      </c>
      <c r="I1028" t="s">
        <v>57</v>
      </c>
      <c r="J1028" t="s">
        <v>1097</v>
      </c>
      <c r="K1028" t="s">
        <v>142</v>
      </c>
      <c r="L1028" t="s">
        <v>34</v>
      </c>
      <c r="M1028" t="s">
        <v>951</v>
      </c>
      <c r="N1028" t="s">
        <v>170</v>
      </c>
      <c r="O1028" t="s">
        <v>70</v>
      </c>
      <c r="P1028" t="s">
        <v>1097</v>
      </c>
      <c r="Q1028" t="s">
        <v>142</v>
      </c>
      <c r="R1028" t="s">
        <v>57</v>
      </c>
      <c r="S1028" t="s">
        <v>3290</v>
      </c>
      <c r="U1028" t="s">
        <v>42</v>
      </c>
      <c r="V1028" t="s">
        <v>42</v>
      </c>
      <c r="W1028" t="s">
        <v>42</v>
      </c>
      <c r="AC1028" t="s">
        <v>42</v>
      </c>
      <c r="AL1028" t="s">
        <v>43</v>
      </c>
    </row>
    <row r="1029" spans="1:38" x14ac:dyDescent="0.25">
      <c r="A1029">
        <v>1027</v>
      </c>
      <c r="B1029" t="s">
        <v>3291</v>
      </c>
      <c r="C1029" s="6" t="s">
        <v>3292</v>
      </c>
      <c r="D1029">
        <v>24</v>
      </c>
      <c r="E1029" t="s">
        <v>46</v>
      </c>
      <c r="F1029" t="s">
        <v>55</v>
      </c>
      <c r="G1029" t="s">
        <v>3240</v>
      </c>
      <c r="H1029" t="s">
        <v>93</v>
      </c>
      <c r="I1029" t="s">
        <v>57</v>
      </c>
      <c r="J1029" t="s">
        <v>3293</v>
      </c>
      <c r="K1029" t="s">
        <v>93</v>
      </c>
      <c r="L1029" t="s">
        <v>34</v>
      </c>
      <c r="M1029" t="s">
        <v>3294</v>
      </c>
      <c r="N1029" t="s">
        <v>166</v>
      </c>
      <c r="O1029" t="s">
        <v>424</v>
      </c>
      <c r="P1029" t="s">
        <v>3293</v>
      </c>
      <c r="Q1029" t="s">
        <v>93</v>
      </c>
      <c r="R1029" t="s">
        <v>57</v>
      </c>
      <c r="S1029" t="s">
        <v>3295</v>
      </c>
      <c r="U1029" t="s">
        <v>42</v>
      </c>
      <c r="AL1029" t="s">
        <v>43</v>
      </c>
    </row>
    <row r="1030" spans="1:38" x14ac:dyDescent="0.25">
      <c r="A1030">
        <v>1028</v>
      </c>
      <c r="B1030" t="s">
        <v>3296</v>
      </c>
      <c r="C1030" s="6" t="s">
        <v>3297</v>
      </c>
      <c r="D1030">
        <v>24</v>
      </c>
      <c r="E1030" t="s">
        <v>46</v>
      </c>
      <c r="F1030" t="s">
        <v>55</v>
      </c>
      <c r="G1030" t="s">
        <v>842</v>
      </c>
      <c r="H1030" t="s">
        <v>82</v>
      </c>
      <c r="I1030" t="s">
        <v>57</v>
      </c>
      <c r="J1030" t="s">
        <v>842</v>
      </c>
      <c r="K1030" t="s">
        <v>82</v>
      </c>
      <c r="L1030" t="s">
        <v>70</v>
      </c>
      <c r="N1030" t="s">
        <v>59</v>
      </c>
      <c r="O1030" t="s">
        <v>70</v>
      </c>
      <c r="P1030" t="s">
        <v>842</v>
      </c>
      <c r="Q1030" t="s">
        <v>82</v>
      </c>
      <c r="R1030" t="s">
        <v>57</v>
      </c>
      <c r="S1030" t="s">
        <v>2804</v>
      </c>
      <c r="U1030" t="s">
        <v>42</v>
      </c>
      <c r="W1030" t="s">
        <v>42</v>
      </c>
      <c r="AA1030" t="s">
        <v>42</v>
      </c>
      <c r="AL1030" t="s">
        <v>43</v>
      </c>
    </row>
    <row r="1031" spans="1:38" x14ac:dyDescent="0.25">
      <c r="A1031">
        <v>1029</v>
      </c>
      <c r="B1031" t="s">
        <v>3298</v>
      </c>
      <c r="C1031" s="6" t="s">
        <v>3299</v>
      </c>
      <c r="D1031">
        <v>36</v>
      </c>
      <c r="E1031" t="s">
        <v>46</v>
      </c>
      <c r="F1031" t="s">
        <v>55</v>
      </c>
      <c r="G1031" t="s">
        <v>1049</v>
      </c>
      <c r="H1031" t="s">
        <v>142</v>
      </c>
      <c r="J1031" t="s">
        <v>1049</v>
      </c>
      <c r="K1031" t="s">
        <v>142</v>
      </c>
      <c r="L1031" t="s">
        <v>70</v>
      </c>
      <c r="N1031" t="s">
        <v>269</v>
      </c>
      <c r="O1031" t="s">
        <v>70</v>
      </c>
      <c r="S1031" t="s">
        <v>84</v>
      </c>
      <c r="U1031" t="s">
        <v>42</v>
      </c>
      <c r="AL1031" t="s">
        <v>43</v>
      </c>
    </row>
    <row r="1032" spans="1:38" x14ac:dyDescent="0.25">
      <c r="A1032">
        <v>1030</v>
      </c>
      <c r="B1032" t="s">
        <v>3300</v>
      </c>
      <c r="C1032" s="6" t="s">
        <v>3301</v>
      </c>
      <c r="D1032">
        <v>71</v>
      </c>
      <c r="E1032" t="s">
        <v>46</v>
      </c>
      <c r="F1032" t="s">
        <v>106</v>
      </c>
      <c r="G1032" t="s">
        <v>82</v>
      </c>
      <c r="H1032" t="s">
        <v>82</v>
      </c>
      <c r="I1032" t="s">
        <v>57</v>
      </c>
      <c r="J1032" t="s">
        <v>82</v>
      </c>
      <c r="L1032" t="s">
        <v>70</v>
      </c>
      <c r="N1032" t="s">
        <v>2978</v>
      </c>
      <c r="O1032" t="s">
        <v>70</v>
      </c>
      <c r="P1032" t="s">
        <v>82</v>
      </c>
      <c r="S1032" t="s">
        <v>3302</v>
      </c>
      <c r="U1032" t="s">
        <v>42</v>
      </c>
      <c r="V1032" t="s">
        <v>42</v>
      </c>
      <c r="W1032" t="s">
        <v>42</v>
      </c>
      <c r="AK1032" t="s">
        <v>42</v>
      </c>
      <c r="AL1032" t="s">
        <v>43</v>
      </c>
    </row>
    <row r="1033" spans="1:38" x14ac:dyDescent="0.25">
      <c r="A1033">
        <v>1031</v>
      </c>
      <c r="B1033" t="s">
        <v>3303</v>
      </c>
      <c r="C1033" s="6" t="s">
        <v>3304</v>
      </c>
      <c r="D1033">
        <v>58</v>
      </c>
      <c r="E1033" t="s">
        <v>54</v>
      </c>
      <c r="F1033" t="s">
        <v>55</v>
      </c>
      <c r="G1033" t="s">
        <v>146</v>
      </c>
      <c r="H1033" t="s">
        <v>49</v>
      </c>
      <c r="I1033" t="s">
        <v>57</v>
      </c>
      <c r="J1033" t="s">
        <v>146</v>
      </c>
      <c r="K1033" t="s">
        <v>49</v>
      </c>
      <c r="L1033" t="s">
        <v>70</v>
      </c>
      <c r="O1033" t="s">
        <v>70</v>
      </c>
      <c r="P1033" t="s">
        <v>146</v>
      </c>
      <c r="Q1033" t="s">
        <v>49</v>
      </c>
      <c r="R1033" t="s">
        <v>57</v>
      </c>
      <c r="S1033" t="s">
        <v>3305</v>
      </c>
      <c r="AD1033" t="s">
        <v>42</v>
      </c>
      <c r="AK1033" t="s">
        <v>42</v>
      </c>
      <c r="AL1033" t="s">
        <v>43</v>
      </c>
    </row>
    <row r="1034" spans="1:38" x14ac:dyDescent="0.25">
      <c r="A1034">
        <v>1032</v>
      </c>
      <c r="B1034" t="s">
        <v>3306</v>
      </c>
      <c r="C1034" s="6" t="s">
        <v>3307</v>
      </c>
      <c r="D1034">
        <v>31</v>
      </c>
      <c r="E1034" t="s">
        <v>54</v>
      </c>
      <c r="F1034" t="s">
        <v>55</v>
      </c>
      <c r="G1034" t="s">
        <v>1011</v>
      </c>
      <c r="H1034" t="s">
        <v>1011</v>
      </c>
      <c r="J1034" t="s">
        <v>178</v>
      </c>
      <c r="K1034" t="s">
        <v>82</v>
      </c>
      <c r="L1034" t="s">
        <v>70</v>
      </c>
      <c r="M1034" t="s">
        <v>1918</v>
      </c>
      <c r="N1034" t="s">
        <v>102</v>
      </c>
      <c r="O1034" t="s">
        <v>34</v>
      </c>
      <c r="S1034" t="s">
        <v>3308</v>
      </c>
      <c r="AA1034" t="s">
        <v>42</v>
      </c>
      <c r="AC1034" t="s">
        <v>42</v>
      </c>
      <c r="AL1034" t="s">
        <v>43</v>
      </c>
    </row>
    <row r="1035" spans="1:38" x14ac:dyDescent="0.25">
      <c r="A1035">
        <v>1033</v>
      </c>
      <c r="B1035" t="s">
        <v>3309</v>
      </c>
      <c r="C1035" s="6" t="s">
        <v>3310</v>
      </c>
      <c r="D1035">
        <v>59</v>
      </c>
      <c r="E1035" t="s">
        <v>46</v>
      </c>
      <c r="F1035" t="s">
        <v>55</v>
      </c>
      <c r="G1035" t="s">
        <v>93</v>
      </c>
      <c r="J1035" t="s">
        <v>93</v>
      </c>
      <c r="K1035" t="s">
        <v>93</v>
      </c>
      <c r="L1035" t="s">
        <v>70</v>
      </c>
      <c r="N1035" t="s">
        <v>170</v>
      </c>
      <c r="O1035" t="s">
        <v>70</v>
      </c>
      <c r="S1035" t="s">
        <v>3311</v>
      </c>
      <c r="V1035" t="s">
        <v>42</v>
      </c>
      <c r="AA1035" t="s">
        <v>42</v>
      </c>
      <c r="AC1035" t="s">
        <v>42</v>
      </c>
      <c r="AD1035" t="s">
        <v>42</v>
      </c>
      <c r="AL1035" t="s">
        <v>43</v>
      </c>
    </row>
    <row r="1036" spans="1:38" x14ac:dyDescent="0.25">
      <c r="A1036">
        <v>1034</v>
      </c>
      <c r="B1036" t="s">
        <v>3312</v>
      </c>
      <c r="C1036" s="6" t="s">
        <v>3313</v>
      </c>
      <c r="D1036">
        <v>54</v>
      </c>
      <c r="E1036" t="s">
        <v>54</v>
      </c>
      <c r="F1036" t="s">
        <v>55</v>
      </c>
      <c r="G1036" t="s">
        <v>146</v>
      </c>
      <c r="H1036" t="s">
        <v>49</v>
      </c>
      <c r="I1036" t="s">
        <v>57</v>
      </c>
      <c r="J1036" t="s">
        <v>146</v>
      </c>
      <c r="K1036" t="s">
        <v>49</v>
      </c>
      <c r="L1036" t="s">
        <v>70</v>
      </c>
      <c r="N1036" t="s">
        <v>59</v>
      </c>
      <c r="O1036" t="s">
        <v>70</v>
      </c>
      <c r="P1036" t="s">
        <v>146</v>
      </c>
      <c r="Q1036" t="s">
        <v>49</v>
      </c>
      <c r="S1036" t="s">
        <v>3314</v>
      </c>
      <c r="U1036" t="s">
        <v>42</v>
      </c>
      <c r="V1036" t="s">
        <v>42</v>
      </c>
      <c r="AK1036" t="s">
        <v>42</v>
      </c>
      <c r="AL1036" t="s">
        <v>43</v>
      </c>
    </row>
    <row r="1037" spans="1:38" x14ac:dyDescent="0.25">
      <c r="A1037">
        <v>1035</v>
      </c>
      <c r="B1037" t="s">
        <v>3315</v>
      </c>
      <c r="C1037" s="6" t="s">
        <v>1700</v>
      </c>
      <c r="D1037">
        <v>44</v>
      </c>
      <c r="E1037" t="s">
        <v>46</v>
      </c>
      <c r="F1037" t="s">
        <v>55</v>
      </c>
      <c r="G1037" t="s">
        <v>793</v>
      </c>
      <c r="H1037" t="s">
        <v>137</v>
      </c>
      <c r="J1037" t="s">
        <v>2303</v>
      </c>
      <c r="K1037" t="s">
        <v>101</v>
      </c>
      <c r="L1037" t="s">
        <v>34</v>
      </c>
      <c r="M1037" t="s">
        <v>3316</v>
      </c>
      <c r="N1037" t="s">
        <v>59</v>
      </c>
      <c r="O1037" t="s">
        <v>34</v>
      </c>
      <c r="S1037" t="s">
        <v>342</v>
      </c>
      <c r="U1037" t="s">
        <v>42</v>
      </c>
      <c r="AL1037" t="s">
        <v>43</v>
      </c>
    </row>
    <row r="1038" spans="1:38" x14ac:dyDescent="0.25">
      <c r="A1038">
        <v>1036</v>
      </c>
      <c r="B1038" t="s">
        <v>3317</v>
      </c>
      <c r="C1038" s="6" t="s">
        <v>2388</v>
      </c>
      <c r="D1038">
        <v>48</v>
      </c>
      <c r="E1038" t="s">
        <v>46</v>
      </c>
      <c r="F1038" t="s">
        <v>55</v>
      </c>
      <c r="G1038" t="s">
        <v>525</v>
      </c>
      <c r="H1038" t="s">
        <v>93</v>
      </c>
      <c r="I1038" t="s">
        <v>57</v>
      </c>
      <c r="J1038" t="s">
        <v>525</v>
      </c>
      <c r="K1038" t="s">
        <v>93</v>
      </c>
      <c r="L1038" t="s">
        <v>70</v>
      </c>
      <c r="O1038" t="s">
        <v>70</v>
      </c>
      <c r="S1038" t="s">
        <v>342</v>
      </c>
      <c r="U1038" t="s">
        <v>42</v>
      </c>
      <c r="AK1038" t="s">
        <v>42</v>
      </c>
      <c r="AL1038" t="s">
        <v>43</v>
      </c>
    </row>
    <row r="1039" spans="1:38" x14ac:dyDescent="0.25">
      <c r="A1039">
        <v>1037</v>
      </c>
      <c r="B1039" t="s">
        <v>3318</v>
      </c>
      <c r="C1039" s="6" t="s">
        <v>1300</v>
      </c>
      <c r="D1039">
        <v>38</v>
      </c>
      <c r="E1039" t="s">
        <v>46</v>
      </c>
      <c r="F1039" t="s">
        <v>55</v>
      </c>
      <c r="G1039" t="s">
        <v>422</v>
      </c>
      <c r="H1039" t="s">
        <v>82</v>
      </c>
      <c r="I1039" t="s">
        <v>57</v>
      </c>
      <c r="J1039" t="s">
        <v>82</v>
      </c>
      <c r="K1039" t="s">
        <v>82</v>
      </c>
      <c r="L1039" t="s">
        <v>50</v>
      </c>
      <c r="N1039" t="s">
        <v>59</v>
      </c>
      <c r="O1039" t="s">
        <v>210</v>
      </c>
      <c r="P1039" t="s">
        <v>61</v>
      </c>
      <c r="R1039" t="s">
        <v>57</v>
      </c>
      <c r="S1039" t="s">
        <v>726</v>
      </c>
      <c r="U1039" t="s">
        <v>42</v>
      </c>
      <c r="W1039" t="s">
        <v>42</v>
      </c>
      <c r="AL1039" t="s">
        <v>43</v>
      </c>
    </row>
    <row r="1040" spans="1:38" x14ac:dyDescent="0.25">
      <c r="A1040">
        <v>1038</v>
      </c>
      <c r="B1040" t="s">
        <v>3319</v>
      </c>
      <c r="C1040" s="6" t="s">
        <v>3320</v>
      </c>
      <c r="D1040">
        <v>31</v>
      </c>
      <c r="E1040" t="s">
        <v>46</v>
      </c>
      <c r="F1040" t="s">
        <v>55</v>
      </c>
      <c r="G1040" t="s">
        <v>496</v>
      </c>
      <c r="H1040" t="s">
        <v>101</v>
      </c>
      <c r="I1040" t="s">
        <v>57</v>
      </c>
      <c r="J1040" t="s">
        <v>496</v>
      </c>
      <c r="K1040" t="s">
        <v>101</v>
      </c>
      <c r="L1040" t="s">
        <v>70</v>
      </c>
      <c r="N1040" t="s">
        <v>350</v>
      </c>
      <c r="O1040" t="s">
        <v>70</v>
      </c>
      <c r="P1040" t="s">
        <v>496</v>
      </c>
      <c r="Q1040" t="s">
        <v>101</v>
      </c>
      <c r="S1040" t="s">
        <v>89</v>
      </c>
      <c r="U1040" t="s">
        <v>42</v>
      </c>
      <c r="AK1040" t="s">
        <v>42</v>
      </c>
      <c r="AL1040" t="s">
        <v>43</v>
      </c>
    </row>
    <row r="1041" spans="1:38" x14ac:dyDescent="0.25">
      <c r="A1041">
        <v>1039</v>
      </c>
      <c r="B1041" t="s">
        <v>3321</v>
      </c>
      <c r="C1041" s="6" t="s">
        <v>2951</v>
      </c>
      <c r="D1041">
        <v>32</v>
      </c>
      <c r="E1041" t="s">
        <v>46</v>
      </c>
      <c r="F1041" t="s">
        <v>55</v>
      </c>
      <c r="G1041" t="s">
        <v>447</v>
      </c>
      <c r="H1041" t="s">
        <v>82</v>
      </c>
      <c r="I1041" t="s">
        <v>57</v>
      </c>
      <c r="J1041" t="s">
        <v>422</v>
      </c>
      <c r="K1041" t="s">
        <v>82</v>
      </c>
      <c r="L1041" t="s">
        <v>50</v>
      </c>
      <c r="N1041" t="s">
        <v>59</v>
      </c>
      <c r="O1041" t="s">
        <v>411</v>
      </c>
      <c r="P1041" t="s">
        <v>422</v>
      </c>
      <c r="Q1041" t="s">
        <v>82</v>
      </c>
      <c r="R1041" t="s">
        <v>57</v>
      </c>
      <c r="S1041" t="s">
        <v>886</v>
      </c>
      <c r="W1041" t="s">
        <v>42</v>
      </c>
      <c r="AL1041" t="s">
        <v>43</v>
      </c>
    </row>
    <row r="1042" spans="1:38" x14ac:dyDescent="0.25">
      <c r="A1042">
        <v>1040</v>
      </c>
      <c r="B1042" t="s">
        <v>3322</v>
      </c>
      <c r="C1042" s="6" t="s">
        <v>3323</v>
      </c>
      <c r="D1042">
        <v>46</v>
      </c>
      <c r="E1042" t="s">
        <v>46</v>
      </c>
      <c r="F1042" t="s">
        <v>106</v>
      </c>
      <c r="G1042" t="s">
        <v>82</v>
      </c>
      <c r="H1042" t="s">
        <v>82</v>
      </c>
      <c r="I1042" t="s">
        <v>57</v>
      </c>
      <c r="J1042" t="s">
        <v>82</v>
      </c>
      <c r="K1042" t="s">
        <v>82</v>
      </c>
      <c r="L1042" t="s">
        <v>70</v>
      </c>
      <c r="O1042" t="s">
        <v>70</v>
      </c>
      <c r="P1042" t="s">
        <v>82</v>
      </c>
      <c r="Q1042" t="s">
        <v>82</v>
      </c>
      <c r="R1042" t="s">
        <v>57</v>
      </c>
      <c r="S1042" t="s">
        <v>342</v>
      </c>
      <c r="U1042" t="s">
        <v>42</v>
      </c>
      <c r="AK1042" t="s">
        <v>42</v>
      </c>
      <c r="AL1042" t="s">
        <v>43</v>
      </c>
    </row>
    <row r="1043" spans="1:38" x14ac:dyDescent="0.25">
      <c r="A1043">
        <v>1041</v>
      </c>
      <c r="B1043" t="s">
        <v>3324</v>
      </c>
      <c r="C1043" s="6" t="s">
        <v>3325</v>
      </c>
      <c r="D1043">
        <v>42</v>
      </c>
      <c r="E1043" t="s">
        <v>54</v>
      </c>
      <c r="F1043" t="s">
        <v>47</v>
      </c>
      <c r="G1043" t="s">
        <v>93</v>
      </c>
      <c r="H1043" t="s">
        <v>93</v>
      </c>
      <c r="I1043" t="s">
        <v>57</v>
      </c>
      <c r="J1043" t="s">
        <v>92</v>
      </c>
      <c r="K1043" t="s">
        <v>93</v>
      </c>
      <c r="L1043" t="s">
        <v>34</v>
      </c>
      <c r="M1043" t="s">
        <v>280</v>
      </c>
      <c r="N1043" t="s">
        <v>166</v>
      </c>
      <c r="O1043" t="s">
        <v>424</v>
      </c>
      <c r="P1043" t="s">
        <v>92</v>
      </c>
      <c r="Q1043" t="s">
        <v>93</v>
      </c>
      <c r="R1043" t="s">
        <v>57</v>
      </c>
      <c r="S1043" t="s">
        <v>3326</v>
      </c>
      <c r="U1043" t="s">
        <v>42</v>
      </c>
      <c r="V1043" t="s">
        <v>42</v>
      </c>
      <c r="W1043" t="s">
        <v>42</v>
      </c>
      <c r="AI1043" t="s">
        <v>713</v>
      </c>
      <c r="AL1043" t="s">
        <v>43</v>
      </c>
    </row>
    <row r="1044" spans="1:38" x14ac:dyDescent="0.25">
      <c r="A1044">
        <v>1042</v>
      </c>
      <c r="B1044" t="s">
        <v>3327</v>
      </c>
      <c r="C1044" s="6" t="s">
        <v>3328</v>
      </c>
      <c r="D1044">
        <v>36</v>
      </c>
      <c r="E1044" t="s">
        <v>46</v>
      </c>
      <c r="F1044" t="s">
        <v>55</v>
      </c>
      <c r="G1044" t="s">
        <v>201</v>
      </c>
      <c r="H1044" t="s">
        <v>202</v>
      </c>
      <c r="I1044" t="s">
        <v>57</v>
      </c>
      <c r="J1044" t="s">
        <v>201</v>
      </c>
      <c r="K1044" t="s">
        <v>202</v>
      </c>
      <c r="L1044" t="s">
        <v>70</v>
      </c>
      <c r="O1044" t="s">
        <v>70</v>
      </c>
      <c r="P1044" t="s">
        <v>201</v>
      </c>
      <c r="Q1044" t="s">
        <v>202</v>
      </c>
      <c r="R1044" t="s">
        <v>57</v>
      </c>
      <c r="S1044" t="s">
        <v>3329</v>
      </c>
      <c r="Y1044" t="s">
        <v>42</v>
      </c>
      <c r="AC1044" t="s">
        <v>42</v>
      </c>
      <c r="AK1044" t="s">
        <v>42</v>
      </c>
      <c r="AL1044" t="s">
        <v>43</v>
      </c>
    </row>
    <row r="1045" spans="1:38" x14ac:dyDescent="0.25">
      <c r="A1045">
        <v>1043</v>
      </c>
      <c r="B1045" t="s">
        <v>3330</v>
      </c>
      <c r="C1045" s="6" t="s">
        <v>3331</v>
      </c>
      <c r="D1045">
        <v>36</v>
      </c>
      <c r="E1045" t="s">
        <v>54</v>
      </c>
      <c r="F1045" t="s">
        <v>55</v>
      </c>
      <c r="G1045" t="s">
        <v>136</v>
      </c>
      <c r="H1045" t="s">
        <v>137</v>
      </c>
      <c r="J1045" t="s">
        <v>136</v>
      </c>
      <c r="K1045" t="s">
        <v>137</v>
      </c>
      <c r="L1045" t="s">
        <v>70</v>
      </c>
      <c r="N1045" t="s">
        <v>3332</v>
      </c>
      <c r="O1045" t="s">
        <v>70</v>
      </c>
      <c r="S1045" t="s">
        <v>111</v>
      </c>
      <c r="U1045" t="s">
        <v>42</v>
      </c>
      <c r="AC1045" t="s">
        <v>42</v>
      </c>
      <c r="AL1045" t="s">
        <v>43</v>
      </c>
    </row>
    <row r="1046" spans="1:38" x14ac:dyDescent="0.25">
      <c r="A1046">
        <v>1044</v>
      </c>
      <c r="B1046" t="s">
        <v>3333</v>
      </c>
      <c r="C1046" s="6" t="s">
        <v>3334</v>
      </c>
      <c r="D1046">
        <v>60</v>
      </c>
      <c r="E1046" t="s">
        <v>46</v>
      </c>
      <c r="F1046" t="s">
        <v>47</v>
      </c>
      <c r="G1046" t="s">
        <v>81</v>
      </c>
      <c r="H1046" t="s">
        <v>82</v>
      </c>
      <c r="I1046" t="s">
        <v>57</v>
      </c>
      <c r="J1046" t="s">
        <v>81</v>
      </c>
      <c r="K1046" t="s">
        <v>82</v>
      </c>
      <c r="L1046" t="s">
        <v>70</v>
      </c>
      <c r="N1046" t="s">
        <v>170</v>
      </c>
      <c r="O1046" t="s">
        <v>70</v>
      </c>
      <c r="P1046" t="s">
        <v>81</v>
      </c>
      <c r="Q1046" t="s">
        <v>82</v>
      </c>
      <c r="S1046" t="s">
        <v>3335</v>
      </c>
      <c r="T1046" t="s">
        <v>3336</v>
      </c>
      <c r="V1046" t="s">
        <v>42</v>
      </c>
      <c r="AL1046" t="s">
        <v>43</v>
      </c>
    </row>
    <row r="1047" spans="1:38" x14ac:dyDescent="0.25">
      <c r="A1047">
        <v>1045</v>
      </c>
      <c r="B1047" t="s">
        <v>3337</v>
      </c>
      <c r="C1047" s="6" t="s">
        <v>3338</v>
      </c>
      <c r="D1047">
        <v>56</v>
      </c>
      <c r="E1047" t="s">
        <v>46</v>
      </c>
      <c r="F1047" t="s">
        <v>55</v>
      </c>
      <c r="G1047" t="s">
        <v>100</v>
      </c>
      <c r="H1047" t="s">
        <v>101</v>
      </c>
      <c r="J1047" t="s">
        <v>100</v>
      </c>
      <c r="K1047" t="s">
        <v>101</v>
      </c>
      <c r="L1047" t="s">
        <v>70</v>
      </c>
      <c r="N1047" t="s">
        <v>269</v>
      </c>
      <c r="O1047" t="s">
        <v>70</v>
      </c>
      <c r="S1047" t="s">
        <v>89</v>
      </c>
      <c r="U1047" t="s">
        <v>42</v>
      </c>
      <c r="AL1047" t="s">
        <v>43</v>
      </c>
    </row>
    <row r="1048" spans="1:38" x14ac:dyDescent="0.25">
      <c r="A1048">
        <v>1046</v>
      </c>
      <c r="B1048" t="s">
        <v>3339</v>
      </c>
      <c r="C1048" s="6" t="s">
        <v>3340</v>
      </c>
      <c r="D1048">
        <v>52</v>
      </c>
      <c r="E1048" t="s">
        <v>46</v>
      </c>
      <c r="F1048" t="s">
        <v>55</v>
      </c>
      <c r="G1048" t="s">
        <v>485</v>
      </c>
      <c r="H1048" t="s">
        <v>101</v>
      </c>
      <c r="I1048" t="s">
        <v>57</v>
      </c>
      <c r="J1048" t="s">
        <v>101</v>
      </c>
      <c r="K1048" t="s">
        <v>101</v>
      </c>
      <c r="L1048" t="s">
        <v>50</v>
      </c>
      <c r="N1048" t="s">
        <v>59</v>
      </c>
      <c r="O1048" t="s">
        <v>34</v>
      </c>
      <c r="P1048" t="s">
        <v>628</v>
      </c>
      <c r="Q1048" t="s">
        <v>49</v>
      </c>
      <c r="S1048" t="s">
        <v>2959</v>
      </c>
      <c r="U1048" t="s">
        <v>42</v>
      </c>
      <c r="W1048" t="s">
        <v>42</v>
      </c>
      <c r="AA1048" t="s">
        <v>42</v>
      </c>
      <c r="AK1048" t="s">
        <v>42</v>
      </c>
      <c r="AL1048" t="s">
        <v>43</v>
      </c>
    </row>
    <row r="1049" spans="1:38" x14ac:dyDescent="0.25">
      <c r="A1049">
        <v>1047</v>
      </c>
      <c r="B1049" t="s">
        <v>3341</v>
      </c>
      <c r="C1049" s="6" t="s">
        <v>3342</v>
      </c>
      <c r="D1049">
        <v>35</v>
      </c>
      <c r="E1049" t="s">
        <v>46</v>
      </c>
      <c r="F1049" t="s">
        <v>55</v>
      </c>
      <c r="G1049" t="s">
        <v>541</v>
      </c>
      <c r="H1049" t="s">
        <v>137</v>
      </c>
      <c r="I1049" t="s">
        <v>57</v>
      </c>
      <c r="J1049" t="s">
        <v>541</v>
      </c>
      <c r="K1049" t="s">
        <v>137</v>
      </c>
      <c r="L1049" t="s">
        <v>70</v>
      </c>
      <c r="O1049" t="s">
        <v>70</v>
      </c>
      <c r="S1049" t="s">
        <v>3343</v>
      </c>
      <c r="AA1049" t="s">
        <v>42</v>
      </c>
      <c r="AC1049" t="s">
        <v>42</v>
      </c>
      <c r="AD1049" t="s">
        <v>42</v>
      </c>
      <c r="AK1049" t="s">
        <v>42</v>
      </c>
      <c r="AL1049" t="s">
        <v>43</v>
      </c>
    </row>
    <row r="1050" spans="1:38" x14ac:dyDescent="0.25">
      <c r="A1050">
        <v>1048</v>
      </c>
      <c r="B1050" t="s">
        <v>3344</v>
      </c>
      <c r="C1050" s="6" t="s">
        <v>3345</v>
      </c>
      <c r="D1050">
        <v>55</v>
      </c>
      <c r="E1050" t="s">
        <v>46</v>
      </c>
      <c r="F1050" t="s">
        <v>55</v>
      </c>
      <c r="G1050" t="s">
        <v>82</v>
      </c>
      <c r="H1050" t="s">
        <v>82</v>
      </c>
      <c r="I1050" t="s">
        <v>57</v>
      </c>
      <c r="J1050" t="s">
        <v>82</v>
      </c>
      <c r="K1050" t="s">
        <v>82</v>
      </c>
      <c r="L1050" t="s">
        <v>34</v>
      </c>
      <c r="M1050" t="s">
        <v>210</v>
      </c>
      <c r="N1050" t="s">
        <v>59</v>
      </c>
      <c r="O1050" t="s">
        <v>210</v>
      </c>
      <c r="P1050" t="s">
        <v>82</v>
      </c>
      <c r="Q1050" t="s">
        <v>82</v>
      </c>
      <c r="R1050" t="s">
        <v>57</v>
      </c>
      <c r="S1050" t="s">
        <v>897</v>
      </c>
      <c r="V1050" t="s">
        <v>42</v>
      </c>
      <c r="W1050" t="s">
        <v>42</v>
      </c>
      <c r="AL1050" t="s">
        <v>43</v>
      </c>
    </row>
    <row r="1051" spans="1:38" x14ac:dyDescent="0.25">
      <c r="A1051">
        <v>1049</v>
      </c>
      <c r="B1051" t="s">
        <v>3346</v>
      </c>
      <c r="C1051" s="6" t="s">
        <v>505</v>
      </c>
      <c r="D1051">
        <v>26</v>
      </c>
      <c r="E1051" t="s">
        <v>46</v>
      </c>
      <c r="F1051" t="s">
        <v>55</v>
      </c>
      <c r="G1051" t="s">
        <v>146</v>
      </c>
      <c r="H1051" t="s">
        <v>49</v>
      </c>
      <c r="I1051" t="s">
        <v>57</v>
      </c>
      <c r="J1051" t="s">
        <v>146</v>
      </c>
      <c r="L1051" t="s">
        <v>50</v>
      </c>
      <c r="N1051" t="s">
        <v>59</v>
      </c>
      <c r="O1051" t="s">
        <v>70</v>
      </c>
      <c r="P1051" t="s">
        <v>146</v>
      </c>
      <c r="S1051" t="s">
        <v>3347</v>
      </c>
      <c r="U1051" t="s">
        <v>42</v>
      </c>
      <c r="V1051" t="s">
        <v>42</v>
      </c>
      <c r="W1051" t="s">
        <v>42</v>
      </c>
      <c r="AK1051" t="s">
        <v>42</v>
      </c>
      <c r="AL1051" t="s">
        <v>43</v>
      </c>
    </row>
    <row r="1052" spans="1:38" x14ac:dyDescent="0.25">
      <c r="A1052">
        <v>1050</v>
      </c>
      <c r="B1052" t="s">
        <v>3348</v>
      </c>
      <c r="C1052" s="6" t="s">
        <v>2209</v>
      </c>
      <c r="D1052">
        <v>42</v>
      </c>
      <c r="E1052" t="s">
        <v>46</v>
      </c>
      <c r="F1052" t="s">
        <v>55</v>
      </c>
      <c r="G1052" t="s">
        <v>503</v>
      </c>
      <c r="H1052" t="s">
        <v>82</v>
      </c>
      <c r="I1052" t="s">
        <v>57</v>
      </c>
      <c r="J1052" t="s">
        <v>503</v>
      </c>
      <c r="K1052" t="s">
        <v>82</v>
      </c>
      <c r="L1052" t="s">
        <v>70</v>
      </c>
      <c r="N1052" t="s">
        <v>166</v>
      </c>
      <c r="O1052" t="s">
        <v>70</v>
      </c>
      <c r="P1052" t="s">
        <v>503</v>
      </c>
      <c r="Q1052" t="s">
        <v>82</v>
      </c>
      <c r="R1052" t="s">
        <v>57</v>
      </c>
      <c r="S1052" t="s">
        <v>3349</v>
      </c>
      <c r="U1052" t="s">
        <v>42</v>
      </c>
      <c r="AL1052" t="s">
        <v>43</v>
      </c>
    </row>
    <row r="1053" spans="1:38" x14ac:dyDescent="0.25">
      <c r="A1053">
        <v>1051</v>
      </c>
      <c r="B1053" t="s">
        <v>3350</v>
      </c>
      <c r="C1053" s="6" t="s">
        <v>3351</v>
      </c>
      <c r="D1053">
        <v>34</v>
      </c>
      <c r="E1053" t="s">
        <v>46</v>
      </c>
      <c r="F1053" t="s">
        <v>55</v>
      </c>
      <c r="G1053" t="s">
        <v>82</v>
      </c>
      <c r="H1053" t="s">
        <v>82</v>
      </c>
      <c r="I1053" t="s">
        <v>57</v>
      </c>
      <c r="J1053" t="s">
        <v>82</v>
      </c>
      <c r="K1053" t="s">
        <v>82</v>
      </c>
      <c r="L1053" t="s">
        <v>70</v>
      </c>
      <c r="O1053" t="s">
        <v>70</v>
      </c>
      <c r="P1053" t="s">
        <v>82</v>
      </c>
      <c r="Q1053" t="s">
        <v>82</v>
      </c>
      <c r="R1053" t="s">
        <v>57</v>
      </c>
      <c r="S1053" t="s">
        <v>3352</v>
      </c>
      <c r="U1053" t="s">
        <v>42</v>
      </c>
      <c r="W1053" t="s">
        <v>42</v>
      </c>
      <c r="AI1053" t="s">
        <v>607</v>
      </c>
      <c r="AK1053" t="s">
        <v>42</v>
      </c>
      <c r="AL1053" t="s">
        <v>43</v>
      </c>
    </row>
    <row r="1054" spans="1:38" x14ac:dyDescent="0.25">
      <c r="A1054">
        <v>1052</v>
      </c>
      <c r="B1054" t="s">
        <v>3353</v>
      </c>
      <c r="C1054" s="6" t="s">
        <v>3354</v>
      </c>
      <c r="D1054">
        <v>65</v>
      </c>
      <c r="E1054" t="s">
        <v>46</v>
      </c>
      <c r="F1054" t="s">
        <v>55</v>
      </c>
      <c r="G1054" t="s">
        <v>58</v>
      </c>
      <c r="H1054" t="s">
        <v>49</v>
      </c>
      <c r="I1054" t="s">
        <v>57</v>
      </c>
      <c r="J1054" t="s">
        <v>58</v>
      </c>
      <c r="K1054" t="s">
        <v>49</v>
      </c>
      <c r="L1054" t="s">
        <v>70</v>
      </c>
      <c r="N1054" t="s">
        <v>59</v>
      </c>
      <c r="O1054" t="s">
        <v>70</v>
      </c>
      <c r="P1054" t="s">
        <v>58</v>
      </c>
      <c r="Q1054" t="s">
        <v>49</v>
      </c>
      <c r="S1054" t="s">
        <v>3355</v>
      </c>
      <c r="U1054" t="s">
        <v>42</v>
      </c>
      <c r="W1054" t="s">
        <v>42</v>
      </c>
      <c r="AF1054" t="s">
        <v>42</v>
      </c>
      <c r="AK1054" t="s">
        <v>42</v>
      </c>
      <c r="AL1054" t="s">
        <v>43</v>
      </c>
    </row>
    <row r="1055" spans="1:38" x14ac:dyDescent="0.25">
      <c r="A1055">
        <v>1053</v>
      </c>
      <c r="B1055" t="s">
        <v>3356</v>
      </c>
      <c r="C1055" s="6" t="s">
        <v>1096</v>
      </c>
      <c r="D1055">
        <v>39</v>
      </c>
      <c r="E1055" t="s">
        <v>46</v>
      </c>
      <c r="F1055" t="s">
        <v>55</v>
      </c>
      <c r="G1055" t="s">
        <v>150</v>
      </c>
      <c r="H1055" t="s">
        <v>93</v>
      </c>
      <c r="J1055" t="s">
        <v>150</v>
      </c>
      <c r="K1055" t="s">
        <v>93</v>
      </c>
      <c r="L1055" t="s">
        <v>70</v>
      </c>
      <c r="N1055" t="s">
        <v>102</v>
      </c>
      <c r="O1055" t="s">
        <v>70</v>
      </c>
      <c r="S1055" t="s">
        <v>762</v>
      </c>
      <c r="Y1055" t="s">
        <v>42</v>
      </c>
      <c r="Z1055" t="s">
        <v>42</v>
      </c>
      <c r="AC1055" t="s">
        <v>42</v>
      </c>
      <c r="AL1055" t="s">
        <v>43</v>
      </c>
    </row>
    <row r="1056" spans="1:38" x14ac:dyDescent="0.25">
      <c r="A1056">
        <v>1054</v>
      </c>
      <c r="B1056" t="s">
        <v>3357</v>
      </c>
      <c r="C1056" s="6" t="s">
        <v>3358</v>
      </c>
      <c r="D1056">
        <v>28</v>
      </c>
      <c r="E1056" t="s">
        <v>46</v>
      </c>
      <c r="F1056" t="s">
        <v>55</v>
      </c>
      <c r="J1056" t="s">
        <v>82</v>
      </c>
      <c r="K1056" t="s">
        <v>82</v>
      </c>
      <c r="L1056" t="s">
        <v>50</v>
      </c>
      <c r="N1056" t="s">
        <v>59</v>
      </c>
      <c r="O1056" t="s">
        <v>34</v>
      </c>
      <c r="S1056" t="s">
        <v>538</v>
      </c>
      <c r="U1056" t="s">
        <v>42</v>
      </c>
      <c r="AL1056" t="s">
        <v>43</v>
      </c>
    </row>
    <row r="1057" spans="1:38" x14ac:dyDescent="0.25">
      <c r="A1057">
        <v>1055</v>
      </c>
      <c r="B1057" t="s">
        <v>3359</v>
      </c>
      <c r="C1057" s="6" t="s">
        <v>3360</v>
      </c>
      <c r="D1057">
        <v>41</v>
      </c>
      <c r="E1057" t="s">
        <v>46</v>
      </c>
      <c r="F1057" t="s">
        <v>55</v>
      </c>
      <c r="G1057" t="s">
        <v>1731</v>
      </c>
      <c r="J1057" t="s">
        <v>1731</v>
      </c>
      <c r="K1057" t="s">
        <v>93</v>
      </c>
      <c r="L1057" t="s">
        <v>34</v>
      </c>
      <c r="M1057" t="s">
        <v>423</v>
      </c>
      <c r="N1057" t="s">
        <v>3361</v>
      </c>
      <c r="O1057" t="s">
        <v>287</v>
      </c>
      <c r="S1057" t="s">
        <v>3362</v>
      </c>
      <c r="Z1057" t="s">
        <v>42</v>
      </c>
      <c r="AC1057" t="s">
        <v>42</v>
      </c>
      <c r="AL1057" t="s">
        <v>43</v>
      </c>
    </row>
    <row r="1058" spans="1:38" x14ac:dyDescent="0.25">
      <c r="A1058">
        <v>1056</v>
      </c>
      <c r="B1058" t="s">
        <v>3363</v>
      </c>
      <c r="C1058" s="6" t="s">
        <v>3364</v>
      </c>
      <c r="D1058">
        <v>45</v>
      </c>
      <c r="E1058" t="s">
        <v>54</v>
      </c>
      <c r="F1058" t="s">
        <v>55</v>
      </c>
      <c r="G1058" t="s">
        <v>178</v>
      </c>
      <c r="J1058" t="s">
        <v>178</v>
      </c>
      <c r="L1058" t="s">
        <v>50</v>
      </c>
      <c r="N1058" t="s">
        <v>761</v>
      </c>
      <c r="O1058" t="s">
        <v>70</v>
      </c>
      <c r="S1058" t="s">
        <v>3365</v>
      </c>
      <c r="U1058" t="s">
        <v>42</v>
      </c>
      <c r="AI1058" t="s">
        <v>3366</v>
      </c>
      <c r="AL1058" t="s">
        <v>43</v>
      </c>
    </row>
    <row r="1059" spans="1:38" x14ac:dyDescent="0.25">
      <c r="A1059">
        <v>1057</v>
      </c>
      <c r="B1059" t="s">
        <v>3367</v>
      </c>
      <c r="C1059" s="6" t="s">
        <v>3368</v>
      </c>
      <c r="D1059">
        <v>54</v>
      </c>
      <c r="E1059" t="s">
        <v>54</v>
      </c>
      <c r="F1059" t="s">
        <v>55</v>
      </c>
      <c r="G1059" t="s">
        <v>101</v>
      </c>
      <c r="H1059" t="s">
        <v>101</v>
      </c>
      <c r="I1059" t="s">
        <v>57</v>
      </c>
      <c r="J1059" t="s">
        <v>101</v>
      </c>
      <c r="L1059" t="s">
        <v>50</v>
      </c>
      <c r="N1059" t="s">
        <v>3369</v>
      </c>
      <c r="O1059" t="s">
        <v>110</v>
      </c>
      <c r="P1059" t="s">
        <v>101</v>
      </c>
      <c r="S1059" t="s">
        <v>3370</v>
      </c>
      <c r="AB1059" t="s">
        <v>42</v>
      </c>
      <c r="AC1059" t="s">
        <v>42</v>
      </c>
      <c r="AK1059" t="s">
        <v>42</v>
      </c>
      <c r="AL1059" t="s">
        <v>43</v>
      </c>
    </row>
    <row r="1060" spans="1:38" x14ac:dyDescent="0.25">
      <c r="A1060">
        <v>1058</v>
      </c>
      <c r="B1060" t="s">
        <v>3371</v>
      </c>
      <c r="C1060" s="6" t="s">
        <v>3372</v>
      </c>
      <c r="D1060">
        <v>35</v>
      </c>
      <c r="E1060" t="s">
        <v>46</v>
      </c>
      <c r="F1060" t="s">
        <v>55</v>
      </c>
      <c r="G1060" t="s">
        <v>178</v>
      </c>
      <c r="J1060" t="s">
        <v>178</v>
      </c>
      <c r="K1060" t="s">
        <v>82</v>
      </c>
      <c r="L1060" t="s">
        <v>70</v>
      </c>
      <c r="N1060" t="s">
        <v>102</v>
      </c>
      <c r="O1060" t="s">
        <v>70</v>
      </c>
      <c r="S1060" t="s">
        <v>3373</v>
      </c>
      <c r="W1060" t="s">
        <v>42</v>
      </c>
      <c r="AA1060" t="s">
        <v>42</v>
      </c>
      <c r="AL1060" t="s">
        <v>43</v>
      </c>
    </row>
    <row r="1061" spans="1:38" x14ac:dyDescent="0.25">
      <c r="A1061">
        <v>1059</v>
      </c>
      <c r="B1061" t="s">
        <v>3374</v>
      </c>
      <c r="C1061" s="6" t="s">
        <v>3375</v>
      </c>
      <c r="D1061">
        <v>31</v>
      </c>
      <c r="E1061" t="s">
        <v>46</v>
      </c>
      <c r="F1061" t="s">
        <v>55</v>
      </c>
      <c r="G1061" t="s">
        <v>1263</v>
      </c>
      <c r="H1061" t="s">
        <v>101</v>
      </c>
      <c r="I1061" t="s">
        <v>57</v>
      </c>
      <c r="J1061" t="s">
        <v>341</v>
      </c>
      <c r="K1061" t="s">
        <v>101</v>
      </c>
      <c r="L1061" t="s">
        <v>50</v>
      </c>
      <c r="N1061" t="s">
        <v>59</v>
      </c>
      <c r="O1061" t="s">
        <v>70</v>
      </c>
      <c r="P1061" t="s">
        <v>1263</v>
      </c>
      <c r="Q1061" t="s">
        <v>101</v>
      </c>
      <c r="S1061" t="s">
        <v>3376</v>
      </c>
      <c r="U1061" t="s">
        <v>42</v>
      </c>
      <c r="AK1061" t="s">
        <v>42</v>
      </c>
      <c r="AL1061" t="s">
        <v>43</v>
      </c>
    </row>
    <row r="1062" spans="1:38" x14ac:dyDescent="0.25">
      <c r="A1062">
        <v>1060</v>
      </c>
      <c r="B1062" t="s">
        <v>3377</v>
      </c>
      <c r="C1062" s="6" t="s">
        <v>3378</v>
      </c>
      <c r="D1062">
        <v>44</v>
      </c>
      <c r="E1062" t="s">
        <v>46</v>
      </c>
      <c r="F1062" t="s">
        <v>55</v>
      </c>
      <c r="G1062" t="s">
        <v>82</v>
      </c>
      <c r="J1062" t="s">
        <v>82</v>
      </c>
      <c r="K1062" t="s">
        <v>82</v>
      </c>
      <c r="L1062" t="s">
        <v>50</v>
      </c>
      <c r="N1062" t="s">
        <v>59</v>
      </c>
      <c r="O1062" t="s">
        <v>70</v>
      </c>
      <c r="S1062" t="s">
        <v>3379</v>
      </c>
      <c r="U1062" t="s">
        <v>42</v>
      </c>
      <c r="AC1062" t="s">
        <v>42</v>
      </c>
      <c r="AL1062" t="s">
        <v>43</v>
      </c>
    </row>
    <row r="1063" spans="1:38" x14ac:dyDescent="0.25">
      <c r="A1063">
        <v>1061</v>
      </c>
      <c r="B1063" t="s">
        <v>3380</v>
      </c>
      <c r="C1063" s="6" t="s">
        <v>3381</v>
      </c>
      <c r="D1063">
        <v>60</v>
      </c>
      <c r="E1063" t="s">
        <v>46</v>
      </c>
      <c r="F1063" t="s">
        <v>106</v>
      </c>
      <c r="G1063" t="s">
        <v>82</v>
      </c>
      <c r="H1063" t="s">
        <v>82</v>
      </c>
      <c r="I1063" t="s">
        <v>57</v>
      </c>
      <c r="J1063" t="s">
        <v>82</v>
      </c>
      <c r="K1063" t="s">
        <v>82</v>
      </c>
      <c r="L1063" t="s">
        <v>50</v>
      </c>
      <c r="N1063" t="s">
        <v>170</v>
      </c>
      <c r="O1063" t="s">
        <v>70</v>
      </c>
      <c r="P1063" t="s">
        <v>82</v>
      </c>
      <c r="Q1063" t="s">
        <v>82</v>
      </c>
      <c r="R1063" t="s">
        <v>57</v>
      </c>
      <c r="S1063" t="s">
        <v>3382</v>
      </c>
      <c r="AJ1063" t="s">
        <v>42</v>
      </c>
      <c r="AL1063" t="s">
        <v>43</v>
      </c>
    </row>
    <row r="1064" spans="1:38" x14ac:dyDescent="0.25">
      <c r="A1064">
        <v>1062</v>
      </c>
      <c r="B1064" t="s">
        <v>3383</v>
      </c>
      <c r="C1064" s="6" t="s">
        <v>3384</v>
      </c>
      <c r="D1064">
        <v>47</v>
      </c>
      <c r="E1064" t="s">
        <v>54</v>
      </c>
      <c r="F1064" t="s">
        <v>55</v>
      </c>
      <c r="G1064" t="s">
        <v>178</v>
      </c>
      <c r="H1064" t="s">
        <v>82</v>
      </c>
      <c r="J1064" t="s">
        <v>178</v>
      </c>
      <c r="K1064" t="s">
        <v>82</v>
      </c>
      <c r="L1064" t="s">
        <v>70</v>
      </c>
      <c r="N1064" t="s">
        <v>83</v>
      </c>
      <c r="O1064" t="s">
        <v>70</v>
      </c>
      <c r="S1064" t="s">
        <v>51</v>
      </c>
      <c r="V1064" t="s">
        <v>42</v>
      </c>
      <c r="AL1064" t="s">
        <v>43</v>
      </c>
    </row>
    <row r="1065" spans="1:38" x14ac:dyDescent="0.25">
      <c r="A1065">
        <v>1063</v>
      </c>
      <c r="B1065" t="s">
        <v>3385</v>
      </c>
      <c r="C1065" s="6" t="s">
        <v>3386</v>
      </c>
      <c r="D1065">
        <v>26</v>
      </c>
      <c r="E1065" t="s">
        <v>46</v>
      </c>
      <c r="F1065" t="s">
        <v>55</v>
      </c>
      <c r="G1065" t="s">
        <v>178</v>
      </c>
      <c r="H1065" t="s">
        <v>82</v>
      </c>
      <c r="I1065" t="s">
        <v>57</v>
      </c>
      <c r="J1065" t="s">
        <v>178</v>
      </c>
      <c r="L1065" t="s">
        <v>70</v>
      </c>
      <c r="N1065" t="s">
        <v>3387</v>
      </c>
      <c r="O1065" t="s">
        <v>70</v>
      </c>
      <c r="P1065" t="s">
        <v>178</v>
      </c>
      <c r="S1065" t="s">
        <v>412</v>
      </c>
      <c r="W1065" t="s">
        <v>42</v>
      </c>
      <c r="AK1065" t="s">
        <v>42</v>
      </c>
      <c r="AL1065" t="s">
        <v>43</v>
      </c>
    </row>
    <row r="1066" spans="1:38" x14ac:dyDescent="0.25">
      <c r="A1066">
        <v>1064</v>
      </c>
      <c r="B1066" t="s">
        <v>3388</v>
      </c>
      <c r="C1066" s="6" t="s">
        <v>3389</v>
      </c>
      <c r="D1066">
        <v>28</v>
      </c>
      <c r="E1066" t="s">
        <v>46</v>
      </c>
      <c r="F1066" t="s">
        <v>55</v>
      </c>
      <c r="G1066" t="s">
        <v>790</v>
      </c>
      <c r="H1066" t="s">
        <v>82</v>
      </c>
      <c r="I1066" t="s">
        <v>57</v>
      </c>
      <c r="J1066" t="s">
        <v>2091</v>
      </c>
      <c r="K1066" t="s">
        <v>82</v>
      </c>
      <c r="L1066" t="s">
        <v>34</v>
      </c>
      <c r="M1066" t="s">
        <v>564</v>
      </c>
      <c r="N1066" t="s">
        <v>166</v>
      </c>
      <c r="O1066" t="s">
        <v>2048</v>
      </c>
      <c r="P1066" t="s">
        <v>2091</v>
      </c>
      <c r="Q1066" t="s">
        <v>82</v>
      </c>
      <c r="R1066" t="s">
        <v>57</v>
      </c>
      <c r="S1066" t="s">
        <v>3390</v>
      </c>
      <c r="V1066" t="s">
        <v>42</v>
      </c>
      <c r="W1066" t="s">
        <v>42</v>
      </c>
      <c r="AI1066" t="s">
        <v>3391</v>
      </c>
      <c r="AL1066" t="s">
        <v>43</v>
      </c>
    </row>
    <row r="1067" spans="1:38" x14ac:dyDescent="0.25">
      <c r="A1067">
        <v>1065</v>
      </c>
      <c r="B1067" t="s">
        <v>3392</v>
      </c>
      <c r="C1067" s="6" t="s">
        <v>3393</v>
      </c>
      <c r="D1067">
        <v>51</v>
      </c>
      <c r="E1067" t="s">
        <v>54</v>
      </c>
      <c r="F1067" t="s">
        <v>55</v>
      </c>
      <c r="G1067" t="s">
        <v>3394</v>
      </c>
      <c r="H1067" t="s">
        <v>142</v>
      </c>
      <c r="I1067" t="s">
        <v>57</v>
      </c>
      <c r="J1067" t="s">
        <v>3394</v>
      </c>
      <c r="K1067" t="s">
        <v>142</v>
      </c>
      <c r="L1067" t="s">
        <v>70</v>
      </c>
      <c r="O1067" t="s">
        <v>70</v>
      </c>
      <c r="P1067" t="s">
        <v>3394</v>
      </c>
      <c r="Q1067" t="s">
        <v>142</v>
      </c>
      <c r="R1067" t="s">
        <v>57</v>
      </c>
      <c r="S1067" t="s">
        <v>3395</v>
      </c>
      <c r="AA1067" t="s">
        <v>42</v>
      </c>
      <c r="AC1067" t="s">
        <v>42</v>
      </c>
      <c r="AL1067" t="s">
        <v>43</v>
      </c>
    </row>
    <row r="1068" spans="1:38" x14ac:dyDescent="0.25">
      <c r="A1068">
        <v>1066</v>
      </c>
      <c r="B1068" t="s">
        <v>3396</v>
      </c>
      <c r="C1068" s="6" t="s">
        <v>3397</v>
      </c>
      <c r="D1068">
        <v>55</v>
      </c>
      <c r="E1068" t="s">
        <v>46</v>
      </c>
      <c r="F1068" t="s">
        <v>55</v>
      </c>
      <c r="G1068" t="s">
        <v>1117</v>
      </c>
      <c r="H1068" t="s">
        <v>93</v>
      </c>
      <c r="I1068" t="s">
        <v>57</v>
      </c>
      <c r="J1068" t="s">
        <v>1117</v>
      </c>
      <c r="L1068" t="s">
        <v>70</v>
      </c>
      <c r="N1068" t="s">
        <v>464</v>
      </c>
      <c r="O1068" t="s">
        <v>70</v>
      </c>
      <c r="P1068" t="s">
        <v>1117</v>
      </c>
      <c r="S1068" t="s">
        <v>3398</v>
      </c>
      <c r="W1068" t="s">
        <v>42</v>
      </c>
      <c r="AC1068" t="s">
        <v>42</v>
      </c>
      <c r="AK1068" t="s">
        <v>42</v>
      </c>
      <c r="AL1068" t="s">
        <v>43</v>
      </c>
    </row>
    <row r="1069" spans="1:38" x14ac:dyDescent="0.25">
      <c r="A1069">
        <v>1067</v>
      </c>
      <c r="B1069" t="s">
        <v>3399</v>
      </c>
      <c r="C1069" s="6" t="s">
        <v>380</v>
      </c>
      <c r="D1069">
        <v>29</v>
      </c>
      <c r="E1069" t="s">
        <v>46</v>
      </c>
      <c r="F1069" t="s">
        <v>55</v>
      </c>
      <c r="G1069" t="s">
        <v>2496</v>
      </c>
      <c r="H1069" t="s">
        <v>251</v>
      </c>
      <c r="I1069" t="s">
        <v>57</v>
      </c>
      <c r="J1069" t="s">
        <v>2496</v>
      </c>
      <c r="K1069" t="s">
        <v>251</v>
      </c>
      <c r="L1069" t="s">
        <v>70</v>
      </c>
      <c r="O1069" t="s">
        <v>70</v>
      </c>
      <c r="P1069" t="s">
        <v>2496</v>
      </c>
      <c r="Q1069" t="s">
        <v>251</v>
      </c>
      <c r="R1069" t="s">
        <v>57</v>
      </c>
      <c r="S1069" t="s">
        <v>342</v>
      </c>
      <c r="U1069" t="s">
        <v>42</v>
      </c>
      <c r="AK1069" t="s">
        <v>42</v>
      </c>
      <c r="AL1069" t="s">
        <v>43</v>
      </c>
    </row>
    <row r="1070" spans="1:38" x14ac:dyDescent="0.25">
      <c r="A1070">
        <v>1068</v>
      </c>
      <c r="B1070" t="s">
        <v>3400</v>
      </c>
      <c r="C1070" s="6" t="s">
        <v>3401</v>
      </c>
      <c r="D1070">
        <v>40</v>
      </c>
      <c r="E1070" t="s">
        <v>46</v>
      </c>
      <c r="F1070" t="s">
        <v>55</v>
      </c>
      <c r="G1070" t="s">
        <v>1022</v>
      </c>
      <c r="H1070" t="s">
        <v>93</v>
      </c>
      <c r="I1070" t="s">
        <v>57</v>
      </c>
      <c r="J1070" t="s">
        <v>208</v>
      </c>
      <c r="K1070" t="s">
        <v>93</v>
      </c>
      <c r="L1070" t="s">
        <v>50</v>
      </c>
      <c r="N1070" t="s">
        <v>59</v>
      </c>
      <c r="O1070" t="s">
        <v>70</v>
      </c>
      <c r="P1070" t="s">
        <v>1022</v>
      </c>
      <c r="Q1070" t="s">
        <v>93</v>
      </c>
      <c r="S1070" t="s">
        <v>3402</v>
      </c>
      <c r="T1070" t="s">
        <v>3403</v>
      </c>
      <c r="W1070" t="s">
        <v>42</v>
      </c>
      <c r="AD1070" t="s">
        <v>42</v>
      </c>
      <c r="AK1070" t="s">
        <v>42</v>
      </c>
      <c r="AL1070" t="s">
        <v>43</v>
      </c>
    </row>
    <row r="1071" spans="1:38" x14ac:dyDescent="0.25">
      <c r="A1071">
        <v>1069</v>
      </c>
      <c r="B1071" t="s">
        <v>3404</v>
      </c>
      <c r="C1071" s="6" t="s">
        <v>3405</v>
      </c>
      <c r="D1071">
        <v>35</v>
      </c>
      <c r="E1071" t="s">
        <v>46</v>
      </c>
      <c r="F1071" t="s">
        <v>55</v>
      </c>
      <c r="G1071" t="s">
        <v>87</v>
      </c>
      <c r="H1071" t="s">
        <v>82</v>
      </c>
      <c r="I1071" t="s">
        <v>57</v>
      </c>
      <c r="J1071" t="s">
        <v>87</v>
      </c>
      <c r="K1071" t="s">
        <v>82</v>
      </c>
      <c r="L1071" t="s">
        <v>34</v>
      </c>
      <c r="M1071" t="s">
        <v>1718</v>
      </c>
      <c r="N1071" t="s">
        <v>166</v>
      </c>
      <c r="O1071" t="s">
        <v>424</v>
      </c>
      <c r="P1071" t="s">
        <v>87</v>
      </c>
      <c r="Q1071" t="s">
        <v>82</v>
      </c>
      <c r="R1071" t="s">
        <v>57</v>
      </c>
      <c r="S1071" t="s">
        <v>3406</v>
      </c>
      <c r="U1071" t="s">
        <v>42</v>
      </c>
      <c r="W1071" t="s">
        <v>42</v>
      </c>
      <c r="AC1071" t="s">
        <v>42</v>
      </c>
      <c r="AL1071" t="s">
        <v>43</v>
      </c>
    </row>
    <row r="1072" spans="1:38" x14ac:dyDescent="0.25">
      <c r="A1072">
        <v>1070</v>
      </c>
      <c r="B1072" t="s">
        <v>3407</v>
      </c>
      <c r="C1072" s="6" t="s">
        <v>3408</v>
      </c>
      <c r="D1072">
        <v>38</v>
      </c>
      <c r="E1072" t="s">
        <v>46</v>
      </c>
      <c r="F1072" t="s">
        <v>55</v>
      </c>
      <c r="G1072" t="s">
        <v>433</v>
      </c>
      <c r="H1072" t="s">
        <v>142</v>
      </c>
      <c r="I1072" t="s">
        <v>57</v>
      </c>
      <c r="J1072" t="s">
        <v>1593</v>
      </c>
      <c r="K1072" t="s">
        <v>142</v>
      </c>
      <c r="L1072" t="s">
        <v>50</v>
      </c>
      <c r="O1072" t="s">
        <v>70</v>
      </c>
      <c r="S1072" t="s">
        <v>3409</v>
      </c>
      <c r="U1072" t="s">
        <v>42</v>
      </c>
      <c r="AA1072" t="s">
        <v>42</v>
      </c>
      <c r="AK1072" t="s">
        <v>42</v>
      </c>
      <c r="AL1072" t="s">
        <v>43</v>
      </c>
    </row>
    <row r="1073" spans="1:38" x14ac:dyDescent="0.25">
      <c r="A1073">
        <v>1071</v>
      </c>
      <c r="B1073" t="s">
        <v>3410</v>
      </c>
      <c r="C1073" s="6" t="s">
        <v>2710</v>
      </c>
      <c r="D1073">
        <v>30</v>
      </c>
      <c r="E1073" t="s">
        <v>54</v>
      </c>
      <c r="F1073" t="s">
        <v>55</v>
      </c>
      <c r="G1073" t="s">
        <v>1337</v>
      </c>
      <c r="H1073" t="s">
        <v>93</v>
      </c>
      <c r="I1073" t="s">
        <v>57</v>
      </c>
      <c r="J1073" t="s">
        <v>541</v>
      </c>
      <c r="L1073" t="s">
        <v>34</v>
      </c>
      <c r="M1073" t="s">
        <v>951</v>
      </c>
      <c r="N1073" t="s">
        <v>927</v>
      </c>
      <c r="O1073" t="s">
        <v>287</v>
      </c>
      <c r="P1073" t="s">
        <v>541</v>
      </c>
      <c r="S1073" t="s">
        <v>3411</v>
      </c>
      <c r="V1073" t="s">
        <v>42</v>
      </c>
      <c r="Y1073" t="s">
        <v>42</v>
      </c>
      <c r="AA1073" t="s">
        <v>42</v>
      </c>
      <c r="AK1073" t="s">
        <v>42</v>
      </c>
      <c r="AL1073" t="s">
        <v>43</v>
      </c>
    </row>
    <row r="1074" spans="1:38" x14ac:dyDescent="0.25">
      <c r="A1074">
        <v>1072</v>
      </c>
      <c r="B1074" t="s">
        <v>3412</v>
      </c>
      <c r="C1074" s="6" t="s">
        <v>3413</v>
      </c>
      <c r="D1074">
        <v>63</v>
      </c>
      <c r="E1074" t="s">
        <v>46</v>
      </c>
      <c r="F1074" t="s">
        <v>55</v>
      </c>
      <c r="G1074" t="s">
        <v>150</v>
      </c>
      <c r="H1074" t="s">
        <v>93</v>
      </c>
      <c r="I1074" t="s">
        <v>57</v>
      </c>
      <c r="J1074" t="s">
        <v>150</v>
      </c>
      <c r="K1074" t="s">
        <v>93</v>
      </c>
      <c r="L1074" t="s">
        <v>70</v>
      </c>
      <c r="N1074" t="s">
        <v>59</v>
      </c>
      <c r="O1074" t="s">
        <v>70</v>
      </c>
      <c r="P1074" t="s">
        <v>150</v>
      </c>
      <c r="Q1074" t="s">
        <v>93</v>
      </c>
      <c r="R1074" t="s">
        <v>57</v>
      </c>
      <c r="S1074" t="s">
        <v>3414</v>
      </c>
      <c r="V1074" t="s">
        <v>42</v>
      </c>
      <c r="AL1074" t="s">
        <v>43</v>
      </c>
    </row>
    <row r="1075" spans="1:38" x14ac:dyDescent="0.25">
      <c r="A1075">
        <v>1073</v>
      </c>
      <c r="B1075" t="s">
        <v>3415</v>
      </c>
      <c r="C1075" s="6" t="s">
        <v>3416</v>
      </c>
      <c r="D1075">
        <v>45</v>
      </c>
      <c r="E1075" t="s">
        <v>46</v>
      </c>
      <c r="F1075" t="s">
        <v>55</v>
      </c>
      <c r="G1075" t="s">
        <v>513</v>
      </c>
      <c r="H1075" t="s">
        <v>101</v>
      </c>
      <c r="J1075" t="s">
        <v>1740</v>
      </c>
      <c r="K1075" t="s">
        <v>142</v>
      </c>
      <c r="N1075" t="s">
        <v>269</v>
      </c>
      <c r="O1075" t="s">
        <v>70</v>
      </c>
      <c r="S1075" t="s">
        <v>84</v>
      </c>
      <c r="U1075" t="s">
        <v>42</v>
      </c>
      <c r="AL1075" t="s">
        <v>43</v>
      </c>
    </row>
    <row r="1076" spans="1:38" x14ac:dyDescent="0.25">
      <c r="A1076">
        <v>1074</v>
      </c>
      <c r="B1076" t="s">
        <v>3417</v>
      </c>
      <c r="C1076" s="6" t="s">
        <v>3418</v>
      </c>
      <c r="D1076">
        <v>22</v>
      </c>
      <c r="E1076" t="s">
        <v>46</v>
      </c>
      <c r="F1076" t="s">
        <v>55</v>
      </c>
      <c r="G1076" t="s">
        <v>136</v>
      </c>
      <c r="H1076" t="s">
        <v>137</v>
      </c>
      <c r="J1076" t="s">
        <v>1804</v>
      </c>
      <c r="K1076" t="s">
        <v>82</v>
      </c>
      <c r="L1076" t="s">
        <v>34</v>
      </c>
      <c r="M1076" t="s">
        <v>1463</v>
      </c>
      <c r="N1076" t="s">
        <v>269</v>
      </c>
      <c r="O1076" t="s">
        <v>110</v>
      </c>
      <c r="S1076" t="s">
        <v>111</v>
      </c>
      <c r="U1076" t="s">
        <v>42</v>
      </c>
      <c r="AL1076" t="s">
        <v>43</v>
      </c>
    </row>
    <row r="1077" spans="1:38" x14ac:dyDescent="0.25">
      <c r="A1077">
        <v>1075</v>
      </c>
      <c r="B1077" t="s">
        <v>3419</v>
      </c>
      <c r="C1077" s="6" t="s">
        <v>3420</v>
      </c>
      <c r="D1077">
        <v>46</v>
      </c>
      <c r="E1077" t="s">
        <v>46</v>
      </c>
      <c r="F1077" t="s">
        <v>55</v>
      </c>
      <c r="G1077" t="s">
        <v>208</v>
      </c>
      <c r="H1077" t="s">
        <v>93</v>
      </c>
      <c r="I1077" t="s">
        <v>57</v>
      </c>
      <c r="J1077" t="s">
        <v>208</v>
      </c>
      <c r="K1077" t="s">
        <v>93</v>
      </c>
      <c r="L1077" t="s">
        <v>50</v>
      </c>
      <c r="N1077" t="s">
        <v>59</v>
      </c>
      <c r="O1077" t="s">
        <v>70</v>
      </c>
      <c r="P1077" t="s">
        <v>208</v>
      </c>
      <c r="Q1077" t="s">
        <v>93</v>
      </c>
      <c r="S1077" t="s">
        <v>2493</v>
      </c>
      <c r="W1077" t="s">
        <v>42</v>
      </c>
      <c r="AA1077" t="s">
        <v>42</v>
      </c>
      <c r="AK1077" t="s">
        <v>42</v>
      </c>
      <c r="AL1077" t="s">
        <v>43</v>
      </c>
    </row>
    <row r="1078" spans="1:38" x14ac:dyDescent="0.25">
      <c r="A1078">
        <v>1076</v>
      </c>
      <c r="B1078" t="s">
        <v>3421</v>
      </c>
      <c r="C1078" s="6" t="s">
        <v>3422</v>
      </c>
      <c r="D1078">
        <v>61</v>
      </c>
      <c r="E1078" t="s">
        <v>46</v>
      </c>
      <c r="F1078" t="s">
        <v>47</v>
      </c>
      <c r="G1078" t="s">
        <v>97</v>
      </c>
      <c r="H1078" t="s">
        <v>82</v>
      </c>
      <c r="I1078" t="s">
        <v>57</v>
      </c>
      <c r="J1078" t="s">
        <v>97</v>
      </c>
      <c r="K1078" t="s">
        <v>82</v>
      </c>
      <c r="L1078" t="s">
        <v>70</v>
      </c>
      <c r="N1078" t="s">
        <v>59</v>
      </c>
      <c r="O1078" t="s">
        <v>70</v>
      </c>
      <c r="P1078" t="s">
        <v>97</v>
      </c>
      <c r="Q1078" t="s">
        <v>82</v>
      </c>
      <c r="R1078" t="s">
        <v>57</v>
      </c>
      <c r="S1078" t="s">
        <v>3423</v>
      </c>
      <c r="W1078" t="s">
        <v>42</v>
      </c>
      <c r="AL1078" t="s">
        <v>43</v>
      </c>
    </row>
    <row r="1079" spans="1:38" x14ac:dyDescent="0.25">
      <c r="A1079">
        <v>1077</v>
      </c>
      <c r="B1079" t="s">
        <v>3424</v>
      </c>
      <c r="C1079" s="6" t="s">
        <v>3425</v>
      </c>
      <c r="D1079">
        <v>38</v>
      </c>
      <c r="E1079" t="s">
        <v>46</v>
      </c>
      <c r="F1079" t="s">
        <v>55</v>
      </c>
      <c r="G1079" t="s">
        <v>87</v>
      </c>
      <c r="H1079" t="s">
        <v>82</v>
      </c>
      <c r="I1079" t="s">
        <v>57</v>
      </c>
      <c r="J1079" t="s">
        <v>87</v>
      </c>
      <c r="K1079" t="s">
        <v>82</v>
      </c>
      <c r="L1079" t="s">
        <v>70</v>
      </c>
      <c r="N1079" t="s">
        <v>59</v>
      </c>
      <c r="O1079" t="s">
        <v>70</v>
      </c>
      <c r="P1079" t="s">
        <v>87</v>
      </c>
      <c r="Q1079" t="s">
        <v>82</v>
      </c>
      <c r="R1079" t="s">
        <v>57</v>
      </c>
      <c r="S1079" t="s">
        <v>412</v>
      </c>
      <c r="W1079" t="s">
        <v>42</v>
      </c>
      <c r="AL1079" t="s">
        <v>43</v>
      </c>
    </row>
    <row r="1080" spans="1:38" x14ac:dyDescent="0.25">
      <c r="A1080">
        <v>1078</v>
      </c>
      <c r="B1080" t="s">
        <v>3426</v>
      </c>
      <c r="C1080" s="6" t="s">
        <v>3427</v>
      </c>
      <c r="D1080">
        <v>49</v>
      </c>
      <c r="E1080" t="s">
        <v>54</v>
      </c>
      <c r="F1080" t="s">
        <v>55</v>
      </c>
      <c r="G1080" t="s">
        <v>2091</v>
      </c>
      <c r="H1080" t="s">
        <v>82</v>
      </c>
      <c r="I1080" t="s">
        <v>57</v>
      </c>
      <c r="J1080" t="s">
        <v>82</v>
      </c>
      <c r="K1080" t="s">
        <v>82</v>
      </c>
      <c r="L1080" t="s">
        <v>50</v>
      </c>
      <c r="N1080" t="s">
        <v>59</v>
      </c>
      <c r="O1080" t="s">
        <v>70</v>
      </c>
      <c r="P1080" t="s">
        <v>2091</v>
      </c>
      <c r="Q1080" t="s">
        <v>82</v>
      </c>
      <c r="S1080" t="s">
        <v>3428</v>
      </c>
      <c r="V1080" t="s">
        <v>42</v>
      </c>
      <c r="AL1080" t="s">
        <v>43</v>
      </c>
    </row>
    <row r="1081" spans="1:38" x14ac:dyDescent="0.25">
      <c r="A1081">
        <v>1079</v>
      </c>
      <c r="B1081" t="s">
        <v>3429</v>
      </c>
      <c r="C1081" s="6" t="s">
        <v>3430</v>
      </c>
      <c r="D1081">
        <v>45</v>
      </c>
      <c r="E1081" t="s">
        <v>54</v>
      </c>
      <c r="F1081" t="s">
        <v>55</v>
      </c>
      <c r="G1081" t="s">
        <v>165</v>
      </c>
      <c r="H1081" t="s">
        <v>93</v>
      </c>
      <c r="I1081" t="s">
        <v>57</v>
      </c>
      <c r="J1081" t="s">
        <v>93</v>
      </c>
      <c r="K1081" t="s">
        <v>93</v>
      </c>
      <c r="L1081" t="s">
        <v>50</v>
      </c>
      <c r="O1081" t="s">
        <v>70</v>
      </c>
      <c r="S1081" t="s">
        <v>3431</v>
      </c>
      <c r="W1081" t="s">
        <v>42</v>
      </c>
      <c r="Y1081" t="s">
        <v>42</v>
      </c>
      <c r="AG1081" t="s">
        <v>42</v>
      </c>
      <c r="AI1081" t="s">
        <v>3432</v>
      </c>
      <c r="AJ1081" t="s">
        <v>42</v>
      </c>
      <c r="AK1081" t="s">
        <v>42</v>
      </c>
      <c r="AL1081" t="s">
        <v>43</v>
      </c>
    </row>
    <row r="1082" spans="1:38" x14ac:dyDescent="0.25">
      <c r="A1082">
        <v>1080</v>
      </c>
      <c r="B1082" t="s">
        <v>3433</v>
      </c>
      <c r="C1082" s="6" t="s">
        <v>716</v>
      </c>
      <c r="D1082">
        <v>41</v>
      </c>
      <c r="E1082" t="s">
        <v>46</v>
      </c>
      <c r="F1082" t="s">
        <v>55</v>
      </c>
      <c r="G1082" t="s">
        <v>1592</v>
      </c>
      <c r="H1082" t="s">
        <v>142</v>
      </c>
      <c r="J1082" t="s">
        <v>1593</v>
      </c>
      <c r="K1082" t="s">
        <v>142</v>
      </c>
      <c r="L1082" t="s">
        <v>50</v>
      </c>
      <c r="N1082" t="s">
        <v>170</v>
      </c>
      <c r="O1082" t="s">
        <v>70</v>
      </c>
      <c r="S1082" t="s">
        <v>1867</v>
      </c>
      <c r="U1082" t="s">
        <v>42</v>
      </c>
      <c r="V1082" t="s">
        <v>42</v>
      </c>
      <c r="AL1082" t="s">
        <v>43</v>
      </c>
    </row>
    <row r="1083" spans="1:38" x14ac:dyDescent="0.25">
      <c r="A1083">
        <v>1081</v>
      </c>
      <c r="B1083" t="s">
        <v>3434</v>
      </c>
      <c r="C1083" s="6" t="s">
        <v>3435</v>
      </c>
      <c r="D1083">
        <v>41</v>
      </c>
      <c r="E1083" t="s">
        <v>54</v>
      </c>
      <c r="F1083" t="s">
        <v>55</v>
      </c>
      <c r="G1083" t="s">
        <v>749</v>
      </c>
      <c r="H1083" t="s">
        <v>82</v>
      </c>
      <c r="I1083" t="s">
        <v>57</v>
      </c>
      <c r="J1083" t="s">
        <v>749</v>
      </c>
      <c r="K1083" t="s">
        <v>82</v>
      </c>
      <c r="L1083" t="s">
        <v>70</v>
      </c>
      <c r="N1083" t="s">
        <v>166</v>
      </c>
      <c r="O1083" t="s">
        <v>70</v>
      </c>
      <c r="P1083" t="s">
        <v>749</v>
      </c>
      <c r="Q1083" t="s">
        <v>82</v>
      </c>
      <c r="S1083" t="s">
        <v>3436</v>
      </c>
      <c r="U1083" t="s">
        <v>42</v>
      </c>
      <c r="W1083" t="s">
        <v>42</v>
      </c>
      <c r="X1083" t="s">
        <v>42</v>
      </c>
      <c r="AK1083" t="s">
        <v>42</v>
      </c>
      <c r="AL1083" t="s">
        <v>43</v>
      </c>
    </row>
    <row r="1084" spans="1:38" x14ac:dyDescent="0.25">
      <c r="A1084">
        <v>1082</v>
      </c>
      <c r="B1084" t="s">
        <v>3437</v>
      </c>
      <c r="C1084" s="6" t="s">
        <v>356</v>
      </c>
      <c r="D1084">
        <v>24</v>
      </c>
      <c r="E1084" t="s">
        <v>54</v>
      </c>
      <c r="F1084" t="s">
        <v>55</v>
      </c>
      <c r="G1084" t="s">
        <v>245</v>
      </c>
      <c r="H1084" t="s">
        <v>93</v>
      </c>
      <c r="I1084" t="s">
        <v>57</v>
      </c>
      <c r="J1084" t="s">
        <v>93</v>
      </c>
      <c r="L1084" t="s">
        <v>34</v>
      </c>
      <c r="M1084" t="s">
        <v>3438</v>
      </c>
      <c r="N1084" t="s">
        <v>3439</v>
      </c>
      <c r="O1084" t="s">
        <v>287</v>
      </c>
      <c r="P1084" t="s">
        <v>93</v>
      </c>
      <c r="S1084" t="s">
        <v>3440</v>
      </c>
      <c r="AA1084" t="s">
        <v>42</v>
      </c>
      <c r="AC1084" t="s">
        <v>42</v>
      </c>
      <c r="AK1084" t="s">
        <v>42</v>
      </c>
      <c r="AL1084" t="s">
        <v>43</v>
      </c>
    </row>
    <row r="1085" spans="1:38" x14ac:dyDescent="0.25">
      <c r="A1085">
        <v>1083</v>
      </c>
      <c r="B1085" t="s">
        <v>3441</v>
      </c>
      <c r="C1085" s="6" t="s">
        <v>3442</v>
      </c>
      <c r="D1085">
        <v>26</v>
      </c>
      <c r="E1085" t="s">
        <v>46</v>
      </c>
      <c r="F1085" t="s">
        <v>55</v>
      </c>
      <c r="G1085" t="s">
        <v>238</v>
      </c>
      <c r="J1085" t="s">
        <v>238</v>
      </c>
      <c r="L1085" t="s">
        <v>70</v>
      </c>
      <c r="N1085" t="s">
        <v>59</v>
      </c>
      <c r="O1085" t="s">
        <v>70</v>
      </c>
      <c r="S1085" t="s">
        <v>538</v>
      </c>
      <c r="U1085" t="s">
        <v>42</v>
      </c>
      <c r="AL1085" t="s">
        <v>43</v>
      </c>
    </row>
    <row r="1086" spans="1:38" x14ac:dyDescent="0.25">
      <c r="A1086">
        <v>1084</v>
      </c>
      <c r="B1086" t="s">
        <v>3443</v>
      </c>
      <c r="C1086" s="6" t="s">
        <v>940</v>
      </c>
      <c r="D1086">
        <v>53</v>
      </c>
      <c r="E1086" t="s">
        <v>46</v>
      </c>
      <c r="F1086" t="s">
        <v>47</v>
      </c>
      <c r="G1086" t="s">
        <v>82</v>
      </c>
      <c r="H1086" t="s">
        <v>82</v>
      </c>
      <c r="I1086" t="s">
        <v>57</v>
      </c>
      <c r="J1086" t="s">
        <v>82</v>
      </c>
      <c r="L1086" t="s">
        <v>70</v>
      </c>
      <c r="N1086" t="s">
        <v>59</v>
      </c>
      <c r="O1086" t="s">
        <v>70</v>
      </c>
      <c r="P1086" t="s">
        <v>82</v>
      </c>
      <c r="S1086" t="s">
        <v>3444</v>
      </c>
      <c r="U1086" t="s">
        <v>42</v>
      </c>
      <c r="W1086" t="s">
        <v>42</v>
      </c>
      <c r="AA1086" t="s">
        <v>42</v>
      </c>
      <c r="AK1086" t="s">
        <v>42</v>
      </c>
      <c r="AL1086" t="s">
        <v>43</v>
      </c>
    </row>
    <row r="1087" spans="1:38" x14ac:dyDescent="0.25">
      <c r="A1087">
        <v>1085</v>
      </c>
      <c r="B1087" t="s">
        <v>3445</v>
      </c>
      <c r="C1087" s="6" t="s">
        <v>3446</v>
      </c>
      <c r="D1087">
        <v>24</v>
      </c>
      <c r="E1087" t="s">
        <v>54</v>
      </c>
      <c r="F1087" t="s">
        <v>60</v>
      </c>
      <c r="G1087" t="s">
        <v>82</v>
      </c>
      <c r="H1087" t="s">
        <v>82</v>
      </c>
      <c r="I1087" t="s">
        <v>57</v>
      </c>
      <c r="J1087" t="s">
        <v>82</v>
      </c>
      <c r="K1087" t="s">
        <v>82</v>
      </c>
      <c r="L1087" t="s">
        <v>50</v>
      </c>
      <c r="N1087" t="s">
        <v>59</v>
      </c>
      <c r="O1087" t="s">
        <v>70</v>
      </c>
      <c r="P1087" t="s">
        <v>82</v>
      </c>
      <c r="Q1087" t="s">
        <v>82</v>
      </c>
      <c r="S1087" t="s">
        <v>3447</v>
      </c>
      <c r="W1087" t="s">
        <v>42</v>
      </c>
      <c r="X1087" t="s">
        <v>42</v>
      </c>
      <c r="AK1087" t="s">
        <v>42</v>
      </c>
      <c r="AL1087" t="s">
        <v>43</v>
      </c>
    </row>
    <row r="1088" spans="1:38" x14ac:dyDescent="0.25">
      <c r="A1088">
        <v>1086</v>
      </c>
      <c r="B1088" t="s">
        <v>3448</v>
      </c>
      <c r="C1088" s="6" t="s">
        <v>978</v>
      </c>
      <c r="D1088">
        <v>37</v>
      </c>
      <c r="E1088" t="s">
        <v>46</v>
      </c>
      <c r="F1088" t="s">
        <v>55</v>
      </c>
      <c r="G1088" t="s">
        <v>490</v>
      </c>
      <c r="H1088" t="s">
        <v>101</v>
      </c>
      <c r="I1088" t="s">
        <v>57</v>
      </c>
      <c r="J1088" t="s">
        <v>490</v>
      </c>
      <c r="K1088" t="s">
        <v>101</v>
      </c>
      <c r="L1088" t="s">
        <v>70</v>
      </c>
      <c r="N1088" t="s">
        <v>170</v>
      </c>
      <c r="O1088" t="s">
        <v>70</v>
      </c>
      <c r="P1088" t="s">
        <v>490</v>
      </c>
      <c r="Q1088" t="s">
        <v>101</v>
      </c>
      <c r="R1088" t="s">
        <v>57</v>
      </c>
      <c r="S1088" t="s">
        <v>3449</v>
      </c>
      <c r="W1088" t="s">
        <v>42</v>
      </c>
      <c r="Y1088" t="s">
        <v>42</v>
      </c>
      <c r="AA1088" t="s">
        <v>42</v>
      </c>
      <c r="AL1088" t="s">
        <v>43</v>
      </c>
    </row>
    <row r="1089" spans="1:38" x14ac:dyDescent="0.25">
      <c r="A1089">
        <v>1087</v>
      </c>
      <c r="B1089" t="s">
        <v>3450</v>
      </c>
      <c r="C1089" s="6" t="s">
        <v>3451</v>
      </c>
      <c r="D1089">
        <v>25</v>
      </c>
      <c r="E1089" t="s">
        <v>46</v>
      </c>
      <c r="F1089" t="s">
        <v>55</v>
      </c>
      <c r="G1089" t="s">
        <v>192</v>
      </c>
      <c r="H1089" t="s">
        <v>82</v>
      </c>
      <c r="I1089" t="s">
        <v>57</v>
      </c>
      <c r="J1089" t="s">
        <v>192</v>
      </c>
      <c r="K1089" t="s">
        <v>82</v>
      </c>
      <c r="L1089" t="s">
        <v>70</v>
      </c>
      <c r="N1089" t="s">
        <v>59</v>
      </c>
      <c r="O1089" t="s">
        <v>70</v>
      </c>
      <c r="P1089" t="s">
        <v>192</v>
      </c>
      <c r="Q1089" t="s">
        <v>82</v>
      </c>
      <c r="S1089" t="s">
        <v>3452</v>
      </c>
      <c r="V1089" t="s">
        <v>42</v>
      </c>
      <c r="W1089" t="s">
        <v>42</v>
      </c>
      <c r="AK1089" t="s">
        <v>42</v>
      </c>
      <c r="AL1089" t="s">
        <v>43</v>
      </c>
    </row>
    <row r="1090" spans="1:38" x14ac:dyDescent="0.25">
      <c r="A1090">
        <v>1088</v>
      </c>
      <c r="B1090" t="s">
        <v>3453</v>
      </c>
      <c r="C1090" s="6" t="s">
        <v>3454</v>
      </c>
      <c r="D1090">
        <v>53</v>
      </c>
      <c r="E1090" t="s">
        <v>46</v>
      </c>
      <c r="F1090" t="s">
        <v>55</v>
      </c>
      <c r="G1090" t="s">
        <v>208</v>
      </c>
      <c r="J1090" t="s">
        <v>208</v>
      </c>
      <c r="K1090" t="s">
        <v>93</v>
      </c>
      <c r="L1090" t="s">
        <v>70</v>
      </c>
      <c r="N1090" t="s">
        <v>269</v>
      </c>
      <c r="O1090" t="s">
        <v>70</v>
      </c>
      <c r="S1090" t="s">
        <v>3455</v>
      </c>
      <c r="U1090" t="s">
        <v>42</v>
      </c>
      <c r="AL1090" t="s">
        <v>43</v>
      </c>
    </row>
    <row r="1091" spans="1:38" x14ac:dyDescent="0.25">
      <c r="A1091">
        <v>1089</v>
      </c>
      <c r="B1091" t="s">
        <v>3456</v>
      </c>
      <c r="C1091" s="6" t="s">
        <v>3457</v>
      </c>
      <c r="D1091">
        <v>47</v>
      </c>
      <c r="E1091" t="s">
        <v>46</v>
      </c>
      <c r="F1091" t="s">
        <v>55</v>
      </c>
      <c r="J1091" t="s">
        <v>1740</v>
      </c>
      <c r="K1091" t="s">
        <v>142</v>
      </c>
      <c r="L1091" t="s">
        <v>34</v>
      </c>
      <c r="M1091" t="s">
        <v>951</v>
      </c>
      <c r="N1091" t="s">
        <v>83</v>
      </c>
      <c r="O1091" t="s">
        <v>34</v>
      </c>
      <c r="S1091" t="s">
        <v>3458</v>
      </c>
      <c r="U1091" t="s">
        <v>42</v>
      </c>
      <c r="V1091" t="s">
        <v>42</v>
      </c>
      <c r="AA1091" t="s">
        <v>42</v>
      </c>
      <c r="AL1091" t="s">
        <v>43</v>
      </c>
    </row>
    <row r="1092" spans="1:38" x14ac:dyDescent="0.25">
      <c r="A1092">
        <v>1090</v>
      </c>
      <c r="B1092" t="s">
        <v>3459</v>
      </c>
      <c r="C1092" s="6" t="s">
        <v>3460</v>
      </c>
      <c r="D1092">
        <v>50</v>
      </c>
      <c r="E1092" t="s">
        <v>46</v>
      </c>
      <c r="F1092" t="s">
        <v>55</v>
      </c>
      <c r="G1092" t="s">
        <v>87</v>
      </c>
      <c r="H1092" t="s">
        <v>82</v>
      </c>
      <c r="I1092" t="s">
        <v>57</v>
      </c>
      <c r="J1092" t="s">
        <v>82</v>
      </c>
      <c r="K1092" t="s">
        <v>82</v>
      </c>
      <c r="L1092" t="s">
        <v>50</v>
      </c>
      <c r="O1092" t="s">
        <v>210</v>
      </c>
      <c r="P1092" t="s">
        <v>1804</v>
      </c>
      <c r="Q1092" t="s">
        <v>82</v>
      </c>
      <c r="R1092" t="s">
        <v>57</v>
      </c>
      <c r="S1092" t="s">
        <v>3461</v>
      </c>
      <c r="V1092" t="s">
        <v>42</v>
      </c>
      <c r="AJ1092" t="s">
        <v>42</v>
      </c>
      <c r="AK1092" t="s">
        <v>42</v>
      </c>
      <c r="AL1092" t="s">
        <v>1555</v>
      </c>
    </row>
    <row r="1093" spans="1:38" x14ac:dyDescent="0.25">
      <c r="A1093">
        <v>1091</v>
      </c>
      <c r="B1093" t="s">
        <v>3462</v>
      </c>
      <c r="C1093" s="6" t="s">
        <v>3463</v>
      </c>
      <c r="D1093">
        <v>33</v>
      </c>
      <c r="E1093" t="s">
        <v>54</v>
      </c>
      <c r="F1093" t="s">
        <v>55</v>
      </c>
      <c r="G1093" t="s">
        <v>937</v>
      </c>
      <c r="J1093" t="s">
        <v>937</v>
      </c>
      <c r="K1093" t="s">
        <v>202</v>
      </c>
      <c r="L1093" t="s">
        <v>70</v>
      </c>
      <c r="N1093" t="s">
        <v>102</v>
      </c>
      <c r="O1093" t="s">
        <v>70</v>
      </c>
      <c r="S1093" t="s">
        <v>125</v>
      </c>
      <c r="AD1093" t="s">
        <v>42</v>
      </c>
      <c r="AL1093" t="s">
        <v>43</v>
      </c>
    </row>
    <row r="1094" spans="1:38" x14ac:dyDescent="0.25">
      <c r="A1094">
        <v>1092</v>
      </c>
      <c r="B1094" t="s">
        <v>3464</v>
      </c>
      <c r="C1094" s="6" t="s">
        <v>3465</v>
      </c>
      <c r="D1094">
        <v>37</v>
      </c>
      <c r="E1094" t="s">
        <v>46</v>
      </c>
      <c r="F1094" t="s">
        <v>47</v>
      </c>
      <c r="G1094" t="s">
        <v>146</v>
      </c>
      <c r="H1094" t="s">
        <v>49</v>
      </c>
      <c r="I1094" t="s">
        <v>57</v>
      </c>
      <c r="J1094" t="s">
        <v>146</v>
      </c>
      <c r="K1094" t="s">
        <v>49</v>
      </c>
      <c r="L1094" t="s">
        <v>70</v>
      </c>
      <c r="N1094" t="s">
        <v>170</v>
      </c>
      <c r="O1094" t="s">
        <v>70</v>
      </c>
      <c r="P1094" t="s">
        <v>146</v>
      </c>
      <c r="Q1094" t="s">
        <v>49</v>
      </c>
      <c r="R1094" t="s">
        <v>57</v>
      </c>
      <c r="S1094" t="s">
        <v>342</v>
      </c>
      <c r="U1094" t="s">
        <v>42</v>
      </c>
      <c r="AL1094" t="s">
        <v>43</v>
      </c>
    </row>
    <row r="1095" spans="1:38" x14ac:dyDescent="0.25">
      <c r="A1095">
        <v>1093</v>
      </c>
      <c r="B1095" t="s">
        <v>3466</v>
      </c>
      <c r="C1095" s="6" t="s">
        <v>3467</v>
      </c>
      <c r="D1095">
        <v>22</v>
      </c>
      <c r="E1095" t="s">
        <v>46</v>
      </c>
      <c r="F1095" t="s">
        <v>55</v>
      </c>
      <c r="G1095" t="s">
        <v>201</v>
      </c>
      <c r="H1095" t="s">
        <v>202</v>
      </c>
      <c r="J1095" t="s">
        <v>201</v>
      </c>
      <c r="K1095" t="s">
        <v>202</v>
      </c>
      <c r="L1095" t="s">
        <v>70</v>
      </c>
      <c r="N1095" t="s">
        <v>59</v>
      </c>
      <c r="O1095" t="s">
        <v>70</v>
      </c>
      <c r="S1095" t="s">
        <v>342</v>
      </c>
      <c r="U1095" t="s">
        <v>42</v>
      </c>
      <c r="AL1095" t="s">
        <v>43</v>
      </c>
    </row>
    <row r="1096" spans="1:38" x14ac:dyDescent="0.25">
      <c r="A1096">
        <v>1094</v>
      </c>
      <c r="B1096" t="s">
        <v>3468</v>
      </c>
      <c r="C1096" s="6" t="s">
        <v>1025</v>
      </c>
      <c r="D1096">
        <v>43</v>
      </c>
      <c r="E1096" t="s">
        <v>46</v>
      </c>
      <c r="F1096" t="s">
        <v>55</v>
      </c>
      <c r="G1096" t="s">
        <v>93</v>
      </c>
      <c r="H1096" t="s">
        <v>93</v>
      </c>
      <c r="I1096" t="s">
        <v>57</v>
      </c>
      <c r="J1096" t="s">
        <v>93</v>
      </c>
      <c r="K1096" t="s">
        <v>93</v>
      </c>
      <c r="L1096" t="s">
        <v>50</v>
      </c>
      <c r="N1096" t="s">
        <v>350</v>
      </c>
      <c r="O1096" t="s">
        <v>298</v>
      </c>
      <c r="P1096" t="s">
        <v>93</v>
      </c>
      <c r="Q1096" t="s">
        <v>93</v>
      </c>
      <c r="S1096" t="s">
        <v>3469</v>
      </c>
      <c r="T1096" t="s">
        <v>2199</v>
      </c>
      <c r="U1096" t="s">
        <v>42</v>
      </c>
      <c r="V1096" t="s">
        <v>42</v>
      </c>
      <c r="AA1096" t="s">
        <v>42</v>
      </c>
      <c r="AK1096" t="s">
        <v>42</v>
      </c>
      <c r="AL1096" t="s">
        <v>43</v>
      </c>
    </row>
    <row r="1097" spans="1:38" x14ac:dyDescent="0.25">
      <c r="A1097">
        <v>1095</v>
      </c>
      <c r="B1097" t="s">
        <v>3470</v>
      </c>
      <c r="C1097" s="6" t="s">
        <v>3471</v>
      </c>
      <c r="D1097">
        <v>55</v>
      </c>
      <c r="E1097" t="s">
        <v>46</v>
      </c>
      <c r="F1097" t="s">
        <v>55</v>
      </c>
      <c r="G1097" t="s">
        <v>273</v>
      </c>
      <c r="H1097" t="s">
        <v>202</v>
      </c>
      <c r="I1097" t="s">
        <v>57</v>
      </c>
      <c r="J1097" t="s">
        <v>208</v>
      </c>
      <c r="K1097" t="s">
        <v>93</v>
      </c>
      <c r="L1097" t="s">
        <v>50</v>
      </c>
      <c r="N1097" t="s">
        <v>59</v>
      </c>
      <c r="O1097" t="s">
        <v>70</v>
      </c>
      <c r="P1097" t="s">
        <v>273</v>
      </c>
      <c r="Q1097" t="s">
        <v>202</v>
      </c>
      <c r="S1097" t="s">
        <v>3472</v>
      </c>
      <c r="U1097" t="s">
        <v>42</v>
      </c>
      <c r="W1097" t="s">
        <v>42</v>
      </c>
      <c r="AK1097" t="s">
        <v>42</v>
      </c>
      <c r="AL1097" t="s">
        <v>43</v>
      </c>
    </row>
    <row r="1098" spans="1:38" x14ac:dyDescent="0.25">
      <c r="A1098">
        <v>1096</v>
      </c>
      <c r="B1098" t="s">
        <v>3473</v>
      </c>
      <c r="C1098" s="6" t="s">
        <v>3474</v>
      </c>
      <c r="D1098">
        <v>50</v>
      </c>
      <c r="E1098" t="s">
        <v>46</v>
      </c>
      <c r="F1098" t="s">
        <v>55</v>
      </c>
      <c r="G1098" t="s">
        <v>1049</v>
      </c>
      <c r="H1098" t="s">
        <v>142</v>
      </c>
      <c r="I1098" t="s">
        <v>57</v>
      </c>
      <c r="J1098" t="s">
        <v>1049</v>
      </c>
      <c r="K1098" t="s">
        <v>142</v>
      </c>
      <c r="L1098" t="s">
        <v>70</v>
      </c>
      <c r="N1098" t="s">
        <v>3475</v>
      </c>
      <c r="O1098" t="s">
        <v>70</v>
      </c>
      <c r="P1098" t="s">
        <v>1049</v>
      </c>
      <c r="Q1098" t="s">
        <v>142</v>
      </c>
      <c r="R1098" t="s">
        <v>57</v>
      </c>
      <c r="S1098" t="s">
        <v>3476</v>
      </c>
      <c r="U1098" t="s">
        <v>42</v>
      </c>
      <c r="W1098" t="s">
        <v>42</v>
      </c>
      <c r="AA1098" t="s">
        <v>42</v>
      </c>
      <c r="AL1098" t="s">
        <v>43</v>
      </c>
    </row>
    <row r="1099" spans="1:38" x14ac:dyDescent="0.25">
      <c r="A1099">
        <v>1097</v>
      </c>
      <c r="B1099" t="s">
        <v>3477</v>
      </c>
      <c r="C1099" s="6" t="s">
        <v>3478</v>
      </c>
      <c r="D1099">
        <v>47</v>
      </c>
      <c r="E1099" t="s">
        <v>54</v>
      </c>
      <c r="F1099" t="s">
        <v>55</v>
      </c>
      <c r="G1099" t="s">
        <v>1561</v>
      </c>
      <c r="H1099" t="s">
        <v>251</v>
      </c>
      <c r="I1099" t="s">
        <v>57</v>
      </c>
      <c r="J1099" t="s">
        <v>1561</v>
      </c>
      <c r="K1099" t="s">
        <v>251</v>
      </c>
      <c r="L1099" t="s">
        <v>70</v>
      </c>
      <c r="O1099" t="s">
        <v>70</v>
      </c>
      <c r="P1099" t="s">
        <v>1561</v>
      </c>
      <c r="Q1099" t="s">
        <v>251</v>
      </c>
      <c r="R1099" t="s">
        <v>57</v>
      </c>
      <c r="S1099" t="s">
        <v>3086</v>
      </c>
      <c r="V1099" t="s">
        <v>42</v>
      </c>
      <c r="AA1099" t="s">
        <v>42</v>
      </c>
      <c r="AL1099" t="s">
        <v>43</v>
      </c>
    </row>
    <row r="1100" spans="1:38" x14ac:dyDescent="0.25">
      <c r="A1100">
        <v>1098</v>
      </c>
      <c r="B1100" t="s">
        <v>3479</v>
      </c>
      <c r="C1100" s="6" t="s">
        <v>3480</v>
      </c>
      <c r="D1100">
        <v>32</v>
      </c>
      <c r="E1100" t="s">
        <v>54</v>
      </c>
      <c r="F1100" t="s">
        <v>106</v>
      </c>
      <c r="G1100" t="s">
        <v>82</v>
      </c>
      <c r="J1100" t="s">
        <v>82</v>
      </c>
      <c r="L1100" t="s">
        <v>34</v>
      </c>
      <c r="M1100" t="s">
        <v>3481</v>
      </c>
      <c r="N1100" t="s">
        <v>59</v>
      </c>
      <c r="O1100" t="s">
        <v>3482</v>
      </c>
      <c r="S1100" t="s">
        <v>3483</v>
      </c>
      <c r="V1100" t="s">
        <v>42</v>
      </c>
      <c r="W1100" t="s">
        <v>42</v>
      </c>
      <c r="AD1100" t="s">
        <v>42</v>
      </c>
      <c r="AI1100" t="s">
        <v>1621</v>
      </c>
      <c r="AL1100" t="s">
        <v>43</v>
      </c>
    </row>
    <row r="1101" spans="1:38" x14ac:dyDescent="0.25">
      <c r="A1101">
        <v>1099</v>
      </c>
      <c r="B1101" t="s">
        <v>3484</v>
      </c>
      <c r="C1101" s="6" t="s">
        <v>432</v>
      </c>
      <c r="D1101">
        <v>43</v>
      </c>
      <c r="E1101" t="s">
        <v>46</v>
      </c>
      <c r="F1101" t="s">
        <v>55</v>
      </c>
      <c r="G1101" t="s">
        <v>201</v>
      </c>
      <c r="H1101" t="s">
        <v>202</v>
      </c>
      <c r="J1101" t="s">
        <v>201</v>
      </c>
      <c r="K1101" t="s">
        <v>202</v>
      </c>
      <c r="L1101" t="s">
        <v>70</v>
      </c>
      <c r="N1101" t="s">
        <v>59</v>
      </c>
      <c r="O1101" t="s">
        <v>70</v>
      </c>
      <c r="S1101" t="s">
        <v>2835</v>
      </c>
      <c r="U1101" t="s">
        <v>42</v>
      </c>
      <c r="V1101" t="s">
        <v>42</v>
      </c>
      <c r="W1101" t="s">
        <v>42</v>
      </c>
      <c r="AL1101" t="s">
        <v>43</v>
      </c>
    </row>
    <row r="1102" spans="1:38" x14ac:dyDescent="0.25">
      <c r="A1102">
        <v>1100</v>
      </c>
      <c r="B1102" t="s">
        <v>3485</v>
      </c>
      <c r="C1102" s="6" t="s">
        <v>3486</v>
      </c>
      <c r="D1102">
        <v>53</v>
      </c>
      <c r="E1102" t="s">
        <v>46</v>
      </c>
      <c r="F1102" t="s">
        <v>47</v>
      </c>
      <c r="G1102" t="s">
        <v>3487</v>
      </c>
      <c r="H1102" t="s">
        <v>142</v>
      </c>
      <c r="I1102" t="s">
        <v>57</v>
      </c>
      <c r="J1102" t="s">
        <v>267</v>
      </c>
      <c r="K1102" t="s">
        <v>142</v>
      </c>
      <c r="L1102" t="s">
        <v>70</v>
      </c>
      <c r="N1102" t="s">
        <v>170</v>
      </c>
      <c r="O1102" t="s">
        <v>70</v>
      </c>
      <c r="P1102" t="s">
        <v>267</v>
      </c>
      <c r="Q1102" t="s">
        <v>142</v>
      </c>
      <c r="S1102" t="s">
        <v>2849</v>
      </c>
      <c r="V1102" t="s">
        <v>42</v>
      </c>
      <c r="W1102" t="s">
        <v>42</v>
      </c>
      <c r="AA1102" t="s">
        <v>42</v>
      </c>
      <c r="AK1102" t="s">
        <v>42</v>
      </c>
      <c r="AL1102" t="s">
        <v>43</v>
      </c>
    </row>
    <row r="1103" spans="1:38" x14ac:dyDescent="0.25">
      <c r="A1103">
        <v>1101</v>
      </c>
      <c r="B1103" t="s">
        <v>3488</v>
      </c>
      <c r="C1103" s="6" t="s">
        <v>3489</v>
      </c>
      <c r="D1103">
        <v>56</v>
      </c>
      <c r="E1103" t="s">
        <v>54</v>
      </c>
      <c r="F1103" t="s">
        <v>55</v>
      </c>
      <c r="G1103" t="s">
        <v>937</v>
      </c>
      <c r="H1103" t="s">
        <v>202</v>
      </c>
      <c r="I1103" t="s">
        <v>57</v>
      </c>
      <c r="J1103" t="s">
        <v>201</v>
      </c>
      <c r="K1103" t="s">
        <v>202</v>
      </c>
      <c r="L1103" t="s">
        <v>34</v>
      </c>
      <c r="M1103" t="s">
        <v>3490</v>
      </c>
      <c r="N1103" t="s">
        <v>3491</v>
      </c>
      <c r="O1103" t="s">
        <v>110</v>
      </c>
      <c r="P1103" t="s">
        <v>937</v>
      </c>
      <c r="Q1103" t="s">
        <v>202</v>
      </c>
      <c r="R1103" t="s">
        <v>57</v>
      </c>
      <c r="S1103" t="s">
        <v>3492</v>
      </c>
      <c r="AA1103" t="s">
        <v>42</v>
      </c>
      <c r="AD1103" t="s">
        <v>42</v>
      </c>
      <c r="AL1103" t="s">
        <v>43</v>
      </c>
    </row>
    <row r="1104" spans="1:38" x14ac:dyDescent="0.25">
      <c r="A1104">
        <v>1102</v>
      </c>
      <c r="B1104" t="s">
        <v>3493</v>
      </c>
      <c r="C1104" s="6" t="s">
        <v>3494</v>
      </c>
      <c r="D1104">
        <v>47</v>
      </c>
      <c r="E1104" t="s">
        <v>46</v>
      </c>
      <c r="F1104" t="s">
        <v>106</v>
      </c>
      <c r="G1104" t="s">
        <v>82</v>
      </c>
      <c r="H1104" t="s">
        <v>82</v>
      </c>
      <c r="J1104" t="s">
        <v>82</v>
      </c>
      <c r="K1104" t="s">
        <v>82</v>
      </c>
      <c r="L1104" t="s">
        <v>50</v>
      </c>
      <c r="N1104" t="s">
        <v>3495</v>
      </c>
      <c r="O1104" t="s">
        <v>60</v>
      </c>
      <c r="S1104" t="s">
        <v>3496</v>
      </c>
    </row>
    <row r="1105" spans="1:38" x14ac:dyDescent="0.25">
      <c r="A1105">
        <v>1103</v>
      </c>
      <c r="B1105" t="s">
        <v>3497</v>
      </c>
      <c r="C1105" s="6" t="s">
        <v>3498</v>
      </c>
      <c r="D1105">
        <v>57</v>
      </c>
      <c r="E1105" t="s">
        <v>54</v>
      </c>
      <c r="F1105" t="s">
        <v>55</v>
      </c>
      <c r="G1105" t="s">
        <v>150</v>
      </c>
      <c r="H1105" t="s">
        <v>93</v>
      </c>
      <c r="I1105" t="s">
        <v>57</v>
      </c>
      <c r="J1105" t="s">
        <v>150</v>
      </c>
      <c r="L1105" t="s">
        <v>70</v>
      </c>
      <c r="N1105" t="s">
        <v>59</v>
      </c>
      <c r="O1105" t="s">
        <v>70</v>
      </c>
      <c r="P1105" t="s">
        <v>150</v>
      </c>
      <c r="S1105" t="s">
        <v>3499</v>
      </c>
      <c r="U1105" t="s">
        <v>42</v>
      </c>
      <c r="V1105" t="s">
        <v>42</v>
      </c>
      <c r="AC1105" t="s">
        <v>42</v>
      </c>
      <c r="AD1105" t="s">
        <v>42</v>
      </c>
      <c r="AK1105" t="s">
        <v>42</v>
      </c>
      <c r="AL1105" t="s">
        <v>43</v>
      </c>
    </row>
    <row r="1106" spans="1:38" x14ac:dyDescent="0.25">
      <c r="A1106">
        <v>1104</v>
      </c>
      <c r="B1106" t="s">
        <v>3500</v>
      </c>
      <c r="C1106" s="6" t="s">
        <v>3501</v>
      </c>
      <c r="D1106">
        <v>17</v>
      </c>
      <c r="E1106" t="s">
        <v>46</v>
      </c>
      <c r="F1106" t="s">
        <v>55</v>
      </c>
      <c r="G1106" t="s">
        <v>291</v>
      </c>
      <c r="J1106" t="s">
        <v>58</v>
      </c>
      <c r="L1106" t="s">
        <v>50</v>
      </c>
      <c r="N1106" t="s">
        <v>102</v>
      </c>
      <c r="O1106" t="s">
        <v>70</v>
      </c>
      <c r="S1106" t="s">
        <v>3502</v>
      </c>
      <c r="U1106" t="s">
        <v>42</v>
      </c>
      <c r="AE1106" t="s">
        <v>42</v>
      </c>
      <c r="AI1106" t="s">
        <v>3366</v>
      </c>
      <c r="AL1106" t="s">
        <v>43</v>
      </c>
    </row>
    <row r="1107" spans="1:38" x14ac:dyDescent="0.25">
      <c r="A1107">
        <v>1105</v>
      </c>
      <c r="B1107" t="s">
        <v>3503</v>
      </c>
      <c r="C1107" s="6" t="s">
        <v>536</v>
      </c>
      <c r="D1107">
        <v>51</v>
      </c>
      <c r="E1107" t="s">
        <v>54</v>
      </c>
      <c r="F1107" t="s">
        <v>55</v>
      </c>
      <c r="G1107" t="s">
        <v>422</v>
      </c>
      <c r="H1107" t="s">
        <v>82</v>
      </c>
      <c r="J1107" t="s">
        <v>422</v>
      </c>
      <c r="K1107" t="s">
        <v>82</v>
      </c>
      <c r="L1107" t="s">
        <v>70</v>
      </c>
      <c r="N1107" t="s">
        <v>59</v>
      </c>
      <c r="O1107" t="s">
        <v>70</v>
      </c>
      <c r="S1107" t="s">
        <v>3504</v>
      </c>
      <c r="U1107" t="s">
        <v>42</v>
      </c>
      <c r="AB1107" t="s">
        <v>42</v>
      </c>
      <c r="AL1107" t="s">
        <v>43</v>
      </c>
    </row>
    <row r="1108" spans="1:38" x14ac:dyDescent="0.25">
      <c r="A1108">
        <v>1106</v>
      </c>
      <c r="B1108" t="s">
        <v>3505</v>
      </c>
      <c r="C1108" s="6" t="s">
        <v>3506</v>
      </c>
      <c r="D1108">
        <v>41</v>
      </c>
      <c r="E1108" t="s">
        <v>46</v>
      </c>
      <c r="F1108" t="s">
        <v>106</v>
      </c>
      <c r="G1108" t="s">
        <v>93</v>
      </c>
      <c r="H1108" t="s">
        <v>93</v>
      </c>
      <c r="I1108" t="s">
        <v>57</v>
      </c>
      <c r="J1108" t="s">
        <v>93</v>
      </c>
      <c r="L1108" t="s">
        <v>50</v>
      </c>
      <c r="P1108" t="s">
        <v>93</v>
      </c>
      <c r="S1108" t="s">
        <v>412</v>
      </c>
      <c r="W1108" t="s">
        <v>42</v>
      </c>
      <c r="AK1108" t="s">
        <v>42</v>
      </c>
      <c r="AL1108" t="s">
        <v>231</v>
      </c>
    </row>
    <row r="1109" spans="1:38" x14ac:dyDescent="0.25">
      <c r="A1109">
        <v>1107</v>
      </c>
      <c r="B1109" t="s">
        <v>3507</v>
      </c>
      <c r="C1109" s="6" t="s">
        <v>3508</v>
      </c>
      <c r="D1109">
        <v>51</v>
      </c>
      <c r="E1109" t="s">
        <v>46</v>
      </c>
      <c r="F1109" t="s">
        <v>55</v>
      </c>
      <c r="G1109" t="s">
        <v>1804</v>
      </c>
      <c r="H1109" t="s">
        <v>82</v>
      </c>
      <c r="I1109" t="s">
        <v>57</v>
      </c>
      <c r="J1109" t="s">
        <v>2091</v>
      </c>
      <c r="K1109" t="s">
        <v>82</v>
      </c>
      <c r="L1109" t="s">
        <v>34</v>
      </c>
      <c r="N1109" t="s">
        <v>59</v>
      </c>
      <c r="O1109" t="s">
        <v>110</v>
      </c>
      <c r="P1109" t="s">
        <v>2091</v>
      </c>
      <c r="Q1109" t="s">
        <v>82</v>
      </c>
      <c r="S1109" t="s">
        <v>3509</v>
      </c>
      <c r="T1109" t="s">
        <v>3335</v>
      </c>
      <c r="V1109" t="s">
        <v>42</v>
      </c>
      <c r="W1109" t="s">
        <v>42</v>
      </c>
      <c r="AK1109" t="s">
        <v>42</v>
      </c>
      <c r="AL1109" t="s">
        <v>43</v>
      </c>
    </row>
    <row r="1110" spans="1:38" x14ac:dyDescent="0.25">
      <c r="A1110">
        <v>1108</v>
      </c>
      <c r="B1110" t="s">
        <v>3510</v>
      </c>
      <c r="C1110" s="6" t="s">
        <v>3511</v>
      </c>
      <c r="D1110">
        <v>37</v>
      </c>
      <c r="E1110" t="s">
        <v>46</v>
      </c>
      <c r="F1110" t="s">
        <v>47</v>
      </c>
      <c r="G1110" t="s">
        <v>260</v>
      </c>
      <c r="H1110" t="s">
        <v>49</v>
      </c>
      <c r="L1110" t="s">
        <v>70</v>
      </c>
      <c r="N1110" t="s">
        <v>3512</v>
      </c>
      <c r="O1110" t="s">
        <v>70</v>
      </c>
      <c r="S1110" t="s">
        <v>994</v>
      </c>
      <c r="V1110" t="s">
        <v>42</v>
      </c>
      <c r="AL1110" t="s">
        <v>43</v>
      </c>
    </row>
    <row r="1111" spans="1:38" x14ac:dyDescent="0.25">
      <c r="A1111">
        <v>1109</v>
      </c>
      <c r="B1111" t="s">
        <v>3513</v>
      </c>
      <c r="C1111" s="6" t="s">
        <v>3514</v>
      </c>
      <c r="D1111">
        <v>44</v>
      </c>
      <c r="E1111" t="s">
        <v>46</v>
      </c>
      <c r="F1111" t="s">
        <v>55</v>
      </c>
      <c r="G1111" t="s">
        <v>628</v>
      </c>
      <c r="H1111" t="s">
        <v>49</v>
      </c>
      <c r="I1111" t="s">
        <v>57</v>
      </c>
      <c r="J1111" t="s">
        <v>628</v>
      </c>
      <c r="K1111" t="s">
        <v>49</v>
      </c>
      <c r="L1111" t="s">
        <v>70</v>
      </c>
      <c r="O1111" t="s">
        <v>70</v>
      </c>
      <c r="P1111" t="s">
        <v>49</v>
      </c>
      <c r="S1111" t="s">
        <v>3515</v>
      </c>
      <c r="Y1111" t="s">
        <v>42</v>
      </c>
      <c r="AA1111" t="s">
        <v>42</v>
      </c>
      <c r="AC1111" t="s">
        <v>42</v>
      </c>
      <c r="AK1111" t="s">
        <v>42</v>
      </c>
      <c r="AL1111" t="s">
        <v>43</v>
      </c>
    </row>
    <row r="1112" spans="1:38" x14ac:dyDescent="0.25">
      <c r="A1112">
        <v>1110</v>
      </c>
      <c r="B1112" t="s">
        <v>3516</v>
      </c>
      <c r="C1112" s="6" t="s">
        <v>3158</v>
      </c>
      <c r="D1112">
        <v>53</v>
      </c>
      <c r="E1112" t="s">
        <v>46</v>
      </c>
      <c r="F1112" t="s">
        <v>106</v>
      </c>
      <c r="G1112" t="s">
        <v>136</v>
      </c>
      <c r="H1112" t="s">
        <v>137</v>
      </c>
      <c r="I1112" t="s">
        <v>57</v>
      </c>
      <c r="J1112" t="s">
        <v>136</v>
      </c>
      <c r="K1112" t="s">
        <v>137</v>
      </c>
      <c r="L1112" t="s">
        <v>70</v>
      </c>
      <c r="N1112" t="s">
        <v>350</v>
      </c>
      <c r="O1112" t="s">
        <v>70</v>
      </c>
      <c r="P1112" t="s">
        <v>136</v>
      </c>
      <c r="Q1112" t="s">
        <v>137</v>
      </c>
      <c r="S1112" t="s">
        <v>3517</v>
      </c>
      <c r="U1112" t="s">
        <v>42</v>
      </c>
      <c r="AK1112" t="s">
        <v>42</v>
      </c>
      <c r="AL1112" t="s">
        <v>43</v>
      </c>
    </row>
    <row r="1113" spans="1:38" x14ac:dyDescent="0.25">
      <c r="A1113">
        <v>1111</v>
      </c>
      <c r="B1113" t="s">
        <v>3518</v>
      </c>
      <c r="C1113" s="6" t="s">
        <v>3519</v>
      </c>
      <c r="D1113">
        <v>55</v>
      </c>
      <c r="E1113" t="s">
        <v>46</v>
      </c>
      <c r="F1113" t="s">
        <v>106</v>
      </c>
      <c r="G1113" t="s">
        <v>82</v>
      </c>
      <c r="H1113" t="s">
        <v>82</v>
      </c>
      <c r="I1113" t="s">
        <v>57</v>
      </c>
      <c r="J1113" t="s">
        <v>82</v>
      </c>
      <c r="K1113" t="s">
        <v>82</v>
      </c>
      <c r="L1113" t="s">
        <v>34</v>
      </c>
      <c r="O1113" t="s">
        <v>34</v>
      </c>
      <c r="S1113" t="s">
        <v>3520</v>
      </c>
      <c r="U1113" t="s">
        <v>42</v>
      </c>
      <c r="V1113" t="s">
        <v>42</v>
      </c>
      <c r="AA1113" t="s">
        <v>42</v>
      </c>
      <c r="AC1113" t="s">
        <v>42</v>
      </c>
      <c r="AK1113" t="s">
        <v>42</v>
      </c>
      <c r="AL1113" t="s">
        <v>43</v>
      </c>
    </row>
    <row r="1114" spans="1:38" x14ac:dyDescent="0.25">
      <c r="A1114">
        <v>1112</v>
      </c>
      <c r="B1114" t="s">
        <v>3521</v>
      </c>
      <c r="C1114" s="6" t="s">
        <v>3522</v>
      </c>
      <c r="D1114">
        <v>43</v>
      </c>
      <c r="E1114" t="s">
        <v>46</v>
      </c>
      <c r="F1114" t="s">
        <v>55</v>
      </c>
      <c r="G1114" t="s">
        <v>974</v>
      </c>
      <c r="H1114" t="s">
        <v>137</v>
      </c>
      <c r="I1114" t="s">
        <v>57</v>
      </c>
      <c r="J1114" t="s">
        <v>974</v>
      </c>
      <c r="K1114" t="s">
        <v>137</v>
      </c>
      <c r="L1114" t="s">
        <v>70</v>
      </c>
      <c r="N1114" t="s">
        <v>59</v>
      </c>
      <c r="O1114" t="s">
        <v>70</v>
      </c>
      <c r="P1114" t="s">
        <v>974</v>
      </c>
      <c r="Q1114" t="s">
        <v>137</v>
      </c>
      <c r="S1114" t="s">
        <v>3523</v>
      </c>
      <c r="W1114" t="s">
        <v>42</v>
      </c>
      <c r="X1114" t="s">
        <v>42</v>
      </c>
      <c r="AA1114" t="s">
        <v>42</v>
      </c>
      <c r="AB1114" t="s">
        <v>42</v>
      </c>
      <c r="AK1114" t="s">
        <v>42</v>
      </c>
      <c r="AL1114" t="s">
        <v>43</v>
      </c>
    </row>
    <row r="1115" spans="1:38" x14ac:dyDescent="0.25">
      <c r="A1115">
        <v>1113</v>
      </c>
      <c r="B1115" t="s">
        <v>3524</v>
      </c>
      <c r="C1115" s="6" t="s">
        <v>3525</v>
      </c>
      <c r="D1115">
        <v>56</v>
      </c>
      <c r="E1115" t="s">
        <v>46</v>
      </c>
      <c r="F1115" t="s">
        <v>55</v>
      </c>
      <c r="G1115" t="s">
        <v>208</v>
      </c>
      <c r="H1115" t="s">
        <v>93</v>
      </c>
      <c r="I1115" t="s">
        <v>57</v>
      </c>
      <c r="J1115" t="s">
        <v>208</v>
      </c>
      <c r="K1115" t="s">
        <v>93</v>
      </c>
      <c r="L1115" t="s">
        <v>50</v>
      </c>
      <c r="N1115" t="s">
        <v>166</v>
      </c>
      <c r="O1115" t="s">
        <v>70</v>
      </c>
      <c r="P1115" t="s">
        <v>208</v>
      </c>
      <c r="Q1115" t="s">
        <v>93</v>
      </c>
      <c r="S1115" t="s">
        <v>3526</v>
      </c>
      <c r="U1115" t="s">
        <v>42</v>
      </c>
      <c r="V1115" t="s">
        <v>42</v>
      </c>
      <c r="W1115" t="s">
        <v>42</v>
      </c>
      <c r="X1115" t="s">
        <v>42</v>
      </c>
      <c r="AC1115" t="s">
        <v>42</v>
      </c>
      <c r="AE1115" t="s">
        <v>42</v>
      </c>
      <c r="AK1115" t="s">
        <v>42</v>
      </c>
      <c r="AL1115" t="s">
        <v>43</v>
      </c>
    </row>
    <row r="1116" spans="1:38" x14ac:dyDescent="0.25">
      <c r="A1116">
        <v>1114</v>
      </c>
      <c r="B1116" t="s">
        <v>3527</v>
      </c>
      <c r="C1116" s="6" t="s">
        <v>307</v>
      </c>
      <c r="D1116">
        <v>54</v>
      </c>
      <c r="E1116" t="s">
        <v>46</v>
      </c>
      <c r="F1116" t="s">
        <v>55</v>
      </c>
      <c r="G1116" t="s">
        <v>3528</v>
      </c>
      <c r="J1116" t="s">
        <v>362</v>
      </c>
      <c r="K1116" t="s">
        <v>251</v>
      </c>
      <c r="L1116" t="s">
        <v>50</v>
      </c>
      <c r="N1116" t="s">
        <v>170</v>
      </c>
      <c r="O1116" t="s">
        <v>70</v>
      </c>
      <c r="S1116" t="s">
        <v>3529</v>
      </c>
      <c r="U1116" t="s">
        <v>42</v>
      </c>
      <c r="V1116" t="s">
        <v>42</v>
      </c>
      <c r="W1116" t="s">
        <v>42</v>
      </c>
      <c r="AL1116" t="s">
        <v>43</v>
      </c>
    </row>
    <row r="1117" spans="1:38" x14ac:dyDescent="0.25">
      <c r="A1117">
        <v>1115</v>
      </c>
      <c r="B1117" t="s">
        <v>3530</v>
      </c>
      <c r="C1117" s="6" t="s">
        <v>3531</v>
      </c>
      <c r="D1117">
        <v>44</v>
      </c>
      <c r="E1117" t="s">
        <v>46</v>
      </c>
      <c r="F1117" t="s">
        <v>55</v>
      </c>
      <c r="G1117" t="s">
        <v>92</v>
      </c>
      <c r="H1117" t="s">
        <v>93</v>
      </c>
      <c r="J1117" t="s">
        <v>93</v>
      </c>
      <c r="K1117" t="s">
        <v>93</v>
      </c>
      <c r="L1117" t="s">
        <v>50</v>
      </c>
      <c r="N1117" t="s">
        <v>102</v>
      </c>
      <c r="O1117" t="s">
        <v>70</v>
      </c>
      <c r="S1117" t="s">
        <v>2623</v>
      </c>
      <c r="AD1117" t="s">
        <v>42</v>
      </c>
      <c r="AL1117" t="s">
        <v>43</v>
      </c>
    </row>
    <row r="1118" spans="1:38" x14ac:dyDescent="0.25">
      <c r="A1118">
        <v>1116</v>
      </c>
      <c r="B1118" t="s">
        <v>3532</v>
      </c>
      <c r="C1118" s="6" t="s">
        <v>851</v>
      </c>
      <c r="D1118">
        <v>25</v>
      </c>
      <c r="E1118" t="s">
        <v>46</v>
      </c>
      <c r="F1118" t="s">
        <v>55</v>
      </c>
      <c r="G1118" t="s">
        <v>944</v>
      </c>
      <c r="J1118" t="s">
        <v>82</v>
      </c>
      <c r="K1118" t="s">
        <v>82</v>
      </c>
      <c r="L1118" t="s">
        <v>50</v>
      </c>
      <c r="N1118" t="s">
        <v>269</v>
      </c>
      <c r="O1118" t="s">
        <v>34</v>
      </c>
      <c r="S1118" t="s">
        <v>3533</v>
      </c>
      <c r="U1118" t="s">
        <v>42</v>
      </c>
      <c r="AE1118" t="s">
        <v>42</v>
      </c>
      <c r="AL1118" t="s">
        <v>43</v>
      </c>
    </row>
    <row r="1119" spans="1:38" x14ac:dyDescent="0.25">
      <c r="A1119">
        <v>1117</v>
      </c>
      <c r="B1119" t="s">
        <v>3534</v>
      </c>
      <c r="C1119" s="6" t="s">
        <v>3535</v>
      </c>
      <c r="D1119">
        <v>49</v>
      </c>
      <c r="E1119" t="s">
        <v>46</v>
      </c>
      <c r="F1119" t="s">
        <v>47</v>
      </c>
      <c r="G1119" t="s">
        <v>146</v>
      </c>
      <c r="H1119" t="s">
        <v>49</v>
      </c>
      <c r="I1119" t="s">
        <v>57</v>
      </c>
      <c r="J1119" t="s">
        <v>260</v>
      </c>
      <c r="K1119" t="s">
        <v>49</v>
      </c>
      <c r="L1119" t="s">
        <v>50</v>
      </c>
      <c r="N1119" t="s">
        <v>166</v>
      </c>
      <c r="O1119" t="s">
        <v>3082</v>
      </c>
      <c r="P1119" t="s">
        <v>260</v>
      </c>
      <c r="Q1119" t="s">
        <v>49</v>
      </c>
      <c r="S1119" t="s">
        <v>3536</v>
      </c>
      <c r="U1119" t="s">
        <v>42</v>
      </c>
      <c r="V1119" t="s">
        <v>42</v>
      </c>
      <c r="W1119" t="s">
        <v>42</v>
      </c>
      <c r="X1119" t="s">
        <v>42</v>
      </c>
      <c r="AK1119" t="s">
        <v>42</v>
      </c>
      <c r="AL1119" t="s">
        <v>43</v>
      </c>
    </row>
    <row r="1120" spans="1:38" x14ac:dyDescent="0.25">
      <c r="A1120">
        <v>1118</v>
      </c>
      <c r="B1120" t="s">
        <v>3537</v>
      </c>
      <c r="C1120" s="6" t="s">
        <v>725</v>
      </c>
      <c r="D1120">
        <v>18</v>
      </c>
      <c r="E1120" t="s">
        <v>46</v>
      </c>
      <c r="F1120" t="s">
        <v>55</v>
      </c>
      <c r="G1120" t="s">
        <v>1131</v>
      </c>
      <c r="H1120" t="s">
        <v>101</v>
      </c>
      <c r="I1120" t="s">
        <v>57</v>
      </c>
      <c r="J1120" t="s">
        <v>341</v>
      </c>
      <c r="L1120" t="s">
        <v>34</v>
      </c>
      <c r="M1120" t="s">
        <v>951</v>
      </c>
      <c r="N1120" t="s">
        <v>69</v>
      </c>
      <c r="O1120" t="s">
        <v>287</v>
      </c>
      <c r="P1120" t="s">
        <v>341</v>
      </c>
      <c r="S1120" t="s">
        <v>3538</v>
      </c>
      <c r="U1120" t="s">
        <v>42</v>
      </c>
      <c r="AC1120" t="s">
        <v>42</v>
      </c>
      <c r="AK1120" t="s">
        <v>42</v>
      </c>
      <c r="AL1120" t="s">
        <v>43</v>
      </c>
    </row>
    <row r="1121" spans="1:38" x14ac:dyDescent="0.25">
      <c r="A1121">
        <v>1119</v>
      </c>
      <c r="B1121" t="s">
        <v>3539</v>
      </c>
      <c r="C1121" s="6" t="s">
        <v>3540</v>
      </c>
      <c r="D1121">
        <v>51</v>
      </c>
      <c r="E1121" t="s">
        <v>54</v>
      </c>
      <c r="F1121" t="s">
        <v>55</v>
      </c>
      <c r="G1121" t="s">
        <v>208</v>
      </c>
      <c r="H1121" t="s">
        <v>93</v>
      </c>
      <c r="I1121" t="s">
        <v>57</v>
      </c>
      <c r="J1121" t="s">
        <v>208</v>
      </c>
      <c r="L1121" t="s">
        <v>50</v>
      </c>
      <c r="N1121" t="s">
        <v>59</v>
      </c>
      <c r="O1121" t="s">
        <v>70</v>
      </c>
      <c r="P1121" t="s">
        <v>208</v>
      </c>
      <c r="S1121" t="s">
        <v>3541</v>
      </c>
      <c r="U1121" t="s">
        <v>42</v>
      </c>
      <c r="AK1121" t="s">
        <v>42</v>
      </c>
      <c r="AL1121" t="s">
        <v>43</v>
      </c>
    </row>
    <row r="1122" spans="1:38" x14ac:dyDescent="0.25">
      <c r="A1122">
        <v>1120</v>
      </c>
      <c r="B1122" t="s">
        <v>3542</v>
      </c>
      <c r="C1122" s="6" t="s">
        <v>3543</v>
      </c>
      <c r="D1122">
        <v>37</v>
      </c>
      <c r="E1122" t="s">
        <v>46</v>
      </c>
      <c r="F1122" t="s">
        <v>55</v>
      </c>
      <c r="G1122" t="s">
        <v>82</v>
      </c>
      <c r="H1122" t="s">
        <v>82</v>
      </c>
      <c r="I1122" t="s">
        <v>57</v>
      </c>
      <c r="J1122" t="s">
        <v>82</v>
      </c>
      <c r="L1122" t="s">
        <v>70</v>
      </c>
      <c r="N1122" t="s">
        <v>170</v>
      </c>
      <c r="O1122" t="s">
        <v>70</v>
      </c>
      <c r="P1122" t="s">
        <v>82</v>
      </c>
      <c r="S1122" t="s">
        <v>873</v>
      </c>
      <c r="V1122" t="s">
        <v>42</v>
      </c>
      <c r="AL1122" t="s">
        <v>43</v>
      </c>
    </row>
    <row r="1123" spans="1:38" x14ac:dyDescent="0.25">
      <c r="A1123">
        <v>1121</v>
      </c>
      <c r="B1123" t="s">
        <v>3544</v>
      </c>
      <c r="C1123" s="6" t="s">
        <v>3545</v>
      </c>
      <c r="D1123">
        <v>60</v>
      </c>
      <c r="E1123" t="s">
        <v>46</v>
      </c>
      <c r="F1123" t="s">
        <v>47</v>
      </c>
      <c r="G1123" t="s">
        <v>208</v>
      </c>
      <c r="H1123" t="s">
        <v>93</v>
      </c>
      <c r="I1123" t="s">
        <v>57</v>
      </c>
      <c r="J1123" t="s">
        <v>208</v>
      </c>
      <c r="K1123" t="s">
        <v>93</v>
      </c>
      <c r="L1123" t="s">
        <v>34</v>
      </c>
      <c r="M1123" t="s">
        <v>3546</v>
      </c>
      <c r="N1123" t="s">
        <v>59</v>
      </c>
      <c r="O1123" t="s">
        <v>975</v>
      </c>
      <c r="P1123" t="s">
        <v>208</v>
      </c>
      <c r="Q1123" t="s">
        <v>93</v>
      </c>
      <c r="R1123" t="s">
        <v>57</v>
      </c>
      <c r="S1123" t="s">
        <v>3547</v>
      </c>
      <c r="U1123" t="s">
        <v>42</v>
      </c>
      <c r="AC1123" t="s">
        <v>42</v>
      </c>
      <c r="AD1123" t="s">
        <v>42</v>
      </c>
      <c r="AH1123" t="s">
        <v>42</v>
      </c>
      <c r="AL1123" t="s">
        <v>43</v>
      </c>
    </row>
    <row r="1124" spans="1:38" x14ac:dyDescent="0.25">
      <c r="A1124">
        <v>1122</v>
      </c>
      <c r="B1124" t="s">
        <v>3548</v>
      </c>
      <c r="C1124" s="6" t="s">
        <v>3549</v>
      </c>
      <c r="D1124">
        <v>23</v>
      </c>
      <c r="E1124" t="s">
        <v>46</v>
      </c>
      <c r="F1124" t="s">
        <v>47</v>
      </c>
      <c r="J1124" t="s">
        <v>82</v>
      </c>
      <c r="K1124" t="s">
        <v>82</v>
      </c>
      <c r="L1124" t="s">
        <v>50</v>
      </c>
      <c r="O1124" t="s">
        <v>60</v>
      </c>
      <c r="S1124" t="s">
        <v>3550</v>
      </c>
      <c r="Y1124" t="s">
        <v>42</v>
      </c>
      <c r="AA1124" t="s">
        <v>42</v>
      </c>
      <c r="AC1124" t="s">
        <v>42</v>
      </c>
      <c r="AK1124" t="s">
        <v>42</v>
      </c>
      <c r="AL1124" t="s">
        <v>43</v>
      </c>
    </row>
    <row r="1125" spans="1:38" x14ac:dyDescent="0.25">
      <c r="A1125">
        <v>1123</v>
      </c>
      <c r="B1125" t="s">
        <v>3551</v>
      </c>
      <c r="C1125" s="6" t="s">
        <v>1557</v>
      </c>
      <c r="D1125">
        <v>23</v>
      </c>
      <c r="E1125" t="s">
        <v>54</v>
      </c>
      <c r="F1125" t="s">
        <v>55</v>
      </c>
      <c r="G1125" t="s">
        <v>628</v>
      </c>
      <c r="H1125" t="s">
        <v>49</v>
      </c>
      <c r="I1125" t="s">
        <v>57</v>
      </c>
      <c r="J1125" t="s">
        <v>146</v>
      </c>
      <c r="K1125" t="s">
        <v>49</v>
      </c>
      <c r="L1125" t="s">
        <v>50</v>
      </c>
      <c r="N1125" t="s">
        <v>350</v>
      </c>
      <c r="O1125" t="s">
        <v>70</v>
      </c>
      <c r="P1125" t="s">
        <v>628</v>
      </c>
      <c r="Q1125" t="s">
        <v>49</v>
      </c>
      <c r="R1125" t="s">
        <v>57</v>
      </c>
      <c r="S1125" t="s">
        <v>1533</v>
      </c>
      <c r="U1125" t="s">
        <v>42</v>
      </c>
      <c r="W1125" t="s">
        <v>42</v>
      </c>
      <c r="AL1125" t="s">
        <v>43</v>
      </c>
    </row>
    <row r="1126" spans="1:38" x14ac:dyDescent="0.25">
      <c r="A1126">
        <v>1124</v>
      </c>
      <c r="B1126" t="s">
        <v>3552</v>
      </c>
      <c r="C1126" s="6" t="s">
        <v>3553</v>
      </c>
      <c r="D1126">
        <v>49</v>
      </c>
      <c r="E1126" t="s">
        <v>46</v>
      </c>
      <c r="F1126" t="s">
        <v>106</v>
      </c>
      <c r="G1126" t="s">
        <v>2091</v>
      </c>
      <c r="H1126" t="s">
        <v>82</v>
      </c>
      <c r="I1126" t="s">
        <v>57</v>
      </c>
      <c r="J1126" t="s">
        <v>82</v>
      </c>
      <c r="K1126" t="s">
        <v>82</v>
      </c>
      <c r="L1126" t="s">
        <v>50</v>
      </c>
      <c r="N1126" t="s">
        <v>170</v>
      </c>
      <c r="O1126" t="s">
        <v>70</v>
      </c>
      <c r="P1126" t="s">
        <v>2091</v>
      </c>
      <c r="Q1126" t="s">
        <v>82</v>
      </c>
      <c r="R1126" t="s">
        <v>57</v>
      </c>
      <c r="S1126" t="s">
        <v>621</v>
      </c>
      <c r="U1126" t="s">
        <v>42</v>
      </c>
      <c r="V1126" t="s">
        <v>42</v>
      </c>
      <c r="W1126" t="s">
        <v>42</v>
      </c>
      <c r="AL1126" t="s">
        <v>43</v>
      </c>
    </row>
    <row r="1127" spans="1:38" x14ac:dyDescent="0.25">
      <c r="A1127">
        <v>1125</v>
      </c>
      <c r="B1127" t="s">
        <v>3554</v>
      </c>
      <c r="C1127" s="6" t="s">
        <v>3555</v>
      </c>
      <c r="D1127">
        <v>29</v>
      </c>
      <c r="E1127" t="s">
        <v>54</v>
      </c>
      <c r="F1127" t="s">
        <v>55</v>
      </c>
      <c r="G1127" t="s">
        <v>944</v>
      </c>
      <c r="H1127" t="s">
        <v>101</v>
      </c>
      <c r="I1127" t="s">
        <v>57</v>
      </c>
      <c r="J1127" t="s">
        <v>82</v>
      </c>
      <c r="K1127" t="s">
        <v>82</v>
      </c>
      <c r="L1127" t="s">
        <v>50</v>
      </c>
      <c r="N1127" t="s">
        <v>166</v>
      </c>
      <c r="O1127" t="s">
        <v>287</v>
      </c>
      <c r="P1127" t="s">
        <v>3556</v>
      </c>
      <c r="Q1127" t="s">
        <v>251</v>
      </c>
      <c r="S1127" t="s">
        <v>3557</v>
      </c>
      <c r="W1127" t="s">
        <v>42</v>
      </c>
      <c r="X1127" t="s">
        <v>42</v>
      </c>
      <c r="AC1127" t="s">
        <v>42</v>
      </c>
      <c r="AK1127" t="s">
        <v>42</v>
      </c>
      <c r="AL1127" t="s">
        <v>43</v>
      </c>
    </row>
    <row r="1128" spans="1:38" x14ac:dyDescent="0.25">
      <c r="A1128">
        <v>1126</v>
      </c>
      <c r="B1128" t="s">
        <v>3558</v>
      </c>
      <c r="C1128" s="6" t="s">
        <v>2657</v>
      </c>
      <c r="D1128">
        <v>23</v>
      </c>
      <c r="E1128" t="s">
        <v>54</v>
      </c>
      <c r="F1128" t="s">
        <v>55</v>
      </c>
      <c r="G1128" t="s">
        <v>1248</v>
      </c>
      <c r="J1128" t="s">
        <v>101</v>
      </c>
      <c r="K1128" t="s">
        <v>101</v>
      </c>
      <c r="L1128" t="s">
        <v>50</v>
      </c>
      <c r="S1128" t="s">
        <v>3559</v>
      </c>
      <c r="U1128" t="s">
        <v>42</v>
      </c>
      <c r="AA1128" t="s">
        <v>42</v>
      </c>
      <c r="AC1128" t="s">
        <v>42</v>
      </c>
      <c r="AL1128" t="s">
        <v>43</v>
      </c>
    </row>
    <row r="1129" spans="1:38" x14ac:dyDescent="0.25">
      <c r="A1129">
        <v>1127</v>
      </c>
      <c r="B1129" t="s">
        <v>3560</v>
      </c>
      <c r="C1129" s="6" t="s">
        <v>3561</v>
      </c>
      <c r="D1129">
        <v>23</v>
      </c>
      <c r="E1129" t="s">
        <v>46</v>
      </c>
      <c r="F1129" t="s">
        <v>55</v>
      </c>
      <c r="G1129" t="s">
        <v>2405</v>
      </c>
      <c r="H1129" t="s">
        <v>101</v>
      </c>
      <c r="J1129" t="s">
        <v>101</v>
      </c>
      <c r="K1129" t="s">
        <v>101</v>
      </c>
      <c r="L1129" t="s">
        <v>50</v>
      </c>
      <c r="N1129" t="s">
        <v>3252</v>
      </c>
      <c r="O1129" t="s">
        <v>34</v>
      </c>
      <c r="S1129" t="s">
        <v>3253</v>
      </c>
      <c r="U1129" t="s">
        <v>42</v>
      </c>
      <c r="V1129" t="s">
        <v>42</v>
      </c>
      <c r="AL1129" t="s">
        <v>43</v>
      </c>
    </row>
    <row r="1130" spans="1:38" x14ac:dyDescent="0.25">
      <c r="A1130">
        <v>1128</v>
      </c>
      <c r="B1130" t="s">
        <v>3562</v>
      </c>
      <c r="C1130" s="6" t="s">
        <v>3563</v>
      </c>
      <c r="D1130">
        <v>44</v>
      </c>
      <c r="E1130" t="s">
        <v>46</v>
      </c>
      <c r="F1130" t="s">
        <v>55</v>
      </c>
      <c r="G1130" t="s">
        <v>442</v>
      </c>
      <c r="H1130" t="s">
        <v>49</v>
      </c>
      <c r="I1130" t="s">
        <v>57</v>
      </c>
      <c r="J1130" t="s">
        <v>442</v>
      </c>
      <c r="K1130" t="s">
        <v>49</v>
      </c>
      <c r="L1130" t="s">
        <v>70</v>
      </c>
      <c r="N1130" t="s">
        <v>59</v>
      </c>
      <c r="O1130" t="s">
        <v>70</v>
      </c>
      <c r="P1130" t="s">
        <v>442</v>
      </c>
      <c r="Q1130" t="s">
        <v>49</v>
      </c>
      <c r="S1130" t="s">
        <v>1530</v>
      </c>
      <c r="W1130" t="s">
        <v>42</v>
      </c>
      <c r="AA1130" t="s">
        <v>42</v>
      </c>
      <c r="AK1130" t="s">
        <v>42</v>
      </c>
      <c r="AL1130" t="s">
        <v>43</v>
      </c>
    </row>
    <row r="1131" spans="1:38" x14ac:dyDescent="0.25">
      <c r="A1131">
        <v>1129</v>
      </c>
      <c r="B1131" t="s">
        <v>3564</v>
      </c>
      <c r="C1131" s="6" t="s">
        <v>3565</v>
      </c>
      <c r="D1131">
        <v>44</v>
      </c>
      <c r="E1131" t="s">
        <v>54</v>
      </c>
      <c r="F1131" t="s">
        <v>55</v>
      </c>
      <c r="J1131" t="s">
        <v>82</v>
      </c>
      <c r="K1131" t="s">
        <v>82</v>
      </c>
      <c r="L1131" t="s">
        <v>34</v>
      </c>
      <c r="M1131" t="s">
        <v>3566</v>
      </c>
      <c r="N1131" t="s">
        <v>166</v>
      </c>
      <c r="O1131" t="s">
        <v>1081</v>
      </c>
      <c r="P1131" t="s">
        <v>82</v>
      </c>
      <c r="Q1131" t="s">
        <v>82</v>
      </c>
      <c r="R1131" t="s">
        <v>57</v>
      </c>
      <c r="S1131" t="s">
        <v>3567</v>
      </c>
      <c r="U1131" t="s">
        <v>42</v>
      </c>
      <c r="V1131" t="s">
        <v>42</v>
      </c>
      <c r="W1131" t="s">
        <v>42</v>
      </c>
      <c r="AL1131" t="s">
        <v>43</v>
      </c>
    </row>
    <row r="1132" spans="1:38" x14ac:dyDescent="0.25">
      <c r="A1132">
        <v>1130</v>
      </c>
      <c r="B1132" t="s">
        <v>3568</v>
      </c>
      <c r="C1132" s="6" t="s">
        <v>3569</v>
      </c>
      <c r="D1132">
        <v>48</v>
      </c>
      <c r="E1132" t="s">
        <v>54</v>
      </c>
      <c r="F1132" t="s">
        <v>55</v>
      </c>
      <c r="G1132" t="s">
        <v>192</v>
      </c>
      <c r="H1132" t="s">
        <v>82</v>
      </c>
      <c r="I1132" t="s">
        <v>57</v>
      </c>
      <c r="J1132" t="s">
        <v>82</v>
      </c>
      <c r="L1132" t="s">
        <v>50</v>
      </c>
      <c r="N1132" t="s">
        <v>59</v>
      </c>
      <c r="O1132" t="s">
        <v>70</v>
      </c>
      <c r="P1132" t="s">
        <v>192</v>
      </c>
      <c r="S1132" t="s">
        <v>3570</v>
      </c>
      <c r="U1132" t="s">
        <v>42</v>
      </c>
      <c r="W1132" t="s">
        <v>42</v>
      </c>
      <c r="Y1132" t="s">
        <v>42</v>
      </c>
      <c r="AC1132" t="s">
        <v>42</v>
      </c>
      <c r="AK1132" t="s">
        <v>42</v>
      </c>
      <c r="AL1132" t="s">
        <v>43</v>
      </c>
    </row>
    <row r="1133" spans="1:38" x14ac:dyDescent="0.25">
      <c r="A1133">
        <v>1131</v>
      </c>
      <c r="B1133" t="s">
        <v>3571</v>
      </c>
      <c r="C1133" s="6" t="s">
        <v>3572</v>
      </c>
      <c r="D1133">
        <v>34</v>
      </c>
      <c r="E1133" t="s">
        <v>46</v>
      </c>
      <c r="F1133" t="s">
        <v>55</v>
      </c>
      <c r="G1133" t="s">
        <v>97</v>
      </c>
      <c r="H1133" t="s">
        <v>82</v>
      </c>
      <c r="I1133" t="s">
        <v>57</v>
      </c>
      <c r="J1133" t="s">
        <v>97</v>
      </c>
      <c r="L1133" t="s">
        <v>70</v>
      </c>
      <c r="N1133" t="s">
        <v>59</v>
      </c>
      <c r="O1133" t="s">
        <v>70</v>
      </c>
      <c r="P1133" t="s">
        <v>97</v>
      </c>
      <c r="S1133" t="s">
        <v>3573</v>
      </c>
      <c r="W1133" t="s">
        <v>42</v>
      </c>
      <c r="Y1133" t="s">
        <v>42</v>
      </c>
      <c r="Z1133" t="s">
        <v>42</v>
      </c>
      <c r="AD1133" t="s">
        <v>42</v>
      </c>
      <c r="AK1133" t="s">
        <v>42</v>
      </c>
      <c r="AL1133" t="s">
        <v>43</v>
      </c>
    </row>
    <row r="1134" spans="1:38" x14ac:dyDescent="0.25">
      <c r="A1134">
        <v>1132</v>
      </c>
      <c r="B1134" t="s">
        <v>3574</v>
      </c>
      <c r="C1134" s="6" t="s">
        <v>3575</v>
      </c>
      <c r="D1134">
        <v>60</v>
      </c>
      <c r="E1134" t="s">
        <v>46</v>
      </c>
      <c r="F1134" t="s">
        <v>55</v>
      </c>
      <c r="G1134" t="s">
        <v>909</v>
      </c>
      <c r="H1134" t="s">
        <v>93</v>
      </c>
      <c r="I1134" t="s">
        <v>57</v>
      </c>
      <c r="J1134" t="s">
        <v>909</v>
      </c>
      <c r="K1134" t="s">
        <v>93</v>
      </c>
      <c r="L1134" t="s">
        <v>70</v>
      </c>
      <c r="N1134" t="s">
        <v>350</v>
      </c>
      <c r="O1134" t="s">
        <v>70</v>
      </c>
      <c r="P1134" t="s">
        <v>909</v>
      </c>
      <c r="Q1134" t="s">
        <v>93</v>
      </c>
      <c r="R1134" t="s">
        <v>57</v>
      </c>
      <c r="S1134" t="s">
        <v>1533</v>
      </c>
      <c r="U1134" t="s">
        <v>42</v>
      </c>
      <c r="W1134" t="s">
        <v>42</v>
      </c>
      <c r="AL1134" t="s">
        <v>43</v>
      </c>
    </row>
    <row r="1135" spans="1:38" x14ac:dyDescent="0.25">
      <c r="A1135">
        <v>1133</v>
      </c>
      <c r="B1135" t="s">
        <v>3576</v>
      </c>
      <c r="C1135" s="6" t="s">
        <v>2841</v>
      </c>
      <c r="D1135">
        <v>31</v>
      </c>
      <c r="E1135" t="s">
        <v>46</v>
      </c>
      <c r="F1135" t="s">
        <v>55</v>
      </c>
      <c r="G1135" t="s">
        <v>251</v>
      </c>
      <c r="H1135" t="s">
        <v>251</v>
      </c>
      <c r="I1135" t="s">
        <v>57</v>
      </c>
      <c r="J1135" t="s">
        <v>251</v>
      </c>
      <c r="K1135" t="s">
        <v>251</v>
      </c>
      <c r="L1135" t="s">
        <v>70</v>
      </c>
      <c r="N1135" t="s">
        <v>59</v>
      </c>
      <c r="O1135" t="s">
        <v>70</v>
      </c>
      <c r="P1135" t="s">
        <v>251</v>
      </c>
      <c r="Q1135" t="s">
        <v>251</v>
      </c>
      <c r="R1135" t="s">
        <v>57</v>
      </c>
      <c r="S1135" t="s">
        <v>412</v>
      </c>
      <c r="W1135" t="s">
        <v>42</v>
      </c>
      <c r="AL1135" t="s">
        <v>43</v>
      </c>
    </row>
    <row r="1136" spans="1:38" x14ac:dyDescent="0.25">
      <c r="A1136">
        <v>1134</v>
      </c>
      <c r="B1136" t="s">
        <v>3577</v>
      </c>
      <c r="C1136" s="6" t="s">
        <v>688</v>
      </c>
      <c r="D1136">
        <v>52</v>
      </c>
      <c r="E1136" t="s">
        <v>54</v>
      </c>
      <c r="F1136" t="s">
        <v>55</v>
      </c>
      <c r="G1136" t="s">
        <v>341</v>
      </c>
      <c r="H1136" t="s">
        <v>101</v>
      </c>
      <c r="I1136" t="s">
        <v>57</v>
      </c>
      <c r="J1136" t="s">
        <v>341</v>
      </c>
      <c r="L1136" t="s">
        <v>70</v>
      </c>
      <c r="N1136" t="s">
        <v>3578</v>
      </c>
      <c r="O1136" t="s">
        <v>70</v>
      </c>
      <c r="P1136" t="s">
        <v>341</v>
      </c>
      <c r="S1136" t="s">
        <v>3579</v>
      </c>
      <c r="AC1136" t="s">
        <v>42</v>
      </c>
      <c r="AI1136" t="s">
        <v>449</v>
      </c>
      <c r="AK1136" t="s">
        <v>42</v>
      </c>
      <c r="AL1136" t="s">
        <v>43</v>
      </c>
    </row>
    <row r="1137" spans="1:38" x14ac:dyDescent="0.25">
      <c r="A1137">
        <v>1135</v>
      </c>
      <c r="B1137" t="s">
        <v>3580</v>
      </c>
      <c r="C1137" s="6" t="s">
        <v>3581</v>
      </c>
      <c r="D1137">
        <v>37</v>
      </c>
      <c r="E1137" t="s">
        <v>46</v>
      </c>
      <c r="F1137" t="s">
        <v>55</v>
      </c>
      <c r="G1137" t="s">
        <v>208</v>
      </c>
      <c r="H1137" t="s">
        <v>93</v>
      </c>
      <c r="I1137" t="s">
        <v>57</v>
      </c>
      <c r="J1137" t="s">
        <v>208</v>
      </c>
      <c r="K1137" t="s">
        <v>93</v>
      </c>
      <c r="L1137" t="s">
        <v>50</v>
      </c>
      <c r="N1137" t="s">
        <v>166</v>
      </c>
      <c r="O1137" t="s">
        <v>70</v>
      </c>
      <c r="P1137" t="s">
        <v>208</v>
      </c>
      <c r="Q1137" t="s">
        <v>93</v>
      </c>
      <c r="S1137" t="s">
        <v>369</v>
      </c>
      <c r="U1137" t="s">
        <v>42</v>
      </c>
      <c r="V1137" t="s">
        <v>42</v>
      </c>
      <c r="W1137" t="s">
        <v>42</v>
      </c>
      <c r="X1137" t="s">
        <v>42</v>
      </c>
      <c r="AK1137" t="s">
        <v>42</v>
      </c>
      <c r="AL1137" t="s">
        <v>43</v>
      </c>
    </row>
    <row r="1138" spans="1:38" x14ac:dyDescent="0.25">
      <c r="A1138">
        <v>1136</v>
      </c>
      <c r="B1138" t="s">
        <v>3582</v>
      </c>
      <c r="C1138" s="6" t="s">
        <v>3583</v>
      </c>
      <c r="D1138">
        <v>33</v>
      </c>
      <c r="E1138" t="s">
        <v>46</v>
      </c>
      <c r="F1138" t="s">
        <v>55</v>
      </c>
      <c r="G1138" t="s">
        <v>1243</v>
      </c>
      <c r="H1138" t="s">
        <v>82</v>
      </c>
      <c r="I1138" t="s">
        <v>57</v>
      </c>
      <c r="J1138" t="s">
        <v>1243</v>
      </c>
      <c r="L1138" t="s">
        <v>70</v>
      </c>
      <c r="N1138" t="s">
        <v>59</v>
      </c>
      <c r="O1138" t="s">
        <v>70</v>
      </c>
      <c r="P1138" t="s">
        <v>1243</v>
      </c>
      <c r="S1138" t="s">
        <v>3584</v>
      </c>
      <c r="W1138" t="s">
        <v>42</v>
      </c>
      <c r="AC1138" t="s">
        <v>42</v>
      </c>
      <c r="AK1138" t="s">
        <v>42</v>
      </c>
      <c r="AL1138" t="s">
        <v>43</v>
      </c>
    </row>
    <row r="1139" spans="1:38" x14ac:dyDescent="0.25">
      <c r="A1139">
        <v>1137</v>
      </c>
      <c r="B1139" t="s">
        <v>3585</v>
      </c>
      <c r="C1139" s="6" t="s">
        <v>3586</v>
      </c>
      <c r="D1139">
        <v>70</v>
      </c>
      <c r="E1139" t="s">
        <v>54</v>
      </c>
      <c r="F1139" t="s">
        <v>55</v>
      </c>
      <c r="G1139" t="s">
        <v>362</v>
      </c>
      <c r="J1139" t="s">
        <v>362</v>
      </c>
      <c r="K1139" t="s">
        <v>251</v>
      </c>
      <c r="L1139" t="s">
        <v>70</v>
      </c>
      <c r="N1139" t="s">
        <v>102</v>
      </c>
      <c r="O1139" t="s">
        <v>70</v>
      </c>
      <c r="S1139" t="s">
        <v>3587</v>
      </c>
      <c r="AB1139" t="s">
        <v>42</v>
      </c>
      <c r="AF1139" t="s">
        <v>42</v>
      </c>
      <c r="AL1139" t="s">
        <v>43</v>
      </c>
    </row>
    <row r="1140" spans="1:38" x14ac:dyDescent="0.25">
      <c r="A1140">
        <v>1138</v>
      </c>
      <c r="B1140" t="s">
        <v>3588</v>
      </c>
      <c r="C1140" s="6" t="s">
        <v>3589</v>
      </c>
      <c r="D1140">
        <v>39</v>
      </c>
      <c r="E1140" t="s">
        <v>54</v>
      </c>
      <c r="F1140" t="s">
        <v>55</v>
      </c>
      <c r="G1140" t="s">
        <v>178</v>
      </c>
      <c r="H1140" t="s">
        <v>82</v>
      </c>
      <c r="J1140" t="s">
        <v>178</v>
      </c>
      <c r="K1140" t="s">
        <v>82</v>
      </c>
      <c r="L1140" t="s">
        <v>70</v>
      </c>
      <c r="N1140" t="s">
        <v>88</v>
      </c>
      <c r="O1140" t="s">
        <v>70</v>
      </c>
      <c r="S1140" t="s">
        <v>89</v>
      </c>
      <c r="U1140" t="s">
        <v>42</v>
      </c>
      <c r="AL1140" t="s">
        <v>43</v>
      </c>
    </row>
    <row r="1141" spans="1:38" x14ac:dyDescent="0.25">
      <c r="A1141">
        <v>1139</v>
      </c>
      <c r="B1141" t="s">
        <v>3590</v>
      </c>
      <c r="C1141" s="6" t="s">
        <v>3591</v>
      </c>
      <c r="D1141">
        <v>33</v>
      </c>
      <c r="E1141" t="s">
        <v>46</v>
      </c>
      <c r="F1141" t="s">
        <v>55</v>
      </c>
      <c r="G1141" t="s">
        <v>208</v>
      </c>
      <c r="H1141" t="s">
        <v>93</v>
      </c>
      <c r="J1141" t="s">
        <v>208</v>
      </c>
      <c r="K1141" t="s">
        <v>93</v>
      </c>
      <c r="L1141" t="s">
        <v>70</v>
      </c>
      <c r="N1141" t="s">
        <v>59</v>
      </c>
      <c r="O1141" t="s">
        <v>70</v>
      </c>
      <c r="S1141" t="s">
        <v>84</v>
      </c>
      <c r="U1141" t="s">
        <v>42</v>
      </c>
      <c r="AL1141" t="s">
        <v>43</v>
      </c>
    </row>
    <row r="1142" spans="1:38" x14ac:dyDescent="0.25">
      <c r="A1142">
        <v>1140</v>
      </c>
      <c r="B1142" t="s">
        <v>3592</v>
      </c>
      <c r="C1142" s="6" t="s">
        <v>3593</v>
      </c>
      <c r="D1142">
        <v>24</v>
      </c>
      <c r="E1142" t="s">
        <v>46</v>
      </c>
      <c r="F1142" t="s">
        <v>55</v>
      </c>
      <c r="G1142" t="s">
        <v>208</v>
      </c>
      <c r="I1142" t="s">
        <v>57</v>
      </c>
      <c r="J1142" t="s">
        <v>208</v>
      </c>
      <c r="K1142" t="s">
        <v>93</v>
      </c>
      <c r="L1142" t="s">
        <v>50</v>
      </c>
      <c r="O1142" t="s">
        <v>70</v>
      </c>
      <c r="P1142" t="s">
        <v>208</v>
      </c>
      <c r="Q1142" t="s">
        <v>93</v>
      </c>
      <c r="R1142" t="s">
        <v>57</v>
      </c>
      <c r="S1142" t="s">
        <v>3594</v>
      </c>
      <c r="U1142" t="s">
        <v>42</v>
      </c>
      <c r="AA1142" t="s">
        <v>42</v>
      </c>
      <c r="AC1142" t="s">
        <v>42</v>
      </c>
      <c r="AK1142" t="s">
        <v>42</v>
      </c>
      <c r="AL1142" t="s">
        <v>43</v>
      </c>
    </row>
    <row r="1143" spans="1:38" x14ac:dyDescent="0.25">
      <c r="A1143">
        <v>1141</v>
      </c>
      <c r="B1143" t="s">
        <v>3595</v>
      </c>
      <c r="C1143" s="6" t="s">
        <v>3596</v>
      </c>
      <c r="D1143">
        <v>28</v>
      </c>
      <c r="E1143" t="s">
        <v>46</v>
      </c>
      <c r="F1143" t="s">
        <v>55</v>
      </c>
      <c r="G1143" t="s">
        <v>469</v>
      </c>
      <c r="H1143" t="s">
        <v>202</v>
      </c>
      <c r="I1143" t="s">
        <v>57</v>
      </c>
      <c r="J1143" t="s">
        <v>469</v>
      </c>
      <c r="K1143" t="s">
        <v>202</v>
      </c>
      <c r="L1143" t="s">
        <v>70</v>
      </c>
      <c r="N1143" t="s">
        <v>59</v>
      </c>
      <c r="O1143" t="s">
        <v>70</v>
      </c>
      <c r="P1143" t="s">
        <v>469</v>
      </c>
      <c r="Q1143" t="s">
        <v>202</v>
      </c>
      <c r="S1143" t="s">
        <v>3597</v>
      </c>
      <c r="U1143" t="s">
        <v>42</v>
      </c>
      <c r="W1143" t="s">
        <v>42</v>
      </c>
      <c r="X1143" t="s">
        <v>42</v>
      </c>
      <c r="AK1143" t="s">
        <v>42</v>
      </c>
      <c r="AL1143" t="s">
        <v>43</v>
      </c>
    </row>
    <row r="1144" spans="1:38" x14ac:dyDescent="0.25">
      <c r="A1144">
        <v>1142</v>
      </c>
      <c r="B1144" t="s">
        <v>3598</v>
      </c>
      <c r="C1144" s="6" t="s">
        <v>3599</v>
      </c>
      <c r="D1144">
        <v>30</v>
      </c>
      <c r="E1144" t="s">
        <v>54</v>
      </c>
      <c r="F1144" t="s">
        <v>55</v>
      </c>
      <c r="G1144" t="s">
        <v>346</v>
      </c>
      <c r="H1144" t="s">
        <v>93</v>
      </c>
      <c r="I1144" t="s">
        <v>57</v>
      </c>
      <c r="J1144" t="s">
        <v>208</v>
      </c>
      <c r="L1144" t="s">
        <v>50</v>
      </c>
      <c r="N1144" t="s">
        <v>170</v>
      </c>
      <c r="O1144" t="s">
        <v>70</v>
      </c>
      <c r="P1144" t="s">
        <v>346</v>
      </c>
      <c r="S1144" t="s">
        <v>3600</v>
      </c>
      <c r="V1144" t="s">
        <v>42</v>
      </c>
      <c r="AD1144" t="s">
        <v>42</v>
      </c>
      <c r="AI1144" t="s">
        <v>713</v>
      </c>
      <c r="AK1144" t="s">
        <v>42</v>
      </c>
      <c r="AL1144" t="s">
        <v>43</v>
      </c>
    </row>
    <row r="1145" spans="1:38" x14ac:dyDescent="0.25">
      <c r="A1145">
        <v>1143</v>
      </c>
      <c r="B1145" t="s">
        <v>3601</v>
      </c>
      <c r="C1145" s="6" t="s">
        <v>3602</v>
      </c>
      <c r="D1145">
        <v>35</v>
      </c>
      <c r="E1145" t="s">
        <v>54</v>
      </c>
      <c r="F1145" t="s">
        <v>106</v>
      </c>
      <c r="G1145" t="s">
        <v>93</v>
      </c>
      <c r="I1145" t="s">
        <v>57</v>
      </c>
      <c r="J1145" t="s">
        <v>93</v>
      </c>
      <c r="L1145" t="s">
        <v>70</v>
      </c>
      <c r="N1145" t="s">
        <v>59</v>
      </c>
      <c r="O1145" t="s">
        <v>70</v>
      </c>
      <c r="P1145" t="s">
        <v>93</v>
      </c>
      <c r="Q1145" t="s">
        <v>93</v>
      </c>
      <c r="R1145" t="s">
        <v>57</v>
      </c>
      <c r="S1145" t="s">
        <v>3603</v>
      </c>
      <c r="U1145" t="s">
        <v>42</v>
      </c>
      <c r="AA1145" t="s">
        <v>42</v>
      </c>
      <c r="AC1145" t="s">
        <v>42</v>
      </c>
      <c r="AL1145" t="s">
        <v>43</v>
      </c>
    </row>
    <row r="1146" spans="1:38" x14ac:dyDescent="0.25">
      <c r="A1146">
        <v>1144</v>
      </c>
      <c r="B1146" t="s">
        <v>3604</v>
      </c>
      <c r="C1146" s="6" t="s">
        <v>3605</v>
      </c>
      <c r="D1146">
        <v>30</v>
      </c>
      <c r="E1146" t="s">
        <v>54</v>
      </c>
      <c r="F1146" t="s">
        <v>34</v>
      </c>
      <c r="G1146" t="s">
        <v>178</v>
      </c>
      <c r="H1146" t="s">
        <v>82</v>
      </c>
      <c r="J1146" t="s">
        <v>178</v>
      </c>
      <c r="K1146" t="s">
        <v>82</v>
      </c>
      <c r="L1146" t="s">
        <v>70</v>
      </c>
      <c r="S1146" t="s">
        <v>3606</v>
      </c>
      <c r="Y1146" t="s">
        <v>42</v>
      </c>
      <c r="AC1146" t="s">
        <v>42</v>
      </c>
      <c r="AL1146" t="s">
        <v>1555</v>
      </c>
    </row>
    <row r="1147" spans="1:38" x14ac:dyDescent="0.25">
      <c r="A1147">
        <v>1145</v>
      </c>
      <c r="B1147" t="s">
        <v>3607</v>
      </c>
      <c r="C1147" s="6" t="s">
        <v>3608</v>
      </c>
      <c r="D1147">
        <v>45</v>
      </c>
      <c r="E1147" t="s">
        <v>54</v>
      </c>
      <c r="F1147" t="s">
        <v>55</v>
      </c>
      <c r="G1147" t="s">
        <v>3609</v>
      </c>
      <c r="H1147" t="s">
        <v>251</v>
      </c>
      <c r="J1147" t="s">
        <v>3609</v>
      </c>
      <c r="K1147" t="s">
        <v>251</v>
      </c>
      <c r="L1147" t="s">
        <v>70</v>
      </c>
      <c r="N1147" t="s">
        <v>88</v>
      </c>
      <c r="O1147" t="s">
        <v>70</v>
      </c>
      <c r="S1147" t="s">
        <v>89</v>
      </c>
      <c r="U1147" t="s">
        <v>42</v>
      </c>
      <c r="AL1147" t="s">
        <v>43</v>
      </c>
    </row>
    <row r="1148" spans="1:38" x14ac:dyDescent="0.25">
      <c r="A1148">
        <v>1146</v>
      </c>
      <c r="B1148" t="s">
        <v>3610</v>
      </c>
      <c r="C1148" s="6" t="s">
        <v>2581</v>
      </c>
      <c r="D1148">
        <v>34</v>
      </c>
      <c r="E1148" t="s">
        <v>54</v>
      </c>
      <c r="F1148" t="s">
        <v>55</v>
      </c>
      <c r="G1148" t="s">
        <v>192</v>
      </c>
      <c r="H1148" t="s">
        <v>82</v>
      </c>
      <c r="I1148" t="s">
        <v>57</v>
      </c>
      <c r="J1148" t="s">
        <v>192</v>
      </c>
      <c r="K1148" t="s">
        <v>82</v>
      </c>
      <c r="L1148" t="s">
        <v>70</v>
      </c>
      <c r="N1148" t="s">
        <v>3491</v>
      </c>
      <c r="O1148" t="s">
        <v>70</v>
      </c>
      <c r="P1148" t="s">
        <v>192</v>
      </c>
      <c r="Q1148" t="s">
        <v>82</v>
      </c>
      <c r="R1148" t="s">
        <v>57</v>
      </c>
      <c r="S1148" t="s">
        <v>3611</v>
      </c>
      <c r="AA1148" t="s">
        <v>42</v>
      </c>
      <c r="AD1148" t="s">
        <v>42</v>
      </c>
      <c r="AL1148" t="s">
        <v>43</v>
      </c>
    </row>
    <row r="1149" spans="1:38" x14ac:dyDescent="0.25">
      <c r="A1149">
        <v>1147</v>
      </c>
      <c r="B1149" t="s">
        <v>3612</v>
      </c>
      <c r="C1149" s="6" t="s">
        <v>3613</v>
      </c>
      <c r="D1149">
        <v>53</v>
      </c>
      <c r="E1149" t="s">
        <v>46</v>
      </c>
      <c r="F1149" t="s">
        <v>55</v>
      </c>
      <c r="G1149" t="s">
        <v>150</v>
      </c>
      <c r="H1149" t="s">
        <v>93</v>
      </c>
      <c r="I1149" t="s">
        <v>57</v>
      </c>
      <c r="J1149" t="s">
        <v>150</v>
      </c>
      <c r="K1149" t="s">
        <v>93</v>
      </c>
      <c r="L1149" t="s">
        <v>70</v>
      </c>
      <c r="O1149" t="s">
        <v>70</v>
      </c>
      <c r="S1149" t="s">
        <v>3614</v>
      </c>
      <c r="AC1149" t="s">
        <v>42</v>
      </c>
      <c r="AD1149" t="s">
        <v>42</v>
      </c>
      <c r="AK1149" t="s">
        <v>42</v>
      </c>
      <c r="AL1149" t="s">
        <v>43</v>
      </c>
    </row>
    <row r="1150" spans="1:38" x14ac:dyDescent="0.25">
      <c r="A1150">
        <v>1148</v>
      </c>
      <c r="B1150" t="s">
        <v>3615</v>
      </c>
      <c r="C1150" s="6" t="s">
        <v>3616</v>
      </c>
      <c r="D1150">
        <v>20</v>
      </c>
      <c r="E1150" t="s">
        <v>46</v>
      </c>
      <c r="F1150" t="s">
        <v>55</v>
      </c>
      <c r="G1150" t="s">
        <v>525</v>
      </c>
      <c r="H1150" t="s">
        <v>93</v>
      </c>
      <c r="I1150" t="s">
        <v>57</v>
      </c>
      <c r="J1150" t="s">
        <v>525</v>
      </c>
      <c r="L1150" t="s">
        <v>70</v>
      </c>
      <c r="N1150" t="s">
        <v>69</v>
      </c>
      <c r="O1150" t="s">
        <v>70</v>
      </c>
      <c r="P1150" t="s">
        <v>525</v>
      </c>
      <c r="S1150" t="s">
        <v>3617</v>
      </c>
      <c r="U1150" t="s">
        <v>42</v>
      </c>
      <c r="V1150" t="s">
        <v>42</v>
      </c>
      <c r="AC1150" t="s">
        <v>42</v>
      </c>
      <c r="AK1150" t="s">
        <v>42</v>
      </c>
      <c r="AL1150" t="s">
        <v>43</v>
      </c>
    </row>
    <row r="1151" spans="1:38" x14ac:dyDescent="0.25">
      <c r="A1151">
        <v>1149</v>
      </c>
      <c r="B1151" t="s">
        <v>3618</v>
      </c>
      <c r="C1151" s="6" t="s">
        <v>3619</v>
      </c>
      <c r="D1151">
        <v>66</v>
      </c>
      <c r="E1151" t="s">
        <v>46</v>
      </c>
      <c r="F1151" t="s">
        <v>55</v>
      </c>
      <c r="G1151" t="s">
        <v>208</v>
      </c>
      <c r="H1151" t="s">
        <v>93</v>
      </c>
      <c r="J1151" t="s">
        <v>208</v>
      </c>
      <c r="K1151" t="s">
        <v>93</v>
      </c>
      <c r="L1151" t="s">
        <v>50</v>
      </c>
      <c r="N1151" t="s">
        <v>170</v>
      </c>
      <c r="O1151" t="s">
        <v>70</v>
      </c>
      <c r="S1151" t="s">
        <v>111</v>
      </c>
      <c r="T1151" t="s">
        <v>2838</v>
      </c>
      <c r="V1151" t="s">
        <v>42</v>
      </c>
      <c r="Y1151" t="s">
        <v>42</v>
      </c>
      <c r="AF1151" t="s">
        <v>42</v>
      </c>
      <c r="AL1151" t="s">
        <v>43</v>
      </c>
    </row>
    <row r="1152" spans="1:38" x14ac:dyDescent="0.25">
      <c r="A1152">
        <v>1150</v>
      </c>
      <c r="B1152" t="s">
        <v>3620</v>
      </c>
      <c r="C1152" s="6" t="s">
        <v>3621</v>
      </c>
      <c r="D1152">
        <v>55</v>
      </c>
      <c r="E1152" t="s">
        <v>46</v>
      </c>
      <c r="F1152" t="s">
        <v>55</v>
      </c>
      <c r="G1152" t="s">
        <v>944</v>
      </c>
      <c r="H1152" t="s">
        <v>101</v>
      </c>
      <c r="I1152" t="s">
        <v>57</v>
      </c>
      <c r="J1152" t="s">
        <v>777</v>
      </c>
      <c r="K1152" t="s">
        <v>82</v>
      </c>
      <c r="L1152" t="s">
        <v>50</v>
      </c>
      <c r="N1152" t="s">
        <v>166</v>
      </c>
      <c r="O1152" t="s">
        <v>70</v>
      </c>
      <c r="P1152" t="s">
        <v>944</v>
      </c>
      <c r="Q1152" t="s">
        <v>101</v>
      </c>
      <c r="S1152" t="s">
        <v>3622</v>
      </c>
      <c r="U1152" t="s">
        <v>42</v>
      </c>
      <c r="W1152" t="s">
        <v>42</v>
      </c>
      <c r="X1152" t="s">
        <v>42</v>
      </c>
      <c r="AK1152" t="s">
        <v>42</v>
      </c>
      <c r="AL1152" t="s">
        <v>43</v>
      </c>
    </row>
    <row r="1153" spans="1:38" x14ac:dyDescent="0.25">
      <c r="A1153">
        <v>1151</v>
      </c>
      <c r="B1153" t="s">
        <v>3623</v>
      </c>
      <c r="C1153" s="6" t="s">
        <v>3624</v>
      </c>
      <c r="D1153">
        <v>55</v>
      </c>
      <c r="E1153" t="s">
        <v>54</v>
      </c>
      <c r="F1153" t="s">
        <v>55</v>
      </c>
      <c r="G1153" t="s">
        <v>97</v>
      </c>
      <c r="J1153" t="s">
        <v>97</v>
      </c>
      <c r="L1153" t="s">
        <v>70</v>
      </c>
      <c r="N1153" t="s">
        <v>83</v>
      </c>
      <c r="O1153" t="s">
        <v>70</v>
      </c>
      <c r="S1153" t="s">
        <v>84</v>
      </c>
      <c r="U1153" t="s">
        <v>42</v>
      </c>
      <c r="AL1153" t="s">
        <v>43</v>
      </c>
    </row>
    <row r="1154" spans="1:38" x14ac:dyDescent="0.25">
      <c r="A1154">
        <v>1152</v>
      </c>
      <c r="B1154" t="s">
        <v>3625</v>
      </c>
      <c r="C1154" s="6" t="s">
        <v>954</v>
      </c>
      <c r="D1154">
        <v>36</v>
      </c>
      <c r="E1154" t="s">
        <v>46</v>
      </c>
      <c r="F1154" t="s">
        <v>55</v>
      </c>
      <c r="G1154" t="s">
        <v>132</v>
      </c>
      <c r="H1154" t="s">
        <v>93</v>
      </c>
      <c r="I1154" t="s">
        <v>57</v>
      </c>
      <c r="J1154" t="s">
        <v>165</v>
      </c>
      <c r="K1154" t="s">
        <v>93</v>
      </c>
      <c r="L1154" t="s">
        <v>50</v>
      </c>
      <c r="N1154" t="s">
        <v>456</v>
      </c>
      <c r="O1154" t="s">
        <v>70</v>
      </c>
      <c r="P1154" t="s">
        <v>132</v>
      </c>
      <c r="Q1154" t="s">
        <v>93</v>
      </c>
      <c r="R1154" t="s">
        <v>57</v>
      </c>
      <c r="S1154" t="s">
        <v>3626</v>
      </c>
      <c r="AJ1154" t="s">
        <v>42</v>
      </c>
      <c r="AL1154" t="s">
        <v>43</v>
      </c>
    </row>
    <row r="1155" spans="1:38" x14ac:dyDescent="0.25">
      <c r="A1155">
        <v>1153</v>
      </c>
      <c r="B1155" t="s">
        <v>3627</v>
      </c>
      <c r="C1155" s="6" t="s">
        <v>3628</v>
      </c>
      <c r="D1155">
        <v>50</v>
      </c>
      <c r="E1155" t="s">
        <v>46</v>
      </c>
      <c r="F1155" t="s">
        <v>106</v>
      </c>
      <c r="G1155" t="s">
        <v>267</v>
      </c>
      <c r="H1155" t="s">
        <v>142</v>
      </c>
      <c r="I1155" t="s">
        <v>57</v>
      </c>
      <c r="J1155" t="s">
        <v>267</v>
      </c>
      <c r="K1155" t="s">
        <v>142</v>
      </c>
      <c r="L1155" t="s">
        <v>50</v>
      </c>
      <c r="N1155" t="s">
        <v>166</v>
      </c>
      <c r="O1155" t="s">
        <v>975</v>
      </c>
      <c r="P1155" t="s">
        <v>267</v>
      </c>
      <c r="Q1155" t="s">
        <v>142</v>
      </c>
      <c r="R1155" t="s">
        <v>57</v>
      </c>
      <c r="S1155" t="s">
        <v>3629</v>
      </c>
      <c r="U1155" t="s">
        <v>42</v>
      </c>
      <c r="W1155" t="s">
        <v>42</v>
      </c>
      <c r="AL1155" t="s">
        <v>43</v>
      </c>
    </row>
    <row r="1156" spans="1:38" x14ac:dyDescent="0.25">
      <c r="A1156">
        <v>1154</v>
      </c>
      <c r="B1156" t="s">
        <v>3630</v>
      </c>
      <c r="C1156" s="6" t="s">
        <v>3631</v>
      </c>
      <c r="D1156">
        <v>47</v>
      </c>
      <c r="E1156" t="s">
        <v>54</v>
      </c>
      <c r="F1156" t="s">
        <v>55</v>
      </c>
      <c r="G1156" t="s">
        <v>496</v>
      </c>
      <c r="J1156" t="s">
        <v>101</v>
      </c>
      <c r="L1156" t="s">
        <v>50</v>
      </c>
      <c r="N1156" t="s">
        <v>83</v>
      </c>
      <c r="O1156" t="s">
        <v>70</v>
      </c>
      <c r="S1156" t="s">
        <v>84</v>
      </c>
      <c r="U1156" t="s">
        <v>42</v>
      </c>
      <c r="AL1156" t="s">
        <v>43</v>
      </c>
    </row>
    <row r="1157" spans="1:38" x14ac:dyDescent="0.25">
      <c r="A1157">
        <v>1155</v>
      </c>
      <c r="B1157" t="s">
        <v>3632</v>
      </c>
      <c r="C1157" s="6" t="s">
        <v>2121</v>
      </c>
      <c r="D1157">
        <v>23</v>
      </c>
      <c r="E1157" t="s">
        <v>46</v>
      </c>
      <c r="F1157" t="s">
        <v>55</v>
      </c>
      <c r="G1157" t="s">
        <v>3633</v>
      </c>
      <c r="H1157" t="s">
        <v>2510</v>
      </c>
      <c r="I1157" t="s">
        <v>67</v>
      </c>
      <c r="J1157" t="s">
        <v>469</v>
      </c>
      <c r="K1157" t="s">
        <v>202</v>
      </c>
      <c r="L1157" t="s">
        <v>50</v>
      </c>
      <c r="O1157" t="s">
        <v>70</v>
      </c>
      <c r="P1157" t="s">
        <v>3633</v>
      </c>
      <c r="Q1157" t="s">
        <v>2510</v>
      </c>
      <c r="R1157" t="s">
        <v>67</v>
      </c>
      <c r="S1157" t="s">
        <v>565</v>
      </c>
      <c r="U1157" t="s">
        <v>42</v>
      </c>
      <c r="AK1157" t="s">
        <v>42</v>
      </c>
      <c r="AL1157" t="s">
        <v>43</v>
      </c>
    </row>
    <row r="1158" spans="1:38" x14ac:dyDescent="0.25">
      <c r="A1158">
        <v>1156</v>
      </c>
      <c r="B1158" t="s">
        <v>3634</v>
      </c>
      <c r="C1158" s="6" t="s">
        <v>2942</v>
      </c>
      <c r="D1158">
        <v>38</v>
      </c>
      <c r="E1158" t="s">
        <v>46</v>
      </c>
      <c r="F1158" t="s">
        <v>55</v>
      </c>
      <c r="G1158" t="s">
        <v>273</v>
      </c>
      <c r="H1158" t="s">
        <v>202</v>
      </c>
      <c r="I1158" t="s">
        <v>57</v>
      </c>
      <c r="J1158" t="s">
        <v>273</v>
      </c>
      <c r="K1158" t="s">
        <v>202</v>
      </c>
      <c r="L1158" t="s">
        <v>70</v>
      </c>
      <c r="N1158" t="s">
        <v>59</v>
      </c>
      <c r="O1158" t="s">
        <v>70</v>
      </c>
      <c r="P1158" t="s">
        <v>273</v>
      </c>
      <c r="Q1158" t="s">
        <v>202</v>
      </c>
      <c r="S1158" t="s">
        <v>3635</v>
      </c>
      <c r="U1158" t="s">
        <v>42</v>
      </c>
      <c r="W1158" t="s">
        <v>42</v>
      </c>
      <c r="X1158" t="s">
        <v>42</v>
      </c>
      <c r="AA1158" t="s">
        <v>42</v>
      </c>
      <c r="AK1158" t="s">
        <v>42</v>
      </c>
      <c r="AL1158" t="s">
        <v>43</v>
      </c>
    </row>
    <row r="1159" spans="1:38" x14ac:dyDescent="0.25">
      <c r="A1159">
        <v>1157</v>
      </c>
      <c r="B1159" t="s">
        <v>3636</v>
      </c>
      <c r="C1159" s="6" t="s">
        <v>3637</v>
      </c>
      <c r="D1159">
        <v>39</v>
      </c>
      <c r="E1159" t="s">
        <v>46</v>
      </c>
      <c r="F1159" t="s">
        <v>55</v>
      </c>
      <c r="G1159" t="s">
        <v>3638</v>
      </c>
      <c r="I1159" t="s">
        <v>57</v>
      </c>
      <c r="J1159" t="s">
        <v>208</v>
      </c>
      <c r="K1159" t="s">
        <v>93</v>
      </c>
      <c r="L1159" t="s">
        <v>34</v>
      </c>
      <c r="M1159" t="s">
        <v>210</v>
      </c>
      <c r="N1159" t="s">
        <v>59</v>
      </c>
      <c r="O1159" t="s">
        <v>210</v>
      </c>
      <c r="P1159" t="s">
        <v>208</v>
      </c>
      <c r="Q1159" t="s">
        <v>93</v>
      </c>
      <c r="R1159" t="s">
        <v>57</v>
      </c>
      <c r="S1159" t="s">
        <v>2195</v>
      </c>
      <c r="U1159" t="s">
        <v>42</v>
      </c>
      <c r="W1159" t="s">
        <v>42</v>
      </c>
      <c r="AL1159" t="s">
        <v>43</v>
      </c>
    </row>
    <row r="1160" spans="1:38" x14ac:dyDescent="0.25">
      <c r="A1160">
        <v>1158</v>
      </c>
      <c r="B1160" t="s">
        <v>3639</v>
      </c>
      <c r="C1160" s="6" t="s">
        <v>3640</v>
      </c>
      <c r="D1160">
        <v>42</v>
      </c>
      <c r="E1160" t="s">
        <v>46</v>
      </c>
      <c r="F1160" t="s">
        <v>55</v>
      </c>
      <c r="G1160" t="s">
        <v>178</v>
      </c>
      <c r="H1160" t="s">
        <v>82</v>
      </c>
      <c r="I1160" t="s">
        <v>57</v>
      </c>
      <c r="J1160" t="s">
        <v>178</v>
      </c>
      <c r="L1160" t="s">
        <v>70</v>
      </c>
      <c r="N1160" t="s">
        <v>927</v>
      </c>
      <c r="O1160" t="s">
        <v>70</v>
      </c>
      <c r="P1160" t="s">
        <v>178</v>
      </c>
      <c r="S1160" t="s">
        <v>3641</v>
      </c>
      <c r="V1160" t="s">
        <v>42</v>
      </c>
      <c r="W1160" t="s">
        <v>42</v>
      </c>
      <c r="AK1160" t="s">
        <v>42</v>
      </c>
      <c r="AL1160" t="s">
        <v>43</v>
      </c>
    </row>
    <row r="1161" spans="1:38" x14ac:dyDescent="0.25">
      <c r="A1161">
        <v>1159</v>
      </c>
      <c r="B1161" t="s">
        <v>3642</v>
      </c>
      <c r="C1161" s="6" t="s">
        <v>3643</v>
      </c>
      <c r="D1161">
        <v>40</v>
      </c>
      <c r="E1161" t="s">
        <v>54</v>
      </c>
      <c r="F1161" t="s">
        <v>55</v>
      </c>
      <c r="G1161" t="s">
        <v>201</v>
      </c>
      <c r="H1161" t="s">
        <v>202</v>
      </c>
      <c r="I1161" t="s">
        <v>57</v>
      </c>
      <c r="J1161" t="s">
        <v>82</v>
      </c>
      <c r="K1161" t="s">
        <v>82</v>
      </c>
      <c r="L1161" t="s">
        <v>50</v>
      </c>
      <c r="O1161" t="s">
        <v>70</v>
      </c>
      <c r="P1161" t="s">
        <v>201</v>
      </c>
      <c r="Q1161" t="s">
        <v>202</v>
      </c>
      <c r="R1161" t="s">
        <v>57</v>
      </c>
      <c r="S1161" t="s">
        <v>3644</v>
      </c>
      <c r="W1161" t="s">
        <v>42</v>
      </c>
      <c r="AC1161" t="s">
        <v>42</v>
      </c>
      <c r="AI1161" t="s">
        <v>1528</v>
      </c>
      <c r="AJ1161" t="s">
        <v>42</v>
      </c>
      <c r="AK1161" t="s">
        <v>42</v>
      </c>
      <c r="AL1161" t="s">
        <v>43</v>
      </c>
    </row>
    <row r="1162" spans="1:38" x14ac:dyDescent="0.25">
      <c r="A1162">
        <v>1160</v>
      </c>
      <c r="B1162" t="s">
        <v>3645</v>
      </c>
      <c r="C1162" s="6" t="s">
        <v>1041</v>
      </c>
      <c r="D1162">
        <v>26</v>
      </c>
      <c r="E1162" t="s">
        <v>54</v>
      </c>
      <c r="F1162" t="s">
        <v>55</v>
      </c>
      <c r="G1162" t="s">
        <v>337</v>
      </c>
      <c r="J1162" t="s">
        <v>93</v>
      </c>
      <c r="K1162" t="s">
        <v>93</v>
      </c>
      <c r="L1162" t="s">
        <v>34</v>
      </c>
      <c r="M1162" t="s">
        <v>3646</v>
      </c>
      <c r="N1162" t="s">
        <v>170</v>
      </c>
      <c r="O1162" t="s">
        <v>70</v>
      </c>
      <c r="S1162" t="s">
        <v>784</v>
      </c>
      <c r="U1162" t="s">
        <v>42</v>
      </c>
      <c r="V1162" t="s">
        <v>42</v>
      </c>
      <c r="AA1162" t="s">
        <v>42</v>
      </c>
      <c r="AL1162" t="s">
        <v>43</v>
      </c>
    </row>
    <row r="1163" spans="1:38" x14ac:dyDescent="0.25">
      <c r="A1163">
        <v>1161</v>
      </c>
      <c r="B1163" t="s">
        <v>3647</v>
      </c>
      <c r="C1163" s="6" t="s">
        <v>2082</v>
      </c>
      <c r="D1163">
        <v>31</v>
      </c>
      <c r="E1163" t="s">
        <v>46</v>
      </c>
      <c r="F1163" t="s">
        <v>55</v>
      </c>
      <c r="G1163" t="s">
        <v>395</v>
      </c>
      <c r="H1163" t="s">
        <v>49</v>
      </c>
      <c r="I1163" t="s">
        <v>57</v>
      </c>
      <c r="J1163" t="s">
        <v>58</v>
      </c>
      <c r="L1163" t="s">
        <v>50</v>
      </c>
      <c r="N1163" t="s">
        <v>59</v>
      </c>
      <c r="O1163" t="s">
        <v>60</v>
      </c>
      <c r="P1163" t="s">
        <v>61</v>
      </c>
      <c r="S1163" t="s">
        <v>3648</v>
      </c>
      <c r="AC1163" t="s">
        <v>42</v>
      </c>
      <c r="AJ1163" t="s">
        <v>42</v>
      </c>
      <c r="AK1163" t="s">
        <v>42</v>
      </c>
      <c r="AL1163" t="s">
        <v>43</v>
      </c>
    </row>
    <row r="1164" spans="1:38" x14ac:dyDescent="0.25">
      <c r="A1164">
        <v>1162</v>
      </c>
      <c r="B1164" t="s">
        <v>3649</v>
      </c>
      <c r="C1164" s="6" t="s">
        <v>3650</v>
      </c>
      <c r="D1164">
        <v>64</v>
      </c>
      <c r="E1164" t="s">
        <v>46</v>
      </c>
      <c r="F1164" t="s">
        <v>55</v>
      </c>
      <c r="G1164" t="s">
        <v>3651</v>
      </c>
      <c r="H1164" t="s">
        <v>3652</v>
      </c>
      <c r="J1164" t="s">
        <v>107</v>
      </c>
      <c r="K1164" t="s">
        <v>49</v>
      </c>
      <c r="L1164" t="s">
        <v>34</v>
      </c>
      <c r="M1164" t="s">
        <v>3653</v>
      </c>
      <c r="N1164" t="s">
        <v>83</v>
      </c>
      <c r="O1164" t="s">
        <v>110</v>
      </c>
      <c r="S1164" t="s">
        <v>51</v>
      </c>
      <c r="V1164" t="s">
        <v>42</v>
      </c>
      <c r="AL1164" t="s">
        <v>43</v>
      </c>
    </row>
    <row r="1165" spans="1:38" x14ac:dyDescent="0.25">
      <c r="A1165">
        <v>1163</v>
      </c>
      <c r="B1165" t="s">
        <v>3654</v>
      </c>
      <c r="C1165" s="6" t="s">
        <v>3655</v>
      </c>
      <c r="D1165">
        <v>62</v>
      </c>
      <c r="E1165" t="s">
        <v>46</v>
      </c>
      <c r="F1165" t="s">
        <v>55</v>
      </c>
      <c r="G1165" t="s">
        <v>422</v>
      </c>
      <c r="H1165" t="s">
        <v>82</v>
      </c>
      <c r="I1165" t="s">
        <v>57</v>
      </c>
      <c r="J1165" t="s">
        <v>422</v>
      </c>
      <c r="K1165" t="s">
        <v>82</v>
      </c>
      <c r="L1165" t="s">
        <v>70</v>
      </c>
      <c r="N1165" t="s">
        <v>170</v>
      </c>
      <c r="O1165" t="s">
        <v>70</v>
      </c>
      <c r="P1165" t="s">
        <v>422</v>
      </c>
      <c r="Q1165" t="s">
        <v>82</v>
      </c>
      <c r="S1165" t="s">
        <v>3656</v>
      </c>
      <c r="V1165" t="s">
        <v>42</v>
      </c>
      <c r="W1165" t="s">
        <v>42</v>
      </c>
      <c r="AC1165" t="s">
        <v>42</v>
      </c>
      <c r="AK1165" t="s">
        <v>42</v>
      </c>
      <c r="AL1165" t="s">
        <v>43</v>
      </c>
    </row>
    <row r="1166" spans="1:38" x14ac:dyDescent="0.25">
      <c r="A1166">
        <v>1164</v>
      </c>
      <c r="B1166" t="s">
        <v>3657</v>
      </c>
      <c r="C1166" s="6" t="s">
        <v>3658</v>
      </c>
      <c r="D1166">
        <v>41</v>
      </c>
      <c r="E1166" t="s">
        <v>54</v>
      </c>
      <c r="F1166" t="s">
        <v>55</v>
      </c>
      <c r="G1166" t="s">
        <v>136</v>
      </c>
      <c r="J1166" t="s">
        <v>136</v>
      </c>
      <c r="K1166" t="s">
        <v>137</v>
      </c>
      <c r="L1166" t="s">
        <v>70</v>
      </c>
      <c r="N1166" t="s">
        <v>59</v>
      </c>
      <c r="O1166" t="s">
        <v>70</v>
      </c>
      <c r="S1166" t="s">
        <v>3659</v>
      </c>
      <c r="U1166" t="s">
        <v>42</v>
      </c>
      <c r="AC1166" t="s">
        <v>42</v>
      </c>
      <c r="AL1166" t="s">
        <v>43</v>
      </c>
    </row>
    <row r="1167" spans="1:38" x14ac:dyDescent="0.25">
      <c r="A1167">
        <v>1165</v>
      </c>
      <c r="B1167" t="s">
        <v>3660</v>
      </c>
      <c r="C1167" s="6" t="s">
        <v>3661</v>
      </c>
      <c r="D1167">
        <v>47</v>
      </c>
      <c r="E1167" t="s">
        <v>54</v>
      </c>
      <c r="F1167" t="s">
        <v>55</v>
      </c>
      <c r="G1167" t="s">
        <v>793</v>
      </c>
      <c r="H1167" t="s">
        <v>137</v>
      </c>
      <c r="J1167" t="s">
        <v>225</v>
      </c>
      <c r="K1167" t="s">
        <v>137</v>
      </c>
      <c r="L1167" t="s">
        <v>50</v>
      </c>
      <c r="N1167" t="s">
        <v>170</v>
      </c>
      <c r="O1167" t="s">
        <v>110</v>
      </c>
      <c r="S1167" t="s">
        <v>762</v>
      </c>
      <c r="Y1167" t="s">
        <v>42</v>
      </c>
      <c r="Z1167" t="s">
        <v>42</v>
      </c>
      <c r="AL1167" t="s">
        <v>43</v>
      </c>
    </row>
    <row r="1168" spans="1:38" x14ac:dyDescent="0.25">
      <c r="A1168">
        <v>1166</v>
      </c>
      <c r="B1168" t="s">
        <v>3662</v>
      </c>
      <c r="C1168" s="6" t="s">
        <v>3663</v>
      </c>
      <c r="D1168">
        <v>62</v>
      </c>
      <c r="E1168" t="s">
        <v>46</v>
      </c>
      <c r="F1168" t="s">
        <v>47</v>
      </c>
      <c r="G1168" t="s">
        <v>82</v>
      </c>
      <c r="H1168" t="s">
        <v>82</v>
      </c>
      <c r="I1168" t="s">
        <v>57</v>
      </c>
      <c r="J1168" t="s">
        <v>82</v>
      </c>
      <c r="K1168" t="s">
        <v>82</v>
      </c>
      <c r="L1168" t="s">
        <v>50</v>
      </c>
      <c r="O1168" t="s">
        <v>70</v>
      </c>
      <c r="P1168" t="s">
        <v>82</v>
      </c>
      <c r="Q1168" t="s">
        <v>82</v>
      </c>
      <c r="R1168" t="s">
        <v>57</v>
      </c>
      <c r="S1168" t="s">
        <v>3664</v>
      </c>
      <c r="V1168" t="s">
        <v>42</v>
      </c>
      <c r="AL1168" t="s">
        <v>43</v>
      </c>
    </row>
    <row r="1169" spans="1:38" x14ac:dyDescent="0.25">
      <c r="A1169">
        <v>1167</v>
      </c>
      <c r="B1169" t="s">
        <v>3665</v>
      </c>
      <c r="C1169" s="6" t="s">
        <v>3666</v>
      </c>
      <c r="D1169">
        <v>30</v>
      </c>
      <c r="E1169" t="s">
        <v>46</v>
      </c>
      <c r="F1169" t="s">
        <v>55</v>
      </c>
      <c r="G1169" t="s">
        <v>1548</v>
      </c>
      <c r="H1169" t="s">
        <v>251</v>
      </c>
      <c r="I1169" t="s">
        <v>57</v>
      </c>
      <c r="J1169" t="s">
        <v>1548</v>
      </c>
      <c r="K1169" t="s">
        <v>251</v>
      </c>
      <c r="L1169" t="s">
        <v>70</v>
      </c>
      <c r="N1169" t="s">
        <v>166</v>
      </c>
      <c r="O1169" t="s">
        <v>3667</v>
      </c>
      <c r="P1169" t="s">
        <v>1548</v>
      </c>
      <c r="Q1169" t="s">
        <v>251</v>
      </c>
      <c r="R1169" t="s">
        <v>57</v>
      </c>
      <c r="S1169" t="s">
        <v>412</v>
      </c>
      <c r="W1169" t="s">
        <v>42</v>
      </c>
      <c r="AL1169" t="s">
        <v>43</v>
      </c>
    </row>
    <row r="1170" spans="1:38" x14ac:dyDescent="0.25">
      <c r="A1170">
        <v>1168</v>
      </c>
      <c r="B1170" t="s">
        <v>3668</v>
      </c>
      <c r="C1170" s="6" t="s">
        <v>3669</v>
      </c>
      <c r="D1170">
        <v>38</v>
      </c>
      <c r="E1170" t="s">
        <v>54</v>
      </c>
      <c r="F1170" t="s">
        <v>55</v>
      </c>
      <c r="G1170" t="s">
        <v>146</v>
      </c>
      <c r="H1170" t="s">
        <v>49</v>
      </c>
      <c r="I1170" t="s">
        <v>57</v>
      </c>
      <c r="J1170" t="s">
        <v>146</v>
      </c>
      <c r="L1170" t="s">
        <v>34</v>
      </c>
      <c r="N1170" t="s">
        <v>59</v>
      </c>
      <c r="O1170" t="s">
        <v>3482</v>
      </c>
      <c r="P1170" t="s">
        <v>146</v>
      </c>
      <c r="S1170" t="s">
        <v>3670</v>
      </c>
      <c r="V1170" t="s">
        <v>42</v>
      </c>
      <c r="W1170" t="s">
        <v>42</v>
      </c>
      <c r="AA1170" t="s">
        <v>42</v>
      </c>
      <c r="AK1170" t="s">
        <v>42</v>
      </c>
      <c r="AL1170" t="s">
        <v>43</v>
      </c>
    </row>
    <row r="1171" spans="1:38" x14ac:dyDescent="0.25">
      <c r="A1171">
        <v>1169</v>
      </c>
      <c r="B1171" t="s">
        <v>3671</v>
      </c>
      <c r="C1171" s="6" t="s">
        <v>3672</v>
      </c>
      <c r="D1171">
        <v>33</v>
      </c>
      <c r="E1171" t="s">
        <v>54</v>
      </c>
      <c r="F1171" t="s">
        <v>55</v>
      </c>
      <c r="G1171" t="s">
        <v>208</v>
      </c>
      <c r="H1171" t="s">
        <v>93</v>
      </c>
      <c r="J1171" t="s">
        <v>208</v>
      </c>
      <c r="K1171" t="s">
        <v>93</v>
      </c>
      <c r="L1171" t="s">
        <v>50</v>
      </c>
      <c r="N1171" t="s">
        <v>3673</v>
      </c>
      <c r="O1171" t="s">
        <v>70</v>
      </c>
      <c r="S1171" t="s">
        <v>1471</v>
      </c>
      <c r="AD1171" t="s">
        <v>42</v>
      </c>
      <c r="AL1171" t="s">
        <v>43</v>
      </c>
    </row>
    <row r="1172" spans="1:38" x14ac:dyDescent="0.25">
      <c r="A1172">
        <v>1170</v>
      </c>
      <c r="B1172" t="s">
        <v>3674</v>
      </c>
      <c r="C1172" s="6" t="s">
        <v>2749</v>
      </c>
      <c r="D1172">
        <v>51</v>
      </c>
      <c r="E1172" t="s">
        <v>46</v>
      </c>
      <c r="F1172" t="s">
        <v>55</v>
      </c>
      <c r="G1172" t="s">
        <v>178</v>
      </c>
      <c r="H1172" t="s">
        <v>82</v>
      </c>
      <c r="I1172" t="s">
        <v>57</v>
      </c>
      <c r="J1172" t="s">
        <v>178</v>
      </c>
      <c r="L1172" t="s">
        <v>50</v>
      </c>
      <c r="N1172" t="s">
        <v>69</v>
      </c>
      <c r="O1172" t="s">
        <v>70</v>
      </c>
      <c r="P1172" t="s">
        <v>178</v>
      </c>
      <c r="S1172" t="s">
        <v>3675</v>
      </c>
      <c r="U1172" t="s">
        <v>42</v>
      </c>
      <c r="W1172" t="s">
        <v>42</v>
      </c>
      <c r="AK1172" t="s">
        <v>42</v>
      </c>
      <c r="AL1172" t="s">
        <v>43</v>
      </c>
    </row>
    <row r="1173" spans="1:38" x14ac:dyDescent="0.25">
      <c r="A1173">
        <v>1171</v>
      </c>
      <c r="B1173" t="s">
        <v>3676</v>
      </c>
      <c r="C1173" s="6" t="s">
        <v>3677</v>
      </c>
      <c r="D1173">
        <v>33</v>
      </c>
      <c r="E1173" t="s">
        <v>54</v>
      </c>
      <c r="F1173" t="s">
        <v>55</v>
      </c>
      <c r="G1173" t="s">
        <v>146</v>
      </c>
      <c r="H1173" t="s">
        <v>49</v>
      </c>
      <c r="I1173" t="s">
        <v>57</v>
      </c>
      <c r="J1173" t="s">
        <v>107</v>
      </c>
      <c r="L1173" t="s">
        <v>34</v>
      </c>
      <c r="M1173" t="s">
        <v>3678</v>
      </c>
      <c r="N1173" t="s">
        <v>59</v>
      </c>
      <c r="O1173" t="s">
        <v>287</v>
      </c>
      <c r="P1173" t="s">
        <v>107</v>
      </c>
      <c r="S1173" t="s">
        <v>3679</v>
      </c>
      <c r="U1173" t="s">
        <v>42</v>
      </c>
      <c r="V1173" t="s">
        <v>42</v>
      </c>
      <c r="W1173" t="s">
        <v>42</v>
      </c>
      <c r="AC1173" t="s">
        <v>42</v>
      </c>
      <c r="AK1173" t="s">
        <v>42</v>
      </c>
      <c r="AL1173" t="s">
        <v>43</v>
      </c>
    </row>
    <row r="1174" spans="1:38" x14ac:dyDescent="0.25">
      <c r="A1174">
        <v>1172</v>
      </c>
      <c r="B1174" t="s">
        <v>3680</v>
      </c>
      <c r="C1174" s="6" t="s">
        <v>3681</v>
      </c>
      <c r="D1174">
        <v>27</v>
      </c>
      <c r="E1174" t="s">
        <v>46</v>
      </c>
      <c r="F1174" t="s">
        <v>55</v>
      </c>
      <c r="G1174" t="s">
        <v>136</v>
      </c>
      <c r="J1174" t="s">
        <v>136</v>
      </c>
      <c r="K1174" t="s">
        <v>137</v>
      </c>
      <c r="L1174" t="s">
        <v>70</v>
      </c>
      <c r="N1174" t="s">
        <v>170</v>
      </c>
      <c r="O1174" t="s">
        <v>70</v>
      </c>
      <c r="S1174" t="s">
        <v>3682</v>
      </c>
      <c r="U1174" t="s">
        <v>42</v>
      </c>
      <c r="AC1174" t="s">
        <v>42</v>
      </c>
      <c r="AL1174" t="s">
        <v>43</v>
      </c>
    </row>
    <row r="1175" spans="1:38" x14ac:dyDescent="0.25">
      <c r="A1175">
        <v>1173</v>
      </c>
      <c r="B1175" t="s">
        <v>3683</v>
      </c>
      <c r="C1175" s="6" t="s">
        <v>3684</v>
      </c>
      <c r="D1175">
        <v>29</v>
      </c>
      <c r="E1175" t="s">
        <v>54</v>
      </c>
      <c r="F1175" t="s">
        <v>55</v>
      </c>
      <c r="G1175" t="s">
        <v>668</v>
      </c>
      <c r="H1175" t="s">
        <v>202</v>
      </c>
      <c r="I1175" t="s">
        <v>57</v>
      </c>
      <c r="J1175" t="s">
        <v>668</v>
      </c>
      <c r="K1175" t="s">
        <v>202</v>
      </c>
      <c r="L1175" t="s">
        <v>70</v>
      </c>
      <c r="N1175" t="s">
        <v>2019</v>
      </c>
      <c r="O1175" t="s">
        <v>70</v>
      </c>
      <c r="P1175" t="s">
        <v>668</v>
      </c>
      <c r="Q1175" t="s">
        <v>202</v>
      </c>
      <c r="S1175" t="s">
        <v>3685</v>
      </c>
      <c r="U1175" t="s">
        <v>42</v>
      </c>
      <c r="W1175" t="s">
        <v>42</v>
      </c>
      <c r="X1175" t="s">
        <v>42</v>
      </c>
      <c r="AK1175" t="s">
        <v>42</v>
      </c>
      <c r="AL1175" t="s">
        <v>43</v>
      </c>
    </row>
    <row r="1176" spans="1:38" x14ac:dyDescent="0.25">
      <c r="A1176">
        <v>1174</v>
      </c>
      <c r="B1176" t="s">
        <v>3686</v>
      </c>
      <c r="C1176" s="6" t="s">
        <v>3687</v>
      </c>
      <c r="D1176">
        <v>40</v>
      </c>
      <c r="E1176" t="s">
        <v>46</v>
      </c>
      <c r="F1176" t="s">
        <v>55</v>
      </c>
      <c r="G1176" t="s">
        <v>81</v>
      </c>
      <c r="H1176" t="s">
        <v>82</v>
      </c>
      <c r="I1176" t="s">
        <v>57</v>
      </c>
      <c r="J1176" t="s">
        <v>82</v>
      </c>
      <c r="L1176" t="s">
        <v>50</v>
      </c>
      <c r="N1176" t="s">
        <v>69</v>
      </c>
      <c r="O1176" t="s">
        <v>70</v>
      </c>
      <c r="P1176" t="s">
        <v>81</v>
      </c>
      <c r="S1176" t="s">
        <v>3688</v>
      </c>
      <c r="U1176" t="s">
        <v>42</v>
      </c>
      <c r="V1176" t="s">
        <v>42</v>
      </c>
      <c r="AK1176" t="s">
        <v>42</v>
      </c>
      <c r="AL1176" t="s">
        <v>43</v>
      </c>
    </row>
    <row r="1177" spans="1:38" x14ac:dyDescent="0.25">
      <c r="A1177">
        <v>1175</v>
      </c>
      <c r="B1177" t="s">
        <v>3689</v>
      </c>
      <c r="C1177" s="6" t="s">
        <v>3690</v>
      </c>
      <c r="D1177">
        <v>54</v>
      </c>
      <c r="E1177" t="s">
        <v>46</v>
      </c>
      <c r="F1177" t="s">
        <v>55</v>
      </c>
      <c r="G1177" t="s">
        <v>146</v>
      </c>
      <c r="H1177" t="s">
        <v>49</v>
      </c>
      <c r="I1177" t="s">
        <v>57</v>
      </c>
      <c r="J1177" t="s">
        <v>146</v>
      </c>
      <c r="K1177" t="s">
        <v>49</v>
      </c>
      <c r="L1177" t="s">
        <v>50</v>
      </c>
      <c r="N1177" t="s">
        <v>170</v>
      </c>
      <c r="O1177" t="s">
        <v>70</v>
      </c>
      <c r="P1177" t="s">
        <v>146</v>
      </c>
      <c r="Q1177" t="s">
        <v>49</v>
      </c>
      <c r="R1177" t="s">
        <v>57</v>
      </c>
      <c r="S1177" t="s">
        <v>3691</v>
      </c>
      <c r="V1177" t="s">
        <v>42</v>
      </c>
      <c r="AD1177" t="s">
        <v>42</v>
      </c>
      <c r="AL1177" t="s">
        <v>43</v>
      </c>
    </row>
    <row r="1178" spans="1:38" x14ac:dyDescent="0.25">
      <c r="A1178">
        <v>1176</v>
      </c>
      <c r="B1178" t="s">
        <v>3692</v>
      </c>
      <c r="C1178" s="6" t="s">
        <v>3531</v>
      </c>
      <c r="D1178">
        <v>26</v>
      </c>
      <c r="E1178" t="s">
        <v>46</v>
      </c>
      <c r="F1178" t="s">
        <v>55</v>
      </c>
      <c r="G1178" t="s">
        <v>208</v>
      </c>
      <c r="H1178" t="s">
        <v>93</v>
      </c>
      <c r="J1178" t="s">
        <v>208</v>
      </c>
      <c r="K1178" t="s">
        <v>93</v>
      </c>
      <c r="L1178" t="s">
        <v>50</v>
      </c>
      <c r="O1178" t="s">
        <v>34</v>
      </c>
      <c r="S1178" t="s">
        <v>1192</v>
      </c>
      <c r="U1178" t="s">
        <v>42</v>
      </c>
      <c r="AA1178" t="s">
        <v>42</v>
      </c>
      <c r="AL1178" t="s">
        <v>43</v>
      </c>
    </row>
    <row r="1179" spans="1:38" x14ac:dyDescent="0.25">
      <c r="A1179">
        <v>1177</v>
      </c>
      <c r="B1179" t="s">
        <v>3693</v>
      </c>
      <c r="C1179" s="6" t="s">
        <v>3694</v>
      </c>
      <c r="D1179">
        <v>38</v>
      </c>
      <c r="E1179" t="s">
        <v>46</v>
      </c>
      <c r="F1179" t="s">
        <v>55</v>
      </c>
      <c r="G1179" t="s">
        <v>208</v>
      </c>
      <c r="H1179" t="s">
        <v>93</v>
      </c>
      <c r="I1179" t="s">
        <v>57</v>
      </c>
      <c r="J1179" t="s">
        <v>208</v>
      </c>
      <c r="K1179" t="s">
        <v>93</v>
      </c>
      <c r="L1179" t="s">
        <v>50</v>
      </c>
      <c r="O1179" t="s">
        <v>70</v>
      </c>
      <c r="P1179" t="s">
        <v>208</v>
      </c>
      <c r="Q1179" t="s">
        <v>93</v>
      </c>
      <c r="R1179" t="s">
        <v>57</v>
      </c>
      <c r="S1179" t="s">
        <v>3695</v>
      </c>
      <c r="U1179" t="s">
        <v>42</v>
      </c>
      <c r="AC1179" t="s">
        <v>42</v>
      </c>
      <c r="AK1179" t="s">
        <v>42</v>
      </c>
      <c r="AL1179" t="s">
        <v>43</v>
      </c>
    </row>
    <row r="1180" spans="1:38" x14ac:dyDescent="0.25">
      <c r="A1180">
        <v>1178</v>
      </c>
      <c r="B1180" t="s">
        <v>3696</v>
      </c>
      <c r="C1180" s="6" t="s">
        <v>3697</v>
      </c>
      <c r="D1180">
        <v>34</v>
      </c>
      <c r="E1180" t="s">
        <v>46</v>
      </c>
      <c r="F1180" t="s">
        <v>55</v>
      </c>
      <c r="G1180" t="s">
        <v>3698</v>
      </c>
      <c r="H1180" t="s">
        <v>142</v>
      </c>
      <c r="I1180" t="s">
        <v>57</v>
      </c>
      <c r="J1180" t="s">
        <v>3698</v>
      </c>
      <c r="K1180" t="s">
        <v>142</v>
      </c>
      <c r="L1180" t="s">
        <v>70</v>
      </c>
      <c r="N1180" t="s">
        <v>59</v>
      </c>
      <c r="O1180" t="s">
        <v>70</v>
      </c>
      <c r="P1180" t="s">
        <v>3698</v>
      </c>
      <c r="Q1180" t="s">
        <v>142</v>
      </c>
      <c r="S1180" t="s">
        <v>3699</v>
      </c>
      <c r="W1180" t="s">
        <v>42</v>
      </c>
      <c r="AA1180" t="s">
        <v>42</v>
      </c>
      <c r="AK1180" t="s">
        <v>42</v>
      </c>
      <c r="AL1180" t="s">
        <v>43</v>
      </c>
    </row>
    <row r="1181" spans="1:38" x14ac:dyDescent="0.25">
      <c r="A1181">
        <v>1179</v>
      </c>
      <c r="B1181" t="s">
        <v>3700</v>
      </c>
      <c r="C1181" s="6" t="s">
        <v>3701</v>
      </c>
      <c r="D1181">
        <v>32</v>
      </c>
      <c r="E1181" t="s">
        <v>46</v>
      </c>
      <c r="F1181" t="s">
        <v>60</v>
      </c>
      <c r="G1181" t="s">
        <v>428</v>
      </c>
      <c r="H1181" t="s">
        <v>93</v>
      </c>
      <c r="I1181" t="s">
        <v>57</v>
      </c>
      <c r="J1181" t="s">
        <v>208</v>
      </c>
      <c r="K1181" t="s">
        <v>93</v>
      </c>
      <c r="L1181" t="s">
        <v>50</v>
      </c>
      <c r="N1181" t="s">
        <v>350</v>
      </c>
      <c r="O1181" t="s">
        <v>70</v>
      </c>
      <c r="P1181" t="s">
        <v>428</v>
      </c>
      <c r="Q1181" t="s">
        <v>93</v>
      </c>
      <c r="R1181" t="s">
        <v>57</v>
      </c>
      <c r="S1181" t="s">
        <v>89</v>
      </c>
      <c r="U1181" t="s">
        <v>42</v>
      </c>
      <c r="AL1181" t="s">
        <v>43</v>
      </c>
    </row>
    <row r="1182" spans="1:38" x14ac:dyDescent="0.25">
      <c r="A1182">
        <v>1180</v>
      </c>
      <c r="B1182" t="s">
        <v>3702</v>
      </c>
      <c r="C1182" s="6" t="s">
        <v>2056</v>
      </c>
      <c r="D1182">
        <v>60</v>
      </c>
      <c r="E1182" t="s">
        <v>46</v>
      </c>
      <c r="F1182" t="s">
        <v>55</v>
      </c>
      <c r="G1182" t="s">
        <v>2303</v>
      </c>
      <c r="H1182" t="s">
        <v>101</v>
      </c>
      <c r="I1182" t="s">
        <v>57</v>
      </c>
      <c r="J1182" t="s">
        <v>2303</v>
      </c>
      <c r="L1182" t="s">
        <v>70</v>
      </c>
      <c r="N1182" t="s">
        <v>59</v>
      </c>
      <c r="O1182" t="s">
        <v>70</v>
      </c>
      <c r="P1182" t="s">
        <v>2303</v>
      </c>
      <c r="S1182" t="s">
        <v>1100</v>
      </c>
      <c r="U1182" t="s">
        <v>42</v>
      </c>
      <c r="AA1182" t="s">
        <v>42</v>
      </c>
      <c r="AK1182" t="s">
        <v>42</v>
      </c>
      <c r="AL1182" t="s">
        <v>43</v>
      </c>
    </row>
    <row r="1183" spans="1:38" x14ac:dyDescent="0.25">
      <c r="A1183">
        <v>1181</v>
      </c>
      <c r="B1183" t="s">
        <v>3703</v>
      </c>
      <c r="C1183" s="6" t="s">
        <v>3704</v>
      </c>
      <c r="D1183">
        <v>36</v>
      </c>
      <c r="E1183" t="s">
        <v>46</v>
      </c>
      <c r="F1183" t="s">
        <v>106</v>
      </c>
      <c r="G1183" t="s">
        <v>178</v>
      </c>
      <c r="H1183" t="s">
        <v>82</v>
      </c>
      <c r="J1183" t="s">
        <v>178</v>
      </c>
      <c r="K1183" t="s">
        <v>82</v>
      </c>
      <c r="L1183" t="s">
        <v>34</v>
      </c>
      <c r="M1183" t="s">
        <v>1038</v>
      </c>
      <c r="N1183" t="s">
        <v>170</v>
      </c>
      <c r="O1183" t="s">
        <v>34</v>
      </c>
      <c r="S1183" t="s">
        <v>1867</v>
      </c>
      <c r="U1183" t="s">
        <v>42</v>
      </c>
      <c r="V1183" t="s">
        <v>42</v>
      </c>
      <c r="AL1183" t="s">
        <v>43</v>
      </c>
    </row>
    <row r="1184" spans="1:38" x14ac:dyDescent="0.25">
      <c r="A1184">
        <v>1182</v>
      </c>
      <c r="B1184" t="s">
        <v>3705</v>
      </c>
      <c r="C1184" s="6" t="s">
        <v>3706</v>
      </c>
      <c r="D1184">
        <v>25</v>
      </c>
      <c r="E1184" t="s">
        <v>54</v>
      </c>
      <c r="F1184" t="s">
        <v>55</v>
      </c>
      <c r="G1184" t="s">
        <v>1740</v>
      </c>
      <c r="J1184" t="s">
        <v>1740</v>
      </c>
      <c r="K1184" t="s">
        <v>142</v>
      </c>
      <c r="L1184" t="s">
        <v>70</v>
      </c>
      <c r="N1184" t="s">
        <v>83</v>
      </c>
      <c r="O1184" t="s">
        <v>70</v>
      </c>
      <c r="S1184" t="s">
        <v>84</v>
      </c>
      <c r="U1184" t="s">
        <v>42</v>
      </c>
      <c r="AL1184" t="s">
        <v>43</v>
      </c>
    </row>
    <row r="1185" spans="1:38" x14ac:dyDescent="0.25">
      <c r="A1185">
        <v>1183</v>
      </c>
      <c r="B1185" t="s">
        <v>3707</v>
      </c>
      <c r="C1185" s="6" t="s">
        <v>3708</v>
      </c>
      <c r="D1185">
        <v>44</v>
      </c>
      <c r="E1185" t="s">
        <v>46</v>
      </c>
      <c r="F1185" t="s">
        <v>55</v>
      </c>
      <c r="G1185" t="s">
        <v>273</v>
      </c>
      <c r="H1185" t="s">
        <v>202</v>
      </c>
      <c r="I1185" t="s">
        <v>57</v>
      </c>
      <c r="J1185" t="s">
        <v>273</v>
      </c>
      <c r="K1185" t="s">
        <v>202</v>
      </c>
      <c r="L1185" t="s">
        <v>70</v>
      </c>
      <c r="N1185" t="s">
        <v>166</v>
      </c>
      <c r="O1185" t="s">
        <v>70</v>
      </c>
      <c r="P1185" t="s">
        <v>273</v>
      </c>
      <c r="Q1185" t="s">
        <v>202</v>
      </c>
      <c r="S1185" t="s">
        <v>3709</v>
      </c>
      <c r="U1185" t="s">
        <v>42</v>
      </c>
      <c r="W1185" t="s">
        <v>42</v>
      </c>
      <c r="X1185" t="s">
        <v>42</v>
      </c>
      <c r="AC1185" t="s">
        <v>42</v>
      </c>
      <c r="AK1185" t="s">
        <v>42</v>
      </c>
      <c r="AL1185" t="s">
        <v>43</v>
      </c>
    </row>
    <row r="1186" spans="1:38" x14ac:dyDescent="0.25">
      <c r="A1186">
        <v>1184</v>
      </c>
      <c r="B1186" t="s">
        <v>3710</v>
      </c>
      <c r="C1186" s="6" t="s">
        <v>3661</v>
      </c>
      <c r="D1186">
        <v>44</v>
      </c>
      <c r="E1186" t="s">
        <v>46</v>
      </c>
      <c r="F1186" t="s">
        <v>55</v>
      </c>
      <c r="G1186" t="s">
        <v>3711</v>
      </c>
      <c r="H1186" t="s">
        <v>101</v>
      </c>
      <c r="J1186" t="s">
        <v>3711</v>
      </c>
      <c r="K1186" t="s">
        <v>101</v>
      </c>
      <c r="L1186" t="s">
        <v>70</v>
      </c>
      <c r="N1186" t="s">
        <v>170</v>
      </c>
      <c r="O1186" t="s">
        <v>70</v>
      </c>
      <c r="S1186" t="s">
        <v>3712</v>
      </c>
      <c r="V1186" t="s">
        <v>42</v>
      </c>
      <c r="Y1186" t="s">
        <v>42</v>
      </c>
      <c r="Z1186" t="s">
        <v>42</v>
      </c>
      <c r="AC1186" t="s">
        <v>42</v>
      </c>
      <c r="AL1186" t="s">
        <v>43</v>
      </c>
    </row>
    <row r="1187" spans="1:38" x14ac:dyDescent="0.25">
      <c r="A1187">
        <v>1185</v>
      </c>
      <c r="B1187" t="s">
        <v>3713</v>
      </c>
      <c r="C1187" s="6" t="s">
        <v>3714</v>
      </c>
      <c r="D1187">
        <v>28</v>
      </c>
      <c r="E1187" t="s">
        <v>46</v>
      </c>
      <c r="F1187" t="s">
        <v>55</v>
      </c>
      <c r="G1187" t="s">
        <v>201</v>
      </c>
      <c r="H1187" t="s">
        <v>202</v>
      </c>
      <c r="J1187" t="s">
        <v>201</v>
      </c>
      <c r="K1187" t="s">
        <v>202</v>
      </c>
      <c r="L1187" t="s">
        <v>70</v>
      </c>
      <c r="N1187" t="s">
        <v>69</v>
      </c>
      <c r="O1187" t="s">
        <v>70</v>
      </c>
      <c r="S1187" t="s">
        <v>342</v>
      </c>
      <c r="U1187" t="s">
        <v>42</v>
      </c>
      <c r="AL1187" t="s">
        <v>43</v>
      </c>
    </row>
    <row r="1188" spans="1:38" x14ac:dyDescent="0.25">
      <c r="A1188">
        <v>1186</v>
      </c>
      <c r="B1188" t="s">
        <v>3715</v>
      </c>
      <c r="C1188" s="6" t="s">
        <v>368</v>
      </c>
      <c r="D1188">
        <v>25</v>
      </c>
      <c r="E1188" t="s">
        <v>46</v>
      </c>
      <c r="F1188" t="s">
        <v>55</v>
      </c>
      <c r="G1188" t="s">
        <v>362</v>
      </c>
      <c r="H1188" t="s">
        <v>251</v>
      </c>
      <c r="I1188" t="s">
        <v>57</v>
      </c>
      <c r="J1188" t="s">
        <v>520</v>
      </c>
      <c r="K1188" t="s">
        <v>82</v>
      </c>
      <c r="L1188" t="s">
        <v>34</v>
      </c>
      <c r="N1188" t="s">
        <v>59</v>
      </c>
      <c r="O1188" t="s">
        <v>287</v>
      </c>
      <c r="P1188" t="s">
        <v>520</v>
      </c>
      <c r="Q1188" t="s">
        <v>82</v>
      </c>
      <c r="S1188" t="s">
        <v>412</v>
      </c>
      <c r="W1188" t="s">
        <v>42</v>
      </c>
      <c r="AK1188" t="s">
        <v>42</v>
      </c>
      <c r="AL1188" t="s">
        <v>43</v>
      </c>
    </row>
    <row r="1189" spans="1:38" x14ac:dyDescent="0.25">
      <c r="A1189">
        <v>1187</v>
      </c>
      <c r="B1189" t="s">
        <v>3716</v>
      </c>
      <c r="C1189" s="6" t="s">
        <v>1421</v>
      </c>
      <c r="D1189">
        <v>56</v>
      </c>
      <c r="E1189" t="s">
        <v>46</v>
      </c>
      <c r="F1189" t="s">
        <v>55</v>
      </c>
      <c r="G1189" t="s">
        <v>793</v>
      </c>
      <c r="H1189" t="s">
        <v>137</v>
      </c>
      <c r="I1189" t="s">
        <v>57</v>
      </c>
      <c r="J1189" t="s">
        <v>793</v>
      </c>
      <c r="K1189" t="s">
        <v>137</v>
      </c>
      <c r="L1189" t="s">
        <v>70</v>
      </c>
      <c r="N1189" t="s">
        <v>59</v>
      </c>
      <c r="O1189" t="s">
        <v>70</v>
      </c>
      <c r="P1189" t="s">
        <v>793</v>
      </c>
      <c r="Q1189" t="s">
        <v>137</v>
      </c>
      <c r="R1189" t="s">
        <v>57</v>
      </c>
      <c r="S1189" t="s">
        <v>3717</v>
      </c>
      <c r="V1189" t="s">
        <v>42</v>
      </c>
      <c r="W1189" t="s">
        <v>42</v>
      </c>
      <c r="AL1189" t="s">
        <v>43</v>
      </c>
    </row>
    <row r="1190" spans="1:38" x14ac:dyDescent="0.25">
      <c r="A1190">
        <v>1188</v>
      </c>
      <c r="B1190" t="s">
        <v>3718</v>
      </c>
      <c r="C1190" s="6" t="s">
        <v>3719</v>
      </c>
      <c r="D1190">
        <v>42</v>
      </c>
      <c r="E1190" t="s">
        <v>54</v>
      </c>
      <c r="F1190" t="s">
        <v>55</v>
      </c>
      <c r="G1190" t="s">
        <v>418</v>
      </c>
      <c r="H1190" t="s">
        <v>93</v>
      </c>
      <c r="I1190" t="s">
        <v>57</v>
      </c>
      <c r="J1190" t="s">
        <v>418</v>
      </c>
      <c r="K1190" t="s">
        <v>93</v>
      </c>
      <c r="L1190" t="s">
        <v>70</v>
      </c>
      <c r="N1190" t="s">
        <v>1510</v>
      </c>
      <c r="O1190" t="s">
        <v>70</v>
      </c>
      <c r="P1190" t="s">
        <v>418</v>
      </c>
      <c r="Q1190" t="s">
        <v>93</v>
      </c>
      <c r="R1190" t="s">
        <v>57</v>
      </c>
      <c r="S1190" t="s">
        <v>3720</v>
      </c>
      <c r="AC1190" t="s">
        <v>42</v>
      </c>
      <c r="AD1190" t="s">
        <v>42</v>
      </c>
      <c r="AE1190" t="s">
        <v>42</v>
      </c>
      <c r="AL1190" t="s">
        <v>43</v>
      </c>
    </row>
    <row r="1191" spans="1:38" x14ac:dyDescent="0.25">
      <c r="A1191">
        <v>1189</v>
      </c>
      <c r="B1191" t="s">
        <v>3721</v>
      </c>
      <c r="C1191" s="6" t="s">
        <v>3722</v>
      </c>
      <c r="D1191">
        <v>49</v>
      </c>
      <c r="E1191" t="s">
        <v>46</v>
      </c>
      <c r="F1191" t="s">
        <v>55</v>
      </c>
      <c r="G1191" t="s">
        <v>178</v>
      </c>
      <c r="H1191" t="s">
        <v>82</v>
      </c>
      <c r="I1191" t="s">
        <v>57</v>
      </c>
      <c r="J1191" t="s">
        <v>178</v>
      </c>
      <c r="K1191" t="s">
        <v>82</v>
      </c>
      <c r="L1191" t="s">
        <v>70</v>
      </c>
      <c r="O1191" t="s">
        <v>70</v>
      </c>
      <c r="P1191" t="s">
        <v>178</v>
      </c>
      <c r="Q1191" t="s">
        <v>82</v>
      </c>
      <c r="R1191" t="s">
        <v>57</v>
      </c>
      <c r="S1191" t="s">
        <v>159</v>
      </c>
      <c r="U1191" t="s">
        <v>42</v>
      </c>
      <c r="W1191" t="s">
        <v>42</v>
      </c>
      <c r="AK1191" t="s">
        <v>42</v>
      </c>
      <c r="AL1191" t="s">
        <v>43</v>
      </c>
    </row>
    <row r="1192" spans="1:38" x14ac:dyDescent="0.25">
      <c r="A1192">
        <v>1190</v>
      </c>
      <c r="B1192" t="s">
        <v>3723</v>
      </c>
      <c r="C1192" s="6" t="s">
        <v>3724</v>
      </c>
      <c r="D1192">
        <v>46</v>
      </c>
      <c r="E1192" t="s">
        <v>46</v>
      </c>
      <c r="F1192" t="s">
        <v>55</v>
      </c>
      <c r="G1192" t="s">
        <v>208</v>
      </c>
      <c r="J1192" t="s">
        <v>201</v>
      </c>
      <c r="K1192" t="s">
        <v>202</v>
      </c>
      <c r="L1192" t="s">
        <v>70</v>
      </c>
      <c r="N1192" t="s">
        <v>269</v>
      </c>
      <c r="O1192" t="s">
        <v>34</v>
      </c>
      <c r="S1192" t="s">
        <v>308</v>
      </c>
      <c r="U1192" t="s">
        <v>42</v>
      </c>
      <c r="V1192" t="s">
        <v>42</v>
      </c>
      <c r="AL1192" t="s">
        <v>43</v>
      </c>
    </row>
    <row r="1193" spans="1:38" x14ac:dyDescent="0.25">
      <c r="A1193">
        <v>1191</v>
      </c>
      <c r="B1193" t="s">
        <v>3725</v>
      </c>
      <c r="C1193" s="6" t="s">
        <v>3726</v>
      </c>
      <c r="D1193">
        <v>22</v>
      </c>
      <c r="E1193" t="s">
        <v>54</v>
      </c>
      <c r="F1193" t="s">
        <v>55</v>
      </c>
      <c r="G1193" t="s">
        <v>82</v>
      </c>
      <c r="H1193" t="s">
        <v>82</v>
      </c>
      <c r="I1193" t="s">
        <v>57</v>
      </c>
      <c r="J1193" t="s">
        <v>82</v>
      </c>
      <c r="K1193" t="s">
        <v>82</v>
      </c>
      <c r="L1193" t="s">
        <v>50</v>
      </c>
      <c r="N1193" t="s">
        <v>59</v>
      </c>
      <c r="O1193" t="s">
        <v>287</v>
      </c>
      <c r="P1193" t="s">
        <v>82</v>
      </c>
      <c r="Q1193" t="s">
        <v>82</v>
      </c>
      <c r="R1193" t="s">
        <v>57</v>
      </c>
      <c r="S1193" t="s">
        <v>412</v>
      </c>
      <c r="W1193" t="s">
        <v>42</v>
      </c>
      <c r="AL1193" t="s">
        <v>43</v>
      </c>
    </row>
    <row r="1194" spans="1:38" x14ac:dyDescent="0.25">
      <c r="A1194">
        <v>1192</v>
      </c>
      <c r="B1194" t="s">
        <v>3727</v>
      </c>
      <c r="C1194" s="6" t="s">
        <v>3728</v>
      </c>
      <c r="D1194">
        <v>56</v>
      </c>
      <c r="E1194" t="s">
        <v>46</v>
      </c>
      <c r="F1194" t="s">
        <v>106</v>
      </c>
      <c r="G1194" t="s">
        <v>82</v>
      </c>
      <c r="H1194" t="s">
        <v>82</v>
      </c>
      <c r="I1194" t="s">
        <v>57</v>
      </c>
      <c r="J1194" t="s">
        <v>82</v>
      </c>
      <c r="K1194" t="s">
        <v>82</v>
      </c>
      <c r="L1194" t="s">
        <v>50</v>
      </c>
      <c r="N1194" t="s">
        <v>59</v>
      </c>
      <c r="O1194" t="s">
        <v>70</v>
      </c>
      <c r="P1194" t="s">
        <v>82</v>
      </c>
      <c r="Q1194" t="s">
        <v>82</v>
      </c>
      <c r="S1194" t="s">
        <v>342</v>
      </c>
      <c r="U1194" t="s">
        <v>42</v>
      </c>
      <c r="AK1194" t="s">
        <v>42</v>
      </c>
      <c r="AL1194" t="s">
        <v>43</v>
      </c>
    </row>
    <row r="1195" spans="1:38" x14ac:dyDescent="0.25">
      <c r="A1195">
        <v>1193</v>
      </c>
      <c r="B1195" t="s">
        <v>3729</v>
      </c>
      <c r="C1195" s="6" t="s">
        <v>3730</v>
      </c>
      <c r="D1195">
        <v>55</v>
      </c>
      <c r="E1195" t="s">
        <v>46</v>
      </c>
      <c r="F1195" t="s">
        <v>55</v>
      </c>
      <c r="G1195" t="s">
        <v>3731</v>
      </c>
      <c r="H1195" t="s">
        <v>101</v>
      </c>
      <c r="I1195" t="s">
        <v>57</v>
      </c>
      <c r="J1195" t="s">
        <v>3731</v>
      </c>
      <c r="K1195" t="s">
        <v>101</v>
      </c>
      <c r="L1195" t="s">
        <v>70</v>
      </c>
      <c r="N1195" t="s">
        <v>59</v>
      </c>
      <c r="O1195" t="s">
        <v>620</v>
      </c>
      <c r="P1195" t="s">
        <v>3731</v>
      </c>
      <c r="Q1195" t="s">
        <v>101</v>
      </c>
      <c r="R1195" t="s">
        <v>57</v>
      </c>
      <c r="S1195" t="s">
        <v>3732</v>
      </c>
      <c r="V1195" t="s">
        <v>42</v>
      </c>
      <c r="AA1195" t="s">
        <v>42</v>
      </c>
      <c r="AB1195" t="s">
        <v>42</v>
      </c>
      <c r="AL1195" t="s">
        <v>43</v>
      </c>
    </row>
    <row r="1196" spans="1:38" x14ac:dyDescent="0.25">
      <c r="A1196">
        <v>1194</v>
      </c>
      <c r="B1196" t="s">
        <v>3733</v>
      </c>
      <c r="C1196" s="6" t="s">
        <v>2157</v>
      </c>
      <c r="D1196">
        <v>24</v>
      </c>
      <c r="E1196" t="s">
        <v>46</v>
      </c>
      <c r="F1196" t="s">
        <v>55</v>
      </c>
      <c r="G1196" t="s">
        <v>357</v>
      </c>
      <c r="H1196" t="s">
        <v>93</v>
      </c>
      <c r="I1196" t="s">
        <v>57</v>
      </c>
      <c r="J1196" t="s">
        <v>151</v>
      </c>
      <c r="K1196" t="s">
        <v>93</v>
      </c>
      <c r="L1196" t="s">
        <v>50</v>
      </c>
      <c r="N1196" t="s">
        <v>59</v>
      </c>
      <c r="O1196" t="s">
        <v>70</v>
      </c>
      <c r="P1196" t="s">
        <v>357</v>
      </c>
      <c r="Q1196" t="s">
        <v>93</v>
      </c>
      <c r="R1196" t="s">
        <v>57</v>
      </c>
      <c r="S1196" t="s">
        <v>3734</v>
      </c>
      <c r="U1196" t="s">
        <v>42</v>
      </c>
      <c r="W1196" t="s">
        <v>42</v>
      </c>
      <c r="AA1196" t="s">
        <v>42</v>
      </c>
      <c r="AL1196" t="s">
        <v>43</v>
      </c>
    </row>
    <row r="1197" spans="1:38" x14ac:dyDescent="0.25">
      <c r="A1197">
        <v>1195</v>
      </c>
      <c r="B1197" t="s">
        <v>3735</v>
      </c>
      <c r="C1197" s="6" t="s">
        <v>883</v>
      </c>
      <c r="D1197">
        <v>18</v>
      </c>
      <c r="E1197" t="s">
        <v>46</v>
      </c>
      <c r="F1197" t="s">
        <v>55</v>
      </c>
      <c r="G1197" t="s">
        <v>48</v>
      </c>
      <c r="H1197" t="s">
        <v>49</v>
      </c>
      <c r="I1197" t="s">
        <v>57</v>
      </c>
      <c r="J1197" t="s">
        <v>3736</v>
      </c>
      <c r="L1197" t="s">
        <v>34</v>
      </c>
      <c r="M1197" t="s">
        <v>3737</v>
      </c>
      <c r="N1197" t="s">
        <v>69</v>
      </c>
      <c r="O1197" t="s">
        <v>3738</v>
      </c>
      <c r="P1197" t="s">
        <v>3736</v>
      </c>
      <c r="S1197" t="s">
        <v>3739</v>
      </c>
      <c r="W1197" t="s">
        <v>42</v>
      </c>
      <c r="AC1197" t="s">
        <v>42</v>
      </c>
      <c r="AE1197" t="s">
        <v>42</v>
      </c>
      <c r="AK1197" t="s">
        <v>42</v>
      </c>
      <c r="AL1197" t="s">
        <v>43</v>
      </c>
    </row>
    <row r="1198" spans="1:38" x14ac:dyDescent="0.25">
      <c r="A1198">
        <v>1196</v>
      </c>
      <c r="B1198" t="s">
        <v>3740</v>
      </c>
      <c r="C1198" s="6" t="s">
        <v>3741</v>
      </c>
      <c r="D1198">
        <v>58</v>
      </c>
      <c r="E1198" t="s">
        <v>46</v>
      </c>
      <c r="F1198" t="s">
        <v>55</v>
      </c>
      <c r="G1198" t="s">
        <v>81</v>
      </c>
      <c r="H1198" t="s">
        <v>82</v>
      </c>
      <c r="I1198" t="s">
        <v>57</v>
      </c>
      <c r="J1198" t="s">
        <v>81</v>
      </c>
      <c r="L1198" t="s">
        <v>50</v>
      </c>
      <c r="N1198" t="s">
        <v>59</v>
      </c>
      <c r="O1198" t="s">
        <v>70</v>
      </c>
      <c r="P1198" t="s">
        <v>81</v>
      </c>
      <c r="S1198" t="s">
        <v>3742</v>
      </c>
      <c r="U1198" t="s">
        <v>42</v>
      </c>
      <c r="AD1198" t="s">
        <v>42</v>
      </c>
      <c r="AK1198" t="s">
        <v>42</v>
      </c>
      <c r="AL1198" t="s">
        <v>43</v>
      </c>
    </row>
    <row r="1199" spans="1:38" x14ac:dyDescent="0.25">
      <c r="A1199">
        <v>1197</v>
      </c>
      <c r="B1199" t="s">
        <v>3743</v>
      </c>
      <c r="C1199" s="6" t="s">
        <v>3744</v>
      </c>
      <c r="D1199">
        <v>26</v>
      </c>
      <c r="E1199" t="s">
        <v>54</v>
      </c>
      <c r="F1199" t="s">
        <v>55</v>
      </c>
      <c r="G1199" t="s">
        <v>2405</v>
      </c>
      <c r="H1199" t="s">
        <v>101</v>
      </c>
      <c r="J1199" t="s">
        <v>101</v>
      </c>
      <c r="K1199" t="s">
        <v>101</v>
      </c>
      <c r="L1199" t="s">
        <v>50</v>
      </c>
      <c r="N1199" t="s">
        <v>269</v>
      </c>
      <c r="O1199" t="s">
        <v>70</v>
      </c>
      <c r="S1199" t="s">
        <v>89</v>
      </c>
      <c r="U1199" t="s">
        <v>42</v>
      </c>
      <c r="AL1199" t="s">
        <v>43</v>
      </c>
    </row>
    <row r="1200" spans="1:38" x14ac:dyDescent="0.25">
      <c r="A1200">
        <v>1198</v>
      </c>
      <c r="B1200" t="s">
        <v>3745</v>
      </c>
      <c r="C1200" s="6" t="s">
        <v>1581</v>
      </c>
      <c r="D1200">
        <v>27</v>
      </c>
      <c r="E1200" t="s">
        <v>54</v>
      </c>
      <c r="F1200" t="s">
        <v>106</v>
      </c>
      <c r="J1200" t="s">
        <v>101</v>
      </c>
      <c r="K1200" t="s">
        <v>101</v>
      </c>
      <c r="L1200" t="s">
        <v>50</v>
      </c>
      <c r="N1200" t="s">
        <v>69</v>
      </c>
      <c r="O1200" t="s">
        <v>287</v>
      </c>
      <c r="S1200" t="s">
        <v>3746</v>
      </c>
      <c r="U1200" t="s">
        <v>42</v>
      </c>
      <c r="AD1200" t="s">
        <v>42</v>
      </c>
      <c r="AL1200" t="s">
        <v>43</v>
      </c>
    </row>
    <row r="1201" spans="1:38" x14ac:dyDescent="0.25">
      <c r="A1201">
        <v>1199</v>
      </c>
      <c r="B1201" t="s">
        <v>3747</v>
      </c>
      <c r="C1201" s="6" t="s">
        <v>3748</v>
      </c>
      <c r="D1201">
        <v>24</v>
      </c>
      <c r="E1201" t="s">
        <v>46</v>
      </c>
      <c r="F1201" t="s">
        <v>55</v>
      </c>
      <c r="G1201" t="s">
        <v>422</v>
      </c>
      <c r="J1201" t="s">
        <v>82</v>
      </c>
      <c r="L1201" t="s">
        <v>50</v>
      </c>
      <c r="N1201" t="s">
        <v>170</v>
      </c>
      <c r="O1201" t="s">
        <v>70</v>
      </c>
      <c r="S1201" t="s">
        <v>3749</v>
      </c>
      <c r="U1201" t="s">
        <v>42</v>
      </c>
      <c r="V1201" t="s">
        <v>42</v>
      </c>
      <c r="AA1201" t="s">
        <v>42</v>
      </c>
      <c r="AI1201" t="s">
        <v>3366</v>
      </c>
      <c r="AL1201" t="s">
        <v>43</v>
      </c>
    </row>
    <row r="1202" spans="1:38" x14ac:dyDescent="0.25">
      <c r="A1202">
        <v>1200</v>
      </c>
      <c r="B1202" t="s">
        <v>3750</v>
      </c>
      <c r="C1202" s="6" t="s">
        <v>3751</v>
      </c>
      <c r="D1202">
        <v>29</v>
      </c>
      <c r="E1202" t="s">
        <v>54</v>
      </c>
      <c r="F1202" t="s">
        <v>55</v>
      </c>
      <c r="G1202" t="s">
        <v>92</v>
      </c>
      <c r="I1202" t="s">
        <v>57</v>
      </c>
      <c r="J1202" t="s">
        <v>92</v>
      </c>
      <c r="L1202" t="s">
        <v>70</v>
      </c>
      <c r="N1202" t="s">
        <v>59</v>
      </c>
      <c r="O1202" t="s">
        <v>70</v>
      </c>
      <c r="P1202" t="s">
        <v>92</v>
      </c>
      <c r="S1202" t="s">
        <v>412</v>
      </c>
      <c r="W1202" t="s">
        <v>42</v>
      </c>
      <c r="AK1202" t="s">
        <v>42</v>
      </c>
      <c r="AL1202" t="s">
        <v>43</v>
      </c>
    </row>
    <row r="1203" spans="1:38" x14ac:dyDescent="0.25">
      <c r="A1203">
        <v>1201</v>
      </c>
      <c r="B1203" t="s">
        <v>3752</v>
      </c>
      <c r="C1203" s="6" t="s">
        <v>3753</v>
      </c>
      <c r="D1203">
        <v>28</v>
      </c>
      <c r="E1203" t="s">
        <v>54</v>
      </c>
      <c r="F1203" t="s">
        <v>55</v>
      </c>
      <c r="G1203" t="s">
        <v>82</v>
      </c>
      <c r="H1203" t="s">
        <v>82</v>
      </c>
      <c r="I1203" t="s">
        <v>57</v>
      </c>
      <c r="J1203" t="s">
        <v>82</v>
      </c>
      <c r="L1203" t="s">
        <v>50</v>
      </c>
      <c r="N1203" t="s">
        <v>59</v>
      </c>
      <c r="O1203" t="s">
        <v>411</v>
      </c>
      <c r="P1203" t="s">
        <v>82</v>
      </c>
      <c r="S1203" t="s">
        <v>886</v>
      </c>
      <c r="W1203" t="s">
        <v>42</v>
      </c>
      <c r="AK1203" t="s">
        <v>42</v>
      </c>
      <c r="AL1203" t="s">
        <v>43</v>
      </c>
    </row>
    <row r="1204" spans="1:38" x14ac:dyDescent="0.25">
      <c r="A1204">
        <v>1202</v>
      </c>
      <c r="B1204" t="s">
        <v>3754</v>
      </c>
      <c r="C1204" s="6" t="s">
        <v>786</v>
      </c>
      <c r="D1204">
        <v>38</v>
      </c>
      <c r="E1204" t="s">
        <v>46</v>
      </c>
      <c r="F1204" t="s">
        <v>55</v>
      </c>
      <c r="G1204" t="s">
        <v>341</v>
      </c>
      <c r="H1204" t="s">
        <v>101</v>
      </c>
      <c r="I1204" t="s">
        <v>57</v>
      </c>
      <c r="J1204" t="s">
        <v>82</v>
      </c>
      <c r="K1204" t="s">
        <v>82</v>
      </c>
      <c r="L1204" t="s">
        <v>50</v>
      </c>
      <c r="N1204" t="s">
        <v>166</v>
      </c>
      <c r="O1204" t="s">
        <v>70</v>
      </c>
      <c r="P1204" t="s">
        <v>341</v>
      </c>
      <c r="Q1204" t="s">
        <v>101</v>
      </c>
      <c r="R1204" t="s">
        <v>57</v>
      </c>
      <c r="S1204" t="s">
        <v>1613</v>
      </c>
      <c r="U1204" t="s">
        <v>42</v>
      </c>
      <c r="AA1204" t="s">
        <v>42</v>
      </c>
      <c r="AL1204" t="s">
        <v>43</v>
      </c>
    </row>
    <row r="1205" spans="1:38" x14ac:dyDescent="0.25">
      <c r="A1205">
        <v>1203</v>
      </c>
      <c r="B1205" t="s">
        <v>3755</v>
      </c>
      <c r="C1205" s="6" t="s">
        <v>3756</v>
      </c>
      <c r="D1205">
        <v>52</v>
      </c>
      <c r="E1205" t="s">
        <v>46</v>
      </c>
      <c r="F1205" t="s">
        <v>55</v>
      </c>
      <c r="G1205" t="s">
        <v>136</v>
      </c>
      <c r="H1205" t="s">
        <v>137</v>
      </c>
      <c r="I1205" t="s">
        <v>57</v>
      </c>
      <c r="J1205" t="s">
        <v>136</v>
      </c>
      <c r="L1205" t="s">
        <v>70</v>
      </c>
      <c r="N1205" t="s">
        <v>69</v>
      </c>
      <c r="O1205" t="s">
        <v>70</v>
      </c>
      <c r="P1205" t="s">
        <v>136</v>
      </c>
      <c r="S1205" t="s">
        <v>252</v>
      </c>
      <c r="U1205" t="s">
        <v>42</v>
      </c>
      <c r="W1205" t="s">
        <v>42</v>
      </c>
      <c r="AK1205" t="s">
        <v>42</v>
      </c>
      <c r="AL1205" t="s">
        <v>43</v>
      </c>
    </row>
    <row r="1206" spans="1:38" x14ac:dyDescent="0.25">
      <c r="A1206">
        <v>1204</v>
      </c>
      <c r="B1206" t="s">
        <v>3757</v>
      </c>
      <c r="C1206" s="6" t="s">
        <v>3758</v>
      </c>
      <c r="D1206">
        <v>62</v>
      </c>
      <c r="E1206" t="s">
        <v>46</v>
      </c>
      <c r="F1206" t="s">
        <v>55</v>
      </c>
      <c r="G1206" t="s">
        <v>3759</v>
      </c>
      <c r="H1206" t="s">
        <v>251</v>
      </c>
      <c r="I1206" t="s">
        <v>57</v>
      </c>
      <c r="J1206" t="s">
        <v>3759</v>
      </c>
      <c r="K1206" t="s">
        <v>251</v>
      </c>
      <c r="L1206" t="s">
        <v>70</v>
      </c>
      <c r="N1206" t="s">
        <v>59</v>
      </c>
      <c r="O1206" t="s">
        <v>70</v>
      </c>
      <c r="P1206" t="s">
        <v>3759</v>
      </c>
      <c r="Q1206" t="s">
        <v>251</v>
      </c>
      <c r="R1206" t="s">
        <v>57</v>
      </c>
      <c r="S1206" t="s">
        <v>412</v>
      </c>
      <c r="W1206" t="s">
        <v>42</v>
      </c>
      <c r="AL1206" t="s">
        <v>43</v>
      </c>
    </row>
    <row r="1207" spans="1:38" x14ac:dyDescent="0.25">
      <c r="A1207">
        <v>1205</v>
      </c>
      <c r="B1207" t="s">
        <v>3760</v>
      </c>
      <c r="C1207" s="6" t="s">
        <v>3761</v>
      </c>
      <c r="D1207">
        <v>51</v>
      </c>
      <c r="E1207" t="s">
        <v>46</v>
      </c>
      <c r="F1207" t="s">
        <v>55</v>
      </c>
      <c r="G1207" t="s">
        <v>93</v>
      </c>
      <c r="H1207" t="s">
        <v>93</v>
      </c>
      <c r="I1207" t="s">
        <v>57</v>
      </c>
      <c r="J1207" t="s">
        <v>93</v>
      </c>
      <c r="K1207" t="s">
        <v>93</v>
      </c>
      <c r="L1207" t="s">
        <v>70</v>
      </c>
      <c r="O1207" t="s">
        <v>70</v>
      </c>
      <c r="S1207" t="s">
        <v>3762</v>
      </c>
      <c r="AD1207" t="s">
        <v>42</v>
      </c>
      <c r="AK1207" t="s">
        <v>42</v>
      </c>
      <c r="AL1207" t="s">
        <v>43</v>
      </c>
    </row>
    <row r="1208" spans="1:38" x14ac:dyDescent="0.25">
      <c r="A1208">
        <v>1206</v>
      </c>
      <c r="B1208" t="s">
        <v>3763</v>
      </c>
      <c r="C1208" s="6" t="s">
        <v>3764</v>
      </c>
      <c r="D1208">
        <v>43</v>
      </c>
      <c r="E1208" t="s">
        <v>46</v>
      </c>
      <c r="F1208" t="s">
        <v>55</v>
      </c>
      <c r="G1208" t="s">
        <v>93</v>
      </c>
      <c r="I1208" t="s">
        <v>57</v>
      </c>
      <c r="J1208" t="s">
        <v>93</v>
      </c>
      <c r="L1208" t="s">
        <v>70</v>
      </c>
      <c r="N1208" t="s">
        <v>59</v>
      </c>
      <c r="O1208" t="s">
        <v>70</v>
      </c>
      <c r="P1208" t="s">
        <v>93</v>
      </c>
      <c r="Q1208" t="s">
        <v>93</v>
      </c>
      <c r="S1208" t="s">
        <v>3765</v>
      </c>
      <c r="U1208" t="s">
        <v>42</v>
      </c>
      <c r="W1208" t="s">
        <v>42</v>
      </c>
      <c r="X1208" t="s">
        <v>42</v>
      </c>
      <c r="AE1208" t="s">
        <v>42</v>
      </c>
      <c r="AK1208" t="s">
        <v>42</v>
      </c>
      <c r="AL1208" t="s">
        <v>43</v>
      </c>
    </row>
    <row r="1209" spans="1:38" x14ac:dyDescent="0.25">
      <c r="A1209">
        <v>1207</v>
      </c>
      <c r="B1209" t="s">
        <v>3766</v>
      </c>
      <c r="C1209" s="6" t="s">
        <v>3767</v>
      </c>
      <c r="D1209">
        <v>52</v>
      </c>
      <c r="E1209" t="s">
        <v>46</v>
      </c>
      <c r="F1209" t="s">
        <v>60</v>
      </c>
      <c r="G1209" t="s">
        <v>3768</v>
      </c>
      <c r="H1209" t="s">
        <v>49</v>
      </c>
      <c r="J1209" t="s">
        <v>3768</v>
      </c>
      <c r="K1209" t="s">
        <v>49</v>
      </c>
      <c r="L1209" t="s">
        <v>70</v>
      </c>
      <c r="N1209" t="s">
        <v>102</v>
      </c>
      <c r="O1209" t="s">
        <v>70</v>
      </c>
      <c r="S1209" t="s">
        <v>111</v>
      </c>
      <c r="Y1209" t="s">
        <v>42</v>
      </c>
      <c r="Z1209" t="s">
        <v>42</v>
      </c>
      <c r="AA1209" t="s">
        <v>42</v>
      </c>
      <c r="AC1209" t="s">
        <v>42</v>
      </c>
      <c r="AL1209" t="s">
        <v>43</v>
      </c>
    </row>
    <row r="1210" spans="1:38" x14ac:dyDescent="0.25">
      <c r="A1210">
        <v>1208</v>
      </c>
      <c r="B1210" t="s">
        <v>3769</v>
      </c>
      <c r="C1210" s="6" t="s">
        <v>835</v>
      </c>
      <c r="D1210">
        <v>50</v>
      </c>
      <c r="E1210" t="s">
        <v>54</v>
      </c>
      <c r="F1210" t="s">
        <v>55</v>
      </c>
      <c r="G1210" t="s">
        <v>93</v>
      </c>
      <c r="H1210" t="s">
        <v>93</v>
      </c>
      <c r="I1210" t="s">
        <v>57</v>
      </c>
      <c r="J1210" t="s">
        <v>93</v>
      </c>
      <c r="K1210" t="s">
        <v>93</v>
      </c>
      <c r="L1210" t="s">
        <v>70</v>
      </c>
      <c r="O1210" t="s">
        <v>287</v>
      </c>
      <c r="P1210" t="s">
        <v>93</v>
      </c>
      <c r="Q1210" t="s">
        <v>93</v>
      </c>
      <c r="R1210" t="s">
        <v>57</v>
      </c>
      <c r="S1210" t="s">
        <v>3770</v>
      </c>
      <c r="W1210" t="s">
        <v>42</v>
      </c>
      <c r="AC1210" t="s">
        <v>42</v>
      </c>
      <c r="AK1210" t="s">
        <v>42</v>
      </c>
      <c r="AL1210" t="s">
        <v>43</v>
      </c>
    </row>
    <row r="1211" spans="1:38" x14ac:dyDescent="0.25">
      <c r="A1211">
        <v>1209</v>
      </c>
      <c r="B1211" t="s">
        <v>3771</v>
      </c>
      <c r="C1211" s="6" t="s">
        <v>3772</v>
      </c>
      <c r="D1211">
        <v>48</v>
      </c>
      <c r="E1211" t="s">
        <v>46</v>
      </c>
      <c r="F1211" t="s">
        <v>106</v>
      </c>
      <c r="G1211" t="s">
        <v>82</v>
      </c>
      <c r="H1211" t="s">
        <v>82</v>
      </c>
      <c r="I1211" t="s">
        <v>57</v>
      </c>
      <c r="J1211" t="s">
        <v>82</v>
      </c>
      <c r="L1211" t="s">
        <v>34</v>
      </c>
      <c r="M1211" t="s">
        <v>3773</v>
      </c>
      <c r="N1211" t="s">
        <v>69</v>
      </c>
      <c r="O1211" t="s">
        <v>2371</v>
      </c>
      <c r="P1211" t="s">
        <v>82</v>
      </c>
      <c r="S1211" t="s">
        <v>3774</v>
      </c>
      <c r="U1211" t="s">
        <v>42</v>
      </c>
      <c r="W1211" t="s">
        <v>42</v>
      </c>
      <c r="AA1211" t="s">
        <v>42</v>
      </c>
      <c r="AK1211" t="s">
        <v>42</v>
      </c>
      <c r="AL1211" t="s">
        <v>43</v>
      </c>
    </row>
    <row r="1212" spans="1:38" x14ac:dyDescent="0.25">
      <c r="A1212">
        <v>1210</v>
      </c>
      <c r="B1212" t="s">
        <v>3775</v>
      </c>
      <c r="C1212" s="6" t="s">
        <v>3776</v>
      </c>
      <c r="D1212">
        <v>43</v>
      </c>
      <c r="E1212" t="s">
        <v>46</v>
      </c>
      <c r="F1212" t="s">
        <v>106</v>
      </c>
      <c r="G1212" t="s">
        <v>341</v>
      </c>
      <c r="H1212" t="s">
        <v>101</v>
      </c>
      <c r="J1212" t="s">
        <v>341</v>
      </c>
      <c r="K1212" t="s">
        <v>101</v>
      </c>
      <c r="L1212" t="s">
        <v>50</v>
      </c>
      <c r="N1212" t="s">
        <v>170</v>
      </c>
      <c r="O1212" t="s">
        <v>34</v>
      </c>
      <c r="S1212" t="s">
        <v>2917</v>
      </c>
      <c r="U1212" t="s">
        <v>42</v>
      </c>
      <c r="AA1212" t="s">
        <v>42</v>
      </c>
      <c r="AL1212" t="s">
        <v>43</v>
      </c>
    </row>
    <row r="1213" spans="1:38" x14ac:dyDescent="0.25">
      <c r="A1213">
        <v>1211</v>
      </c>
      <c r="B1213" t="s">
        <v>3777</v>
      </c>
      <c r="C1213" s="6" t="s">
        <v>830</v>
      </c>
      <c r="D1213">
        <v>29</v>
      </c>
      <c r="E1213" t="s">
        <v>46</v>
      </c>
      <c r="F1213" t="s">
        <v>55</v>
      </c>
      <c r="G1213" t="s">
        <v>136</v>
      </c>
      <c r="H1213" t="s">
        <v>137</v>
      </c>
      <c r="I1213" t="s">
        <v>57</v>
      </c>
      <c r="J1213" t="s">
        <v>136</v>
      </c>
      <c r="K1213" t="s">
        <v>137</v>
      </c>
      <c r="L1213" t="s">
        <v>70</v>
      </c>
      <c r="O1213" t="s">
        <v>70</v>
      </c>
      <c r="S1213" t="s">
        <v>84</v>
      </c>
      <c r="U1213" t="s">
        <v>42</v>
      </c>
      <c r="AK1213" t="s">
        <v>42</v>
      </c>
      <c r="AL1213" t="s">
        <v>43</v>
      </c>
    </row>
    <row r="1214" spans="1:38" x14ac:dyDescent="0.25">
      <c r="A1214">
        <v>1212</v>
      </c>
      <c r="B1214" t="s">
        <v>3778</v>
      </c>
      <c r="C1214" s="6" t="s">
        <v>3779</v>
      </c>
      <c r="D1214">
        <v>25</v>
      </c>
      <c r="E1214" t="s">
        <v>46</v>
      </c>
      <c r="F1214" t="s">
        <v>55</v>
      </c>
      <c r="G1214" t="s">
        <v>132</v>
      </c>
      <c r="H1214" t="s">
        <v>93</v>
      </c>
      <c r="I1214" t="s">
        <v>57</v>
      </c>
      <c r="J1214" t="s">
        <v>165</v>
      </c>
      <c r="K1214" t="s">
        <v>93</v>
      </c>
      <c r="L1214" t="s">
        <v>50</v>
      </c>
      <c r="N1214" t="s">
        <v>59</v>
      </c>
      <c r="O1214" t="s">
        <v>70</v>
      </c>
      <c r="P1214" t="s">
        <v>132</v>
      </c>
      <c r="Q1214" t="s">
        <v>93</v>
      </c>
      <c r="R1214" t="s">
        <v>57</v>
      </c>
      <c r="S1214" t="s">
        <v>3780</v>
      </c>
      <c r="W1214" t="s">
        <v>42</v>
      </c>
      <c r="AC1214" t="s">
        <v>42</v>
      </c>
      <c r="AL1214" t="s">
        <v>43</v>
      </c>
    </row>
    <row r="1215" spans="1:38" x14ac:dyDescent="0.25">
      <c r="A1215">
        <v>1213</v>
      </c>
      <c r="B1215" t="s">
        <v>3781</v>
      </c>
      <c r="C1215" s="6" t="s">
        <v>3158</v>
      </c>
      <c r="D1215">
        <v>43</v>
      </c>
      <c r="E1215" t="s">
        <v>46</v>
      </c>
      <c r="F1215" t="s">
        <v>55</v>
      </c>
      <c r="G1215" t="s">
        <v>2221</v>
      </c>
      <c r="H1215" t="s">
        <v>101</v>
      </c>
      <c r="I1215" t="s">
        <v>57</v>
      </c>
      <c r="J1215" t="s">
        <v>2221</v>
      </c>
      <c r="K1215" t="s">
        <v>101</v>
      </c>
      <c r="L1215" t="s">
        <v>70</v>
      </c>
      <c r="N1215" t="s">
        <v>166</v>
      </c>
      <c r="O1215" t="s">
        <v>70</v>
      </c>
      <c r="P1215" t="s">
        <v>2221</v>
      </c>
      <c r="Q1215" t="s">
        <v>101</v>
      </c>
      <c r="S1215" t="s">
        <v>3782</v>
      </c>
      <c r="W1215" t="s">
        <v>42</v>
      </c>
      <c r="X1215" t="s">
        <v>42</v>
      </c>
      <c r="AI1215" t="s">
        <v>257</v>
      </c>
      <c r="AK1215" t="s">
        <v>42</v>
      </c>
      <c r="AL1215" t="s">
        <v>43</v>
      </c>
    </row>
    <row r="1216" spans="1:38" x14ac:dyDescent="0.25">
      <c r="A1216">
        <v>1214</v>
      </c>
      <c r="B1216" t="s">
        <v>3783</v>
      </c>
      <c r="C1216" s="6" t="s">
        <v>3784</v>
      </c>
      <c r="D1216">
        <v>38</v>
      </c>
      <c r="E1216" t="s">
        <v>54</v>
      </c>
      <c r="F1216" t="s">
        <v>47</v>
      </c>
      <c r="G1216" t="s">
        <v>320</v>
      </c>
      <c r="H1216" t="s">
        <v>49</v>
      </c>
      <c r="I1216" t="s">
        <v>57</v>
      </c>
      <c r="J1216" t="s">
        <v>93</v>
      </c>
      <c r="K1216" t="s">
        <v>93</v>
      </c>
      <c r="L1216" t="s">
        <v>50</v>
      </c>
      <c r="O1216" t="s">
        <v>70</v>
      </c>
      <c r="P1216" t="s">
        <v>320</v>
      </c>
      <c r="Q1216" t="s">
        <v>49</v>
      </c>
      <c r="R1216" t="s">
        <v>57</v>
      </c>
      <c r="S1216" t="s">
        <v>3785</v>
      </c>
      <c r="U1216" t="s">
        <v>42</v>
      </c>
      <c r="AK1216" t="s">
        <v>42</v>
      </c>
      <c r="AL1216" t="s">
        <v>43</v>
      </c>
    </row>
    <row r="1217" spans="1:38" x14ac:dyDescent="0.25">
      <c r="A1217">
        <v>1215</v>
      </c>
      <c r="B1217" t="s">
        <v>3786</v>
      </c>
      <c r="C1217" s="6" t="s">
        <v>3787</v>
      </c>
      <c r="D1217">
        <v>26</v>
      </c>
      <c r="E1217" t="s">
        <v>46</v>
      </c>
      <c r="F1217" t="s">
        <v>55</v>
      </c>
      <c r="G1217" t="s">
        <v>2000</v>
      </c>
      <c r="H1217" t="s">
        <v>137</v>
      </c>
      <c r="J1217" t="s">
        <v>2000</v>
      </c>
      <c r="K1217" t="s">
        <v>137</v>
      </c>
      <c r="L1217" t="s">
        <v>34</v>
      </c>
      <c r="M1217" t="s">
        <v>280</v>
      </c>
      <c r="N1217" t="s">
        <v>3332</v>
      </c>
      <c r="O1217" t="s">
        <v>287</v>
      </c>
      <c r="S1217" t="s">
        <v>3788</v>
      </c>
      <c r="U1217" t="s">
        <v>42</v>
      </c>
      <c r="AA1217" t="s">
        <v>42</v>
      </c>
      <c r="AL1217" t="s">
        <v>43</v>
      </c>
    </row>
    <row r="1218" spans="1:38" x14ac:dyDescent="0.25">
      <c r="A1218">
        <v>1216</v>
      </c>
      <c r="B1218" t="s">
        <v>3789</v>
      </c>
      <c r="C1218" s="6" t="s">
        <v>735</v>
      </c>
      <c r="D1218">
        <v>51</v>
      </c>
      <c r="E1218" t="s">
        <v>54</v>
      </c>
      <c r="F1218" t="s">
        <v>55</v>
      </c>
      <c r="G1218" t="s">
        <v>260</v>
      </c>
      <c r="J1218" t="s">
        <v>260</v>
      </c>
      <c r="K1218" t="s">
        <v>49</v>
      </c>
      <c r="L1218" t="s">
        <v>70</v>
      </c>
      <c r="N1218" t="s">
        <v>59</v>
      </c>
      <c r="O1218" t="s">
        <v>70</v>
      </c>
      <c r="S1218" t="s">
        <v>3790</v>
      </c>
      <c r="U1218" t="s">
        <v>42</v>
      </c>
      <c r="AC1218" t="s">
        <v>42</v>
      </c>
      <c r="AF1218" t="s">
        <v>42</v>
      </c>
      <c r="AL1218" t="s">
        <v>43</v>
      </c>
    </row>
    <row r="1219" spans="1:38" x14ac:dyDescent="0.25">
      <c r="A1219">
        <v>1217</v>
      </c>
      <c r="B1219" t="s">
        <v>3791</v>
      </c>
      <c r="C1219" s="6" t="s">
        <v>3792</v>
      </c>
      <c r="D1219">
        <v>24</v>
      </c>
      <c r="E1219" t="s">
        <v>46</v>
      </c>
      <c r="F1219" t="s">
        <v>55</v>
      </c>
      <c r="G1219" t="s">
        <v>192</v>
      </c>
      <c r="H1219" t="s">
        <v>82</v>
      </c>
      <c r="I1219" t="s">
        <v>57</v>
      </c>
      <c r="J1219" t="s">
        <v>192</v>
      </c>
      <c r="L1219" t="s">
        <v>70</v>
      </c>
      <c r="N1219" t="s">
        <v>69</v>
      </c>
      <c r="O1219" t="s">
        <v>70</v>
      </c>
      <c r="P1219" t="s">
        <v>192</v>
      </c>
      <c r="S1219" t="s">
        <v>3793</v>
      </c>
      <c r="W1219" t="s">
        <v>42</v>
      </c>
      <c r="AK1219" t="s">
        <v>42</v>
      </c>
      <c r="AL1219" t="s">
        <v>43</v>
      </c>
    </row>
    <row r="1220" spans="1:38" x14ac:dyDescent="0.25">
      <c r="A1220">
        <v>1218</v>
      </c>
      <c r="B1220" t="s">
        <v>3794</v>
      </c>
      <c r="C1220" s="6" t="s">
        <v>3506</v>
      </c>
      <c r="D1220">
        <v>35</v>
      </c>
      <c r="E1220" t="s">
        <v>46</v>
      </c>
      <c r="F1220" t="s">
        <v>55</v>
      </c>
      <c r="G1220" t="s">
        <v>628</v>
      </c>
      <c r="H1220" t="s">
        <v>49</v>
      </c>
      <c r="I1220" t="s">
        <v>57</v>
      </c>
      <c r="J1220" t="s">
        <v>628</v>
      </c>
      <c r="L1220" t="s">
        <v>34</v>
      </c>
      <c r="M1220" t="s">
        <v>1289</v>
      </c>
      <c r="N1220" t="s">
        <v>102</v>
      </c>
      <c r="O1220" t="s">
        <v>70</v>
      </c>
      <c r="P1220" t="s">
        <v>628</v>
      </c>
      <c r="S1220" t="s">
        <v>1537</v>
      </c>
      <c r="W1220" t="s">
        <v>42</v>
      </c>
      <c r="AA1220" t="s">
        <v>42</v>
      </c>
      <c r="AK1220" t="s">
        <v>42</v>
      </c>
      <c r="AL1220" t="s">
        <v>43</v>
      </c>
    </row>
    <row r="1221" spans="1:38" x14ac:dyDescent="0.25">
      <c r="A1221">
        <v>1219</v>
      </c>
      <c r="B1221" t="s">
        <v>3795</v>
      </c>
      <c r="C1221" s="6" t="s">
        <v>3796</v>
      </c>
      <c r="D1221">
        <v>50</v>
      </c>
      <c r="E1221" t="s">
        <v>46</v>
      </c>
      <c r="F1221" t="s">
        <v>47</v>
      </c>
      <c r="G1221" t="s">
        <v>165</v>
      </c>
      <c r="H1221" t="s">
        <v>93</v>
      </c>
      <c r="J1221" t="s">
        <v>165</v>
      </c>
      <c r="K1221" t="s">
        <v>93</v>
      </c>
      <c r="L1221" t="s">
        <v>70</v>
      </c>
      <c r="N1221" t="s">
        <v>83</v>
      </c>
      <c r="O1221" t="s">
        <v>70</v>
      </c>
      <c r="S1221" t="s">
        <v>51</v>
      </c>
      <c r="V1221" t="s">
        <v>42</v>
      </c>
      <c r="AL1221" t="s">
        <v>43</v>
      </c>
    </row>
    <row r="1222" spans="1:38" x14ac:dyDescent="0.25">
      <c r="A1222">
        <v>1220</v>
      </c>
      <c r="B1222" t="s">
        <v>3797</v>
      </c>
      <c r="C1222" s="6" t="s">
        <v>3798</v>
      </c>
      <c r="D1222">
        <v>55</v>
      </c>
      <c r="E1222" t="s">
        <v>46</v>
      </c>
      <c r="F1222" t="s">
        <v>55</v>
      </c>
      <c r="G1222" t="s">
        <v>97</v>
      </c>
      <c r="H1222" t="s">
        <v>82</v>
      </c>
      <c r="I1222" t="s">
        <v>57</v>
      </c>
      <c r="J1222" t="s">
        <v>97</v>
      </c>
      <c r="K1222" t="s">
        <v>82</v>
      </c>
      <c r="L1222" t="s">
        <v>70</v>
      </c>
      <c r="N1222" t="s">
        <v>166</v>
      </c>
      <c r="O1222" t="s">
        <v>70</v>
      </c>
      <c r="P1222" t="s">
        <v>97</v>
      </c>
      <c r="Q1222" t="s">
        <v>82</v>
      </c>
      <c r="S1222" t="s">
        <v>3799</v>
      </c>
      <c r="W1222" t="s">
        <v>42</v>
      </c>
      <c r="X1222" t="s">
        <v>42</v>
      </c>
      <c r="AK1222" t="s">
        <v>42</v>
      </c>
      <c r="AL1222" t="s">
        <v>43</v>
      </c>
    </row>
    <row r="1223" spans="1:38" x14ac:dyDescent="0.25">
      <c r="A1223">
        <v>1221</v>
      </c>
      <c r="B1223" t="s">
        <v>3800</v>
      </c>
      <c r="C1223" s="6" t="s">
        <v>1946</v>
      </c>
      <c r="D1223">
        <v>42</v>
      </c>
      <c r="E1223" t="s">
        <v>54</v>
      </c>
      <c r="F1223" t="s">
        <v>106</v>
      </c>
      <c r="G1223" t="s">
        <v>136</v>
      </c>
      <c r="H1223" t="s">
        <v>137</v>
      </c>
      <c r="I1223" t="s">
        <v>57</v>
      </c>
      <c r="J1223" t="s">
        <v>136</v>
      </c>
      <c r="K1223" t="s">
        <v>137</v>
      </c>
      <c r="L1223" t="s">
        <v>70</v>
      </c>
      <c r="O1223" t="s">
        <v>70</v>
      </c>
      <c r="S1223" t="s">
        <v>1138</v>
      </c>
      <c r="U1223" t="s">
        <v>42</v>
      </c>
      <c r="AA1223" t="s">
        <v>42</v>
      </c>
      <c r="AK1223" t="s">
        <v>42</v>
      </c>
      <c r="AL1223" t="s">
        <v>43</v>
      </c>
    </row>
    <row r="1224" spans="1:38" x14ac:dyDescent="0.25">
      <c r="A1224">
        <v>1222</v>
      </c>
      <c r="B1224" t="s">
        <v>3801</v>
      </c>
      <c r="C1224" s="6" t="s">
        <v>1072</v>
      </c>
      <c r="D1224">
        <v>41</v>
      </c>
      <c r="E1224" t="s">
        <v>46</v>
      </c>
      <c r="F1224" t="s">
        <v>55</v>
      </c>
      <c r="G1224" t="s">
        <v>58</v>
      </c>
      <c r="H1224" t="s">
        <v>49</v>
      </c>
      <c r="I1224" t="s">
        <v>57</v>
      </c>
      <c r="J1224" t="s">
        <v>58</v>
      </c>
      <c r="K1224" t="s">
        <v>49</v>
      </c>
      <c r="L1224" t="s">
        <v>70</v>
      </c>
      <c r="N1224" t="s">
        <v>350</v>
      </c>
      <c r="O1224" t="s">
        <v>70</v>
      </c>
      <c r="P1224" t="s">
        <v>58</v>
      </c>
      <c r="Q1224" t="s">
        <v>49</v>
      </c>
      <c r="S1224" t="s">
        <v>3802</v>
      </c>
      <c r="U1224" t="s">
        <v>42</v>
      </c>
      <c r="V1224" t="s">
        <v>42</v>
      </c>
      <c r="W1224" t="s">
        <v>42</v>
      </c>
      <c r="X1224" t="s">
        <v>42</v>
      </c>
      <c r="AK1224" t="s">
        <v>42</v>
      </c>
      <c r="AL1224" t="s">
        <v>43</v>
      </c>
    </row>
    <row r="1225" spans="1:38" x14ac:dyDescent="0.25">
      <c r="A1225">
        <v>1223</v>
      </c>
      <c r="B1225" t="s">
        <v>3803</v>
      </c>
      <c r="C1225" s="6" t="s">
        <v>3804</v>
      </c>
      <c r="D1225">
        <v>27</v>
      </c>
      <c r="E1225" t="s">
        <v>46</v>
      </c>
      <c r="F1225" t="s">
        <v>55</v>
      </c>
      <c r="G1225" t="s">
        <v>1731</v>
      </c>
      <c r="H1225" t="s">
        <v>93</v>
      </c>
      <c r="I1225" t="s">
        <v>57</v>
      </c>
      <c r="J1225" t="s">
        <v>208</v>
      </c>
      <c r="K1225" t="s">
        <v>93</v>
      </c>
      <c r="L1225" t="s">
        <v>50</v>
      </c>
      <c r="N1225" t="s">
        <v>59</v>
      </c>
      <c r="O1225" t="s">
        <v>210</v>
      </c>
      <c r="P1225" t="s">
        <v>208</v>
      </c>
      <c r="Q1225" t="s">
        <v>93</v>
      </c>
      <c r="R1225" t="s">
        <v>57</v>
      </c>
      <c r="S1225" t="s">
        <v>1376</v>
      </c>
      <c r="W1225" t="s">
        <v>42</v>
      </c>
      <c r="X1225" t="s">
        <v>42</v>
      </c>
      <c r="AL1225" t="s">
        <v>43</v>
      </c>
    </row>
    <row r="1226" spans="1:38" x14ac:dyDescent="0.25">
      <c r="A1226">
        <v>1224</v>
      </c>
      <c r="B1226" t="s">
        <v>3805</v>
      </c>
      <c r="C1226" s="6" t="s">
        <v>3806</v>
      </c>
      <c r="D1226">
        <v>43</v>
      </c>
      <c r="E1226" t="s">
        <v>46</v>
      </c>
      <c r="F1226" t="s">
        <v>55</v>
      </c>
      <c r="G1226" t="s">
        <v>101</v>
      </c>
      <c r="H1226" t="s">
        <v>101</v>
      </c>
      <c r="I1226" t="s">
        <v>57</v>
      </c>
      <c r="J1226" t="s">
        <v>101</v>
      </c>
      <c r="K1226" t="s">
        <v>101</v>
      </c>
      <c r="L1226" t="s">
        <v>70</v>
      </c>
      <c r="P1226" t="s">
        <v>101</v>
      </c>
      <c r="Q1226" t="s">
        <v>101</v>
      </c>
      <c r="S1226" t="s">
        <v>3807</v>
      </c>
      <c r="V1226" t="s">
        <v>42</v>
      </c>
      <c r="W1226" t="s">
        <v>42</v>
      </c>
      <c r="AL1226" t="s">
        <v>43</v>
      </c>
    </row>
    <row r="1227" spans="1:38" x14ac:dyDescent="0.25">
      <c r="A1227">
        <v>1225</v>
      </c>
      <c r="B1227" t="s">
        <v>3808</v>
      </c>
      <c r="C1227" s="6" t="s">
        <v>3809</v>
      </c>
      <c r="D1227">
        <v>29</v>
      </c>
      <c r="E1227" t="s">
        <v>46</v>
      </c>
      <c r="F1227" t="s">
        <v>55</v>
      </c>
      <c r="G1227" t="s">
        <v>320</v>
      </c>
      <c r="J1227" t="s">
        <v>151</v>
      </c>
      <c r="K1227" t="s">
        <v>93</v>
      </c>
      <c r="L1227" t="s">
        <v>50</v>
      </c>
      <c r="N1227" t="s">
        <v>69</v>
      </c>
      <c r="O1227" t="s">
        <v>70</v>
      </c>
      <c r="S1227" t="s">
        <v>3810</v>
      </c>
      <c r="V1227" t="s">
        <v>42</v>
      </c>
      <c r="AI1227" t="s">
        <v>3811</v>
      </c>
      <c r="AL1227" t="s">
        <v>43</v>
      </c>
    </row>
    <row r="1228" spans="1:38" x14ac:dyDescent="0.25">
      <c r="A1228">
        <v>1226</v>
      </c>
      <c r="B1228" t="s">
        <v>3812</v>
      </c>
      <c r="C1228" s="6" t="s">
        <v>3813</v>
      </c>
      <c r="D1228">
        <v>33</v>
      </c>
      <c r="E1228" t="s">
        <v>46</v>
      </c>
      <c r="F1228" t="s">
        <v>106</v>
      </c>
      <c r="G1228" t="s">
        <v>82</v>
      </c>
      <c r="H1228" t="s">
        <v>82</v>
      </c>
      <c r="I1228" t="s">
        <v>57</v>
      </c>
      <c r="J1228" t="s">
        <v>82</v>
      </c>
      <c r="K1228" t="s">
        <v>82</v>
      </c>
      <c r="L1228" t="s">
        <v>70</v>
      </c>
      <c r="N1228" t="s">
        <v>166</v>
      </c>
      <c r="O1228" t="s">
        <v>70</v>
      </c>
      <c r="P1228" t="s">
        <v>82</v>
      </c>
      <c r="Q1228" t="s">
        <v>82</v>
      </c>
      <c r="S1228" t="s">
        <v>415</v>
      </c>
      <c r="V1228" t="s">
        <v>42</v>
      </c>
      <c r="W1228" t="s">
        <v>42</v>
      </c>
      <c r="AK1228" t="s">
        <v>42</v>
      </c>
      <c r="AL1228" t="s">
        <v>43</v>
      </c>
    </row>
    <row r="1229" spans="1:38" x14ac:dyDescent="0.25">
      <c r="A1229">
        <v>1227</v>
      </c>
      <c r="B1229" t="s">
        <v>3814</v>
      </c>
      <c r="C1229" s="6" t="s">
        <v>3815</v>
      </c>
      <c r="D1229">
        <v>50</v>
      </c>
      <c r="E1229" t="s">
        <v>46</v>
      </c>
      <c r="F1229" t="s">
        <v>47</v>
      </c>
      <c r="G1229" t="s">
        <v>82</v>
      </c>
      <c r="H1229" t="s">
        <v>82</v>
      </c>
      <c r="I1229" t="s">
        <v>57</v>
      </c>
      <c r="J1229" t="s">
        <v>82</v>
      </c>
      <c r="K1229" t="s">
        <v>82</v>
      </c>
      <c r="L1229" t="s">
        <v>50</v>
      </c>
      <c r="N1229" t="s">
        <v>59</v>
      </c>
      <c r="O1229" t="s">
        <v>298</v>
      </c>
      <c r="P1229" t="s">
        <v>82</v>
      </c>
      <c r="Q1229" t="s">
        <v>82</v>
      </c>
      <c r="S1229" t="s">
        <v>3816</v>
      </c>
      <c r="V1229" t="s">
        <v>42</v>
      </c>
      <c r="W1229" t="s">
        <v>42</v>
      </c>
      <c r="AA1229" t="s">
        <v>42</v>
      </c>
      <c r="AK1229" t="s">
        <v>42</v>
      </c>
      <c r="AL1229" t="s">
        <v>43</v>
      </c>
    </row>
    <row r="1230" spans="1:38" x14ac:dyDescent="0.25">
      <c r="A1230">
        <v>1228</v>
      </c>
      <c r="B1230" t="s">
        <v>3817</v>
      </c>
      <c r="C1230" s="6" t="s">
        <v>3818</v>
      </c>
      <c r="D1230">
        <v>42</v>
      </c>
      <c r="E1230" t="s">
        <v>54</v>
      </c>
      <c r="F1230" t="s">
        <v>55</v>
      </c>
      <c r="G1230" t="s">
        <v>2405</v>
      </c>
      <c r="H1230" t="s">
        <v>101</v>
      </c>
      <c r="I1230" t="s">
        <v>57</v>
      </c>
      <c r="J1230" t="s">
        <v>101</v>
      </c>
      <c r="K1230" t="s">
        <v>101</v>
      </c>
      <c r="L1230" t="s">
        <v>50</v>
      </c>
      <c r="O1230" t="s">
        <v>34</v>
      </c>
      <c r="S1230" t="s">
        <v>3819</v>
      </c>
      <c r="AC1230" t="s">
        <v>42</v>
      </c>
      <c r="AI1230" t="s">
        <v>3820</v>
      </c>
      <c r="AJ1230" t="s">
        <v>42</v>
      </c>
      <c r="AK1230" t="s">
        <v>42</v>
      </c>
      <c r="AL1230" t="s">
        <v>43</v>
      </c>
    </row>
    <row r="1231" spans="1:38" x14ac:dyDescent="0.25">
      <c r="A1231">
        <v>1229</v>
      </c>
      <c r="B1231" t="s">
        <v>3821</v>
      </c>
      <c r="C1231" s="6" t="s">
        <v>1793</v>
      </c>
      <c r="D1231">
        <v>41</v>
      </c>
      <c r="E1231" t="s">
        <v>46</v>
      </c>
      <c r="F1231" t="s">
        <v>47</v>
      </c>
      <c r="G1231" t="s">
        <v>165</v>
      </c>
      <c r="J1231" t="s">
        <v>165</v>
      </c>
      <c r="K1231" t="s">
        <v>93</v>
      </c>
      <c r="L1231" t="s">
        <v>70</v>
      </c>
      <c r="N1231" t="s">
        <v>170</v>
      </c>
      <c r="O1231" t="s">
        <v>70</v>
      </c>
      <c r="S1231" t="s">
        <v>84</v>
      </c>
      <c r="U1231" t="s">
        <v>42</v>
      </c>
      <c r="AL1231" t="s">
        <v>43</v>
      </c>
    </row>
    <row r="1232" spans="1:38" x14ac:dyDescent="0.25">
      <c r="A1232">
        <v>1230</v>
      </c>
      <c r="B1232" t="s">
        <v>3822</v>
      </c>
      <c r="C1232" s="6" t="s">
        <v>3823</v>
      </c>
      <c r="D1232">
        <v>32</v>
      </c>
      <c r="E1232" t="s">
        <v>54</v>
      </c>
      <c r="F1232" t="s">
        <v>106</v>
      </c>
      <c r="G1232" t="s">
        <v>136</v>
      </c>
      <c r="H1232" t="s">
        <v>137</v>
      </c>
      <c r="J1232" t="s">
        <v>136</v>
      </c>
      <c r="K1232" t="s">
        <v>137</v>
      </c>
      <c r="L1232" t="s">
        <v>34</v>
      </c>
      <c r="M1232" t="s">
        <v>3824</v>
      </c>
      <c r="N1232" t="s">
        <v>170</v>
      </c>
      <c r="O1232" t="s">
        <v>3825</v>
      </c>
      <c r="S1232" t="s">
        <v>111</v>
      </c>
      <c r="U1232" t="s">
        <v>42</v>
      </c>
      <c r="V1232" t="s">
        <v>42</v>
      </c>
      <c r="AL1232" t="s">
        <v>43</v>
      </c>
    </row>
    <row r="1233" spans="1:38" x14ac:dyDescent="0.25">
      <c r="A1233">
        <v>1231</v>
      </c>
      <c r="B1233" t="s">
        <v>3826</v>
      </c>
      <c r="C1233" s="6" t="s">
        <v>3827</v>
      </c>
      <c r="D1233">
        <v>32</v>
      </c>
      <c r="E1233" t="s">
        <v>54</v>
      </c>
      <c r="F1233" t="s">
        <v>55</v>
      </c>
      <c r="G1233" t="s">
        <v>3828</v>
      </c>
      <c r="H1233" t="s">
        <v>1264</v>
      </c>
      <c r="I1233" t="s">
        <v>191</v>
      </c>
      <c r="J1233" t="s">
        <v>208</v>
      </c>
      <c r="K1233" t="s">
        <v>93</v>
      </c>
      <c r="L1233" t="s">
        <v>50</v>
      </c>
      <c r="N1233" t="s">
        <v>3829</v>
      </c>
      <c r="O1233" t="s">
        <v>34</v>
      </c>
      <c r="P1233" t="s">
        <v>208</v>
      </c>
      <c r="Q1233" t="s">
        <v>93</v>
      </c>
      <c r="R1233" t="s">
        <v>57</v>
      </c>
      <c r="S1233" t="s">
        <v>3830</v>
      </c>
      <c r="AA1233" t="s">
        <v>42</v>
      </c>
      <c r="AC1233" t="s">
        <v>42</v>
      </c>
      <c r="AL1233" t="s">
        <v>43</v>
      </c>
    </row>
    <row r="1234" spans="1:38" x14ac:dyDescent="0.25">
      <c r="A1234">
        <v>1232</v>
      </c>
      <c r="B1234" t="s">
        <v>3831</v>
      </c>
      <c r="C1234" s="6" t="s">
        <v>3832</v>
      </c>
      <c r="D1234">
        <v>23</v>
      </c>
      <c r="E1234" t="s">
        <v>46</v>
      </c>
      <c r="F1234" t="s">
        <v>106</v>
      </c>
      <c r="G1234" t="s">
        <v>101</v>
      </c>
      <c r="H1234" t="s">
        <v>101</v>
      </c>
      <c r="J1234" t="s">
        <v>101</v>
      </c>
      <c r="K1234" t="s">
        <v>101</v>
      </c>
      <c r="L1234" t="s">
        <v>50</v>
      </c>
      <c r="S1234" t="s">
        <v>1554</v>
      </c>
      <c r="U1234" t="s">
        <v>42</v>
      </c>
      <c r="V1234" t="s">
        <v>42</v>
      </c>
      <c r="AI1234" t="s">
        <v>607</v>
      </c>
      <c r="AL1234" t="s">
        <v>1555</v>
      </c>
    </row>
    <row r="1235" spans="1:38" x14ac:dyDescent="0.25">
      <c r="A1235">
        <v>1233</v>
      </c>
      <c r="B1235" t="s">
        <v>3833</v>
      </c>
      <c r="C1235" s="6" t="s">
        <v>3834</v>
      </c>
      <c r="D1235">
        <v>37</v>
      </c>
      <c r="E1235" t="s">
        <v>46</v>
      </c>
      <c r="F1235" t="s">
        <v>55</v>
      </c>
      <c r="G1235" t="s">
        <v>3835</v>
      </c>
      <c r="H1235" t="s">
        <v>3836</v>
      </c>
      <c r="I1235" t="s">
        <v>2759</v>
      </c>
      <c r="J1235" t="s">
        <v>525</v>
      </c>
      <c r="K1235" t="s">
        <v>93</v>
      </c>
      <c r="L1235" t="s">
        <v>34</v>
      </c>
      <c r="M1235" t="s">
        <v>423</v>
      </c>
      <c r="N1235" t="s">
        <v>59</v>
      </c>
      <c r="O1235" t="s">
        <v>34</v>
      </c>
      <c r="P1235" t="s">
        <v>525</v>
      </c>
      <c r="Q1235" t="s">
        <v>93</v>
      </c>
      <c r="S1235" t="s">
        <v>3837</v>
      </c>
      <c r="U1235" t="s">
        <v>42</v>
      </c>
      <c r="V1235" t="s">
        <v>42</v>
      </c>
      <c r="W1235" t="s">
        <v>42</v>
      </c>
      <c r="X1235" t="s">
        <v>42</v>
      </c>
      <c r="AK1235" t="s">
        <v>42</v>
      </c>
      <c r="AL1235" t="s">
        <v>43</v>
      </c>
    </row>
    <row r="1236" spans="1:38" x14ac:dyDescent="0.25">
      <c r="A1236">
        <v>1234</v>
      </c>
      <c r="B1236" t="s">
        <v>3838</v>
      </c>
      <c r="C1236" s="6" t="s">
        <v>3839</v>
      </c>
      <c r="D1236">
        <v>47</v>
      </c>
      <c r="E1236" t="s">
        <v>46</v>
      </c>
      <c r="F1236" t="s">
        <v>55</v>
      </c>
      <c r="G1236" t="s">
        <v>58</v>
      </c>
      <c r="H1236" t="s">
        <v>49</v>
      </c>
      <c r="I1236" t="s">
        <v>57</v>
      </c>
      <c r="J1236" t="s">
        <v>58</v>
      </c>
      <c r="K1236" t="s">
        <v>49</v>
      </c>
      <c r="L1236" t="s">
        <v>70</v>
      </c>
      <c r="N1236" t="s">
        <v>3475</v>
      </c>
      <c r="O1236" t="s">
        <v>70</v>
      </c>
      <c r="P1236" t="s">
        <v>58</v>
      </c>
      <c r="Q1236" t="s">
        <v>49</v>
      </c>
      <c r="R1236" t="s">
        <v>57</v>
      </c>
      <c r="S1236" t="s">
        <v>3840</v>
      </c>
      <c r="V1236" t="s">
        <v>42</v>
      </c>
      <c r="Y1236" t="s">
        <v>42</v>
      </c>
      <c r="AA1236" t="s">
        <v>42</v>
      </c>
      <c r="AC1236" t="s">
        <v>42</v>
      </c>
      <c r="AL1236" t="s">
        <v>43</v>
      </c>
    </row>
    <row r="1237" spans="1:38" x14ac:dyDescent="0.25">
      <c r="A1237">
        <v>1235</v>
      </c>
      <c r="B1237" t="s">
        <v>3841</v>
      </c>
      <c r="C1237" s="6" t="s">
        <v>3842</v>
      </c>
      <c r="D1237">
        <v>34</v>
      </c>
      <c r="E1237" t="s">
        <v>46</v>
      </c>
      <c r="F1237" t="s">
        <v>106</v>
      </c>
      <c r="G1237" t="s">
        <v>146</v>
      </c>
      <c r="H1237" t="s">
        <v>49</v>
      </c>
      <c r="I1237" t="s">
        <v>57</v>
      </c>
      <c r="J1237" t="s">
        <v>146</v>
      </c>
      <c r="K1237" t="s">
        <v>49</v>
      </c>
      <c r="L1237" t="s">
        <v>50</v>
      </c>
      <c r="N1237" t="s">
        <v>166</v>
      </c>
      <c r="O1237" t="s">
        <v>70</v>
      </c>
      <c r="P1237" t="s">
        <v>146</v>
      </c>
      <c r="Q1237" t="s">
        <v>49</v>
      </c>
      <c r="R1237" t="s">
        <v>57</v>
      </c>
      <c r="S1237" t="s">
        <v>1829</v>
      </c>
      <c r="U1237" t="s">
        <v>42</v>
      </c>
      <c r="AL1237" t="s">
        <v>43</v>
      </c>
    </row>
    <row r="1238" spans="1:38" x14ac:dyDescent="0.25">
      <c r="A1238">
        <v>1236</v>
      </c>
      <c r="B1238" t="s">
        <v>3843</v>
      </c>
      <c r="C1238" s="6" t="s">
        <v>3844</v>
      </c>
      <c r="D1238">
        <v>53</v>
      </c>
      <c r="E1238" t="s">
        <v>46</v>
      </c>
      <c r="F1238" t="s">
        <v>47</v>
      </c>
      <c r="G1238" t="s">
        <v>82</v>
      </c>
      <c r="H1238" t="s">
        <v>82</v>
      </c>
      <c r="I1238" t="s">
        <v>57</v>
      </c>
      <c r="J1238" t="s">
        <v>82</v>
      </c>
      <c r="L1238" t="s">
        <v>50</v>
      </c>
      <c r="N1238" t="s">
        <v>927</v>
      </c>
      <c r="O1238" t="s">
        <v>186</v>
      </c>
      <c r="P1238" t="s">
        <v>664</v>
      </c>
      <c r="S1238" t="s">
        <v>3845</v>
      </c>
      <c r="U1238" t="s">
        <v>42</v>
      </c>
      <c r="AI1238" t="s">
        <v>3846</v>
      </c>
      <c r="AK1238" t="s">
        <v>42</v>
      </c>
      <c r="AL1238" t="s">
        <v>43</v>
      </c>
    </row>
    <row r="1239" spans="1:38" x14ac:dyDescent="0.25">
      <c r="A1239">
        <v>1237</v>
      </c>
      <c r="B1239" t="s">
        <v>3847</v>
      </c>
      <c r="C1239" s="6" t="s">
        <v>3848</v>
      </c>
      <c r="D1239">
        <v>35</v>
      </c>
      <c r="E1239" t="s">
        <v>46</v>
      </c>
      <c r="F1239" t="s">
        <v>106</v>
      </c>
      <c r="G1239" t="s">
        <v>48</v>
      </c>
      <c r="H1239" t="s">
        <v>49</v>
      </c>
      <c r="I1239" t="s">
        <v>57</v>
      </c>
      <c r="J1239" t="s">
        <v>48</v>
      </c>
      <c r="L1239" t="s">
        <v>70</v>
      </c>
      <c r="N1239" t="s">
        <v>59</v>
      </c>
      <c r="O1239" t="s">
        <v>70</v>
      </c>
      <c r="P1239" t="s">
        <v>48</v>
      </c>
      <c r="S1239" t="s">
        <v>3849</v>
      </c>
      <c r="U1239" t="s">
        <v>42</v>
      </c>
      <c r="V1239" t="s">
        <v>42</v>
      </c>
      <c r="W1239" t="s">
        <v>42</v>
      </c>
      <c r="AK1239" t="s">
        <v>42</v>
      </c>
      <c r="AL1239" t="s">
        <v>43</v>
      </c>
    </row>
    <row r="1240" spans="1:38" x14ac:dyDescent="0.25">
      <c r="A1240">
        <v>1238</v>
      </c>
      <c r="B1240" t="s">
        <v>3850</v>
      </c>
      <c r="C1240" s="6" t="s">
        <v>3851</v>
      </c>
      <c r="D1240">
        <v>41</v>
      </c>
      <c r="E1240" t="s">
        <v>46</v>
      </c>
      <c r="F1240" t="s">
        <v>55</v>
      </c>
      <c r="G1240" t="s">
        <v>93</v>
      </c>
      <c r="H1240" t="s">
        <v>93</v>
      </c>
      <c r="I1240" t="s">
        <v>57</v>
      </c>
      <c r="J1240" t="s">
        <v>93</v>
      </c>
      <c r="K1240" t="s">
        <v>93</v>
      </c>
      <c r="L1240" t="s">
        <v>70</v>
      </c>
      <c r="N1240" t="s">
        <v>59</v>
      </c>
      <c r="O1240" t="s">
        <v>70</v>
      </c>
      <c r="P1240" t="s">
        <v>93</v>
      </c>
      <c r="Q1240" t="s">
        <v>93</v>
      </c>
      <c r="R1240" t="s">
        <v>57</v>
      </c>
      <c r="S1240" t="s">
        <v>3852</v>
      </c>
      <c r="U1240" t="s">
        <v>42</v>
      </c>
      <c r="W1240" t="s">
        <v>42</v>
      </c>
      <c r="AD1240" t="s">
        <v>42</v>
      </c>
      <c r="AL1240" t="s">
        <v>43</v>
      </c>
    </row>
    <row r="1241" spans="1:38" x14ac:dyDescent="0.25">
      <c r="A1241">
        <v>1239</v>
      </c>
      <c r="B1241" t="s">
        <v>3853</v>
      </c>
      <c r="C1241" s="6" t="s">
        <v>3854</v>
      </c>
      <c r="D1241">
        <v>55</v>
      </c>
      <c r="E1241" t="s">
        <v>54</v>
      </c>
      <c r="F1241" t="s">
        <v>55</v>
      </c>
      <c r="G1241" t="s">
        <v>178</v>
      </c>
      <c r="H1241" t="s">
        <v>82</v>
      </c>
      <c r="I1241" t="s">
        <v>57</v>
      </c>
      <c r="J1241" t="s">
        <v>178</v>
      </c>
      <c r="K1241" t="s">
        <v>82</v>
      </c>
      <c r="L1241" t="s">
        <v>70</v>
      </c>
      <c r="O1241" t="s">
        <v>70</v>
      </c>
      <c r="S1241" t="s">
        <v>3855</v>
      </c>
      <c r="Z1241" t="s">
        <v>42</v>
      </c>
      <c r="AC1241" t="s">
        <v>42</v>
      </c>
      <c r="AK1241" t="s">
        <v>42</v>
      </c>
      <c r="AL1241" t="s">
        <v>43</v>
      </c>
    </row>
    <row r="1242" spans="1:38" x14ac:dyDescent="0.25">
      <c r="A1242">
        <v>1240</v>
      </c>
      <c r="B1242" t="s">
        <v>3856</v>
      </c>
      <c r="C1242" s="6" t="s">
        <v>3857</v>
      </c>
      <c r="D1242">
        <v>35</v>
      </c>
      <c r="E1242" t="s">
        <v>46</v>
      </c>
      <c r="F1242" t="s">
        <v>55</v>
      </c>
      <c r="G1242" t="s">
        <v>58</v>
      </c>
      <c r="H1242" t="s">
        <v>49</v>
      </c>
      <c r="I1242" t="s">
        <v>57</v>
      </c>
      <c r="J1242" t="s">
        <v>58</v>
      </c>
      <c r="K1242" t="s">
        <v>49</v>
      </c>
      <c r="L1242" t="s">
        <v>70</v>
      </c>
      <c r="N1242" t="s">
        <v>166</v>
      </c>
      <c r="O1242" t="s">
        <v>411</v>
      </c>
      <c r="P1242" t="s">
        <v>58</v>
      </c>
      <c r="Q1242" t="s">
        <v>49</v>
      </c>
      <c r="S1242" t="s">
        <v>3858</v>
      </c>
      <c r="U1242" t="s">
        <v>42</v>
      </c>
      <c r="V1242" t="s">
        <v>42</v>
      </c>
      <c r="W1242" t="s">
        <v>42</v>
      </c>
      <c r="AK1242" t="s">
        <v>42</v>
      </c>
      <c r="AL1242" t="s">
        <v>43</v>
      </c>
    </row>
    <row r="1243" spans="1:38" x14ac:dyDescent="0.25">
      <c r="A1243">
        <v>1241</v>
      </c>
      <c r="B1243" t="s">
        <v>3859</v>
      </c>
      <c r="C1243" s="6" t="s">
        <v>2872</v>
      </c>
      <c r="D1243">
        <v>37</v>
      </c>
      <c r="E1243" t="s">
        <v>54</v>
      </c>
      <c r="F1243" t="s">
        <v>55</v>
      </c>
      <c r="J1243" t="s">
        <v>2405</v>
      </c>
      <c r="K1243" t="s">
        <v>101</v>
      </c>
      <c r="L1243" t="s">
        <v>34</v>
      </c>
      <c r="N1243" t="s">
        <v>350</v>
      </c>
      <c r="O1243" t="s">
        <v>110</v>
      </c>
      <c r="P1243" t="s">
        <v>2405</v>
      </c>
      <c r="Q1243" t="s">
        <v>101</v>
      </c>
      <c r="S1243" t="s">
        <v>3860</v>
      </c>
      <c r="U1243" t="s">
        <v>42</v>
      </c>
      <c r="W1243" t="s">
        <v>42</v>
      </c>
      <c r="X1243" t="s">
        <v>42</v>
      </c>
      <c r="AA1243" t="s">
        <v>42</v>
      </c>
      <c r="AK1243" t="s">
        <v>42</v>
      </c>
      <c r="AL1243" t="s">
        <v>43</v>
      </c>
    </row>
    <row r="1244" spans="1:38" x14ac:dyDescent="0.25">
      <c r="A1244">
        <v>1242</v>
      </c>
      <c r="B1244" t="s">
        <v>3861</v>
      </c>
      <c r="C1244" s="6" t="s">
        <v>3862</v>
      </c>
      <c r="D1244">
        <v>43</v>
      </c>
      <c r="E1244" t="s">
        <v>54</v>
      </c>
      <c r="F1244" t="s">
        <v>55</v>
      </c>
      <c r="G1244" t="s">
        <v>1804</v>
      </c>
      <c r="H1244" t="s">
        <v>82</v>
      </c>
      <c r="J1244" t="s">
        <v>82</v>
      </c>
      <c r="K1244" t="s">
        <v>82</v>
      </c>
      <c r="L1244" t="s">
        <v>50</v>
      </c>
      <c r="N1244" t="s">
        <v>598</v>
      </c>
      <c r="O1244" t="s">
        <v>70</v>
      </c>
      <c r="S1244" t="s">
        <v>3863</v>
      </c>
      <c r="AC1244" t="s">
        <v>42</v>
      </c>
      <c r="AI1244" t="s">
        <v>18</v>
      </c>
      <c r="AL1244" t="s">
        <v>43</v>
      </c>
    </row>
    <row r="1245" spans="1:38" x14ac:dyDescent="0.25">
      <c r="A1245">
        <v>1243</v>
      </c>
      <c r="B1245" t="s">
        <v>3864</v>
      </c>
      <c r="C1245" s="6" t="s">
        <v>3865</v>
      </c>
      <c r="D1245">
        <v>40</v>
      </c>
      <c r="E1245" t="s">
        <v>46</v>
      </c>
      <c r="F1245" t="s">
        <v>55</v>
      </c>
      <c r="G1245" t="s">
        <v>422</v>
      </c>
      <c r="H1245" t="s">
        <v>82</v>
      </c>
      <c r="I1245" t="s">
        <v>57</v>
      </c>
      <c r="J1245" t="s">
        <v>422</v>
      </c>
      <c r="K1245" t="s">
        <v>82</v>
      </c>
      <c r="L1245" t="s">
        <v>70</v>
      </c>
      <c r="N1245" t="s">
        <v>2978</v>
      </c>
      <c r="O1245" t="s">
        <v>70</v>
      </c>
      <c r="P1245" t="s">
        <v>422</v>
      </c>
      <c r="Q1245" t="s">
        <v>82</v>
      </c>
      <c r="S1245" t="s">
        <v>3866</v>
      </c>
      <c r="U1245" t="s">
        <v>42</v>
      </c>
      <c r="W1245" t="s">
        <v>42</v>
      </c>
      <c r="AK1245" t="s">
        <v>42</v>
      </c>
      <c r="AL1245" t="s">
        <v>43</v>
      </c>
    </row>
    <row r="1246" spans="1:38" x14ac:dyDescent="0.25">
      <c r="A1246">
        <v>1244</v>
      </c>
      <c r="B1246" t="s">
        <v>3867</v>
      </c>
      <c r="C1246" s="6" t="s">
        <v>3868</v>
      </c>
      <c r="D1246">
        <v>23</v>
      </c>
      <c r="E1246" t="s">
        <v>46</v>
      </c>
      <c r="F1246" t="s">
        <v>55</v>
      </c>
      <c r="G1246" t="s">
        <v>683</v>
      </c>
      <c r="H1246" t="s">
        <v>49</v>
      </c>
      <c r="J1246" t="s">
        <v>683</v>
      </c>
      <c r="K1246" t="s">
        <v>49</v>
      </c>
      <c r="L1246" t="s">
        <v>70</v>
      </c>
      <c r="N1246" t="s">
        <v>83</v>
      </c>
      <c r="O1246" t="s">
        <v>70</v>
      </c>
      <c r="S1246" t="s">
        <v>84</v>
      </c>
      <c r="U1246" t="s">
        <v>42</v>
      </c>
      <c r="AL1246" t="s">
        <v>43</v>
      </c>
    </row>
    <row r="1247" spans="1:38" x14ac:dyDescent="0.25">
      <c r="A1247">
        <v>1245</v>
      </c>
      <c r="B1247" t="s">
        <v>3869</v>
      </c>
      <c r="C1247" s="6" t="s">
        <v>3870</v>
      </c>
      <c r="D1247">
        <v>55</v>
      </c>
      <c r="E1247" t="s">
        <v>46</v>
      </c>
      <c r="F1247" t="s">
        <v>47</v>
      </c>
      <c r="G1247" t="s">
        <v>93</v>
      </c>
      <c r="H1247" t="s">
        <v>93</v>
      </c>
      <c r="J1247" t="s">
        <v>93</v>
      </c>
      <c r="K1247" t="s">
        <v>93</v>
      </c>
      <c r="L1247" t="s">
        <v>70</v>
      </c>
      <c r="N1247" t="s">
        <v>2440</v>
      </c>
      <c r="O1247" t="s">
        <v>70</v>
      </c>
      <c r="S1247" t="s">
        <v>89</v>
      </c>
      <c r="T1247" t="s">
        <v>3871</v>
      </c>
      <c r="U1247" t="s">
        <v>42</v>
      </c>
      <c r="AL1247" t="s">
        <v>43</v>
      </c>
    </row>
    <row r="1248" spans="1:38" x14ac:dyDescent="0.25">
      <c r="A1248">
        <v>1246</v>
      </c>
      <c r="B1248" t="s">
        <v>3872</v>
      </c>
      <c r="C1248" s="6" t="s">
        <v>3873</v>
      </c>
      <c r="D1248">
        <v>37</v>
      </c>
      <c r="E1248" t="s">
        <v>54</v>
      </c>
      <c r="F1248" t="s">
        <v>55</v>
      </c>
      <c r="G1248" t="s">
        <v>201</v>
      </c>
      <c r="J1248" t="s">
        <v>201</v>
      </c>
      <c r="K1248" t="s">
        <v>202</v>
      </c>
      <c r="L1248" t="s">
        <v>50</v>
      </c>
      <c r="N1248" t="s">
        <v>102</v>
      </c>
      <c r="O1248" t="s">
        <v>70</v>
      </c>
      <c r="S1248" t="s">
        <v>111</v>
      </c>
      <c r="T1248" t="s">
        <v>630</v>
      </c>
      <c r="AC1248" t="s">
        <v>42</v>
      </c>
      <c r="AD1248" t="s">
        <v>42</v>
      </c>
      <c r="AL1248" t="s">
        <v>43</v>
      </c>
    </row>
    <row r="1249" spans="1:38" x14ac:dyDescent="0.25">
      <c r="A1249">
        <v>1247</v>
      </c>
      <c r="B1249" t="s">
        <v>3874</v>
      </c>
      <c r="C1249" s="6" t="s">
        <v>3875</v>
      </c>
      <c r="D1249">
        <v>35</v>
      </c>
      <c r="E1249" t="s">
        <v>46</v>
      </c>
      <c r="F1249" t="s">
        <v>106</v>
      </c>
      <c r="G1249" t="s">
        <v>1243</v>
      </c>
      <c r="H1249" t="s">
        <v>82</v>
      </c>
      <c r="I1249" t="s">
        <v>57</v>
      </c>
      <c r="J1249" t="s">
        <v>1243</v>
      </c>
      <c r="K1249" t="s">
        <v>82</v>
      </c>
      <c r="L1249" t="s">
        <v>70</v>
      </c>
      <c r="N1249" t="s">
        <v>166</v>
      </c>
      <c r="O1249" t="s">
        <v>70</v>
      </c>
      <c r="P1249" t="s">
        <v>1243</v>
      </c>
      <c r="Q1249" t="s">
        <v>82</v>
      </c>
      <c r="R1249" t="s">
        <v>57</v>
      </c>
      <c r="S1249" t="s">
        <v>3876</v>
      </c>
      <c r="U1249" t="s">
        <v>42</v>
      </c>
      <c r="V1249" t="s">
        <v>42</v>
      </c>
      <c r="AC1249" t="s">
        <v>42</v>
      </c>
      <c r="AL1249" t="s">
        <v>43</v>
      </c>
    </row>
    <row r="1250" spans="1:38" x14ac:dyDescent="0.25">
      <c r="A1250">
        <v>1248</v>
      </c>
      <c r="B1250" t="s">
        <v>3877</v>
      </c>
      <c r="C1250" s="6" t="s">
        <v>3878</v>
      </c>
      <c r="D1250">
        <v>38</v>
      </c>
      <c r="E1250" t="s">
        <v>46</v>
      </c>
      <c r="F1250" t="s">
        <v>55</v>
      </c>
      <c r="G1250" t="s">
        <v>260</v>
      </c>
      <c r="H1250" t="s">
        <v>49</v>
      </c>
      <c r="I1250" t="s">
        <v>57</v>
      </c>
      <c r="J1250" t="s">
        <v>260</v>
      </c>
      <c r="L1250" t="s">
        <v>34</v>
      </c>
      <c r="M1250" t="s">
        <v>3879</v>
      </c>
      <c r="N1250" t="s">
        <v>69</v>
      </c>
      <c r="O1250" t="s">
        <v>110</v>
      </c>
      <c r="P1250" t="s">
        <v>260</v>
      </c>
      <c r="S1250" t="s">
        <v>3880</v>
      </c>
      <c r="U1250" t="s">
        <v>42</v>
      </c>
      <c r="V1250" t="s">
        <v>42</v>
      </c>
      <c r="W1250" t="s">
        <v>42</v>
      </c>
      <c r="AE1250" t="s">
        <v>42</v>
      </c>
      <c r="AK1250" t="s">
        <v>42</v>
      </c>
      <c r="AL1250" t="s">
        <v>43</v>
      </c>
    </row>
    <row r="1251" spans="1:38" x14ac:dyDescent="0.25">
      <c r="A1251">
        <v>1249</v>
      </c>
      <c r="B1251" t="s">
        <v>3881</v>
      </c>
      <c r="C1251" s="6" t="s">
        <v>3882</v>
      </c>
      <c r="D1251">
        <v>55</v>
      </c>
      <c r="E1251" t="s">
        <v>46</v>
      </c>
      <c r="F1251" t="s">
        <v>47</v>
      </c>
      <c r="G1251" t="s">
        <v>146</v>
      </c>
      <c r="H1251" t="s">
        <v>49</v>
      </c>
      <c r="I1251" t="s">
        <v>57</v>
      </c>
      <c r="J1251" t="s">
        <v>146</v>
      </c>
      <c r="K1251" t="s">
        <v>49</v>
      </c>
      <c r="L1251" t="s">
        <v>50</v>
      </c>
      <c r="N1251" t="s">
        <v>166</v>
      </c>
      <c r="O1251" t="s">
        <v>70</v>
      </c>
      <c r="P1251" t="s">
        <v>146</v>
      </c>
      <c r="Q1251" t="s">
        <v>49</v>
      </c>
      <c r="R1251" t="s">
        <v>57</v>
      </c>
      <c r="S1251" t="s">
        <v>3883</v>
      </c>
      <c r="U1251" t="s">
        <v>42</v>
      </c>
      <c r="V1251" t="s">
        <v>42</v>
      </c>
      <c r="AC1251" t="s">
        <v>42</v>
      </c>
      <c r="AL1251" t="s">
        <v>231</v>
      </c>
    </row>
    <row r="1252" spans="1:38" x14ac:dyDescent="0.25">
      <c r="A1252">
        <v>1250</v>
      </c>
      <c r="B1252" t="s">
        <v>3884</v>
      </c>
      <c r="C1252" s="6" t="s">
        <v>3885</v>
      </c>
      <c r="D1252">
        <v>45</v>
      </c>
      <c r="E1252" t="s">
        <v>46</v>
      </c>
      <c r="F1252" t="s">
        <v>55</v>
      </c>
      <c r="G1252" t="s">
        <v>362</v>
      </c>
      <c r="H1252" t="s">
        <v>251</v>
      </c>
      <c r="I1252" t="s">
        <v>57</v>
      </c>
      <c r="J1252" t="s">
        <v>362</v>
      </c>
      <c r="L1252" t="s">
        <v>70</v>
      </c>
      <c r="N1252" t="s">
        <v>59</v>
      </c>
      <c r="O1252" t="s">
        <v>70</v>
      </c>
      <c r="P1252" t="s">
        <v>362</v>
      </c>
      <c r="S1252" t="s">
        <v>3886</v>
      </c>
      <c r="U1252" t="s">
        <v>42</v>
      </c>
      <c r="W1252" t="s">
        <v>42</v>
      </c>
      <c r="AA1252" t="s">
        <v>42</v>
      </c>
      <c r="AC1252" t="s">
        <v>42</v>
      </c>
      <c r="AK1252" t="s">
        <v>42</v>
      </c>
      <c r="AL1252" t="s">
        <v>43</v>
      </c>
    </row>
    <row r="1253" spans="1:38" x14ac:dyDescent="0.25">
      <c r="A1253">
        <v>1251</v>
      </c>
      <c r="B1253" t="s">
        <v>3887</v>
      </c>
      <c r="C1253" s="6" t="s">
        <v>3818</v>
      </c>
      <c r="D1253">
        <v>50</v>
      </c>
      <c r="E1253" t="s">
        <v>46</v>
      </c>
      <c r="F1253" t="s">
        <v>55</v>
      </c>
      <c r="G1253" t="s">
        <v>58</v>
      </c>
      <c r="H1253" t="s">
        <v>49</v>
      </c>
      <c r="I1253" t="s">
        <v>57</v>
      </c>
      <c r="J1253" t="s">
        <v>58</v>
      </c>
      <c r="K1253" t="s">
        <v>49</v>
      </c>
      <c r="L1253" t="s">
        <v>70</v>
      </c>
      <c r="O1253" t="s">
        <v>70</v>
      </c>
      <c r="P1253" t="s">
        <v>58</v>
      </c>
      <c r="Q1253" t="s">
        <v>49</v>
      </c>
      <c r="R1253" t="s">
        <v>57</v>
      </c>
      <c r="S1253" t="s">
        <v>3888</v>
      </c>
      <c r="U1253" t="s">
        <v>42</v>
      </c>
      <c r="V1253" t="s">
        <v>42</v>
      </c>
      <c r="AA1253" t="s">
        <v>42</v>
      </c>
      <c r="AK1253" t="s">
        <v>42</v>
      </c>
      <c r="AL1253" t="s">
        <v>43</v>
      </c>
    </row>
    <row r="1254" spans="1:38" x14ac:dyDescent="0.25">
      <c r="A1254">
        <v>1252</v>
      </c>
      <c r="B1254" t="s">
        <v>3889</v>
      </c>
      <c r="C1254" s="6" t="s">
        <v>755</v>
      </c>
      <c r="D1254">
        <v>37</v>
      </c>
      <c r="E1254" t="s">
        <v>54</v>
      </c>
      <c r="F1254" t="s">
        <v>55</v>
      </c>
      <c r="G1254" t="s">
        <v>1383</v>
      </c>
      <c r="H1254" t="s">
        <v>101</v>
      </c>
      <c r="I1254" t="s">
        <v>57</v>
      </c>
      <c r="J1254" t="s">
        <v>1383</v>
      </c>
      <c r="K1254" t="s">
        <v>101</v>
      </c>
      <c r="L1254" t="s">
        <v>70</v>
      </c>
      <c r="N1254" t="s">
        <v>59</v>
      </c>
      <c r="O1254" t="s">
        <v>70</v>
      </c>
      <c r="P1254" t="s">
        <v>1383</v>
      </c>
      <c r="Q1254" t="s">
        <v>101</v>
      </c>
      <c r="R1254" t="s">
        <v>57</v>
      </c>
      <c r="S1254" t="s">
        <v>3890</v>
      </c>
      <c r="AC1254" t="s">
        <v>42</v>
      </c>
      <c r="AE1254" t="s">
        <v>42</v>
      </c>
      <c r="AL1254" t="s">
        <v>43</v>
      </c>
    </row>
    <row r="1255" spans="1:38" x14ac:dyDescent="0.25">
      <c r="A1255">
        <v>1253</v>
      </c>
      <c r="B1255" t="s">
        <v>3891</v>
      </c>
      <c r="C1255" s="6" t="s">
        <v>3892</v>
      </c>
      <c r="D1255">
        <v>46</v>
      </c>
      <c r="E1255" t="s">
        <v>46</v>
      </c>
      <c r="F1255" t="s">
        <v>47</v>
      </c>
      <c r="G1255" t="s">
        <v>93</v>
      </c>
      <c r="H1255" t="s">
        <v>93</v>
      </c>
      <c r="J1255" t="s">
        <v>93</v>
      </c>
      <c r="K1255" t="s">
        <v>93</v>
      </c>
      <c r="L1255" t="s">
        <v>50</v>
      </c>
      <c r="N1255" t="s">
        <v>83</v>
      </c>
      <c r="O1255" t="s">
        <v>70</v>
      </c>
      <c r="S1255" t="s">
        <v>51</v>
      </c>
      <c r="V1255" t="s">
        <v>42</v>
      </c>
      <c r="AL1255" t="s">
        <v>43</v>
      </c>
    </row>
    <row r="1256" spans="1:38" x14ac:dyDescent="0.25">
      <c r="A1256">
        <v>1254</v>
      </c>
      <c r="B1256" t="s">
        <v>3893</v>
      </c>
      <c r="C1256" s="6" t="s">
        <v>3894</v>
      </c>
      <c r="D1256">
        <v>37</v>
      </c>
      <c r="E1256" t="s">
        <v>54</v>
      </c>
      <c r="F1256" t="s">
        <v>55</v>
      </c>
      <c r="G1256" t="s">
        <v>151</v>
      </c>
      <c r="H1256" t="s">
        <v>93</v>
      </c>
      <c r="I1256" t="s">
        <v>57</v>
      </c>
      <c r="J1256" t="s">
        <v>151</v>
      </c>
      <c r="K1256" t="s">
        <v>93</v>
      </c>
      <c r="L1256" t="s">
        <v>70</v>
      </c>
      <c r="N1256" t="s">
        <v>59</v>
      </c>
      <c r="P1256" t="s">
        <v>151</v>
      </c>
      <c r="Q1256" t="s">
        <v>93</v>
      </c>
      <c r="S1256" t="s">
        <v>3895</v>
      </c>
      <c r="U1256" t="s">
        <v>42</v>
      </c>
      <c r="AC1256" t="s">
        <v>42</v>
      </c>
      <c r="AK1256" t="s">
        <v>42</v>
      </c>
      <c r="AL1256" t="s">
        <v>43</v>
      </c>
    </row>
    <row r="1257" spans="1:38" x14ac:dyDescent="0.25">
      <c r="A1257">
        <v>1255</v>
      </c>
      <c r="B1257" t="s">
        <v>3896</v>
      </c>
      <c r="C1257" s="6" t="s">
        <v>3897</v>
      </c>
      <c r="D1257">
        <v>49</v>
      </c>
      <c r="E1257" t="s">
        <v>46</v>
      </c>
      <c r="F1257" t="s">
        <v>106</v>
      </c>
      <c r="G1257" t="s">
        <v>267</v>
      </c>
      <c r="H1257" t="s">
        <v>142</v>
      </c>
      <c r="I1257" t="s">
        <v>57</v>
      </c>
      <c r="J1257" t="s">
        <v>267</v>
      </c>
      <c r="L1257" t="s">
        <v>34</v>
      </c>
      <c r="M1257" t="s">
        <v>3898</v>
      </c>
      <c r="N1257" t="s">
        <v>927</v>
      </c>
      <c r="O1257" t="s">
        <v>975</v>
      </c>
      <c r="P1257" t="s">
        <v>267</v>
      </c>
      <c r="S1257" t="s">
        <v>3899</v>
      </c>
      <c r="U1257" t="s">
        <v>42</v>
      </c>
      <c r="AA1257" t="s">
        <v>42</v>
      </c>
      <c r="AK1257" t="s">
        <v>42</v>
      </c>
      <c r="AL1257" t="s">
        <v>43</v>
      </c>
    </row>
    <row r="1258" spans="1:38" x14ac:dyDescent="0.25">
      <c r="A1258">
        <v>1256</v>
      </c>
      <c r="B1258" t="s">
        <v>3900</v>
      </c>
      <c r="C1258" s="6" t="s">
        <v>3901</v>
      </c>
      <c r="D1258">
        <v>28</v>
      </c>
      <c r="E1258" t="s">
        <v>54</v>
      </c>
      <c r="F1258" t="s">
        <v>55</v>
      </c>
      <c r="G1258" t="s">
        <v>267</v>
      </c>
      <c r="H1258" t="s">
        <v>142</v>
      </c>
      <c r="I1258" t="s">
        <v>57</v>
      </c>
      <c r="J1258" t="s">
        <v>267</v>
      </c>
      <c r="L1258" t="s">
        <v>70</v>
      </c>
      <c r="N1258" t="s">
        <v>59</v>
      </c>
      <c r="O1258" t="s">
        <v>70</v>
      </c>
      <c r="P1258" t="s">
        <v>267</v>
      </c>
      <c r="S1258" t="s">
        <v>557</v>
      </c>
      <c r="U1258" t="s">
        <v>42</v>
      </c>
      <c r="AC1258" t="s">
        <v>42</v>
      </c>
      <c r="AK1258" t="s">
        <v>42</v>
      </c>
      <c r="AL1258" t="s">
        <v>43</v>
      </c>
    </row>
    <row r="1259" spans="1:38" x14ac:dyDescent="0.25">
      <c r="A1259">
        <v>1257</v>
      </c>
      <c r="B1259" t="s">
        <v>3902</v>
      </c>
      <c r="C1259" s="6" t="s">
        <v>1936</v>
      </c>
      <c r="D1259">
        <v>57</v>
      </c>
      <c r="E1259" t="s">
        <v>54</v>
      </c>
      <c r="F1259" t="s">
        <v>55</v>
      </c>
      <c r="G1259" t="s">
        <v>428</v>
      </c>
      <c r="H1259" t="s">
        <v>93</v>
      </c>
      <c r="I1259" t="s">
        <v>57</v>
      </c>
      <c r="J1259" t="s">
        <v>208</v>
      </c>
      <c r="L1259" t="s">
        <v>50</v>
      </c>
      <c r="N1259" t="s">
        <v>59</v>
      </c>
      <c r="O1259" t="s">
        <v>70</v>
      </c>
      <c r="P1259" t="s">
        <v>428</v>
      </c>
      <c r="S1259" t="s">
        <v>3903</v>
      </c>
      <c r="Y1259" t="s">
        <v>42</v>
      </c>
      <c r="AC1259" t="s">
        <v>42</v>
      </c>
      <c r="AK1259" t="s">
        <v>42</v>
      </c>
      <c r="AL1259" t="s">
        <v>43</v>
      </c>
    </row>
    <row r="1260" spans="1:38" x14ac:dyDescent="0.25">
      <c r="A1260">
        <v>1258</v>
      </c>
      <c r="B1260" t="s">
        <v>3904</v>
      </c>
      <c r="C1260" s="6" t="s">
        <v>3351</v>
      </c>
      <c r="D1260">
        <v>48</v>
      </c>
      <c r="E1260" t="s">
        <v>46</v>
      </c>
      <c r="F1260" t="s">
        <v>55</v>
      </c>
      <c r="G1260" t="s">
        <v>346</v>
      </c>
      <c r="H1260" t="s">
        <v>93</v>
      </c>
      <c r="I1260" t="s">
        <v>57</v>
      </c>
      <c r="J1260" t="s">
        <v>346</v>
      </c>
      <c r="K1260" t="s">
        <v>93</v>
      </c>
      <c r="L1260" t="s">
        <v>70</v>
      </c>
      <c r="O1260" t="s">
        <v>70</v>
      </c>
      <c r="P1260" t="s">
        <v>346</v>
      </c>
      <c r="Q1260" t="s">
        <v>93</v>
      </c>
      <c r="R1260" t="s">
        <v>57</v>
      </c>
      <c r="S1260" t="s">
        <v>3905</v>
      </c>
      <c r="W1260" t="s">
        <v>42</v>
      </c>
      <c r="AA1260" t="s">
        <v>42</v>
      </c>
      <c r="AC1260" t="s">
        <v>42</v>
      </c>
      <c r="AK1260" t="s">
        <v>42</v>
      </c>
      <c r="AL1260" t="s">
        <v>43</v>
      </c>
    </row>
    <row r="1261" spans="1:38" x14ac:dyDescent="0.25">
      <c r="A1261">
        <v>1259</v>
      </c>
      <c r="B1261" t="s">
        <v>3906</v>
      </c>
      <c r="C1261" s="6" t="s">
        <v>3907</v>
      </c>
      <c r="D1261">
        <v>22</v>
      </c>
      <c r="E1261" t="s">
        <v>54</v>
      </c>
      <c r="F1261" t="s">
        <v>55</v>
      </c>
      <c r="G1261" t="s">
        <v>260</v>
      </c>
      <c r="H1261" t="s">
        <v>49</v>
      </c>
      <c r="I1261" t="s">
        <v>57</v>
      </c>
      <c r="J1261" t="s">
        <v>260</v>
      </c>
      <c r="K1261" t="s">
        <v>49</v>
      </c>
      <c r="L1261" t="s">
        <v>70</v>
      </c>
      <c r="N1261" t="s">
        <v>166</v>
      </c>
      <c r="O1261" t="s">
        <v>70</v>
      </c>
      <c r="P1261" t="s">
        <v>260</v>
      </c>
      <c r="Q1261" t="s">
        <v>49</v>
      </c>
      <c r="R1261" t="s">
        <v>57</v>
      </c>
      <c r="S1261" t="s">
        <v>3908</v>
      </c>
      <c r="W1261" t="s">
        <v>42</v>
      </c>
      <c r="AC1261" t="s">
        <v>42</v>
      </c>
      <c r="AL1261" t="s">
        <v>43</v>
      </c>
    </row>
    <row r="1262" spans="1:38" x14ac:dyDescent="0.25">
      <c r="A1262">
        <v>1260</v>
      </c>
      <c r="B1262" t="s">
        <v>3909</v>
      </c>
      <c r="C1262" s="6" t="s">
        <v>3910</v>
      </c>
      <c r="D1262">
        <v>37</v>
      </c>
      <c r="E1262" t="s">
        <v>46</v>
      </c>
      <c r="F1262" t="s">
        <v>55</v>
      </c>
      <c r="G1262" t="s">
        <v>81</v>
      </c>
      <c r="H1262" t="s">
        <v>82</v>
      </c>
      <c r="I1262" t="s">
        <v>57</v>
      </c>
      <c r="J1262" t="s">
        <v>81</v>
      </c>
      <c r="K1262" t="s">
        <v>82</v>
      </c>
      <c r="L1262" t="s">
        <v>70</v>
      </c>
      <c r="N1262" t="s">
        <v>59</v>
      </c>
      <c r="O1262" t="s">
        <v>70</v>
      </c>
      <c r="P1262" t="s">
        <v>81</v>
      </c>
      <c r="Q1262" t="s">
        <v>82</v>
      </c>
      <c r="S1262" t="s">
        <v>3911</v>
      </c>
      <c r="AA1262" t="s">
        <v>42</v>
      </c>
      <c r="AD1262" t="s">
        <v>42</v>
      </c>
      <c r="AI1262" t="s">
        <v>3912</v>
      </c>
      <c r="AK1262" t="s">
        <v>42</v>
      </c>
      <c r="AL1262" t="s">
        <v>43</v>
      </c>
    </row>
    <row r="1263" spans="1:38" x14ac:dyDescent="0.25">
      <c r="A1263">
        <v>1261</v>
      </c>
      <c r="B1263" t="s">
        <v>3913</v>
      </c>
      <c r="C1263" s="6" t="s">
        <v>3914</v>
      </c>
      <c r="D1263">
        <v>50</v>
      </c>
      <c r="E1263" t="s">
        <v>54</v>
      </c>
      <c r="F1263" t="s">
        <v>55</v>
      </c>
      <c r="G1263" t="s">
        <v>341</v>
      </c>
      <c r="H1263" t="s">
        <v>101</v>
      </c>
      <c r="I1263" t="s">
        <v>57</v>
      </c>
      <c r="J1263" t="s">
        <v>341</v>
      </c>
      <c r="K1263" t="s">
        <v>101</v>
      </c>
      <c r="L1263" t="s">
        <v>70</v>
      </c>
      <c r="N1263" t="s">
        <v>166</v>
      </c>
      <c r="O1263" t="s">
        <v>70</v>
      </c>
      <c r="P1263" t="s">
        <v>341</v>
      </c>
      <c r="Q1263" t="s">
        <v>101</v>
      </c>
      <c r="R1263" t="s">
        <v>57</v>
      </c>
      <c r="S1263" t="s">
        <v>3915</v>
      </c>
      <c r="W1263" t="s">
        <v>42</v>
      </c>
      <c r="AA1263" t="s">
        <v>42</v>
      </c>
      <c r="AL1263" t="s">
        <v>43</v>
      </c>
    </row>
    <row r="1264" spans="1:38" x14ac:dyDescent="0.25">
      <c r="A1264">
        <v>1262</v>
      </c>
      <c r="B1264" t="s">
        <v>3916</v>
      </c>
      <c r="C1264" s="6" t="s">
        <v>402</v>
      </c>
      <c r="D1264">
        <v>52</v>
      </c>
      <c r="E1264" t="s">
        <v>54</v>
      </c>
      <c r="F1264" t="s">
        <v>55</v>
      </c>
      <c r="G1264" t="s">
        <v>1592</v>
      </c>
      <c r="H1264" t="s">
        <v>142</v>
      </c>
      <c r="I1264" t="s">
        <v>57</v>
      </c>
      <c r="J1264" t="s">
        <v>1592</v>
      </c>
      <c r="K1264" t="s">
        <v>142</v>
      </c>
      <c r="L1264" t="s">
        <v>70</v>
      </c>
      <c r="N1264" t="s">
        <v>350</v>
      </c>
      <c r="O1264" t="s">
        <v>70</v>
      </c>
      <c r="P1264" t="s">
        <v>1592</v>
      </c>
      <c r="Q1264" t="s">
        <v>142</v>
      </c>
      <c r="R1264" t="s">
        <v>57</v>
      </c>
      <c r="S1264" t="s">
        <v>3917</v>
      </c>
      <c r="U1264" t="s">
        <v>42</v>
      </c>
      <c r="W1264" t="s">
        <v>42</v>
      </c>
      <c r="AA1264" t="s">
        <v>42</v>
      </c>
      <c r="AL1264" t="s">
        <v>43</v>
      </c>
    </row>
    <row r="1265" spans="1:38" x14ac:dyDescent="0.25">
      <c r="A1265">
        <v>1263</v>
      </c>
      <c r="B1265" t="s">
        <v>3918</v>
      </c>
      <c r="C1265" s="6" t="s">
        <v>1007</v>
      </c>
      <c r="D1265">
        <v>35</v>
      </c>
      <c r="E1265" t="s">
        <v>46</v>
      </c>
      <c r="F1265" t="s">
        <v>106</v>
      </c>
      <c r="G1265" t="s">
        <v>97</v>
      </c>
      <c r="H1265" t="s">
        <v>82</v>
      </c>
      <c r="I1265" t="s">
        <v>57</v>
      </c>
      <c r="J1265" t="s">
        <v>97</v>
      </c>
      <c r="L1265" t="s">
        <v>70</v>
      </c>
      <c r="O1265" t="s">
        <v>70</v>
      </c>
      <c r="S1265" t="s">
        <v>3919</v>
      </c>
      <c r="U1265" t="s">
        <v>42</v>
      </c>
      <c r="AK1265" t="s">
        <v>42</v>
      </c>
      <c r="AL1265" t="s">
        <v>43</v>
      </c>
    </row>
    <row r="1266" spans="1:38" x14ac:dyDescent="0.25">
      <c r="A1266">
        <v>1264</v>
      </c>
      <c r="B1266" t="s">
        <v>3920</v>
      </c>
      <c r="C1266" s="6" t="s">
        <v>3921</v>
      </c>
      <c r="D1266">
        <v>43</v>
      </c>
      <c r="E1266" t="s">
        <v>46</v>
      </c>
      <c r="F1266" t="s">
        <v>55</v>
      </c>
      <c r="G1266" t="s">
        <v>422</v>
      </c>
      <c r="H1266" t="s">
        <v>82</v>
      </c>
      <c r="I1266" t="s">
        <v>57</v>
      </c>
      <c r="J1266" t="s">
        <v>422</v>
      </c>
      <c r="L1266" t="s">
        <v>70</v>
      </c>
      <c r="N1266" t="s">
        <v>69</v>
      </c>
      <c r="O1266" t="s">
        <v>70</v>
      </c>
      <c r="P1266" t="s">
        <v>422</v>
      </c>
      <c r="S1266" t="s">
        <v>3922</v>
      </c>
      <c r="U1266" t="s">
        <v>42</v>
      </c>
      <c r="V1266" t="s">
        <v>42</v>
      </c>
      <c r="AA1266" t="s">
        <v>42</v>
      </c>
      <c r="AK1266" t="s">
        <v>42</v>
      </c>
      <c r="AL1266" t="s">
        <v>43</v>
      </c>
    </row>
    <row r="1267" spans="1:38" x14ac:dyDescent="0.25">
      <c r="A1267">
        <v>1265</v>
      </c>
      <c r="B1267" t="s">
        <v>3923</v>
      </c>
      <c r="C1267" s="6" t="s">
        <v>3924</v>
      </c>
      <c r="D1267">
        <v>61</v>
      </c>
      <c r="E1267" t="s">
        <v>46</v>
      </c>
      <c r="F1267" t="s">
        <v>55</v>
      </c>
      <c r="G1267" t="s">
        <v>107</v>
      </c>
      <c r="H1267" t="s">
        <v>49</v>
      </c>
      <c r="I1267" t="s">
        <v>57</v>
      </c>
      <c r="J1267" t="s">
        <v>107</v>
      </c>
      <c r="K1267" t="s">
        <v>49</v>
      </c>
      <c r="L1267" t="s">
        <v>70</v>
      </c>
      <c r="N1267" t="s">
        <v>166</v>
      </c>
      <c r="O1267" t="s">
        <v>70</v>
      </c>
      <c r="P1267" t="s">
        <v>107</v>
      </c>
      <c r="Q1267" t="s">
        <v>49</v>
      </c>
      <c r="R1267" t="s">
        <v>57</v>
      </c>
      <c r="S1267" t="s">
        <v>3925</v>
      </c>
      <c r="U1267" t="s">
        <v>42</v>
      </c>
      <c r="W1267" t="s">
        <v>42</v>
      </c>
      <c r="AC1267" t="s">
        <v>42</v>
      </c>
      <c r="AL1267" t="s">
        <v>43</v>
      </c>
    </row>
    <row r="1268" spans="1:38" x14ac:dyDescent="0.25">
      <c r="A1268">
        <v>1266</v>
      </c>
      <c r="B1268" t="s">
        <v>3926</v>
      </c>
      <c r="C1268" s="6" t="s">
        <v>3323</v>
      </c>
      <c r="D1268">
        <v>51</v>
      </c>
      <c r="E1268" t="s">
        <v>46</v>
      </c>
      <c r="F1268" t="s">
        <v>55</v>
      </c>
      <c r="G1268" t="s">
        <v>418</v>
      </c>
      <c r="H1268" t="s">
        <v>93</v>
      </c>
      <c r="I1268" t="s">
        <v>57</v>
      </c>
      <c r="J1268" t="s">
        <v>418</v>
      </c>
      <c r="K1268" t="s">
        <v>93</v>
      </c>
      <c r="L1268" t="s">
        <v>70</v>
      </c>
      <c r="O1268" t="s">
        <v>70</v>
      </c>
      <c r="S1268" t="s">
        <v>3927</v>
      </c>
      <c r="V1268" t="s">
        <v>42</v>
      </c>
      <c r="AC1268" t="s">
        <v>42</v>
      </c>
      <c r="AL1268" t="s">
        <v>43</v>
      </c>
    </row>
    <row r="1269" spans="1:38" x14ac:dyDescent="0.25">
      <c r="A1269">
        <v>1267</v>
      </c>
      <c r="B1269" t="s">
        <v>3928</v>
      </c>
      <c r="C1269" s="6" t="s">
        <v>475</v>
      </c>
      <c r="D1269">
        <v>50</v>
      </c>
      <c r="E1269" t="s">
        <v>46</v>
      </c>
      <c r="F1269" t="s">
        <v>55</v>
      </c>
      <c r="G1269" t="s">
        <v>525</v>
      </c>
      <c r="H1269" t="s">
        <v>93</v>
      </c>
      <c r="I1269" t="s">
        <v>57</v>
      </c>
      <c r="J1269" t="s">
        <v>525</v>
      </c>
      <c r="K1269" t="s">
        <v>93</v>
      </c>
      <c r="L1269" t="s">
        <v>70</v>
      </c>
      <c r="N1269" t="s">
        <v>170</v>
      </c>
      <c r="O1269" t="s">
        <v>70</v>
      </c>
      <c r="P1269" t="s">
        <v>525</v>
      </c>
      <c r="Q1269" t="s">
        <v>93</v>
      </c>
      <c r="R1269" t="s">
        <v>57</v>
      </c>
      <c r="S1269" t="s">
        <v>3929</v>
      </c>
      <c r="W1269" t="s">
        <v>42</v>
      </c>
      <c r="AL1269" t="s">
        <v>43</v>
      </c>
    </row>
    <row r="1270" spans="1:38" x14ac:dyDescent="0.25">
      <c r="A1270">
        <v>1268</v>
      </c>
      <c r="B1270" t="s">
        <v>3930</v>
      </c>
      <c r="C1270" s="6" t="s">
        <v>3764</v>
      </c>
      <c r="D1270">
        <v>21</v>
      </c>
      <c r="E1270" t="s">
        <v>46</v>
      </c>
      <c r="F1270" t="s">
        <v>55</v>
      </c>
      <c r="G1270" t="s">
        <v>97</v>
      </c>
      <c r="H1270" t="s">
        <v>82</v>
      </c>
      <c r="I1270" t="s">
        <v>57</v>
      </c>
      <c r="J1270" t="s">
        <v>97</v>
      </c>
      <c r="K1270" t="s">
        <v>82</v>
      </c>
      <c r="L1270" t="s">
        <v>70</v>
      </c>
      <c r="N1270" t="s">
        <v>59</v>
      </c>
      <c r="O1270" t="s">
        <v>70</v>
      </c>
      <c r="P1270" t="s">
        <v>97</v>
      </c>
      <c r="Q1270" t="s">
        <v>82</v>
      </c>
      <c r="S1270" t="s">
        <v>3931</v>
      </c>
      <c r="W1270" t="s">
        <v>42</v>
      </c>
      <c r="AI1270" t="s">
        <v>607</v>
      </c>
      <c r="AK1270" t="s">
        <v>42</v>
      </c>
      <c r="AL1270" t="s">
        <v>43</v>
      </c>
    </row>
    <row r="1271" spans="1:38" x14ac:dyDescent="0.25">
      <c r="A1271">
        <v>1269</v>
      </c>
      <c r="B1271" t="s">
        <v>3932</v>
      </c>
      <c r="C1271" s="6" t="s">
        <v>981</v>
      </c>
      <c r="D1271">
        <v>52</v>
      </c>
      <c r="E1271" t="s">
        <v>54</v>
      </c>
      <c r="F1271" t="s">
        <v>106</v>
      </c>
      <c r="G1271" t="s">
        <v>146</v>
      </c>
      <c r="H1271" t="s">
        <v>49</v>
      </c>
      <c r="I1271" t="s">
        <v>57</v>
      </c>
      <c r="J1271" t="s">
        <v>146</v>
      </c>
      <c r="L1271" t="s">
        <v>50</v>
      </c>
      <c r="N1271" t="s">
        <v>59</v>
      </c>
      <c r="O1271" t="s">
        <v>890</v>
      </c>
      <c r="P1271" t="s">
        <v>146</v>
      </c>
      <c r="S1271" t="s">
        <v>873</v>
      </c>
      <c r="V1271" t="s">
        <v>42</v>
      </c>
      <c r="AL1271" t="s">
        <v>43</v>
      </c>
    </row>
    <row r="1272" spans="1:38" x14ac:dyDescent="0.25">
      <c r="A1272">
        <v>1270</v>
      </c>
      <c r="B1272" t="s">
        <v>3933</v>
      </c>
      <c r="C1272" s="6" t="s">
        <v>3934</v>
      </c>
      <c r="D1272">
        <v>28</v>
      </c>
      <c r="E1272" t="s">
        <v>46</v>
      </c>
      <c r="F1272" t="s">
        <v>55</v>
      </c>
      <c r="G1272" t="s">
        <v>93</v>
      </c>
      <c r="H1272" t="s">
        <v>93</v>
      </c>
      <c r="J1272" t="s">
        <v>93</v>
      </c>
      <c r="K1272" t="s">
        <v>93</v>
      </c>
      <c r="L1272" t="s">
        <v>70</v>
      </c>
      <c r="N1272" t="s">
        <v>269</v>
      </c>
      <c r="O1272" t="s">
        <v>70</v>
      </c>
      <c r="S1272" t="s">
        <v>89</v>
      </c>
      <c r="U1272" t="s">
        <v>42</v>
      </c>
      <c r="AL1272" t="s">
        <v>43</v>
      </c>
    </row>
    <row r="1273" spans="1:38" x14ac:dyDescent="0.25">
      <c r="A1273">
        <v>1271</v>
      </c>
      <c r="B1273" t="s">
        <v>3935</v>
      </c>
      <c r="C1273" s="6" t="s">
        <v>1921</v>
      </c>
      <c r="D1273">
        <v>38</v>
      </c>
      <c r="E1273" t="s">
        <v>54</v>
      </c>
      <c r="F1273" t="s">
        <v>55</v>
      </c>
      <c r="G1273" t="s">
        <v>208</v>
      </c>
      <c r="H1273" t="s">
        <v>93</v>
      </c>
      <c r="I1273" t="s">
        <v>57</v>
      </c>
      <c r="J1273" t="s">
        <v>208</v>
      </c>
      <c r="L1273" t="s">
        <v>50</v>
      </c>
      <c r="O1273" t="s">
        <v>60</v>
      </c>
      <c r="S1273" t="s">
        <v>21</v>
      </c>
      <c r="V1273" t="s">
        <v>42</v>
      </c>
      <c r="AL1273" t="s">
        <v>43</v>
      </c>
    </row>
    <row r="1274" spans="1:38" x14ac:dyDescent="0.25">
      <c r="A1274">
        <v>1272</v>
      </c>
      <c r="B1274" t="s">
        <v>3936</v>
      </c>
      <c r="C1274" s="6" t="s">
        <v>1708</v>
      </c>
      <c r="D1274">
        <v>51</v>
      </c>
      <c r="E1274" t="s">
        <v>46</v>
      </c>
      <c r="F1274" t="s">
        <v>55</v>
      </c>
      <c r="G1274" t="s">
        <v>165</v>
      </c>
      <c r="J1274" t="s">
        <v>165</v>
      </c>
      <c r="K1274" t="s">
        <v>93</v>
      </c>
      <c r="L1274" t="s">
        <v>70</v>
      </c>
      <c r="N1274" t="s">
        <v>102</v>
      </c>
      <c r="O1274" t="s">
        <v>70</v>
      </c>
      <c r="S1274" t="s">
        <v>3937</v>
      </c>
      <c r="AA1274" t="s">
        <v>42</v>
      </c>
      <c r="AC1274" t="s">
        <v>42</v>
      </c>
      <c r="AL1274" t="s">
        <v>43</v>
      </c>
    </row>
    <row r="1275" spans="1:38" x14ac:dyDescent="0.25">
      <c r="A1275">
        <v>1273</v>
      </c>
      <c r="B1275" t="s">
        <v>3938</v>
      </c>
      <c r="C1275" s="6" t="s">
        <v>3939</v>
      </c>
      <c r="D1275">
        <v>24</v>
      </c>
      <c r="E1275" t="s">
        <v>46</v>
      </c>
      <c r="F1275" t="s">
        <v>55</v>
      </c>
      <c r="G1275" t="s">
        <v>101</v>
      </c>
      <c r="H1275" t="s">
        <v>101</v>
      </c>
      <c r="I1275" t="s">
        <v>57</v>
      </c>
      <c r="J1275" t="s">
        <v>101</v>
      </c>
      <c r="K1275" t="s">
        <v>101</v>
      </c>
      <c r="L1275" t="s">
        <v>70</v>
      </c>
      <c r="O1275" t="s">
        <v>70</v>
      </c>
      <c r="P1275" t="s">
        <v>101</v>
      </c>
      <c r="Q1275" t="s">
        <v>101</v>
      </c>
      <c r="R1275" t="s">
        <v>57</v>
      </c>
      <c r="S1275" t="s">
        <v>565</v>
      </c>
      <c r="U1275" t="s">
        <v>42</v>
      </c>
      <c r="AK1275" t="s">
        <v>42</v>
      </c>
      <c r="AL1275" t="s">
        <v>43</v>
      </c>
    </row>
    <row r="1276" spans="1:38" x14ac:dyDescent="0.25">
      <c r="A1276">
        <v>1274</v>
      </c>
      <c r="B1276" t="s">
        <v>3940</v>
      </c>
      <c r="C1276" s="6" t="s">
        <v>1962</v>
      </c>
      <c r="D1276">
        <v>48</v>
      </c>
      <c r="E1276" t="s">
        <v>46</v>
      </c>
      <c r="F1276" t="s">
        <v>47</v>
      </c>
      <c r="G1276" t="s">
        <v>2091</v>
      </c>
      <c r="H1276" t="s">
        <v>82</v>
      </c>
      <c r="I1276" t="s">
        <v>57</v>
      </c>
      <c r="J1276" t="s">
        <v>82</v>
      </c>
      <c r="K1276" t="s">
        <v>82</v>
      </c>
      <c r="L1276" t="s">
        <v>50</v>
      </c>
      <c r="N1276" t="s">
        <v>59</v>
      </c>
      <c r="O1276" t="s">
        <v>287</v>
      </c>
      <c r="P1276" t="s">
        <v>1500</v>
      </c>
      <c r="Q1276" t="s">
        <v>82</v>
      </c>
      <c r="R1276" t="s">
        <v>57</v>
      </c>
      <c r="S1276" t="s">
        <v>2804</v>
      </c>
      <c r="U1276" t="s">
        <v>42</v>
      </c>
      <c r="W1276" t="s">
        <v>42</v>
      </c>
      <c r="AA1276" t="s">
        <v>42</v>
      </c>
      <c r="AL1276" t="s">
        <v>43</v>
      </c>
    </row>
    <row r="1277" spans="1:38" x14ac:dyDescent="0.25">
      <c r="A1277">
        <v>1275</v>
      </c>
      <c r="B1277" t="s">
        <v>3941</v>
      </c>
      <c r="C1277" s="6" t="s">
        <v>505</v>
      </c>
      <c r="D1277">
        <v>54</v>
      </c>
      <c r="E1277" t="s">
        <v>46</v>
      </c>
      <c r="F1277" t="s">
        <v>47</v>
      </c>
      <c r="G1277" t="s">
        <v>525</v>
      </c>
      <c r="H1277" t="s">
        <v>93</v>
      </c>
      <c r="I1277" t="s">
        <v>57</v>
      </c>
      <c r="J1277" t="s">
        <v>82</v>
      </c>
      <c r="L1277" t="s">
        <v>50</v>
      </c>
      <c r="N1277" t="s">
        <v>59</v>
      </c>
      <c r="O1277" t="s">
        <v>34</v>
      </c>
      <c r="P1277" t="s">
        <v>82</v>
      </c>
      <c r="S1277" t="s">
        <v>2959</v>
      </c>
      <c r="U1277" t="s">
        <v>42</v>
      </c>
      <c r="W1277" t="s">
        <v>42</v>
      </c>
      <c r="AA1277" t="s">
        <v>42</v>
      </c>
      <c r="AK1277" t="s">
        <v>42</v>
      </c>
      <c r="AL1277" t="s">
        <v>43</v>
      </c>
    </row>
    <row r="1278" spans="1:38" x14ac:dyDescent="0.25">
      <c r="A1278">
        <v>1276</v>
      </c>
      <c r="B1278" t="s">
        <v>3942</v>
      </c>
      <c r="C1278" s="6" t="s">
        <v>3943</v>
      </c>
      <c r="D1278">
        <v>56</v>
      </c>
      <c r="E1278" t="s">
        <v>46</v>
      </c>
      <c r="F1278" t="s">
        <v>55</v>
      </c>
      <c r="G1278" t="s">
        <v>61</v>
      </c>
      <c r="J1278" t="s">
        <v>192</v>
      </c>
      <c r="K1278" t="s">
        <v>82</v>
      </c>
      <c r="L1278" t="s">
        <v>34</v>
      </c>
      <c r="M1278" t="s">
        <v>1019</v>
      </c>
      <c r="N1278" t="s">
        <v>59</v>
      </c>
      <c r="O1278" t="s">
        <v>34</v>
      </c>
      <c r="P1278" t="s">
        <v>192</v>
      </c>
      <c r="Q1278" t="s">
        <v>82</v>
      </c>
      <c r="R1278" t="s">
        <v>57</v>
      </c>
      <c r="S1278" t="s">
        <v>3944</v>
      </c>
      <c r="U1278" t="s">
        <v>42</v>
      </c>
      <c r="V1278" t="s">
        <v>42</v>
      </c>
      <c r="W1278" t="s">
        <v>42</v>
      </c>
      <c r="AC1278" t="s">
        <v>42</v>
      </c>
      <c r="AL1278" t="s">
        <v>43</v>
      </c>
    </row>
    <row r="1279" spans="1:38" x14ac:dyDescent="0.25">
      <c r="A1279">
        <v>1277</v>
      </c>
      <c r="B1279" t="s">
        <v>3945</v>
      </c>
      <c r="C1279" s="6" t="s">
        <v>3946</v>
      </c>
      <c r="D1279">
        <v>40</v>
      </c>
      <c r="E1279" t="s">
        <v>46</v>
      </c>
      <c r="F1279" t="s">
        <v>106</v>
      </c>
      <c r="G1279" t="s">
        <v>146</v>
      </c>
      <c r="H1279" t="s">
        <v>49</v>
      </c>
      <c r="I1279" t="s">
        <v>57</v>
      </c>
      <c r="J1279" t="s">
        <v>146</v>
      </c>
      <c r="K1279" t="s">
        <v>49</v>
      </c>
      <c r="L1279" t="s">
        <v>70</v>
      </c>
      <c r="O1279" t="s">
        <v>70</v>
      </c>
      <c r="P1279" t="s">
        <v>146</v>
      </c>
      <c r="Q1279" t="s">
        <v>49</v>
      </c>
      <c r="R1279" t="s">
        <v>57</v>
      </c>
      <c r="S1279" t="s">
        <v>3947</v>
      </c>
      <c r="W1279" t="s">
        <v>42</v>
      </c>
      <c r="Y1279" t="s">
        <v>42</v>
      </c>
      <c r="AK1279" t="s">
        <v>42</v>
      </c>
      <c r="AL1279" t="s">
        <v>43</v>
      </c>
    </row>
    <row r="1280" spans="1:38" x14ac:dyDescent="0.25">
      <c r="A1280">
        <v>1278</v>
      </c>
      <c r="B1280" t="s">
        <v>3948</v>
      </c>
      <c r="C1280" s="6" t="s">
        <v>996</v>
      </c>
      <c r="D1280">
        <v>45</v>
      </c>
      <c r="E1280" t="s">
        <v>46</v>
      </c>
      <c r="F1280" t="s">
        <v>55</v>
      </c>
      <c r="J1280" t="s">
        <v>341</v>
      </c>
      <c r="K1280" t="s">
        <v>101</v>
      </c>
      <c r="L1280" t="s">
        <v>34</v>
      </c>
      <c r="M1280" t="s">
        <v>479</v>
      </c>
      <c r="N1280" t="s">
        <v>59</v>
      </c>
      <c r="O1280" t="s">
        <v>377</v>
      </c>
      <c r="P1280" t="s">
        <v>341</v>
      </c>
      <c r="Q1280" t="s">
        <v>101</v>
      </c>
      <c r="R1280" t="s">
        <v>57</v>
      </c>
      <c r="S1280" t="s">
        <v>873</v>
      </c>
      <c r="V1280" t="s">
        <v>42</v>
      </c>
      <c r="AL1280" t="s">
        <v>43</v>
      </c>
    </row>
    <row r="1281" spans="1:38" x14ac:dyDescent="0.25">
      <c r="A1281">
        <v>1279</v>
      </c>
      <c r="B1281" t="s">
        <v>3949</v>
      </c>
      <c r="C1281" s="6" t="s">
        <v>3950</v>
      </c>
      <c r="D1281">
        <v>40</v>
      </c>
      <c r="E1281" t="s">
        <v>46</v>
      </c>
      <c r="F1281" t="s">
        <v>55</v>
      </c>
      <c r="G1281" t="s">
        <v>3951</v>
      </c>
      <c r="H1281" t="s">
        <v>82</v>
      </c>
      <c r="I1281" t="s">
        <v>57</v>
      </c>
      <c r="J1281" t="s">
        <v>3951</v>
      </c>
      <c r="K1281" t="s">
        <v>82</v>
      </c>
      <c r="L1281" t="s">
        <v>70</v>
      </c>
      <c r="N1281" t="s">
        <v>59</v>
      </c>
      <c r="O1281" t="s">
        <v>70</v>
      </c>
      <c r="P1281" t="s">
        <v>3951</v>
      </c>
      <c r="Q1281" t="s">
        <v>82</v>
      </c>
      <c r="R1281" t="s">
        <v>57</v>
      </c>
      <c r="S1281" t="s">
        <v>3952</v>
      </c>
      <c r="U1281" t="s">
        <v>42</v>
      </c>
      <c r="W1281" t="s">
        <v>42</v>
      </c>
      <c r="X1281" t="s">
        <v>42</v>
      </c>
      <c r="AA1281" t="s">
        <v>42</v>
      </c>
      <c r="AL1281" t="s">
        <v>43</v>
      </c>
    </row>
    <row r="1282" spans="1:38" x14ac:dyDescent="0.25">
      <c r="A1282">
        <v>1280</v>
      </c>
      <c r="B1282" t="s">
        <v>3953</v>
      </c>
      <c r="C1282" s="6" t="s">
        <v>559</v>
      </c>
      <c r="D1282">
        <v>41</v>
      </c>
      <c r="E1282" t="s">
        <v>46</v>
      </c>
      <c r="F1282" t="s">
        <v>106</v>
      </c>
      <c r="G1282" t="s">
        <v>525</v>
      </c>
      <c r="H1282" t="s">
        <v>93</v>
      </c>
      <c r="I1282" t="s">
        <v>57</v>
      </c>
      <c r="J1282" t="s">
        <v>525</v>
      </c>
      <c r="K1282" t="s">
        <v>93</v>
      </c>
      <c r="L1282" t="s">
        <v>70</v>
      </c>
      <c r="N1282" t="s">
        <v>350</v>
      </c>
      <c r="O1282" t="s">
        <v>70</v>
      </c>
      <c r="P1282" t="s">
        <v>525</v>
      </c>
      <c r="Q1282" t="s">
        <v>93</v>
      </c>
      <c r="S1282" t="s">
        <v>3954</v>
      </c>
      <c r="U1282" t="s">
        <v>42</v>
      </c>
      <c r="W1282" t="s">
        <v>42</v>
      </c>
      <c r="X1282" t="s">
        <v>42</v>
      </c>
      <c r="AK1282" t="s">
        <v>42</v>
      </c>
      <c r="AL1282" t="s">
        <v>43</v>
      </c>
    </row>
    <row r="1283" spans="1:38" x14ac:dyDescent="0.25">
      <c r="A1283">
        <v>1281</v>
      </c>
      <c r="B1283" t="s">
        <v>3955</v>
      </c>
      <c r="C1283" s="6" t="s">
        <v>3956</v>
      </c>
      <c r="D1283">
        <v>65</v>
      </c>
      <c r="E1283" t="s">
        <v>54</v>
      </c>
      <c r="F1283" t="s">
        <v>55</v>
      </c>
      <c r="G1283" t="s">
        <v>2091</v>
      </c>
      <c r="H1283" t="s">
        <v>82</v>
      </c>
      <c r="I1283" t="s">
        <v>57</v>
      </c>
      <c r="J1283" t="s">
        <v>2091</v>
      </c>
      <c r="K1283" t="s">
        <v>82</v>
      </c>
      <c r="L1283" t="s">
        <v>70</v>
      </c>
      <c r="N1283" t="s">
        <v>102</v>
      </c>
      <c r="O1283" t="s">
        <v>70</v>
      </c>
      <c r="P1283" t="s">
        <v>2091</v>
      </c>
      <c r="Q1283" t="s">
        <v>82</v>
      </c>
      <c r="R1283" t="s">
        <v>57</v>
      </c>
      <c r="S1283" t="s">
        <v>3957</v>
      </c>
      <c r="AA1283" t="s">
        <v>42</v>
      </c>
      <c r="AF1283" t="s">
        <v>42</v>
      </c>
      <c r="AL1283" t="s">
        <v>43</v>
      </c>
    </row>
    <row r="1284" spans="1:38" x14ac:dyDescent="0.25">
      <c r="A1284">
        <v>1282</v>
      </c>
      <c r="B1284" t="s">
        <v>3958</v>
      </c>
      <c r="C1284" s="6" t="s">
        <v>2887</v>
      </c>
      <c r="D1284">
        <v>48</v>
      </c>
      <c r="E1284" t="s">
        <v>46</v>
      </c>
      <c r="F1284" t="s">
        <v>55</v>
      </c>
      <c r="G1284" t="s">
        <v>1593</v>
      </c>
      <c r="H1284" t="s">
        <v>142</v>
      </c>
      <c r="J1284" t="s">
        <v>1593</v>
      </c>
      <c r="K1284" t="s">
        <v>142</v>
      </c>
      <c r="L1284" t="s">
        <v>70</v>
      </c>
      <c r="N1284" t="s">
        <v>83</v>
      </c>
      <c r="O1284" t="s">
        <v>70</v>
      </c>
      <c r="S1284" t="s">
        <v>3959</v>
      </c>
      <c r="AE1284" t="s">
        <v>42</v>
      </c>
      <c r="AL1284" t="s">
        <v>43</v>
      </c>
    </row>
    <row r="1285" spans="1:38" x14ac:dyDescent="0.25">
      <c r="A1285">
        <v>1283</v>
      </c>
      <c r="B1285" t="s">
        <v>3960</v>
      </c>
      <c r="C1285" s="6" t="s">
        <v>912</v>
      </c>
      <c r="D1285">
        <v>59</v>
      </c>
      <c r="E1285" t="s">
        <v>46</v>
      </c>
      <c r="F1285" t="s">
        <v>55</v>
      </c>
      <c r="G1285" t="s">
        <v>136</v>
      </c>
      <c r="H1285" t="s">
        <v>137</v>
      </c>
      <c r="I1285" t="s">
        <v>57</v>
      </c>
      <c r="J1285" t="s">
        <v>136</v>
      </c>
      <c r="K1285" t="s">
        <v>137</v>
      </c>
      <c r="L1285" t="s">
        <v>50</v>
      </c>
      <c r="N1285" t="s">
        <v>166</v>
      </c>
      <c r="O1285" t="s">
        <v>3961</v>
      </c>
      <c r="P1285" t="s">
        <v>61</v>
      </c>
      <c r="R1285" t="s">
        <v>57</v>
      </c>
      <c r="S1285" t="s">
        <v>3962</v>
      </c>
      <c r="V1285" t="s">
        <v>42</v>
      </c>
      <c r="AL1285" t="s">
        <v>43</v>
      </c>
    </row>
    <row r="1286" spans="1:38" x14ac:dyDescent="0.25">
      <c r="A1286">
        <v>1284</v>
      </c>
      <c r="B1286" t="s">
        <v>3963</v>
      </c>
      <c r="C1286" s="6" t="s">
        <v>360</v>
      </c>
      <c r="D1286">
        <v>50</v>
      </c>
      <c r="E1286" t="s">
        <v>46</v>
      </c>
      <c r="F1286" t="s">
        <v>47</v>
      </c>
      <c r="G1286" t="s">
        <v>93</v>
      </c>
      <c r="H1286" t="s">
        <v>93</v>
      </c>
      <c r="I1286" t="s">
        <v>57</v>
      </c>
      <c r="J1286" t="s">
        <v>93</v>
      </c>
      <c r="L1286" t="s">
        <v>70</v>
      </c>
      <c r="N1286" t="s">
        <v>456</v>
      </c>
      <c r="O1286" t="s">
        <v>70</v>
      </c>
      <c r="P1286" t="s">
        <v>93</v>
      </c>
      <c r="S1286" t="s">
        <v>3964</v>
      </c>
      <c r="W1286" t="s">
        <v>42</v>
      </c>
      <c r="AA1286" t="s">
        <v>42</v>
      </c>
      <c r="AK1286" t="s">
        <v>42</v>
      </c>
      <c r="AL1286" t="s">
        <v>43</v>
      </c>
    </row>
    <row r="1287" spans="1:38" x14ac:dyDescent="0.25">
      <c r="A1287">
        <v>1285</v>
      </c>
      <c r="B1287" t="s">
        <v>3965</v>
      </c>
      <c r="C1287" s="6" t="s">
        <v>1088</v>
      </c>
      <c r="D1287">
        <v>44</v>
      </c>
      <c r="E1287" t="s">
        <v>54</v>
      </c>
      <c r="F1287" t="s">
        <v>55</v>
      </c>
      <c r="G1287" t="s">
        <v>208</v>
      </c>
      <c r="J1287" t="s">
        <v>208</v>
      </c>
      <c r="K1287" t="s">
        <v>93</v>
      </c>
      <c r="L1287" t="s">
        <v>34</v>
      </c>
      <c r="N1287" t="s">
        <v>102</v>
      </c>
      <c r="O1287" t="s">
        <v>34</v>
      </c>
      <c r="S1287" t="s">
        <v>3966</v>
      </c>
      <c r="AD1287" t="s">
        <v>42</v>
      </c>
      <c r="AF1287" t="s">
        <v>42</v>
      </c>
      <c r="AL1287" t="s">
        <v>43</v>
      </c>
    </row>
    <row r="1288" spans="1:38" x14ac:dyDescent="0.25">
      <c r="A1288">
        <v>1286</v>
      </c>
      <c r="B1288" t="s">
        <v>3967</v>
      </c>
      <c r="C1288" s="6" t="s">
        <v>3968</v>
      </c>
      <c r="D1288">
        <v>17</v>
      </c>
      <c r="E1288" t="s">
        <v>54</v>
      </c>
      <c r="F1288" t="s">
        <v>55</v>
      </c>
      <c r="G1288" t="s">
        <v>3633</v>
      </c>
      <c r="H1288" t="s">
        <v>2510</v>
      </c>
      <c r="J1288" t="s">
        <v>469</v>
      </c>
      <c r="K1288" t="s">
        <v>202</v>
      </c>
      <c r="L1288" t="s">
        <v>50</v>
      </c>
      <c r="N1288" t="s">
        <v>2440</v>
      </c>
      <c r="O1288" t="s">
        <v>70</v>
      </c>
      <c r="S1288" t="s">
        <v>89</v>
      </c>
      <c r="U1288" t="s">
        <v>42</v>
      </c>
      <c r="AL1288" t="s">
        <v>43</v>
      </c>
    </row>
    <row r="1289" spans="1:38" x14ac:dyDescent="0.25">
      <c r="A1289">
        <v>1287</v>
      </c>
      <c r="B1289" t="s">
        <v>3969</v>
      </c>
      <c r="C1289" s="6" t="s">
        <v>1090</v>
      </c>
      <c r="D1289">
        <v>50</v>
      </c>
      <c r="E1289" t="s">
        <v>46</v>
      </c>
      <c r="F1289" t="s">
        <v>55</v>
      </c>
      <c r="G1289" t="s">
        <v>2405</v>
      </c>
      <c r="H1289" t="s">
        <v>101</v>
      </c>
      <c r="J1289" t="s">
        <v>2405</v>
      </c>
      <c r="K1289" t="s">
        <v>101</v>
      </c>
      <c r="L1289" t="s">
        <v>70</v>
      </c>
      <c r="N1289" t="s">
        <v>269</v>
      </c>
      <c r="O1289" t="s">
        <v>70</v>
      </c>
      <c r="S1289" t="s">
        <v>659</v>
      </c>
      <c r="U1289" t="s">
        <v>42</v>
      </c>
      <c r="V1289" t="s">
        <v>42</v>
      </c>
      <c r="AL1289" t="s">
        <v>43</v>
      </c>
    </row>
    <row r="1290" spans="1:38" x14ac:dyDescent="0.25">
      <c r="A1290">
        <v>1288</v>
      </c>
      <c r="B1290" t="s">
        <v>3970</v>
      </c>
      <c r="C1290" s="6" t="s">
        <v>3971</v>
      </c>
      <c r="D1290">
        <v>22</v>
      </c>
      <c r="E1290" t="s">
        <v>46</v>
      </c>
      <c r="F1290" t="s">
        <v>74</v>
      </c>
      <c r="G1290" t="s">
        <v>93</v>
      </c>
      <c r="H1290" t="s">
        <v>93</v>
      </c>
      <c r="J1290" t="s">
        <v>93</v>
      </c>
      <c r="K1290" t="s">
        <v>93</v>
      </c>
      <c r="L1290" t="s">
        <v>70</v>
      </c>
      <c r="N1290" t="s">
        <v>269</v>
      </c>
      <c r="O1290" t="s">
        <v>70</v>
      </c>
      <c r="S1290" t="s">
        <v>89</v>
      </c>
      <c r="U1290" t="s">
        <v>42</v>
      </c>
      <c r="AL1290" t="s">
        <v>43</v>
      </c>
    </row>
    <row r="1291" spans="1:38" x14ac:dyDescent="0.25">
      <c r="A1291">
        <v>1289</v>
      </c>
      <c r="B1291" t="s">
        <v>3972</v>
      </c>
      <c r="C1291" s="6" t="s">
        <v>1076</v>
      </c>
      <c r="D1291">
        <v>65</v>
      </c>
      <c r="E1291" t="s">
        <v>46</v>
      </c>
      <c r="F1291" t="s">
        <v>55</v>
      </c>
      <c r="G1291" t="s">
        <v>1049</v>
      </c>
      <c r="H1291" t="s">
        <v>142</v>
      </c>
      <c r="I1291" t="s">
        <v>57</v>
      </c>
      <c r="J1291" t="s">
        <v>1049</v>
      </c>
      <c r="K1291" t="s">
        <v>142</v>
      </c>
      <c r="L1291" t="s">
        <v>70</v>
      </c>
      <c r="N1291" t="s">
        <v>350</v>
      </c>
      <c r="O1291" t="s">
        <v>70</v>
      </c>
      <c r="P1291" t="s">
        <v>1049</v>
      </c>
      <c r="Q1291" t="s">
        <v>142</v>
      </c>
      <c r="S1291" t="s">
        <v>3335</v>
      </c>
      <c r="T1291" t="s">
        <v>3973</v>
      </c>
      <c r="U1291" t="s">
        <v>42</v>
      </c>
      <c r="V1291" t="s">
        <v>42</v>
      </c>
      <c r="AK1291" t="s">
        <v>42</v>
      </c>
      <c r="AL1291" t="s">
        <v>43</v>
      </c>
    </row>
    <row r="1292" spans="1:38" x14ac:dyDescent="0.25">
      <c r="A1292">
        <v>1290</v>
      </c>
      <c r="B1292" t="s">
        <v>3974</v>
      </c>
      <c r="C1292" s="6" t="s">
        <v>3975</v>
      </c>
      <c r="D1292">
        <v>51</v>
      </c>
      <c r="E1292" t="s">
        <v>46</v>
      </c>
      <c r="F1292" t="s">
        <v>55</v>
      </c>
      <c r="G1292" t="s">
        <v>165</v>
      </c>
      <c r="J1292" t="s">
        <v>165</v>
      </c>
      <c r="L1292" t="s">
        <v>70</v>
      </c>
      <c r="N1292" t="s">
        <v>3976</v>
      </c>
      <c r="O1292" t="s">
        <v>70</v>
      </c>
      <c r="S1292" t="s">
        <v>3977</v>
      </c>
      <c r="V1292" t="s">
        <v>42</v>
      </c>
      <c r="W1292" t="s">
        <v>42</v>
      </c>
      <c r="AL1292" t="s">
        <v>43</v>
      </c>
    </row>
    <row r="1293" spans="1:38" x14ac:dyDescent="0.25">
      <c r="A1293">
        <v>1291</v>
      </c>
      <c r="B1293" t="s">
        <v>3978</v>
      </c>
      <c r="C1293" s="6" t="s">
        <v>3979</v>
      </c>
      <c r="D1293">
        <v>67</v>
      </c>
      <c r="E1293" t="s">
        <v>54</v>
      </c>
      <c r="F1293" t="s">
        <v>55</v>
      </c>
      <c r="G1293" t="s">
        <v>49</v>
      </c>
      <c r="H1293" t="s">
        <v>49</v>
      </c>
      <c r="J1293" t="s">
        <v>49</v>
      </c>
      <c r="K1293" t="s">
        <v>49</v>
      </c>
      <c r="L1293" t="s">
        <v>70</v>
      </c>
      <c r="N1293" t="s">
        <v>269</v>
      </c>
      <c r="O1293" t="s">
        <v>70</v>
      </c>
      <c r="S1293" t="s">
        <v>89</v>
      </c>
      <c r="U1293" t="s">
        <v>42</v>
      </c>
      <c r="AL1293" t="s">
        <v>43</v>
      </c>
    </row>
    <row r="1294" spans="1:38" x14ac:dyDescent="0.25">
      <c r="A1294">
        <v>1292</v>
      </c>
      <c r="B1294" t="s">
        <v>3980</v>
      </c>
      <c r="C1294" s="6" t="s">
        <v>877</v>
      </c>
      <c r="D1294">
        <v>36</v>
      </c>
      <c r="E1294" t="s">
        <v>46</v>
      </c>
      <c r="F1294" t="s">
        <v>55</v>
      </c>
      <c r="G1294" t="s">
        <v>146</v>
      </c>
      <c r="H1294" t="s">
        <v>49</v>
      </c>
      <c r="I1294" t="s">
        <v>57</v>
      </c>
      <c r="J1294" t="s">
        <v>146</v>
      </c>
      <c r="K1294" t="s">
        <v>49</v>
      </c>
      <c r="L1294" t="s">
        <v>70</v>
      </c>
      <c r="N1294" t="s">
        <v>170</v>
      </c>
      <c r="O1294" t="s">
        <v>70</v>
      </c>
      <c r="P1294" t="s">
        <v>146</v>
      </c>
      <c r="Q1294" t="s">
        <v>49</v>
      </c>
      <c r="R1294" t="s">
        <v>57</v>
      </c>
      <c r="S1294" t="s">
        <v>3981</v>
      </c>
      <c r="V1294" t="s">
        <v>42</v>
      </c>
      <c r="W1294" t="s">
        <v>42</v>
      </c>
      <c r="X1294" t="s">
        <v>42</v>
      </c>
      <c r="AA1294" t="s">
        <v>42</v>
      </c>
      <c r="AL1294" t="s">
        <v>43</v>
      </c>
    </row>
    <row r="1295" spans="1:38" x14ac:dyDescent="0.25">
      <c r="A1295">
        <v>1293</v>
      </c>
      <c r="B1295" t="s">
        <v>3982</v>
      </c>
      <c r="C1295" s="6" t="s">
        <v>3190</v>
      </c>
      <c r="D1295">
        <v>53</v>
      </c>
      <c r="E1295" t="s">
        <v>46</v>
      </c>
      <c r="F1295" t="s">
        <v>55</v>
      </c>
      <c r="G1295" t="s">
        <v>3983</v>
      </c>
      <c r="H1295" t="s">
        <v>49</v>
      </c>
      <c r="I1295" t="s">
        <v>57</v>
      </c>
      <c r="J1295" t="s">
        <v>3983</v>
      </c>
      <c r="K1295" t="s">
        <v>49</v>
      </c>
      <c r="L1295" t="s">
        <v>70</v>
      </c>
      <c r="N1295" t="s">
        <v>59</v>
      </c>
      <c r="O1295" t="s">
        <v>70</v>
      </c>
      <c r="P1295" t="s">
        <v>3983</v>
      </c>
      <c r="Q1295" t="s">
        <v>49</v>
      </c>
      <c r="S1295" t="s">
        <v>3984</v>
      </c>
      <c r="U1295" t="s">
        <v>42</v>
      </c>
      <c r="V1295" t="s">
        <v>42</v>
      </c>
      <c r="W1295" t="s">
        <v>42</v>
      </c>
      <c r="X1295" t="s">
        <v>42</v>
      </c>
      <c r="AC1295" t="s">
        <v>42</v>
      </c>
      <c r="AK1295" t="s">
        <v>42</v>
      </c>
      <c r="AL1295" t="s">
        <v>43</v>
      </c>
    </row>
    <row r="1296" spans="1:38" x14ac:dyDescent="0.25">
      <c r="A1296">
        <v>1294</v>
      </c>
      <c r="B1296" t="s">
        <v>3985</v>
      </c>
      <c r="C1296" s="6" t="s">
        <v>3986</v>
      </c>
      <c r="D1296">
        <v>45</v>
      </c>
      <c r="E1296" t="s">
        <v>46</v>
      </c>
      <c r="F1296" t="s">
        <v>106</v>
      </c>
      <c r="G1296" t="s">
        <v>97</v>
      </c>
      <c r="H1296" t="s">
        <v>82</v>
      </c>
      <c r="J1296" t="s">
        <v>97</v>
      </c>
      <c r="K1296" t="s">
        <v>82</v>
      </c>
      <c r="L1296" t="s">
        <v>70</v>
      </c>
      <c r="N1296" t="s">
        <v>761</v>
      </c>
      <c r="O1296" t="s">
        <v>70</v>
      </c>
      <c r="S1296" t="s">
        <v>762</v>
      </c>
      <c r="U1296" t="s">
        <v>42</v>
      </c>
      <c r="AL1296" t="s">
        <v>43</v>
      </c>
    </row>
    <row r="1297" spans="1:38" x14ac:dyDescent="0.25">
      <c r="A1297">
        <v>1295</v>
      </c>
      <c r="B1297" t="s">
        <v>3987</v>
      </c>
      <c r="C1297" s="6" t="s">
        <v>1124</v>
      </c>
      <c r="D1297">
        <v>50</v>
      </c>
      <c r="E1297" t="s">
        <v>46</v>
      </c>
      <c r="F1297" t="s">
        <v>55</v>
      </c>
      <c r="G1297" t="s">
        <v>93</v>
      </c>
      <c r="H1297" t="s">
        <v>93</v>
      </c>
      <c r="J1297" t="s">
        <v>93</v>
      </c>
      <c r="K1297" t="s">
        <v>93</v>
      </c>
      <c r="L1297" t="s">
        <v>50</v>
      </c>
      <c r="N1297" t="s">
        <v>2978</v>
      </c>
      <c r="O1297" t="s">
        <v>70</v>
      </c>
      <c r="S1297" t="s">
        <v>3788</v>
      </c>
      <c r="U1297" t="s">
        <v>42</v>
      </c>
      <c r="AA1297" t="s">
        <v>42</v>
      </c>
      <c r="AL1297" t="s">
        <v>43</v>
      </c>
    </row>
    <row r="1298" spans="1:38" x14ac:dyDescent="0.25">
      <c r="A1298">
        <v>1296</v>
      </c>
      <c r="B1298" t="s">
        <v>3988</v>
      </c>
      <c r="C1298" s="6" t="s">
        <v>619</v>
      </c>
      <c r="D1298">
        <v>41</v>
      </c>
      <c r="E1298" t="s">
        <v>54</v>
      </c>
      <c r="F1298" t="s">
        <v>55</v>
      </c>
      <c r="G1298" t="s">
        <v>273</v>
      </c>
      <c r="H1298" t="s">
        <v>202</v>
      </c>
      <c r="I1298" t="s">
        <v>57</v>
      </c>
      <c r="J1298" t="s">
        <v>273</v>
      </c>
      <c r="K1298" t="s">
        <v>202</v>
      </c>
      <c r="L1298" t="s">
        <v>70</v>
      </c>
      <c r="N1298" t="s">
        <v>3989</v>
      </c>
      <c r="O1298" t="s">
        <v>70</v>
      </c>
      <c r="P1298" t="s">
        <v>273</v>
      </c>
      <c r="Q1298" t="s">
        <v>202</v>
      </c>
      <c r="R1298" t="s">
        <v>57</v>
      </c>
      <c r="S1298" t="s">
        <v>3990</v>
      </c>
      <c r="AE1298" t="s">
        <v>42</v>
      </c>
      <c r="AI1298" t="s">
        <v>1324</v>
      </c>
      <c r="AL1298" t="s">
        <v>43</v>
      </c>
    </row>
    <row r="1299" spans="1:38" x14ac:dyDescent="0.25">
      <c r="A1299">
        <v>1297</v>
      </c>
      <c r="B1299" t="s">
        <v>3991</v>
      </c>
      <c r="C1299" s="6" t="s">
        <v>954</v>
      </c>
      <c r="D1299">
        <v>59</v>
      </c>
      <c r="E1299" t="s">
        <v>46</v>
      </c>
      <c r="F1299" t="s">
        <v>106</v>
      </c>
      <c r="G1299" t="s">
        <v>82</v>
      </c>
      <c r="H1299" t="s">
        <v>82</v>
      </c>
      <c r="I1299" t="s">
        <v>57</v>
      </c>
      <c r="J1299" t="s">
        <v>82</v>
      </c>
      <c r="K1299" t="s">
        <v>82</v>
      </c>
      <c r="L1299" t="s">
        <v>70</v>
      </c>
      <c r="N1299" t="s">
        <v>166</v>
      </c>
      <c r="O1299" t="s">
        <v>70</v>
      </c>
      <c r="P1299" t="s">
        <v>82</v>
      </c>
      <c r="Q1299" t="s">
        <v>82</v>
      </c>
      <c r="R1299" t="s">
        <v>57</v>
      </c>
      <c r="S1299" t="s">
        <v>1616</v>
      </c>
      <c r="V1299" t="s">
        <v>42</v>
      </c>
      <c r="W1299" t="s">
        <v>42</v>
      </c>
      <c r="AL1299" t="s">
        <v>43</v>
      </c>
    </row>
    <row r="1300" spans="1:38" x14ac:dyDescent="0.25">
      <c r="A1300">
        <v>1298</v>
      </c>
      <c r="B1300" t="s">
        <v>3992</v>
      </c>
      <c r="C1300" s="6" t="s">
        <v>1956</v>
      </c>
      <c r="D1300">
        <v>28</v>
      </c>
      <c r="E1300" t="s">
        <v>46</v>
      </c>
      <c r="F1300" t="s">
        <v>55</v>
      </c>
      <c r="G1300" t="s">
        <v>433</v>
      </c>
      <c r="H1300" t="s">
        <v>142</v>
      </c>
      <c r="I1300" t="s">
        <v>57</v>
      </c>
      <c r="J1300" t="s">
        <v>433</v>
      </c>
      <c r="K1300" t="s">
        <v>142</v>
      </c>
      <c r="L1300" t="s">
        <v>70</v>
      </c>
      <c r="N1300" t="s">
        <v>59</v>
      </c>
      <c r="O1300" t="s">
        <v>287</v>
      </c>
      <c r="P1300" t="s">
        <v>433</v>
      </c>
      <c r="Q1300" t="s">
        <v>142</v>
      </c>
      <c r="S1300" t="s">
        <v>412</v>
      </c>
      <c r="W1300" t="s">
        <v>42</v>
      </c>
      <c r="AK1300" t="s">
        <v>42</v>
      </c>
      <c r="AL1300" t="s">
        <v>43</v>
      </c>
    </row>
    <row r="1301" spans="1:38" x14ac:dyDescent="0.25">
      <c r="A1301">
        <v>1299</v>
      </c>
      <c r="B1301" t="s">
        <v>3993</v>
      </c>
      <c r="C1301" s="6" t="s">
        <v>3994</v>
      </c>
      <c r="D1301">
        <v>44</v>
      </c>
      <c r="E1301" t="s">
        <v>54</v>
      </c>
      <c r="F1301" t="s">
        <v>55</v>
      </c>
      <c r="G1301" t="s">
        <v>81</v>
      </c>
      <c r="H1301" t="s">
        <v>82</v>
      </c>
      <c r="J1301" t="s">
        <v>81</v>
      </c>
      <c r="K1301" t="s">
        <v>82</v>
      </c>
      <c r="L1301" t="s">
        <v>34</v>
      </c>
      <c r="M1301" t="s">
        <v>951</v>
      </c>
      <c r="N1301" t="s">
        <v>59</v>
      </c>
      <c r="O1301" t="s">
        <v>34</v>
      </c>
      <c r="S1301" t="s">
        <v>1437</v>
      </c>
      <c r="U1301" t="s">
        <v>42</v>
      </c>
      <c r="V1301" t="s">
        <v>42</v>
      </c>
      <c r="AL1301" t="s">
        <v>43</v>
      </c>
    </row>
    <row r="1302" spans="1:38" x14ac:dyDescent="0.25">
      <c r="A1302">
        <v>1300</v>
      </c>
      <c r="B1302" t="s">
        <v>3995</v>
      </c>
      <c r="C1302" s="6" t="s">
        <v>244</v>
      </c>
      <c r="D1302">
        <v>37</v>
      </c>
      <c r="E1302" t="s">
        <v>46</v>
      </c>
      <c r="F1302" t="s">
        <v>55</v>
      </c>
      <c r="G1302" t="s">
        <v>1213</v>
      </c>
      <c r="H1302" t="s">
        <v>142</v>
      </c>
      <c r="I1302" t="s">
        <v>57</v>
      </c>
      <c r="J1302" t="s">
        <v>341</v>
      </c>
      <c r="K1302" t="s">
        <v>101</v>
      </c>
      <c r="L1302" t="s">
        <v>50</v>
      </c>
      <c r="N1302" t="s">
        <v>59</v>
      </c>
      <c r="O1302" t="s">
        <v>287</v>
      </c>
      <c r="P1302" t="s">
        <v>1049</v>
      </c>
      <c r="Q1302" t="s">
        <v>142</v>
      </c>
      <c r="S1302" t="s">
        <v>3996</v>
      </c>
      <c r="W1302" t="s">
        <v>42</v>
      </c>
      <c r="AA1302" t="s">
        <v>42</v>
      </c>
      <c r="AK1302" t="s">
        <v>42</v>
      </c>
      <c r="AL1302" t="s">
        <v>43</v>
      </c>
    </row>
    <row r="1303" spans="1:38" x14ac:dyDescent="0.25">
      <c r="A1303">
        <v>1301</v>
      </c>
      <c r="B1303" t="s">
        <v>3997</v>
      </c>
      <c r="C1303" s="6" t="s">
        <v>635</v>
      </c>
      <c r="D1303">
        <v>37</v>
      </c>
      <c r="E1303" t="s">
        <v>46</v>
      </c>
      <c r="F1303" t="s">
        <v>106</v>
      </c>
      <c r="G1303" t="s">
        <v>146</v>
      </c>
      <c r="J1303" t="s">
        <v>146</v>
      </c>
      <c r="L1303" t="s">
        <v>70</v>
      </c>
      <c r="N1303" t="s">
        <v>269</v>
      </c>
      <c r="O1303" t="s">
        <v>70</v>
      </c>
      <c r="S1303" t="s">
        <v>816</v>
      </c>
      <c r="U1303" t="s">
        <v>42</v>
      </c>
      <c r="AL1303" t="s">
        <v>43</v>
      </c>
    </row>
    <row r="1304" spans="1:38" x14ac:dyDescent="0.25">
      <c r="A1304">
        <v>1302</v>
      </c>
      <c r="B1304" t="s">
        <v>3998</v>
      </c>
      <c r="C1304" s="6" t="s">
        <v>3999</v>
      </c>
      <c r="D1304">
        <v>58</v>
      </c>
      <c r="E1304" t="s">
        <v>46</v>
      </c>
      <c r="F1304" t="s">
        <v>345</v>
      </c>
      <c r="G1304" t="s">
        <v>418</v>
      </c>
      <c r="H1304" t="s">
        <v>93</v>
      </c>
      <c r="J1304" t="s">
        <v>418</v>
      </c>
      <c r="K1304" t="s">
        <v>93</v>
      </c>
      <c r="L1304" t="s">
        <v>70</v>
      </c>
      <c r="N1304" t="s">
        <v>59</v>
      </c>
      <c r="O1304" t="s">
        <v>70</v>
      </c>
      <c r="S1304" t="s">
        <v>342</v>
      </c>
      <c r="U1304" t="s">
        <v>42</v>
      </c>
      <c r="AL1304" t="s">
        <v>43</v>
      </c>
    </row>
    <row r="1305" spans="1:38" x14ac:dyDescent="0.25">
      <c r="A1305">
        <v>1303</v>
      </c>
      <c r="B1305" t="s">
        <v>4000</v>
      </c>
      <c r="C1305" s="6" t="s">
        <v>4001</v>
      </c>
      <c r="D1305">
        <v>23</v>
      </c>
      <c r="E1305" t="s">
        <v>54</v>
      </c>
      <c r="F1305" t="s">
        <v>106</v>
      </c>
      <c r="G1305" t="s">
        <v>82</v>
      </c>
      <c r="H1305" t="s">
        <v>82</v>
      </c>
      <c r="I1305" t="s">
        <v>57</v>
      </c>
      <c r="J1305" t="s">
        <v>82</v>
      </c>
      <c r="K1305" t="s">
        <v>82</v>
      </c>
      <c r="L1305" t="s">
        <v>70</v>
      </c>
      <c r="N1305" t="s">
        <v>350</v>
      </c>
      <c r="O1305" t="s">
        <v>70</v>
      </c>
      <c r="P1305" t="s">
        <v>82</v>
      </c>
      <c r="Q1305" t="s">
        <v>82</v>
      </c>
      <c r="S1305" t="s">
        <v>4002</v>
      </c>
      <c r="W1305" t="s">
        <v>42</v>
      </c>
      <c r="X1305" t="s">
        <v>42</v>
      </c>
      <c r="AA1305" t="s">
        <v>42</v>
      </c>
      <c r="AK1305" t="s">
        <v>42</v>
      </c>
      <c r="AL1305" t="s">
        <v>43</v>
      </c>
    </row>
    <row r="1306" spans="1:38" x14ac:dyDescent="0.25">
      <c r="A1306">
        <v>1304</v>
      </c>
      <c r="B1306" t="s">
        <v>4003</v>
      </c>
      <c r="C1306" s="6" t="s">
        <v>2035</v>
      </c>
      <c r="D1306">
        <v>46</v>
      </c>
      <c r="E1306" t="s">
        <v>46</v>
      </c>
      <c r="F1306" t="s">
        <v>47</v>
      </c>
      <c r="G1306" t="s">
        <v>560</v>
      </c>
      <c r="H1306" t="s">
        <v>137</v>
      </c>
      <c r="I1306" t="s">
        <v>57</v>
      </c>
      <c r="J1306" t="s">
        <v>136</v>
      </c>
      <c r="K1306" t="s">
        <v>137</v>
      </c>
      <c r="L1306" t="s">
        <v>50</v>
      </c>
      <c r="N1306" t="s">
        <v>170</v>
      </c>
      <c r="O1306" t="s">
        <v>975</v>
      </c>
      <c r="P1306" t="s">
        <v>560</v>
      </c>
      <c r="Q1306" t="s">
        <v>137</v>
      </c>
      <c r="S1306" t="s">
        <v>4004</v>
      </c>
      <c r="U1306" t="s">
        <v>42</v>
      </c>
      <c r="V1306" t="s">
        <v>42</v>
      </c>
      <c r="W1306" t="s">
        <v>42</v>
      </c>
      <c r="AK1306" t="s">
        <v>42</v>
      </c>
      <c r="AL1306" t="s">
        <v>43</v>
      </c>
    </row>
    <row r="1307" spans="1:38" x14ac:dyDescent="0.25">
      <c r="A1307">
        <v>1305</v>
      </c>
      <c r="B1307" t="s">
        <v>4005</v>
      </c>
      <c r="C1307" s="6" t="s">
        <v>4006</v>
      </c>
      <c r="D1307">
        <v>45</v>
      </c>
      <c r="E1307" t="s">
        <v>46</v>
      </c>
      <c r="F1307" t="s">
        <v>55</v>
      </c>
      <c r="G1307" t="s">
        <v>422</v>
      </c>
      <c r="H1307" t="s">
        <v>82</v>
      </c>
      <c r="I1307" t="s">
        <v>57</v>
      </c>
      <c r="J1307" t="s">
        <v>178</v>
      </c>
      <c r="K1307" t="s">
        <v>82</v>
      </c>
      <c r="L1307" t="s">
        <v>34</v>
      </c>
      <c r="M1307" t="s">
        <v>4007</v>
      </c>
      <c r="N1307" t="s">
        <v>170</v>
      </c>
      <c r="O1307" t="s">
        <v>210</v>
      </c>
      <c r="P1307" t="s">
        <v>178</v>
      </c>
      <c r="Q1307" t="s">
        <v>82</v>
      </c>
      <c r="R1307" t="s">
        <v>57</v>
      </c>
      <c r="S1307" t="s">
        <v>2849</v>
      </c>
      <c r="V1307" t="s">
        <v>42</v>
      </c>
      <c r="W1307" t="s">
        <v>42</v>
      </c>
      <c r="AA1307" t="s">
        <v>42</v>
      </c>
      <c r="AL1307" t="s">
        <v>43</v>
      </c>
    </row>
    <row r="1308" spans="1:38" x14ac:dyDescent="0.25">
      <c r="A1308">
        <v>1306</v>
      </c>
      <c r="B1308" t="s">
        <v>4008</v>
      </c>
      <c r="C1308" s="6" t="s">
        <v>923</v>
      </c>
      <c r="D1308">
        <v>49</v>
      </c>
      <c r="E1308" t="s">
        <v>46</v>
      </c>
      <c r="F1308" t="s">
        <v>55</v>
      </c>
      <c r="G1308" t="s">
        <v>422</v>
      </c>
      <c r="H1308" t="s">
        <v>82</v>
      </c>
      <c r="I1308" t="s">
        <v>57</v>
      </c>
      <c r="J1308" t="s">
        <v>2496</v>
      </c>
      <c r="L1308" t="s">
        <v>34</v>
      </c>
      <c r="M1308" t="s">
        <v>602</v>
      </c>
      <c r="N1308" t="s">
        <v>59</v>
      </c>
      <c r="O1308" t="s">
        <v>34</v>
      </c>
      <c r="P1308" t="s">
        <v>2496</v>
      </c>
      <c r="S1308" t="s">
        <v>4009</v>
      </c>
      <c r="AA1308" t="s">
        <v>42</v>
      </c>
      <c r="AD1308" t="s">
        <v>42</v>
      </c>
      <c r="AK1308" t="s">
        <v>42</v>
      </c>
      <c r="AL1308" t="s">
        <v>43</v>
      </c>
    </row>
    <row r="1309" spans="1:38" x14ac:dyDescent="0.25">
      <c r="A1309">
        <v>1307</v>
      </c>
      <c r="B1309" t="s">
        <v>4010</v>
      </c>
      <c r="C1309" s="6" t="s">
        <v>3422</v>
      </c>
      <c r="D1309">
        <v>28</v>
      </c>
      <c r="E1309" t="s">
        <v>46</v>
      </c>
      <c r="F1309" t="s">
        <v>55</v>
      </c>
      <c r="G1309" t="s">
        <v>208</v>
      </c>
      <c r="H1309" t="s">
        <v>93</v>
      </c>
      <c r="I1309" t="s">
        <v>57</v>
      </c>
      <c r="J1309" t="s">
        <v>208</v>
      </c>
      <c r="K1309" t="s">
        <v>93</v>
      </c>
      <c r="L1309" t="s">
        <v>70</v>
      </c>
      <c r="N1309" t="s">
        <v>59</v>
      </c>
      <c r="O1309" t="s">
        <v>70</v>
      </c>
      <c r="P1309" t="s">
        <v>208</v>
      </c>
      <c r="Q1309" t="s">
        <v>93</v>
      </c>
      <c r="R1309" t="s">
        <v>57</v>
      </c>
      <c r="S1309" t="s">
        <v>1220</v>
      </c>
      <c r="U1309" t="s">
        <v>42</v>
      </c>
      <c r="V1309" t="s">
        <v>42</v>
      </c>
      <c r="AL1309" t="s">
        <v>43</v>
      </c>
    </row>
    <row r="1310" spans="1:38" x14ac:dyDescent="0.25">
      <c r="A1310">
        <v>1308</v>
      </c>
      <c r="B1310" t="s">
        <v>4011</v>
      </c>
      <c r="C1310" s="6" t="s">
        <v>4012</v>
      </c>
      <c r="D1310">
        <v>57</v>
      </c>
      <c r="E1310" t="s">
        <v>46</v>
      </c>
      <c r="F1310" t="s">
        <v>106</v>
      </c>
      <c r="G1310" t="s">
        <v>267</v>
      </c>
      <c r="H1310" t="s">
        <v>142</v>
      </c>
      <c r="I1310" t="s">
        <v>57</v>
      </c>
      <c r="J1310" t="s">
        <v>267</v>
      </c>
      <c r="L1310" t="s">
        <v>70</v>
      </c>
      <c r="N1310" t="s">
        <v>170</v>
      </c>
      <c r="O1310" t="s">
        <v>70</v>
      </c>
      <c r="P1310" t="s">
        <v>267</v>
      </c>
      <c r="S1310" t="s">
        <v>4013</v>
      </c>
      <c r="U1310" t="s">
        <v>42</v>
      </c>
      <c r="AF1310" t="s">
        <v>42</v>
      </c>
      <c r="AK1310" t="s">
        <v>42</v>
      </c>
      <c r="AL1310" t="s">
        <v>43</v>
      </c>
    </row>
    <row r="1311" spans="1:38" x14ac:dyDescent="0.25">
      <c r="A1311">
        <v>1309</v>
      </c>
      <c r="B1311" t="s">
        <v>4014</v>
      </c>
      <c r="C1311" s="6" t="s">
        <v>4015</v>
      </c>
      <c r="D1311">
        <v>57</v>
      </c>
      <c r="E1311" t="s">
        <v>46</v>
      </c>
      <c r="F1311" t="s">
        <v>55</v>
      </c>
      <c r="G1311" t="s">
        <v>101</v>
      </c>
      <c r="H1311" t="s">
        <v>101</v>
      </c>
      <c r="I1311" t="s">
        <v>57</v>
      </c>
      <c r="J1311" t="s">
        <v>101</v>
      </c>
      <c r="K1311" t="s">
        <v>101</v>
      </c>
      <c r="L1311" t="s">
        <v>50</v>
      </c>
      <c r="N1311" t="s">
        <v>59</v>
      </c>
      <c r="O1311" t="s">
        <v>411</v>
      </c>
      <c r="P1311" t="s">
        <v>101</v>
      </c>
      <c r="Q1311" t="s">
        <v>101</v>
      </c>
      <c r="R1311" t="s">
        <v>57</v>
      </c>
      <c r="S1311" t="s">
        <v>1316</v>
      </c>
      <c r="U1311" t="s">
        <v>42</v>
      </c>
      <c r="V1311" t="s">
        <v>42</v>
      </c>
      <c r="AA1311" t="s">
        <v>42</v>
      </c>
      <c r="AL1311" t="s">
        <v>43</v>
      </c>
    </row>
    <row r="1312" spans="1:38" x14ac:dyDescent="0.25">
      <c r="A1312">
        <v>1310</v>
      </c>
      <c r="B1312" t="s">
        <v>4016</v>
      </c>
      <c r="C1312" s="6" t="s">
        <v>1060</v>
      </c>
      <c r="D1312">
        <v>33</v>
      </c>
      <c r="E1312" t="s">
        <v>46</v>
      </c>
      <c r="F1312" t="s">
        <v>55</v>
      </c>
      <c r="G1312" t="s">
        <v>178</v>
      </c>
      <c r="H1312" t="s">
        <v>82</v>
      </c>
      <c r="I1312" t="s">
        <v>57</v>
      </c>
      <c r="J1312" t="s">
        <v>178</v>
      </c>
      <c r="K1312" t="s">
        <v>82</v>
      </c>
      <c r="L1312" t="s">
        <v>70</v>
      </c>
      <c r="N1312" t="s">
        <v>350</v>
      </c>
      <c r="O1312" t="s">
        <v>70</v>
      </c>
      <c r="P1312" t="s">
        <v>178</v>
      </c>
      <c r="Q1312" t="s">
        <v>82</v>
      </c>
      <c r="S1312" t="s">
        <v>247</v>
      </c>
      <c r="W1312" t="s">
        <v>42</v>
      </c>
      <c r="AK1312" t="s">
        <v>42</v>
      </c>
      <c r="AL1312" t="s">
        <v>43</v>
      </c>
    </row>
    <row r="1313" spans="1:38" x14ac:dyDescent="0.25">
      <c r="A1313">
        <v>1311</v>
      </c>
      <c r="B1313" t="s">
        <v>4017</v>
      </c>
      <c r="C1313" s="6" t="s">
        <v>3023</v>
      </c>
      <c r="D1313">
        <v>47</v>
      </c>
      <c r="E1313" t="s">
        <v>46</v>
      </c>
      <c r="F1313" t="s">
        <v>55</v>
      </c>
      <c r="G1313" t="s">
        <v>92</v>
      </c>
      <c r="H1313" t="s">
        <v>93</v>
      </c>
      <c r="I1313" t="s">
        <v>57</v>
      </c>
      <c r="J1313" t="s">
        <v>92</v>
      </c>
      <c r="K1313" t="s">
        <v>93</v>
      </c>
      <c r="L1313" t="s">
        <v>70</v>
      </c>
      <c r="N1313" t="s">
        <v>166</v>
      </c>
      <c r="O1313" t="s">
        <v>70</v>
      </c>
      <c r="P1313" t="s">
        <v>92</v>
      </c>
      <c r="Q1313" t="s">
        <v>93</v>
      </c>
      <c r="S1313" t="s">
        <v>4018</v>
      </c>
      <c r="T1313" t="s">
        <v>204</v>
      </c>
      <c r="U1313" t="s">
        <v>42</v>
      </c>
      <c r="V1313" t="s">
        <v>42</v>
      </c>
      <c r="AH1313" t="s">
        <v>42</v>
      </c>
      <c r="AI1313" t="s">
        <v>257</v>
      </c>
      <c r="AK1313" t="s">
        <v>42</v>
      </c>
      <c r="AL1313" t="s">
        <v>43</v>
      </c>
    </row>
    <row r="1314" spans="1:38" x14ac:dyDescent="0.25">
      <c r="A1314">
        <v>1312</v>
      </c>
      <c r="B1314" t="s">
        <v>4019</v>
      </c>
      <c r="C1314" s="6" t="s">
        <v>3857</v>
      </c>
      <c r="D1314">
        <v>37</v>
      </c>
      <c r="E1314" t="s">
        <v>46</v>
      </c>
      <c r="F1314" t="s">
        <v>55</v>
      </c>
      <c r="G1314" t="s">
        <v>97</v>
      </c>
      <c r="H1314" t="s">
        <v>82</v>
      </c>
      <c r="I1314" t="s">
        <v>57</v>
      </c>
      <c r="J1314" t="s">
        <v>97</v>
      </c>
      <c r="K1314" t="s">
        <v>82</v>
      </c>
      <c r="L1314" t="s">
        <v>70</v>
      </c>
      <c r="N1314" t="s">
        <v>59</v>
      </c>
      <c r="O1314" t="s">
        <v>70</v>
      </c>
      <c r="P1314" t="s">
        <v>97</v>
      </c>
      <c r="Q1314" t="s">
        <v>82</v>
      </c>
      <c r="S1314" t="s">
        <v>412</v>
      </c>
      <c r="W1314" t="s">
        <v>42</v>
      </c>
      <c r="AK1314" t="s">
        <v>42</v>
      </c>
      <c r="AL1314" t="s">
        <v>43</v>
      </c>
    </row>
    <row r="1315" spans="1:38" x14ac:dyDescent="0.25">
      <c r="A1315">
        <v>1313</v>
      </c>
      <c r="B1315" t="s">
        <v>4020</v>
      </c>
      <c r="C1315" s="6" t="s">
        <v>4021</v>
      </c>
      <c r="D1315">
        <v>61</v>
      </c>
      <c r="E1315" t="s">
        <v>46</v>
      </c>
      <c r="F1315" t="s">
        <v>47</v>
      </c>
      <c r="G1315" t="s">
        <v>82</v>
      </c>
      <c r="H1315" t="s">
        <v>82</v>
      </c>
      <c r="J1315" t="s">
        <v>82</v>
      </c>
      <c r="K1315" t="s">
        <v>82</v>
      </c>
      <c r="L1315" t="s">
        <v>70</v>
      </c>
      <c r="N1315" t="s">
        <v>83</v>
      </c>
      <c r="O1315" t="s">
        <v>70</v>
      </c>
      <c r="S1315" t="s">
        <v>51</v>
      </c>
      <c r="V1315" t="s">
        <v>42</v>
      </c>
      <c r="AL1315" t="s">
        <v>43</v>
      </c>
    </row>
    <row r="1316" spans="1:38" x14ac:dyDescent="0.25">
      <c r="A1316">
        <v>1314</v>
      </c>
      <c r="B1316" t="s">
        <v>4022</v>
      </c>
      <c r="C1316" s="6" t="s">
        <v>1177</v>
      </c>
      <c r="D1316">
        <v>65</v>
      </c>
      <c r="E1316" t="s">
        <v>46</v>
      </c>
      <c r="F1316" t="s">
        <v>55</v>
      </c>
      <c r="G1316" t="s">
        <v>207</v>
      </c>
      <c r="H1316" t="s">
        <v>93</v>
      </c>
      <c r="I1316" t="s">
        <v>57</v>
      </c>
      <c r="J1316" t="s">
        <v>207</v>
      </c>
      <c r="K1316" t="s">
        <v>93</v>
      </c>
      <c r="L1316" t="s">
        <v>70</v>
      </c>
      <c r="N1316" t="s">
        <v>4023</v>
      </c>
      <c r="O1316" t="s">
        <v>70</v>
      </c>
      <c r="P1316" t="s">
        <v>207</v>
      </c>
      <c r="Q1316" t="s">
        <v>93</v>
      </c>
      <c r="S1316" t="s">
        <v>4024</v>
      </c>
      <c r="AA1316" t="s">
        <v>42</v>
      </c>
      <c r="AC1316" t="s">
        <v>42</v>
      </c>
      <c r="AL1316" t="s">
        <v>43</v>
      </c>
    </row>
    <row r="1317" spans="1:38" x14ac:dyDescent="0.25">
      <c r="A1317">
        <v>1315</v>
      </c>
      <c r="B1317" t="s">
        <v>4025</v>
      </c>
      <c r="C1317" s="6" t="s">
        <v>2872</v>
      </c>
      <c r="D1317">
        <v>57</v>
      </c>
      <c r="E1317" t="s">
        <v>54</v>
      </c>
      <c r="F1317" t="s">
        <v>55</v>
      </c>
      <c r="G1317" t="s">
        <v>146</v>
      </c>
      <c r="H1317" t="s">
        <v>49</v>
      </c>
      <c r="I1317" t="s">
        <v>57</v>
      </c>
      <c r="J1317" t="s">
        <v>146</v>
      </c>
      <c r="K1317" t="s">
        <v>49</v>
      </c>
      <c r="L1317" t="s">
        <v>70</v>
      </c>
      <c r="N1317" t="s">
        <v>102</v>
      </c>
      <c r="O1317" t="s">
        <v>70</v>
      </c>
      <c r="P1317" t="s">
        <v>146</v>
      </c>
      <c r="Q1317" t="s">
        <v>49</v>
      </c>
      <c r="S1317" t="s">
        <v>4026</v>
      </c>
      <c r="AA1317" t="s">
        <v>42</v>
      </c>
      <c r="AC1317" t="s">
        <v>42</v>
      </c>
      <c r="AL1317" t="s">
        <v>43</v>
      </c>
    </row>
    <row r="1318" spans="1:38" x14ac:dyDescent="0.25">
      <c r="A1318">
        <v>1316</v>
      </c>
      <c r="B1318" t="s">
        <v>4027</v>
      </c>
      <c r="C1318" s="6" t="s">
        <v>1539</v>
      </c>
      <c r="D1318">
        <v>25</v>
      </c>
      <c r="E1318" t="s">
        <v>46</v>
      </c>
      <c r="F1318" t="s">
        <v>34</v>
      </c>
      <c r="G1318" t="s">
        <v>4028</v>
      </c>
      <c r="H1318" t="s">
        <v>4029</v>
      </c>
      <c r="I1318" t="s">
        <v>67</v>
      </c>
      <c r="J1318" t="s">
        <v>238</v>
      </c>
      <c r="L1318" t="s">
        <v>34</v>
      </c>
      <c r="M1318" t="s">
        <v>4030</v>
      </c>
      <c r="N1318" t="s">
        <v>69</v>
      </c>
      <c r="O1318" t="s">
        <v>110</v>
      </c>
      <c r="P1318" t="s">
        <v>238</v>
      </c>
      <c r="S1318" t="s">
        <v>4031</v>
      </c>
      <c r="U1318" t="s">
        <v>42</v>
      </c>
      <c r="V1318" t="s">
        <v>42</v>
      </c>
      <c r="AA1318" t="s">
        <v>42</v>
      </c>
      <c r="AC1318" t="s">
        <v>42</v>
      </c>
      <c r="AK1318" t="s">
        <v>42</v>
      </c>
      <c r="AL1318" t="s">
        <v>43</v>
      </c>
    </row>
    <row r="1319" spans="1:38" x14ac:dyDescent="0.25">
      <c r="A1319">
        <v>1317</v>
      </c>
      <c r="B1319" t="s">
        <v>4032</v>
      </c>
      <c r="C1319" s="6" t="s">
        <v>4033</v>
      </c>
      <c r="D1319">
        <v>47</v>
      </c>
      <c r="E1319" t="s">
        <v>54</v>
      </c>
      <c r="F1319" t="s">
        <v>55</v>
      </c>
      <c r="G1319" t="s">
        <v>2962</v>
      </c>
      <c r="H1319" t="s">
        <v>101</v>
      </c>
      <c r="J1319" t="s">
        <v>101</v>
      </c>
      <c r="K1319" t="s">
        <v>101</v>
      </c>
      <c r="L1319" t="s">
        <v>50</v>
      </c>
      <c r="N1319" t="s">
        <v>4034</v>
      </c>
      <c r="O1319" t="s">
        <v>70</v>
      </c>
      <c r="S1319" t="s">
        <v>762</v>
      </c>
      <c r="Y1319" t="s">
        <v>42</v>
      </c>
      <c r="AI1319" t="s">
        <v>1528</v>
      </c>
      <c r="AL1319" t="s">
        <v>43</v>
      </c>
    </row>
    <row r="1320" spans="1:38" x14ac:dyDescent="0.25">
      <c r="A1320">
        <v>1318</v>
      </c>
      <c r="B1320" t="s">
        <v>4035</v>
      </c>
      <c r="C1320" s="6" t="s">
        <v>3389</v>
      </c>
      <c r="D1320">
        <v>62</v>
      </c>
      <c r="E1320" t="s">
        <v>46</v>
      </c>
      <c r="F1320" t="s">
        <v>55</v>
      </c>
      <c r="G1320" t="s">
        <v>201</v>
      </c>
      <c r="H1320" t="s">
        <v>202</v>
      </c>
      <c r="I1320" t="s">
        <v>57</v>
      </c>
      <c r="J1320" t="s">
        <v>346</v>
      </c>
      <c r="K1320" t="s">
        <v>93</v>
      </c>
      <c r="L1320" t="s">
        <v>34</v>
      </c>
      <c r="M1320" t="s">
        <v>4036</v>
      </c>
      <c r="N1320" t="s">
        <v>59</v>
      </c>
      <c r="O1320" t="s">
        <v>110</v>
      </c>
      <c r="P1320" t="s">
        <v>346</v>
      </c>
      <c r="Q1320" t="s">
        <v>93</v>
      </c>
      <c r="R1320" t="s">
        <v>57</v>
      </c>
      <c r="S1320" t="s">
        <v>4037</v>
      </c>
      <c r="U1320" t="s">
        <v>42</v>
      </c>
      <c r="V1320" t="s">
        <v>42</v>
      </c>
      <c r="W1320" t="s">
        <v>42</v>
      </c>
      <c r="AL1320" t="s">
        <v>43</v>
      </c>
    </row>
    <row r="1321" spans="1:38" x14ac:dyDescent="0.25">
      <c r="A1321">
        <v>1319</v>
      </c>
      <c r="B1321" t="s">
        <v>4038</v>
      </c>
      <c r="C1321" s="6" t="s">
        <v>1171</v>
      </c>
      <c r="D1321">
        <v>26</v>
      </c>
      <c r="E1321" t="s">
        <v>54</v>
      </c>
      <c r="F1321" t="s">
        <v>55</v>
      </c>
      <c r="G1321" t="s">
        <v>469</v>
      </c>
      <c r="H1321" t="s">
        <v>202</v>
      </c>
      <c r="I1321" t="s">
        <v>57</v>
      </c>
      <c r="J1321" t="s">
        <v>58</v>
      </c>
      <c r="K1321" t="s">
        <v>49</v>
      </c>
      <c r="O1321" t="s">
        <v>70</v>
      </c>
      <c r="P1321" t="s">
        <v>469</v>
      </c>
      <c r="Q1321" t="s">
        <v>202</v>
      </c>
      <c r="R1321" t="s">
        <v>57</v>
      </c>
      <c r="S1321" t="s">
        <v>30</v>
      </c>
      <c r="AE1321" t="s">
        <v>42</v>
      </c>
      <c r="AL1321" t="s">
        <v>43</v>
      </c>
    </row>
    <row r="1322" spans="1:38" x14ac:dyDescent="0.25">
      <c r="A1322">
        <v>1320</v>
      </c>
      <c r="B1322" t="s">
        <v>4039</v>
      </c>
      <c r="C1322" s="6" t="s">
        <v>1694</v>
      </c>
      <c r="D1322">
        <v>44</v>
      </c>
      <c r="E1322" t="s">
        <v>46</v>
      </c>
      <c r="F1322" t="s">
        <v>55</v>
      </c>
      <c r="G1322" t="s">
        <v>81</v>
      </c>
      <c r="H1322" t="s">
        <v>82</v>
      </c>
      <c r="I1322" t="s">
        <v>57</v>
      </c>
      <c r="J1322" t="s">
        <v>81</v>
      </c>
      <c r="L1322" t="s">
        <v>50</v>
      </c>
      <c r="N1322" t="s">
        <v>2057</v>
      </c>
      <c r="O1322" t="s">
        <v>70</v>
      </c>
      <c r="P1322" t="s">
        <v>81</v>
      </c>
      <c r="S1322" t="s">
        <v>4040</v>
      </c>
      <c r="U1322" t="s">
        <v>42</v>
      </c>
      <c r="V1322" t="s">
        <v>42</v>
      </c>
      <c r="W1322" t="s">
        <v>42</v>
      </c>
      <c r="AK1322" t="s">
        <v>42</v>
      </c>
      <c r="AL1322" t="s">
        <v>43</v>
      </c>
    </row>
    <row r="1323" spans="1:38" x14ac:dyDescent="0.25">
      <c r="A1323">
        <v>1321</v>
      </c>
      <c r="B1323" t="s">
        <v>4041</v>
      </c>
      <c r="C1323" s="6" t="s">
        <v>4042</v>
      </c>
      <c r="D1323">
        <v>40</v>
      </c>
      <c r="E1323" t="s">
        <v>54</v>
      </c>
      <c r="F1323" t="s">
        <v>55</v>
      </c>
      <c r="G1323" t="s">
        <v>320</v>
      </c>
      <c r="H1323" t="s">
        <v>49</v>
      </c>
      <c r="I1323" t="s">
        <v>57</v>
      </c>
      <c r="J1323" t="s">
        <v>320</v>
      </c>
      <c r="K1323" t="s">
        <v>49</v>
      </c>
      <c r="L1323" t="s">
        <v>70</v>
      </c>
      <c r="N1323" t="s">
        <v>59</v>
      </c>
      <c r="O1323" t="s">
        <v>70</v>
      </c>
      <c r="P1323" t="s">
        <v>320</v>
      </c>
      <c r="Q1323" t="s">
        <v>49</v>
      </c>
      <c r="S1323" t="s">
        <v>3509</v>
      </c>
      <c r="T1323" t="s">
        <v>3335</v>
      </c>
      <c r="V1323" t="s">
        <v>42</v>
      </c>
      <c r="W1323" t="s">
        <v>42</v>
      </c>
      <c r="AK1323" t="s">
        <v>42</v>
      </c>
      <c r="AL1323" t="s">
        <v>43</v>
      </c>
    </row>
    <row r="1324" spans="1:38" x14ac:dyDescent="0.25">
      <c r="A1324">
        <v>1322</v>
      </c>
      <c r="B1324" t="s">
        <v>4043</v>
      </c>
      <c r="C1324" s="6" t="s">
        <v>1201</v>
      </c>
      <c r="D1324">
        <v>58</v>
      </c>
      <c r="E1324" t="s">
        <v>46</v>
      </c>
      <c r="F1324" t="s">
        <v>55</v>
      </c>
      <c r="G1324" t="s">
        <v>82</v>
      </c>
      <c r="H1324" t="s">
        <v>82</v>
      </c>
      <c r="I1324" t="s">
        <v>57</v>
      </c>
      <c r="J1324" t="s">
        <v>82</v>
      </c>
      <c r="K1324" t="s">
        <v>82</v>
      </c>
      <c r="L1324" t="s">
        <v>34</v>
      </c>
      <c r="O1324" t="s">
        <v>1885</v>
      </c>
      <c r="S1324" t="s">
        <v>4044</v>
      </c>
      <c r="Y1324" t="s">
        <v>42</v>
      </c>
      <c r="AK1324" t="s">
        <v>42</v>
      </c>
      <c r="AL1324" t="s">
        <v>43</v>
      </c>
    </row>
    <row r="1325" spans="1:38" x14ac:dyDescent="0.25">
      <c r="A1325">
        <v>1323</v>
      </c>
      <c r="B1325" t="s">
        <v>4045</v>
      </c>
      <c r="C1325" s="6" t="s">
        <v>4046</v>
      </c>
      <c r="D1325">
        <v>23</v>
      </c>
      <c r="E1325" t="s">
        <v>46</v>
      </c>
      <c r="F1325" t="s">
        <v>106</v>
      </c>
      <c r="G1325" t="s">
        <v>107</v>
      </c>
      <c r="H1325" t="s">
        <v>49</v>
      </c>
      <c r="I1325" t="s">
        <v>57</v>
      </c>
      <c r="J1325" t="s">
        <v>146</v>
      </c>
      <c r="K1325" t="s">
        <v>49</v>
      </c>
      <c r="L1325" t="s">
        <v>50</v>
      </c>
      <c r="N1325" t="s">
        <v>4047</v>
      </c>
      <c r="O1325" t="s">
        <v>70</v>
      </c>
      <c r="P1325" t="s">
        <v>107</v>
      </c>
      <c r="Q1325" t="s">
        <v>49</v>
      </c>
      <c r="R1325" t="s">
        <v>57</v>
      </c>
      <c r="S1325" t="s">
        <v>4048</v>
      </c>
      <c r="W1325" t="s">
        <v>42</v>
      </c>
      <c r="AA1325" t="s">
        <v>42</v>
      </c>
      <c r="AC1325" t="s">
        <v>42</v>
      </c>
      <c r="AL1325" t="s">
        <v>43</v>
      </c>
    </row>
    <row r="1326" spans="1:38" x14ac:dyDescent="0.25">
      <c r="A1326">
        <v>1324</v>
      </c>
      <c r="B1326" t="s">
        <v>4049</v>
      </c>
      <c r="C1326" s="6" t="s">
        <v>4050</v>
      </c>
      <c r="D1326">
        <v>42</v>
      </c>
      <c r="E1326" t="s">
        <v>46</v>
      </c>
      <c r="F1326" t="s">
        <v>55</v>
      </c>
      <c r="G1326" t="s">
        <v>909</v>
      </c>
      <c r="H1326" t="s">
        <v>93</v>
      </c>
      <c r="J1326" t="s">
        <v>146</v>
      </c>
      <c r="K1326" t="s">
        <v>49</v>
      </c>
      <c r="L1326" t="s">
        <v>50</v>
      </c>
      <c r="N1326" t="s">
        <v>269</v>
      </c>
      <c r="O1326" t="s">
        <v>4051</v>
      </c>
      <c r="S1326" t="s">
        <v>84</v>
      </c>
      <c r="U1326" t="s">
        <v>42</v>
      </c>
      <c r="AL1326" t="s">
        <v>43</v>
      </c>
    </row>
    <row r="1327" spans="1:38" x14ac:dyDescent="0.25">
      <c r="A1327">
        <v>1325</v>
      </c>
      <c r="B1327" t="s">
        <v>4052</v>
      </c>
      <c r="C1327" s="6" t="s">
        <v>4053</v>
      </c>
      <c r="D1327">
        <v>24</v>
      </c>
      <c r="E1327" t="s">
        <v>46</v>
      </c>
      <c r="F1327" t="s">
        <v>55</v>
      </c>
      <c r="G1327" t="s">
        <v>395</v>
      </c>
      <c r="H1327" t="s">
        <v>49</v>
      </c>
      <c r="J1327" t="s">
        <v>146</v>
      </c>
      <c r="K1327" t="s">
        <v>49</v>
      </c>
      <c r="L1327" t="s">
        <v>50</v>
      </c>
      <c r="N1327" t="s">
        <v>4054</v>
      </c>
      <c r="O1327" t="s">
        <v>70</v>
      </c>
      <c r="S1327" t="s">
        <v>4055</v>
      </c>
      <c r="U1327" t="s">
        <v>42</v>
      </c>
      <c r="V1327" t="s">
        <v>42</v>
      </c>
      <c r="AC1327" t="s">
        <v>42</v>
      </c>
      <c r="AL1327" t="s">
        <v>43</v>
      </c>
    </row>
    <row r="1328" spans="1:38" x14ac:dyDescent="0.25">
      <c r="A1328">
        <v>1326</v>
      </c>
      <c r="B1328" t="s">
        <v>4056</v>
      </c>
      <c r="C1328" s="6" t="s">
        <v>4057</v>
      </c>
      <c r="D1328">
        <v>38</v>
      </c>
      <c r="E1328" t="s">
        <v>46</v>
      </c>
      <c r="F1328" t="s">
        <v>55</v>
      </c>
      <c r="G1328" t="s">
        <v>362</v>
      </c>
      <c r="H1328" t="s">
        <v>251</v>
      </c>
      <c r="J1328" t="s">
        <v>362</v>
      </c>
      <c r="K1328" t="s">
        <v>251</v>
      </c>
      <c r="L1328" t="s">
        <v>70</v>
      </c>
      <c r="N1328" t="s">
        <v>59</v>
      </c>
      <c r="O1328" t="s">
        <v>70</v>
      </c>
      <c r="S1328" t="s">
        <v>4058</v>
      </c>
      <c r="U1328" t="s">
        <v>42</v>
      </c>
      <c r="AF1328" t="s">
        <v>42</v>
      </c>
      <c r="AL1328" t="s">
        <v>43</v>
      </c>
    </row>
    <row r="1329" spans="1:38" x14ac:dyDescent="0.25">
      <c r="A1329">
        <v>1327</v>
      </c>
      <c r="B1329" t="s">
        <v>4059</v>
      </c>
      <c r="C1329" s="6" t="s">
        <v>4060</v>
      </c>
      <c r="D1329">
        <v>38</v>
      </c>
      <c r="E1329" t="s">
        <v>46</v>
      </c>
      <c r="F1329" t="s">
        <v>55</v>
      </c>
      <c r="G1329" t="s">
        <v>4061</v>
      </c>
      <c r="H1329" t="s">
        <v>82</v>
      </c>
      <c r="I1329" t="s">
        <v>57</v>
      </c>
      <c r="J1329" t="s">
        <v>178</v>
      </c>
      <c r="K1329" t="s">
        <v>82</v>
      </c>
      <c r="L1329" t="s">
        <v>34</v>
      </c>
      <c r="M1329" t="s">
        <v>1289</v>
      </c>
      <c r="N1329" t="s">
        <v>59</v>
      </c>
      <c r="O1329" t="s">
        <v>34</v>
      </c>
      <c r="P1329" t="s">
        <v>178</v>
      </c>
      <c r="Q1329" t="s">
        <v>82</v>
      </c>
      <c r="R1329" t="s">
        <v>57</v>
      </c>
      <c r="S1329" t="s">
        <v>4062</v>
      </c>
      <c r="V1329" t="s">
        <v>42</v>
      </c>
      <c r="AA1329" t="s">
        <v>42</v>
      </c>
      <c r="AD1329" t="s">
        <v>42</v>
      </c>
      <c r="AL1329" t="s">
        <v>43</v>
      </c>
    </row>
    <row r="1330" spans="1:38" x14ac:dyDescent="0.25">
      <c r="A1330">
        <v>1328</v>
      </c>
      <c r="B1330" t="s">
        <v>4063</v>
      </c>
      <c r="C1330" s="6" t="s">
        <v>478</v>
      </c>
      <c r="D1330">
        <v>60</v>
      </c>
      <c r="E1330" t="s">
        <v>46</v>
      </c>
      <c r="F1330" t="s">
        <v>55</v>
      </c>
      <c r="G1330" t="s">
        <v>503</v>
      </c>
      <c r="H1330" t="s">
        <v>82</v>
      </c>
      <c r="I1330" t="s">
        <v>57</v>
      </c>
      <c r="J1330" t="s">
        <v>503</v>
      </c>
      <c r="K1330" t="s">
        <v>82</v>
      </c>
      <c r="L1330" t="s">
        <v>50</v>
      </c>
      <c r="N1330" t="s">
        <v>166</v>
      </c>
      <c r="O1330" t="s">
        <v>70</v>
      </c>
      <c r="P1330" t="s">
        <v>503</v>
      </c>
      <c r="Q1330" t="s">
        <v>82</v>
      </c>
      <c r="R1330" t="s">
        <v>57</v>
      </c>
      <c r="S1330" t="s">
        <v>873</v>
      </c>
      <c r="V1330" t="s">
        <v>42</v>
      </c>
      <c r="AL1330" t="s">
        <v>43</v>
      </c>
    </row>
    <row r="1331" spans="1:38" x14ac:dyDescent="0.25">
      <c r="A1331">
        <v>1329</v>
      </c>
      <c r="B1331" t="s">
        <v>4064</v>
      </c>
      <c r="C1331" s="6" t="s">
        <v>4065</v>
      </c>
      <c r="D1331">
        <v>61</v>
      </c>
      <c r="E1331" t="s">
        <v>54</v>
      </c>
      <c r="F1331" t="s">
        <v>47</v>
      </c>
      <c r="G1331" t="s">
        <v>146</v>
      </c>
      <c r="H1331" t="s">
        <v>49</v>
      </c>
      <c r="I1331" t="s">
        <v>57</v>
      </c>
      <c r="J1331" t="s">
        <v>146</v>
      </c>
      <c r="K1331" t="s">
        <v>49</v>
      </c>
      <c r="L1331" t="s">
        <v>70</v>
      </c>
      <c r="N1331" t="s">
        <v>350</v>
      </c>
      <c r="O1331" t="s">
        <v>70</v>
      </c>
      <c r="P1331" t="s">
        <v>146</v>
      </c>
      <c r="Q1331" t="s">
        <v>49</v>
      </c>
      <c r="S1331" t="s">
        <v>247</v>
      </c>
      <c r="W1331" t="s">
        <v>42</v>
      </c>
      <c r="AK1331" t="s">
        <v>42</v>
      </c>
      <c r="AL1331" t="s">
        <v>43</v>
      </c>
    </row>
    <row r="1332" spans="1:38" x14ac:dyDescent="0.25">
      <c r="A1332">
        <v>1330</v>
      </c>
      <c r="B1332" t="s">
        <v>4066</v>
      </c>
      <c r="C1332" s="6" t="s">
        <v>2187</v>
      </c>
      <c r="D1332">
        <v>45</v>
      </c>
      <c r="E1332" t="s">
        <v>54</v>
      </c>
      <c r="F1332" t="s">
        <v>55</v>
      </c>
      <c r="G1332" t="s">
        <v>81</v>
      </c>
      <c r="H1332" t="s">
        <v>82</v>
      </c>
      <c r="I1332" t="s">
        <v>57</v>
      </c>
      <c r="J1332" t="s">
        <v>81</v>
      </c>
      <c r="K1332" t="s">
        <v>82</v>
      </c>
      <c r="L1332" t="s">
        <v>70</v>
      </c>
      <c r="N1332" t="s">
        <v>170</v>
      </c>
      <c r="O1332" t="s">
        <v>70</v>
      </c>
      <c r="P1332" t="s">
        <v>81</v>
      </c>
      <c r="Q1332" t="s">
        <v>82</v>
      </c>
      <c r="R1332" t="s">
        <v>57</v>
      </c>
      <c r="S1332" t="s">
        <v>4067</v>
      </c>
      <c r="W1332" t="s">
        <v>42</v>
      </c>
      <c r="AC1332" t="s">
        <v>42</v>
      </c>
      <c r="AL1332" t="s">
        <v>43</v>
      </c>
    </row>
    <row r="1333" spans="1:38" x14ac:dyDescent="0.25">
      <c r="A1333">
        <v>1331</v>
      </c>
      <c r="B1333" t="s">
        <v>4068</v>
      </c>
      <c r="C1333" s="6" t="s">
        <v>4069</v>
      </c>
      <c r="D1333">
        <v>36</v>
      </c>
      <c r="E1333" t="s">
        <v>46</v>
      </c>
      <c r="F1333" t="s">
        <v>55</v>
      </c>
      <c r="G1333" t="s">
        <v>48</v>
      </c>
      <c r="H1333" t="s">
        <v>49</v>
      </c>
      <c r="I1333" t="s">
        <v>57</v>
      </c>
      <c r="J1333" t="s">
        <v>48</v>
      </c>
      <c r="L1333" t="s">
        <v>50</v>
      </c>
      <c r="N1333" t="s">
        <v>69</v>
      </c>
      <c r="O1333" t="s">
        <v>70</v>
      </c>
      <c r="P1333" t="s">
        <v>48</v>
      </c>
      <c r="S1333" t="s">
        <v>4070</v>
      </c>
      <c r="U1333" t="s">
        <v>42</v>
      </c>
      <c r="V1333" t="s">
        <v>42</v>
      </c>
      <c r="W1333" t="s">
        <v>42</v>
      </c>
      <c r="AE1333" t="s">
        <v>42</v>
      </c>
      <c r="AK1333" t="s">
        <v>42</v>
      </c>
      <c r="AL1333" t="s">
        <v>43</v>
      </c>
    </row>
    <row r="1334" spans="1:38" x14ac:dyDescent="0.25">
      <c r="A1334">
        <v>1332</v>
      </c>
      <c r="B1334" t="s">
        <v>4071</v>
      </c>
      <c r="C1334" s="6" t="s">
        <v>4072</v>
      </c>
      <c r="D1334">
        <v>42</v>
      </c>
      <c r="E1334" t="s">
        <v>46</v>
      </c>
      <c r="F1334" t="s">
        <v>55</v>
      </c>
      <c r="G1334" t="s">
        <v>192</v>
      </c>
      <c r="J1334" t="s">
        <v>192</v>
      </c>
      <c r="L1334" t="s">
        <v>70</v>
      </c>
      <c r="N1334" t="s">
        <v>59</v>
      </c>
      <c r="O1334" t="s">
        <v>70</v>
      </c>
      <c r="S1334" t="s">
        <v>4073</v>
      </c>
      <c r="U1334" t="s">
        <v>42</v>
      </c>
      <c r="AA1334" t="s">
        <v>42</v>
      </c>
      <c r="AB1334" t="s">
        <v>42</v>
      </c>
      <c r="AL1334" t="s">
        <v>43</v>
      </c>
    </row>
    <row r="1335" spans="1:38" x14ac:dyDescent="0.25">
      <c r="A1335">
        <v>1333</v>
      </c>
      <c r="B1335" t="s">
        <v>4074</v>
      </c>
      <c r="C1335" s="6" t="s">
        <v>3474</v>
      </c>
      <c r="D1335">
        <v>45</v>
      </c>
      <c r="E1335" t="s">
        <v>46</v>
      </c>
      <c r="F1335" t="s">
        <v>55</v>
      </c>
      <c r="G1335" t="s">
        <v>2091</v>
      </c>
      <c r="H1335" t="s">
        <v>82</v>
      </c>
      <c r="I1335" t="s">
        <v>57</v>
      </c>
      <c r="J1335" t="s">
        <v>2091</v>
      </c>
      <c r="K1335" t="s">
        <v>82</v>
      </c>
      <c r="L1335" t="s">
        <v>34</v>
      </c>
      <c r="M1335" t="s">
        <v>4075</v>
      </c>
      <c r="N1335" t="s">
        <v>59</v>
      </c>
      <c r="O1335" t="s">
        <v>110</v>
      </c>
      <c r="P1335" t="s">
        <v>2091</v>
      </c>
      <c r="Q1335" t="s">
        <v>82</v>
      </c>
      <c r="R1335" t="s">
        <v>57</v>
      </c>
      <c r="S1335" t="s">
        <v>4076</v>
      </c>
      <c r="AA1335" t="s">
        <v>42</v>
      </c>
      <c r="AL1335" t="s">
        <v>43</v>
      </c>
    </row>
    <row r="1336" spans="1:38" x14ac:dyDescent="0.25">
      <c r="A1336">
        <v>1334</v>
      </c>
      <c r="B1336" t="s">
        <v>4077</v>
      </c>
      <c r="C1336" s="6" t="s">
        <v>4078</v>
      </c>
      <c r="D1336">
        <v>38</v>
      </c>
      <c r="E1336" t="s">
        <v>46</v>
      </c>
      <c r="F1336" t="s">
        <v>55</v>
      </c>
      <c r="G1336" t="s">
        <v>346</v>
      </c>
      <c r="H1336" t="s">
        <v>93</v>
      </c>
      <c r="J1336" t="s">
        <v>208</v>
      </c>
      <c r="K1336" t="s">
        <v>93</v>
      </c>
      <c r="L1336" t="s">
        <v>50</v>
      </c>
      <c r="N1336" t="s">
        <v>269</v>
      </c>
      <c r="O1336" t="s">
        <v>70</v>
      </c>
      <c r="S1336" t="s">
        <v>111</v>
      </c>
      <c r="U1336" t="s">
        <v>42</v>
      </c>
      <c r="AL1336" t="s">
        <v>43</v>
      </c>
    </row>
    <row r="1337" spans="1:38" x14ac:dyDescent="0.25">
      <c r="A1337">
        <v>1335</v>
      </c>
      <c r="B1337" t="s">
        <v>4079</v>
      </c>
      <c r="C1337" s="6" t="s">
        <v>1189</v>
      </c>
      <c r="D1337">
        <v>46</v>
      </c>
      <c r="E1337" t="s">
        <v>54</v>
      </c>
      <c r="F1337" t="s">
        <v>55</v>
      </c>
      <c r="G1337" t="s">
        <v>3609</v>
      </c>
      <c r="J1337" t="s">
        <v>3609</v>
      </c>
      <c r="K1337" t="s">
        <v>251</v>
      </c>
      <c r="L1337" t="s">
        <v>70</v>
      </c>
      <c r="N1337" t="s">
        <v>102</v>
      </c>
      <c r="O1337" t="s">
        <v>70</v>
      </c>
      <c r="S1337" t="s">
        <v>4080</v>
      </c>
      <c r="Y1337" t="s">
        <v>42</v>
      </c>
      <c r="AC1337" t="s">
        <v>42</v>
      </c>
      <c r="AL1337" t="s">
        <v>43</v>
      </c>
    </row>
    <row r="1338" spans="1:38" x14ac:dyDescent="0.25">
      <c r="A1338">
        <v>1336</v>
      </c>
      <c r="B1338" t="s">
        <v>4081</v>
      </c>
      <c r="C1338" s="6" t="s">
        <v>1191</v>
      </c>
      <c r="D1338">
        <v>47</v>
      </c>
      <c r="E1338" t="s">
        <v>46</v>
      </c>
      <c r="F1338" t="s">
        <v>55</v>
      </c>
      <c r="G1338" t="s">
        <v>790</v>
      </c>
      <c r="H1338" t="s">
        <v>82</v>
      </c>
      <c r="J1338" t="s">
        <v>790</v>
      </c>
      <c r="K1338" t="s">
        <v>82</v>
      </c>
      <c r="L1338" t="s">
        <v>70</v>
      </c>
      <c r="N1338" t="s">
        <v>102</v>
      </c>
      <c r="O1338" t="s">
        <v>70</v>
      </c>
      <c r="S1338" t="s">
        <v>111</v>
      </c>
      <c r="U1338" t="s">
        <v>42</v>
      </c>
      <c r="Y1338" t="s">
        <v>42</v>
      </c>
      <c r="Z1338" t="s">
        <v>42</v>
      </c>
      <c r="AD1338" t="s">
        <v>42</v>
      </c>
      <c r="AL1338" t="s">
        <v>43</v>
      </c>
    </row>
    <row r="1339" spans="1:38" x14ac:dyDescent="0.25">
      <c r="A1339">
        <v>1337</v>
      </c>
      <c r="B1339" t="s">
        <v>4082</v>
      </c>
      <c r="C1339" s="6" t="s">
        <v>1232</v>
      </c>
      <c r="D1339">
        <v>32</v>
      </c>
      <c r="E1339" t="s">
        <v>46</v>
      </c>
      <c r="F1339" t="s">
        <v>55</v>
      </c>
      <c r="G1339" t="s">
        <v>1804</v>
      </c>
      <c r="H1339" t="s">
        <v>82</v>
      </c>
      <c r="I1339" t="s">
        <v>57</v>
      </c>
      <c r="J1339" t="s">
        <v>1804</v>
      </c>
      <c r="K1339" t="s">
        <v>82</v>
      </c>
      <c r="L1339" t="s">
        <v>70</v>
      </c>
      <c r="N1339" t="s">
        <v>59</v>
      </c>
      <c r="O1339" t="s">
        <v>70</v>
      </c>
      <c r="P1339" t="s">
        <v>1804</v>
      </c>
      <c r="Q1339" t="s">
        <v>82</v>
      </c>
      <c r="S1339" t="s">
        <v>4083</v>
      </c>
      <c r="U1339" t="s">
        <v>42</v>
      </c>
      <c r="W1339" t="s">
        <v>42</v>
      </c>
      <c r="AE1339" t="s">
        <v>42</v>
      </c>
      <c r="AK1339" t="s">
        <v>42</v>
      </c>
      <c r="AL1339" t="s">
        <v>43</v>
      </c>
    </row>
    <row r="1340" spans="1:38" x14ac:dyDescent="0.25">
      <c r="A1340">
        <v>1338</v>
      </c>
      <c r="B1340" t="s">
        <v>4084</v>
      </c>
      <c r="C1340" s="6" t="s">
        <v>4085</v>
      </c>
      <c r="D1340">
        <v>42</v>
      </c>
      <c r="E1340" t="s">
        <v>54</v>
      </c>
      <c r="F1340" t="s">
        <v>55</v>
      </c>
      <c r="G1340" t="s">
        <v>1248</v>
      </c>
      <c r="H1340" t="s">
        <v>101</v>
      </c>
      <c r="I1340" t="s">
        <v>57</v>
      </c>
      <c r="J1340" t="s">
        <v>1248</v>
      </c>
      <c r="K1340" t="s">
        <v>101</v>
      </c>
      <c r="L1340" t="s">
        <v>70</v>
      </c>
      <c r="N1340" t="s">
        <v>350</v>
      </c>
      <c r="O1340" t="s">
        <v>70</v>
      </c>
      <c r="P1340" t="s">
        <v>1248</v>
      </c>
      <c r="Q1340" t="s">
        <v>101</v>
      </c>
      <c r="S1340" t="s">
        <v>4086</v>
      </c>
      <c r="W1340" t="s">
        <v>42</v>
      </c>
      <c r="X1340" t="s">
        <v>42</v>
      </c>
      <c r="AB1340" t="s">
        <v>42</v>
      </c>
      <c r="AE1340" t="s">
        <v>42</v>
      </c>
      <c r="AK1340" t="s">
        <v>42</v>
      </c>
      <c r="AL1340" t="s">
        <v>43</v>
      </c>
    </row>
    <row r="1341" spans="1:38" x14ac:dyDescent="0.25">
      <c r="A1341">
        <v>1339</v>
      </c>
      <c r="B1341" t="s">
        <v>4087</v>
      </c>
      <c r="C1341" s="6" t="s">
        <v>745</v>
      </c>
      <c r="D1341">
        <v>43</v>
      </c>
      <c r="E1341" t="s">
        <v>46</v>
      </c>
      <c r="F1341" t="s">
        <v>106</v>
      </c>
      <c r="G1341" t="s">
        <v>107</v>
      </c>
      <c r="H1341" t="s">
        <v>49</v>
      </c>
      <c r="I1341" t="s">
        <v>57</v>
      </c>
      <c r="J1341" t="s">
        <v>107</v>
      </c>
      <c r="K1341" t="s">
        <v>49</v>
      </c>
      <c r="L1341" t="s">
        <v>70</v>
      </c>
      <c r="N1341" t="s">
        <v>350</v>
      </c>
      <c r="O1341" t="s">
        <v>70</v>
      </c>
      <c r="P1341" t="s">
        <v>107</v>
      </c>
      <c r="Q1341" t="s">
        <v>49</v>
      </c>
      <c r="R1341" t="s">
        <v>57</v>
      </c>
      <c r="S1341" t="s">
        <v>4088</v>
      </c>
      <c r="U1341" t="s">
        <v>42</v>
      </c>
      <c r="W1341" t="s">
        <v>42</v>
      </c>
      <c r="AI1341" t="s">
        <v>607</v>
      </c>
      <c r="AL1341" t="s">
        <v>43</v>
      </c>
    </row>
    <row r="1342" spans="1:38" x14ac:dyDescent="0.25">
      <c r="A1342">
        <v>1340</v>
      </c>
      <c r="B1342" t="s">
        <v>4089</v>
      </c>
      <c r="C1342" s="6" t="s">
        <v>4090</v>
      </c>
      <c r="D1342">
        <v>64</v>
      </c>
      <c r="E1342" t="s">
        <v>46</v>
      </c>
      <c r="F1342" t="s">
        <v>55</v>
      </c>
      <c r="G1342" t="s">
        <v>381</v>
      </c>
      <c r="J1342" t="s">
        <v>381</v>
      </c>
      <c r="K1342" t="s">
        <v>202</v>
      </c>
      <c r="L1342" t="s">
        <v>70</v>
      </c>
      <c r="N1342" t="s">
        <v>170</v>
      </c>
      <c r="O1342" t="s">
        <v>70</v>
      </c>
      <c r="S1342" t="s">
        <v>84</v>
      </c>
      <c r="U1342" t="s">
        <v>42</v>
      </c>
      <c r="AL1342" t="s">
        <v>43</v>
      </c>
    </row>
    <row r="1343" spans="1:38" x14ac:dyDescent="0.25">
      <c r="A1343">
        <v>1341</v>
      </c>
      <c r="B1343" t="s">
        <v>4091</v>
      </c>
      <c r="C1343" s="6" t="s">
        <v>1771</v>
      </c>
      <c r="D1343">
        <v>60</v>
      </c>
      <c r="E1343" t="s">
        <v>46</v>
      </c>
      <c r="F1343" t="s">
        <v>55</v>
      </c>
      <c r="G1343" t="s">
        <v>93</v>
      </c>
      <c r="H1343" t="s">
        <v>93</v>
      </c>
      <c r="I1343" t="s">
        <v>57</v>
      </c>
      <c r="J1343" t="s">
        <v>93</v>
      </c>
      <c r="K1343" t="s">
        <v>93</v>
      </c>
      <c r="L1343" t="s">
        <v>70</v>
      </c>
      <c r="N1343" t="s">
        <v>59</v>
      </c>
      <c r="O1343" t="s">
        <v>70</v>
      </c>
      <c r="P1343" t="s">
        <v>93</v>
      </c>
      <c r="Q1343" t="s">
        <v>93</v>
      </c>
      <c r="R1343" t="s">
        <v>57</v>
      </c>
      <c r="S1343" t="s">
        <v>4092</v>
      </c>
      <c r="U1343" t="s">
        <v>42</v>
      </c>
      <c r="AI1343" t="s">
        <v>1324</v>
      </c>
      <c r="AL1343" t="s">
        <v>43</v>
      </c>
    </row>
    <row r="1344" spans="1:38" x14ac:dyDescent="0.25">
      <c r="A1344">
        <v>1342</v>
      </c>
      <c r="B1344" t="s">
        <v>4093</v>
      </c>
      <c r="C1344" s="6" t="s">
        <v>725</v>
      </c>
      <c r="D1344">
        <v>49</v>
      </c>
      <c r="E1344" t="s">
        <v>46</v>
      </c>
      <c r="F1344" t="s">
        <v>106</v>
      </c>
      <c r="G1344" t="s">
        <v>165</v>
      </c>
      <c r="H1344" t="s">
        <v>93</v>
      </c>
      <c r="I1344" t="s">
        <v>57</v>
      </c>
      <c r="J1344" t="s">
        <v>165</v>
      </c>
      <c r="L1344" t="s">
        <v>70</v>
      </c>
      <c r="N1344" t="s">
        <v>69</v>
      </c>
      <c r="O1344" t="s">
        <v>70</v>
      </c>
      <c r="P1344" t="s">
        <v>165</v>
      </c>
      <c r="S1344" t="s">
        <v>4094</v>
      </c>
      <c r="W1344" t="s">
        <v>42</v>
      </c>
      <c r="AA1344" t="s">
        <v>42</v>
      </c>
      <c r="AK1344" t="s">
        <v>42</v>
      </c>
      <c r="AL1344" t="s">
        <v>43</v>
      </c>
    </row>
    <row r="1345" spans="1:38" x14ac:dyDescent="0.25">
      <c r="A1345">
        <v>1343</v>
      </c>
      <c r="B1345" t="s">
        <v>4095</v>
      </c>
      <c r="C1345" s="6" t="s">
        <v>4096</v>
      </c>
      <c r="D1345">
        <v>33</v>
      </c>
      <c r="E1345" t="s">
        <v>46</v>
      </c>
      <c r="F1345" t="s">
        <v>55</v>
      </c>
      <c r="G1345" t="s">
        <v>132</v>
      </c>
      <c r="H1345" t="s">
        <v>93</v>
      </c>
      <c r="I1345" t="s">
        <v>57</v>
      </c>
      <c r="J1345" t="s">
        <v>132</v>
      </c>
      <c r="L1345" t="s">
        <v>70</v>
      </c>
      <c r="N1345" t="s">
        <v>59</v>
      </c>
      <c r="O1345" t="s">
        <v>70</v>
      </c>
      <c r="P1345" t="s">
        <v>132</v>
      </c>
      <c r="S1345" t="s">
        <v>4097</v>
      </c>
      <c r="W1345" t="s">
        <v>42</v>
      </c>
      <c r="AA1345" t="s">
        <v>42</v>
      </c>
      <c r="AI1345" t="s">
        <v>449</v>
      </c>
      <c r="AK1345" t="s">
        <v>42</v>
      </c>
      <c r="AL1345" t="s">
        <v>43</v>
      </c>
    </row>
    <row r="1346" spans="1:38" x14ac:dyDescent="0.25">
      <c r="A1346">
        <v>1344</v>
      </c>
      <c r="B1346" t="s">
        <v>4098</v>
      </c>
      <c r="C1346" s="6" t="s">
        <v>4099</v>
      </c>
      <c r="D1346">
        <v>59</v>
      </c>
      <c r="E1346" t="s">
        <v>54</v>
      </c>
      <c r="F1346" t="s">
        <v>55</v>
      </c>
      <c r="G1346" t="s">
        <v>4100</v>
      </c>
      <c r="J1346" t="s">
        <v>260</v>
      </c>
      <c r="K1346" t="s">
        <v>49</v>
      </c>
      <c r="L1346" t="s">
        <v>50</v>
      </c>
      <c r="N1346" t="s">
        <v>4101</v>
      </c>
      <c r="O1346" t="s">
        <v>60</v>
      </c>
      <c r="S1346" t="s">
        <v>4102</v>
      </c>
      <c r="AA1346" t="s">
        <v>42</v>
      </c>
      <c r="AC1346" t="s">
        <v>42</v>
      </c>
      <c r="AL1346" t="s">
        <v>43</v>
      </c>
    </row>
    <row r="1347" spans="1:38" x14ac:dyDescent="0.25">
      <c r="A1347">
        <v>1345</v>
      </c>
      <c r="B1347" t="s">
        <v>4103</v>
      </c>
      <c r="C1347" s="6" t="s">
        <v>340</v>
      </c>
      <c r="D1347">
        <v>61</v>
      </c>
      <c r="E1347" t="s">
        <v>46</v>
      </c>
      <c r="F1347" t="s">
        <v>55</v>
      </c>
      <c r="G1347" t="s">
        <v>346</v>
      </c>
      <c r="H1347" t="s">
        <v>93</v>
      </c>
      <c r="J1347" t="s">
        <v>346</v>
      </c>
      <c r="K1347" t="s">
        <v>93</v>
      </c>
      <c r="L1347" t="s">
        <v>70</v>
      </c>
      <c r="N1347" t="s">
        <v>59</v>
      </c>
      <c r="O1347" t="s">
        <v>60</v>
      </c>
      <c r="S1347" t="s">
        <v>4104</v>
      </c>
      <c r="U1347" t="s">
        <v>42</v>
      </c>
      <c r="Y1347" t="s">
        <v>42</v>
      </c>
      <c r="AL1347" t="s">
        <v>43</v>
      </c>
    </row>
    <row r="1348" spans="1:38" x14ac:dyDescent="0.25">
      <c r="A1348">
        <v>1346</v>
      </c>
      <c r="B1348" t="s">
        <v>4105</v>
      </c>
      <c r="C1348" s="6" t="s">
        <v>755</v>
      </c>
      <c r="D1348">
        <v>29</v>
      </c>
      <c r="E1348" t="s">
        <v>46</v>
      </c>
      <c r="F1348" t="s">
        <v>106</v>
      </c>
      <c r="G1348" t="s">
        <v>267</v>
      </c>
      <c r="H1348" t="s">
        <v>142</v>
      </c>
      <c r="I1348" t="s">
        <v>57</v>
      </c>
      <c r="J1348" t="s">
        <v>267</v>
      </c>
      <c r="K1348" t="s">
        <v>142</v>
      </c>
      <c r="L1348" t="s">
        <v>50</v>
      </c>
      <c r="N1348" t="s">
        <v>59</v>
      </c>
      <c r="O1348" t="s">
        <v>70</v>
      </c>
      <c r="P1348" t="s">
        <v>267</v>
      </c>
      <c r="Q1348" t="s">
        <v>142</v>
      </c>
      <c r="R1348" t="s">
        <v>57</v>
      </c>
      <c r="S1348" t="s">
        <v>4106</v>
      </c>
      <c r="Y1348" t="s">
        <v>42</v>
      </c>
      <c r="AC1348" t="s">
        <v>42</v>
      </c>
      <c r="AL1348" t="s">
        <v>43</v>
      </c>
    </row>
    <row r="1349" spans="1:38" x14ac:dyDescent="0.25">
      <c r="A1349">
        <v>1347</v>
      </c>
      <c r="B1349" t="s">
        <v>4107</v>
      </c>
      <c r="C1349" s="6" t="s">
        <v>4108</v>
      </c>
      <c r="D1349">
        <v>24</v>
      </c>
      <c r="E1349" t="s">
        <v>46</v>
      </c>
      <c r="F1349" t="s">
        <v>55</v>
      </c>
      <c r="G1349" t="s">
        <v>503</v>
      </c>
      <c r="H1349" t="s">
        <v>82</v>
      </c>
      <c r="I1349" t="s">
        <v>57</v>
      </c>
      <c r="J1349" t="s">
        <v>93</v>
      </c>
      <c r="K1349" t="s">
        <v>93</v>
      </c>
      <c r="L1349" t="s">
        <v>34</v>
      </c>
      <c r="O1349" t="s">
        <v>34</v>
      </c>
      <c r="P1349" t="s">
        <v>93</v>
      </c>
      <c r="Q1349" t="s">
        <v>93</v>
      </c>
      <c r="R1349" t="s">
        <v>57</v>
      </c>
      <c r="S1349" t="s">
        <v>342</v>
      </c>
      <c r="U1349" t="s">
        <v>42</v>
      </c>
      <c r="AK1349" t="s">
        <v>42</v>
      </c>
      <c r="AL1349" t="s">
        <v>43</v>
      </c>
    </row>
    <row r="1350" spans="1:38" x14ac:dyDescent="0.25">
      <c r="A1350">
        <v>1348</v>
      </c>
      <c r="B1350" t="s">
        <v>4109</v>
      </c>
      <c r="C1350" s="6" t="s">
        <v>4110</v>
      </c>
      <c r="D1350">
        <v>41</v>
      </c>
      <c r="E1350" t="s">
        <v>54</v>
      </c>
      <c r="F1350" t="s">
        <v>55</v>
      </c>
      <c r="G1350" t="s">
        <v>1369</v>
      </c>
      <c r="H1350" t="s">
        <v>101</v>
      </c>
      <c r="J1350" t="s">
        <v>101</v>
      </c>
      <c r="K1350" t="s">
        <v>101</v>
      </c>
      <c r="L1350" t="s">
        <v>50</v>
      </c>
      <c r="N1350" t="s">
        <v>59</v>
      </c>
      <c r="O1350" t="s">
        <v>70</v>
      </c>
      <c r="S1350" t="s">
        <v>2987</v>
      </c>
      <c r="U1350" t="s">
        <v>42</v>
      </c>
      <c r="Y1350" t="s">
        <v>42</v>
      </c>
      <c r="AL1350" t="s">
        <v>43</v>
      </c>
    </row>
    <row r="1351" spans="1:38" x14ac:dyDescent="0.25">
      <c r="A1351">
        <v>1349</v>
      </c>
      <c r="B1351" t="s">
        <v>4111</v>
      </c>
      <c r="C1351" s="6" t="s">
        <v>918</v>
      </c>
      <c r="D1351">
        <v>46</v>
      </c>
      <c r="E1351" t="s">
        <v>46</v>
      </c>
      <c r="F1351" t="s">
        <v>106</v>
      </c>
      <c r="G1351" t="s">
        <v>82</v>
      </c>
      <c r="H1351" t="s">
        <v>82</v>
      </c>
      <c r="I1351" t="s">
        <v>57</v>
      </c>
      <c r="J1351" t="s">
        <v>82</v>
      </c>
      <c r="K1351" t="s">
        <v>82</v>
      </c>
      <c r="L1351" t="s">
        <v>34</v>
      </c>
      <c r="N1351" t="s">
        <v>166</v>
      </c>
      <c r="O1351" t="s">
        <v>4112</v>
      </c>
      <c r="P1351" t="s">
        <v>82</v>
      </c>
      <c r="Q1351" t="s">
        <v>82</v>
      </c>
      <c r="S1351" t="s">
        <v>4113</v>
      </c>
      <c r="U1351" t="s">
        <v>42</v>
      </c>
      <c r="V1351" t="s">
        <v>42</v>
      </c>
      <c r="W1351" t="s">
        <v>42</v>
      </c>
      <c r="X1351" t="s">
        <v>42</v>
      </c>
      <c r="AA1351" t="s">
        <v>42</v>
      </c>
      <c r="AD1351" t="s">
        <v>42</v>
      </c>
      <c r="AK1351" t="s">
        <v>42</v>
      </c>
      <c r="AL1351" t="s">
        <v>43</v>
      </c>
    </row>
    <row r="1352" spans="1:38" x14ac:dyDescent="0.25">
      <c r="A1352">
        <v>1350</v>
      </c>
      <c r="B1352" t="s">
        <v>4114</v>
      </c>
      <c r="C1352" s="6" t="s">
        <v>4115</v>
      </c>
      <c r="D1352">
        <v>27</v>
      </c>
      <c r="E1352" t="s">
        <v>46</v>
      </c>
      <c r="F1352" t="s">
        <v>55</v>
      </c>
      <c r="G1352" t="s">
        <v>346</v>
      </c>
      <c r="J1352" t="s">
        <v>469</v>
      </c>
      <c r="K1352" t="s">
        <v>202</v>
      </c>
      <c r="L1352" t="s">
        <v>34</v>
      </c>
      <c r="M1352" t="s">
        <v>423</v>
      </c>
      <c r="N1352" t="s">
        <v>102</v>
      </c>
      <c r="O1352" t="s">
        <v>34</v>
      </c>
      <c r="S1352" t="s">
        <v>4116</v>
      </c>
      <c r="Y1352" t="s">
        <v>42</v>
      </c>
      <c r="Z1352" t="s">
        <v>42</v>
      </c>
      <c r="AL1352" t="s">
        <v>43</v>
      </c>
    </row>
    <row r="1353" spans="1:38" x14ac:dyDescent="0.25">
      <c r="A1353">
        <v>1351</v>
      </c>
      <c r="B1353" t="s">
        <v>4117</v>
      </c>
      <c r="C1353" s="6" t="s">
        <v>3451</v>
      </c>
      <c r="D1353">
        <v>51</v>
      </c>
      <c r="E1353" t="s">
        <v>54</v>
      </c>
      <c r="F1353" t="s">
        <v>55</v>
      </c>
      <c r="G1353" t="s">
        <v>4118</v>
      </c>
      <c r="H1353" t="s">
        <v>49</v>
      </c>
      <c r="I1353" t="s">
        <v>57</v>
      </c>
      <c r="J1353" t="s">
        <v>48</v>
      </c>
      <c r="K1353" t="s">
        <v>49</v>
      </c>
      <c r="L1353" t="s">
        <v>34</v>
      </c>
      <c r="M1353" t="s">
        <v>4119</v>
      </c>
      <c r="N1353" t="s">
        <v>350</v>
      </c>
      <c r="O1353" t="s">
        <v>110</v>
      </c>
      <c r="P1353" t="s">
        <v>48</v>
      </c>
      <c r="Q1353" t="s">
        <v>49</v>
      </c>
      <c r="S1353" t="s">
        <v>4120</v>
      </c>
      <c r="U1353" t="s">
        <v>42</v>
      </c>
      <c r="V1353" t="s">
        <v>42</v>
      </c>
      <c r="W1353" t="s">
        <v>42</v>
      </c>
      <c r="X1353" t="s">
        <v>42</v>
      </c>
      <c r="AC1353" t="s">
        <v>42</v>
      </c>
      <c r="AE1353" t="s">
        <v>42</v>
      </c>
      <c r="AK1353" t="s">
        <v>42</v>
      </c>
      <c r="AL1353" t="s">
        <v>43</v>
      </c>
    </row>
    <row r="1354" spans="1:38" x14ac:dyDescent="0.25">
      <c r="A1354">
        <v>1352</v>
      </c>
      <c r="B1354" t="s">
        <v>4121</v>
      </c>
      <c r="C1354" s="6" t="s">
        <v>4122</v>
      </c>
      <c r="D1354">
        <v>61</v>
      </c>
      <c r="E1354" t="s">
        <v>46</v>
      </c>
      <c r="F1354" t="s">
        <v>55</v>
      </c>
      <c r="G1354" t="s">
        <v>337</v>
      </c>
      <c r="H1354" t="s">
        <v>137</v>
      </c>
      <c r="I1354" t="s">
        <v>57</v>
      </c>
      <c r="J1354" t="s">
        <v>337</v>
      </c>
      <c r="K1354" t="s">
        <v>137</v>
      </c>
      <c r="L1354" t="s">
        <v>70</v>
      </c>
      <c r="N1354" t="s">
        <v>59</v>
      </c>
      <c r="O1354" t="s">
        <v>70</v>
      </c>
      <c r="P1354" t="s">
        <v>337</v>
      </c>
      <c r="Q1354" t="s">
        <v>137</v>
      </c>
      <c r="S1354" t="s">
        <v>4123</v>
      </c>
      <c r="W1354" t="s">
        <v>42</v>
      </c>
      <c r="X1354" t="s">
        <v>42</v>
      </c>
      <c r="AA1354" t="s">
        <v>42</v>
      </c>
      <c r="AK1354" t="s">
        <v>42</v>
      </c>
      <c r="AL1354" t="s">
        <v>43</v>
      </c>
    </row>
    <row r="1355" spans="1:38" x14ac:dyDescent="0.25">
      <c r="A1355">
        <v>1353</v>
      </c>
      <c r="B1355" t="s">
        <v>4124</v>
      </c>
      <c r="C1355" s="6" t="s">
        <v>4125</v>
      </c>
      <c r="D1355">
        <v>22</v>
      </c>
      <c r="E1355" t="s">
        <v>46</v>
      </c>
      <c r="F1355" t="s">
        <v>55</v>
      </c>
      <c r="G1355" t="s">
        <v>1404</v>
      </c>
      <c r="H1355" t="s">
        <v>202</v>
      </c>
      <c r="J1355" t="s">
        <v>1404</v>
      </c>
      <c r="K1355" t="s">
        <v>202</v>
      </c>
      <c r="L1355" t="s">
        <v>34</v>
      </c>
      <c r="M1355" t="s">
        <v>1038</v>
      </c>
      <c r="N1355" t="s">
        <v>269</v>
      </c>
      <c r="O1355" t="s">
        <v>975</v>
      </c>
      <c r="S1355" t="s">
        <v>89</v>
      </c>
      <c r="U1355" t="s">
        <v>42</v>
      </c>
      <c r="AL1355" t="s">
        <v>43</v>
      </c>
    </row>
    <row r="1356" spans="1:38" x14ac:dyDescent="0.25">
      <c r="A1356">
        <v>1354</v>
      </c>
      <c r="B1356" t="s">
        <v>4126</v>
      </c>
      <c r="C1356" s="6" t="s">
        <v>4127</v>
      </c>
      <c r="D1356">
        <v>57</v>
      </c>
      <c r="E1356" t="s">
        <v>54</v>
      </c>
      <c r="F1356" t="s">
        <v>55</v>
      </c>
      <c r="G1356" t="s">
        <v>496</v>
      </c>
      <c r="H1356" t="s">
        <v>101</v>
      </c>
      <c r="I1356" t="s">
        <v>57</v>
      </c>
      <c r="J1356" t="s">
        <v>496</v>
      </c>
      <c r="K1356" t="s">
        <v>101</v>
      </c>
      <c r="L1356" t="s">
        <v>70</v>
      </c>
      <c r="N1356" t="s">
        <v>1908</v>
      </c>
      <c r="O1356" t="s">
        <v>70</v>
      </c>
      <c r="P1356" t="s">
        <v>496</v>
      </c>
      <c r="Q1356" t="s">
        <v>101</v>
      </c>
      <c r="R1356" t="s">
        <v>57</v>
      </c>
      <c r="S1356" t="s">
        <v>4128</v>
      </c>
      <c r="Y1356" t="s">
        <v>42</v>
      </c>
      <c r="AC1356" t="s">
        <v>42</v>
      </c>
      <c r="AD1356" t="s">
        <v>42</v>
      </c>
      <c r="AL1356" t="s">
        <v>43</v>
      </c>
    </row>
    <row r="1357" spans="1:38" x14ac:dyDescent="0.25">
      <c r="A1357">
        <v>1355</v>
      </c>
      <c r="B1357" t="s">
        <v>4129</v>
      </c>
      <c r="C1357" s="6" t="s">
        <v>1778</v>
      </c>
      <c r="D1357">
        <v>47</v>
      </c>
      <c r="E1357" t="s">
        <v>46</v>
      </c>
      <c r="F1357" t="s">
        <v>55</v>
      </c>
      <c r="J1357" t="s">
        <v>178</v>
      </c>
      <c r="K1357" t="s">
        <v>82</v>
      </c>
      <c r="L1357" t="s">
        <v>34</v>
      </c>
      <c r="O1357" t="s">
        <v>60</v>
      </c>
      <c r="S1357" t="s">
        <v>4130</v>
      </c>
      <c r="U1357" t="s">
        <v>42</v>
      </c>
      <c r="AK1357" t="s">
        <v>42</v>
      </c>
      <c r="AL1357" t="s">
        <v>43</v>
      </c>
    </row>
    <row r="1358" spans="1:38" x14ac:dyDescent="0.25">
      <c r="A1358">
        <v>1356</v>
      </c>
      <c r="B1358" t="s">
        <v>4131</v>
      </c>
      <c r="C1358" s="6" t="s">
        <v>838</v>
      </c>
      <c r="D1358">
        <v>31</v>
      </c>
      <c r="E1358" t="s">
        <v>46</v>
      </c>
      <c r="F1358" t="s">
        <v>55</v>
      </c>
      <c r="G1358" t="s">
        <v>1731</v>
      </c>
      <c r="H1358" t="s">
        <v>93</v>
      </c>
      <c r="I1358" t="s">
        <v>57</v>
      </c>
      <c r="J1358" t="s">
        <v>93</v>
      </c>
      <c r="K1358" t="s">
        <v>93</v>
      </c>
      <c r="L1358" t="s">
        <v>34</v>
      </c>
      <c r="N1358" t="s">
        <v>170</v>
      </c>
      <c r="O1358" t="s">
        <v>110</v>
      </c>
      <c r="P1358" t="s">
        <v>93</v>
      </c>
      <c r="Q1358" t="s">
        <v>93</v>
      </c>
      <c r="R1358" t="s">
        <v>57</v>
      </c>
      <c r="S1358" t="s">
        <v>4132</v>
      </c>
      <c r="V1358" t="s">
        <v>42</v>
      </c>
      <c r="AA1358" t="s">
        <v>42</v>
      </c>
      <c r="AD1358" t="s">
        <v>42</v>
      </c>
      <c r="AL1358" t="s">
        <v>43</v>
      </c>
    </row>
    <row r="1359" spans="1:38" x14ac:dyDescent="0.25">
      <c r="A1359">
        <v>1357</v>
      </c>
      <c r="B1359" t="s">
        <v>4133</v>
      </c>
      <c r="C1359" s="6" t="s">
        <v>263</v>
      </c>
      <c r="D1359">
        <v>57</v>
      </c>
      <c r="E1359" t="s">
        <v>46</v>
      </c>
      <c r="F1359" t="s">
        <v>34</v>
      </c>
      <c r="G1359" t="s">
        <v>107</v>
      </c>
      <c r="H1359" t="s">
        <v>49</v>
      </c>
      <c r="I1359" t="s">
        <v>57</v>
      </c>
      <c r="J1359" t="s">
        <v>341</v>
      </c>
      <c r="K1359" t="s">
        <v>101</v>
      </c>
      <c r="L1359" t="s">
        <v>50</v>
      </c>
      <c r="O1359" t="s">
        <v>110</v>
      </c>
      <c r="S1359" t="s">
        <v>4134</v>
      </c>
      <c r="V1359" t="s">
        <v>42</v>
      </c>
      <c r="AA1359" t="s">
        <v>42</v>
      </c>
      <c r="AL1359" t="s">
        <v>43</v>
      </c>
    </row>
    <row r="1360" spans="1:38" x14ac:dyDescent="0.25">
      <c r="A1360">
        <v>1358</v>
      </c>
      <c r="B1360" t="s">
        <v>4135</v>
      </c>
      <c r="C1360" s="6" t="s">
        <v>1790</v>
      </c>
      <c r="D1360">
        <v>24</v>
      </c>
      <c r="E1360" t="s">
        <v>46</v>
      </c>
      <c r="F1360" t="s">
        <v>55</v>
      </c>
      <c r="G1360" t="s">
        <v>2000</v>
      </c>
      <c r="H1360" t="s">
        <v>137</v>
      </c>
      <c r="I1360" t="s">
        <v>57</v>
      </c>
      <c r="J1360" t="s">
        <v>2000</v>
      </c>
      <c r="K1360" t="s">
        <v>137</v>
      </c>
      <c r="L1360" t="s">
        <v>70</v>
      </c>
      <c r="O1360" t="s">
        <v>70</v>
      </c>
      <c r="S1360" t="s">
        <v>4136</v>
      </c>
      <c r="U1360" t="s">
        <v>42</v>
      </c>
      <c r="W1360" t="s">
        <v>42</v>
      </c>
      <c r="AC1360" t="s">
        <v>42</v>
      </c>
      <c r="AK1360" t="s">
        <v>42</v>
      </c>
      <c r="AL1360" t="s">
        <v>43</v>
      </c>
    </row>
    <row r="1361" spans="1:38" x14ac:dyDescent="0.25">
      <c r="A1361">
        <v>1359</v>
      </c>
      <c r="B1361" t="s">
        <v>4137</v>
      </c>
      <c r="C1361" s="6" t="s">
        <v>2206</v>
      </c>
      <c r="D1361">
        <v>60</v>
      </c>
      <c r="E1361" t="s">
        <v>54</v>
      </c>
      <c r="F1361" t="s">
        <v>55</v>
      </c>
      <c r="G1361" t="s">
        <v>418</v>
      </c>
      <c r="H1361" t="s">
        <v>93</v>
      </c>
      <c r="I1361" t="s">
        <v>57</v>
      </c>
      <c r="J1361" t="s">
        <v>418</v>
      </c>
      <c r="K1361" t="s">
        <v>93</v>
      </c>
      <c r="L1361" t="s">
        <v>34</v>
      </c>
      <c r="P1361" t="s">
        <v>93</v>
      </c>
      <c r="S1361" t="s">
        <v>4138</v>
      </c>
      <c r="AK1361" t="s">
        <v>42</v>
      </c>
      <c r="AL1361" t="s">
        <v>43</v>
      </c>
    </row>
    <row r="1362" spans="1:38" x14ac:dyDescent="0.25">
      <c r="A1362">
        <v>1360</v>
      </c>
      <c r="B1362" t="s">
        <v>4139</v>
      </c>
      <c r="C1362" s="6" t="s">
        <v>4140</v>
      </c>
      <c r="D1362">
        <v>34</v>
      </c>
      <c r="E1362" t="s">
        <v>46</v>
      </c>
      <c r="F1362" t="s">
        <v>55</v>
      </c>
      <c r="G1362" t="s">
        <v>208</v>
      </c>
      <c r="H1362" t="s">
        <v>93</v>
      </c>
      <c r="I1362" t="s">
        <v>57</v>
      </c>
      <c r="J1362" t="s">
        <v>208</v>
      </c>
      <c r="K1362" t="s">
        <v>93</v>
      </c>
      <c r="L1362" t="s">
        <v>50</v>
      </c>
      <c r="O1362" t="s">
        <v>70</v>
      </c>
      <c r="P1362" t="s">
        <v>208</v>
      </c>
      <c r="Q1362" t="s">
        <v>93</v>
      </c>
      <c r="R1362" t="s">
        <v>57</v>
      </c>
      <c r="S1362" t="s">
        <v>4141</v>
      </c>
      <c r="V1362" t="s">
        <v>42</v>
      </c>
      <c r="AD1362" t="s">
        <v>42</v>
      </c>
      <c r="AK1362" t="s">
        <v>42</v>
      </c>
      <c r="AL1362" t="s">
        <v>43</v>
      </c>
    </row>
    <row r="1363" spans="1:38" x14ac:dyDescent="0.25">
      <c r="A1363">
        <v>1361</v>
      </c>
      <c r="B1363" t="s">
        <v>4142</v>
      </c>
      <c r="C1363" s="6" t="s">
        <v>1812</v>
      </c>
      <c r="D1363">
        <v>27</v>
      </c>
      <c r="E1363" t="s">
        <v>46</v>
      </c>
      <c r="F1363" t="s">
        <v>55</v>
      </c>
      <c r="G1363" t="s">
        <v>48</v>
      </c>
      <c r="H1363" t="s">
        <v>49</v>
      </c>
      <c r="I1363" t="s">
        <v>57</v>
      </c>
      <c r="J1363" t="s">
        <v>48</v>
      </c>
      <c r="K1363" t="s">
        <v>49</v>
      </c>
      <c r="L1363" t="s">
        <v>70</v>
      </c>
      <c r="O1363" t="s">
        <v>70</v>
      </c>
      <c r="P1363" t="s">
        <v>48</v>
      </c>
      <c r="Q1363" t="s">
        <v>49</v>
      </c>
      <c r="R1363" t="s">
        <v>57</v>
      </c>
      <c r="S1363" t="s">
        <v>4143</v>
      </c>
      <c r="AC1363" t="s">
        <v>42</v>
      </c>
      <c r="AD1363" t="s">
        <v>42</v>
      </c>
      <c r="AK1363" t="s">
        <v>42</v>
      </c>
      <c r="AL1363" t="s">
        <v>43</v>
      </c>
    </row>
    <row r="1364" spans="1:38" x14ac:dyDescent="0.25">
      <c r="A1364">
        <v>1362</v>
      </c>
      <c r="B1364" t="s">
        <v>4144</v>
      </c>
      <c r="C1364" s="6" t="s">
        <v>858</v>
      </c>
      <c r="D1364">
        <v>46</v>
      </c>
      <c r="E1364" t="s">
        <v>46</v>
      </c>
      <c r="F1364" t="s">
        <v>55</v>
      </c>
      <c r="G1364" t="s">
        <v>93</v>
      </c>
      <c r="H1364" t="s">
        <v>93</v>
      </c>
      <c r="I1364" t="s">
        <v>57</v>
      </c>
      <c r="J1364" t="s">
        <v>165</v>
      </c>
      <c r="K1364" t="s">
        <v>93</v>
      </c>
      <c r="L1364" t="s">
        <v>50</v>
      </c>
      <c r="N1364" t="s">
        <v>59</v>
      </c>
      <c r="O1364" t="s">
        <v>210</v>
      </c>
      <c r="P1364" t="s">
        <v>132</v>
      </c>
      <c r="Q1364" t="s">
        <v>93</v>
      </c>
      <c r="R1364" t="s">
        <v>57</v>
      </c>
      <c r="S1364" t="s">
        <v>4145</v>
      </c>
      <c r="U1364" t="s">
        <v>42</v>
      </c>
      <c r="V1364" t="s">
        <v>42</v>
      </c>
      <c r="W1364" t="s">
        <v>42</v>
      </c>
      <c r="AL1364" t="s">
        <v>43</v>
      </c>
    </row>
    <row r="1365" spans="1:38" x14ac:dyDescent="0.25">
      <c r="A1365">
        <v>1363</v>
      </c>
      <c r="B1365" t="s">
        <v>4146</v>
      </c>
      <c r="C1365" s="6" t="s">
        <v>1841</v>
      </c>
      <c r="D1365">
        <v>61</v>
      </c>
      <c r="E1365" t="s">
        <v>54</v>
      </c>
      <c r="F1365" t="s">
        <v>55</v>
      </c>
      <c r="G1365" t="s">
        <v>58</v>
      </c>
      <c r="H1365" t="s">
        <v>49</v>
      </c>
      <c r="I1365" t="s">
        <v>57</v>
      </c>
      <c r="J1365" t="s">
        <v>58</v>
      </c>
      <c r="K1365" t="s">
        <v>49</v>
      </c>
      <c r="L1365" t="s">
        <v>70</v>
      </c>
      <c r="N1365" t="s">
        <v>102</v>
      </c>
      <c r="O1365" t="s">
        <v>70</v>
      </c>
      <c r="P1365" t="s">
        <v>58</v>
      </c>
      <c r="Q1365" t="s">
        <v>49</v>
      </c>
      <c r="S1365" t="s">
        <v>4147</v>
      </c>
      <c r="AC1365" t="s">
        <v>42</v>
      </c>
      <c r="AI1365" t="s">
        <v>4148</v>
      </c>
      <c r="AK1365" t="s">
        <v>42</v>
      </c>
      <c r="AL1365" t="s">
        <v>43</v>
      </c>
    </row>
    <row r="1366" spans="1:38" x14ac:dyDescent="0.25">
      <c r="A1366">
        <v>1364</v>
      </c>
      <c r="B1366" t="s">
        <v>4149</v>
      </c>
      <c r="C1366" s="6" t="s">
        <v>4150</v>
      </c>
      <c r="D1366">
        <v>25</v>
      </c>
      <c r="E1366" t="s">
        <v>46</v>
      </c>
      <c r="F1366" t="s">
        <v>106</v>
      </c>
      <c r="G1366" t="s">
        <v>82</v>
      </c>
      <c r="H1366" t="s">
        <v>82</v>
      </c>
      <c r="I1366" t="s">
        <v>57</v>
      </c>
      <c r="J1366" t="s">
        <v>82</v>
      </c>
      <c r="L1366" t="s">
        <v>34</v>
      </c>
      <c r="M1366" t="s">
        <v>4151</v>
      </c>
      <c r="N1366" t="s">
        <v>4152</v>
      </c>
      <c r="O1366" t="s">
        <v>975</v>
      </c>
      <c r="P1366" t="s">
        <v>82</v>
      </c>
      <c r="S1366" t="s">
        <v>4153</v>
      </c>
      <c r="U1366" t="s">
        <v>42</v>
      </c>
      <c r="V1366" t="s">
        <v>42</v>
      </c>
      <c r="W1366" t="s">
        <v>42</v>
      </c>
      <c r="AK1366" t="s">
        <v>42</v>
      </c>
      <c r="AL1366" t="s">
        <v>43</v>
      </c>
    </row>
    <row r="1367" spans="1:38" x14ac:dyDescent="0.25">
      <c r="A1367">
        <v>1365</v>
      </c>
      <c r="B1367" t="s">
        <v>4154</v>
      </c>
      <c r="C1367" s="6" t="s">
        <v>4155</v>
      </c>
      <c r="D1367">
        <v>44</v>
      </c>
      <c r="E1367" t="s">
        <v>46</v>
      </c>
      <c r="F1367" t="s">
        <v>106</v>
      </c>
      <c r="G1367" t="s">
        <v>93</v>
      </c>
      <c r="H1367" t="s">
        <v>93</v>
      </c>
      <c r="J1367" t="s">
        <v>93</v>
      </c>
      <c r="K1367" t="s">
        <v>93</v>
      </c>
      <c r="L1367" t="s">
        <v>50</v>
      </c>
      <c r="N1367" t="s">
        <v>60</v>
      </c>
      <c r="O1367" t="s">
        <v>34</v>
      </c>
      <c r="S1367" t="s">
        <v>84</v>
      </c>
      <c r="U1367" t="s">
        <v>42</v>
      </c>
      <c r="AL1367" t="s">
        <v>43</v>
      </c>
    </row>
    <row r="1368" spans="1:38" x14ac:dyDescent="0.25">
      <c r="A1368">
        <v>1366</v>
      </c>
      <c r="B1368" t="s">
        <v>4156</v>
      </c>
      <c r="C1368" s="6" t="s">
        <v>266</v>
      </c>
      <c r="D1368">
        <v>30</v>
      </c>
      <c r="E1368" t="s">
        <v>46</v>
      </c>
      <c r="F1368" t="s">
        <v>55</v>
      </c>
      <c r="G1368" t="s">
        <v>428</v>
      </c>
      <c r="H1368" t="s">
        <v>93</v>
      </c>
      <c r="J1368" t="s">
        <v>208</v>
      </c>
      <c r="K1368" t="s">
        <v>93</v>
      </c>
      <c r="L1368" t="s">
        <v>50</v>
      </c>
      <c r="N1368" t="s">
        <v>170</v>
      </c>
      <c r="O1368" t="s">
        <v>70</v>
      </c>
      <c r="S1368" t="s">
        <v>4157</v>
      </c>
      <c r="V1368" t="s">
        <v>42</v>
      </c>
      <c r="Y1368" t="s">
        <v>42</v>
      </c>
      <c r="AL1368" t="s">
        <v>43</v>
      </c>
    </row>
    <row r="1369" spans="1:38" x14ac:dyDescent="0.25">
      <c r="A1369">
        <v>1367</v>
      </c>
      <c r="B1369" t="s">
        <v>4158</v>
      </c>
      <c r="C1369" s="6" t="s">
        <v>1352</v>
      </c>
      <c r="D1369">
        <v>42</v>
      </c>
      <c r="E1369" t="s">
        <v>46</v>
      </c>
      <c r="F1369" t="s">
        <v>55</v>
      </c>
      <c r="G1369" t="s">
        <v>208</v>
      </c>
      <c r="J1369" t="s">
        <v>208</v>
      </c>
      <c r="K1369" t="s">
        <v>93</v>
      </c>
      <c r="L1369" t="s">
        <v>70</v>
      </c>
      <c r="N1369" t="s">
        <v>69</v>
      </c>
      <c r="O1369" t="s">
        <v>70</v>
      </c>
      <c r="S1369" t="s">
        <v>4159</v>
      </c>
      <c r="U1369" t="s">
        <v>42</v>
      </c>
      <c r="V1369" t="s">
        <v>42</v>
      </c>
      <c r="AA1369" t="s">
        <v>42</v>
      </c>
      <c r="AL1369" t="s">
        <v>43</v>
      </c>
    </row>
    <row r="1370" spans="1:38" x14ac:dyDescent="0.25">
      <c r="A1370">
        <v>1368</v>
      </c>
      <c r="B1370" t="s">
        <v>4160</v>
      </c>
      <c r="C1370" s="6" t="s">
        <v>1356</v>
      </c>
      <c r="D1370">
        <v>44</v>
      </c>
      <c r="E1370" t="s">
        <v>46</v>
      </c>
      <c r="F1370" t="s">
        <v>55</v>
      </c>
      <c r="G1370" t="s">
        <v>81</v>
      </c>
      <c r="H1370" t="s">
        <v>82</v>
      </c>
      <c r="J1370" t="s">
        <v>668</v>
      </c>
      <c r="K1370" t="s">
        <v>202</v>
      </c>
      <c r="L1370" t="s">
        <v>34</v>
      </c>
      <c r="M1370" t="s">
        <v>951</v>
      </c>
      <c r="N1370" t="s">
        <v>59</v>
      </c>
      <c r="O1370" t="s">
        <v>34</v>
      </c>
      <c r="S1370" t="s">
        <v>538</v>
      </c>
      <c r="U1370" t="s">
        <v>42</v>
      </c>
      <c r="AL1370" t="s">
        <v>43</v>
      </c>
    </row>
    <row r="1371" spans="1:38" x14ac:dyDescent="0.25">
      <c r="A1371">
        <v>1369</v>
      </c>
      <c r="B1371" t="s">
        <v>4161</v>
      </c>
      <c r="C1371" s="6" t="s">
        <v>4162</v>
      </c>
      <c r="D1371">
        <v>56</v>
      </c>
      <c r="E1371" t="s">
        <v>54</v>
      </c>
      <c r="G1371" t="s">
        <v>165</v>
      </c>
      <c r="H1371" t="s">
        <v>93</v>
      </c>
      <c r="I1371" t="s">
        <v>57</v>
      </c>
      <c r="J1371" t="s">
        <v>93</v>
      </c>
      <c r="K1371" t="s">
        <v>93</v>
      </c>
      <c r="L1371" t="s">
        <v>50</v>
      </c>
      <c r="N1371" t="s">
        <v>170</v>
      </c>
      <c r="O1371" t="s">
        <v>4163</v>
      </c>
      <c r="P1371" t="s">
        <v>132</v>
      </c>
      <c r="Q1371" t="s">
        <v>93</v>
      </c>
      <c r="R1371" t="s">
        <v>57</v>
      </c>
      <c r="S1371" t="s">
        <v>4164</v>
      </c>
      <c r="U1371" t="s">
        <v>42</v>
      </c>
      <c r="V1371" t="s">
        <v>42</v>
      </c>
      <c r="W1371" t="s">
        <v>42</v>
      </c>
      <c r="AC1371" t="s">
        <v>42</v>
      </c>
      <c r="AL1371" t="s">
        <v>43</v>
      </c>
    </row>
    <row r="1372" spans="1:38" x14ac:dyDescent="0.25">
      <c r="A1372">
        <v>1370</v>
      </c>
      <c r="B1372" t="s">
        <v>4165</v>
      </c>
      <c r="C1372" s="6" t="s">
        <v>4166</v>
      </c>
      <c r="D1372">
        <v>31</v>
      </c>
      <c r="E1372" t="s">
        <v>46</v>
      </c>
      <c r="F1372" t="s">
        <v>55</v>
      </c>
      <c r="G1372" t="s">
        <v>337</v>
      </c>
      <c r="H1372" t="s">
        <v>137</v>
      </c>
      <c r="I1372" t="s">
        <v>57</v>
      </c>
      <c r="J1372" t="s">
        <v>337</v>
      </c>
      <c r="L1372" t="s">
        <v>70</v>
      </c>
      <c r="N1372" t="s">
        <v>2042</v>
      </c>
      <c r="O1372" t="s">
        <v>70</v>
      </c>
      <c r="P1372" t="s">
        <v>337</v>
      </c>
      <c r="S1372" t="s">
        <v>4167</v>
      </c>
      <c r="Y1372" t="s">
        <v>42</v>
      </c>
      <c r="Z1372" t="s">
        <v>42</v>
      </c>
      <c r="AC1372" t="s">
        <v>42</v>
      </c>
      <c r="AK1372" t="s">
        <v>42</v>
      </c>
      <c r="AL1372" t="s">
        <v>43</v>
      </c>
    </row>
    <row r="1373" spans="1:38" x14ac:dyDescent="0.25">
      <c r="A1373">
        <v>1371</v>
      </c>
      <c r="B1373" t="s">
        <v>4168</v>
      </c>
      <c r="C1373" s="6" t="s">
        <v>310</v>
      </c>
      <c r="D1373">
        <v>48</v>
      </c>
      <c r="E1373" t="s">
        <v>46</v>
      </c>
      <c r="F1373" t="s">
        <v>47</v>
      </c>
      <c r="G1373" t="s">
        <v>92</v>
      </c>
      <c r="H1373" t="s">
        <v>93</v>
      </c>
      <c r="I1373" t="s">
        <v>57</v>
      </c>
      <c r="J1373" t="s">
        <v>93</v>
      </c>
      <c r="L1373" t="s">
        <v>50</v>
      </c>
      <c r="N1373" t="s">
        <v>59</v>
      </c>
      <c r="O1373" t="s">
        <v>70</v>
      </c>
      <c r="P1373" t="s">
        <v>92</v>
      </c>
      <c r="S1373" t="s">
        <v>538</v>
      </c>
      <c r="U1373" t="s">
        <v>42</v>
      </c>
      <c r="AK1373" t="s">
        <v>42</v>
      </c>
      <c r="AL1373" t="s">
        <v>43</v>
      </c>
    </row>
    <row r="1374" spans="1:38" x14ac:dyDescent="0.25">
      <c r="A1374">
        <v>1372</v>
      </c>
      <c r="B1374" t="s">
        <v>4169</v>
      </c>
      <c r="C1374" s="6" t="s">
        <v>1349</v>
      </c>
      <c r="D1374">
        <v>50</v>
      </c>
      <c r="E1374" t="s">
        <v>46</v>
      </c>
      <c r="F1374" t="s">
        <v>55</v>
      </c>
      <c r="G1374" t="s">
        <v>81</v>
      </c>
      <c r="H1374" t="s">
        <v>82</v>
      </c>
      <c r="I1374" t="s">
        <v>57</v>
      </c>
      <c r="J1374" t="s">
        <v>81</v>
      </c>
      <c r="K1374" t="s">
        <v>82</v>
      </c>
      <c r="L1374" t="s">
        <v>70</v>
      </c>
      <c r="N1374" t="s">
        <v>166</v>
      </c>
      <c r="O1374" t="s">
        <v>70</v>
      </c>
      <c r="P1374" t="s">
        <v>81</v>
      </c>
      <c r="Q1374" t="s">
        <v>82</v>
      </c>
      <c r="S1374" t="s">
        <v>4170</v>
      </c>
      <c r="V1374" t="s">
        <v>42</v>
      </c>
      <c r="AC1374" t="s">
        <v>42</v>
      </c>
      <c r="AL1374" t="s">
        <v>43</v>
      </c>
    </row>
    <row r="1375" spans="1:38" x14ac:dyDescent="0.25">
      <c r="A1375">
        <v>1373</v>
      </c>
      <c r="B1375" t="s">
        <v>4171</v>
      </c>
      <c r="C1375" s="6" t="s">
        <v>792</v>
      </c>
      <c r="D1375">
        <v>56</v>
      </c>
      <c r="E1375" t="s">
        <v>46</v>
      </c>
      <c r="F1375" t="s">
        <v>55</v>
      </c>
      <c r="G1375" t="s">
        <v>422</v>
      </c>
      <c r="H1375" t="s">
        <v>82</v>
      </c>
      <c r="I1375" t="s">
        <v>57</v>
      </c>
      <c r="J1375" t="s">
        <v>422</v>
      </c>
      <c r="L1375" t="s">
        <v>70</v>
      </c>
      <c r="N1375" t="s">
        <v>4172</v>
      </c>
      <c r="O1375" t="s">
        <v>70</v>
      </c>
      <c r="P1375" t="s">
        <v>422</v>
      </c>
      <c r="S1375" t="s">
        <v>4173</v>
      </c>
      <c r="AI1375" t="s">
        <v>4174</v>
      </c>
      <c r="AK1375" t="s">
        <v>42</v>
      </c>
      <c r="AL1375" t="s">
        <v>43</v>
      </c>
    </row>
    <row r="1376" spans="1:38" x14ac:dyDescent="0.25">
      <c r="A1376">
        <v>1374</v>
      </c>
      <c r="B1376" t="s">
        <v>4175</v>
      </c>
      <c r="C1376" s="6" t="s">
        <v>326</v>
      </c>
      <c r="D1376">
        <v>54</v>
      </c>
      <c r="E1376" t="s">
        <v>46</v>
      </c>
      <c r="F1376" t="s">
        <v>55</v>
      </c>
      <c r="G1376" t="s">
        <v>92</v>
      </c>
      <c r="H1376" t="s">
        <v>93</v>
      </c>
      <c r="I1376" t="s">
        <v>57</v>
      </c>
      <c r="J1376" t="s">
        <v>93</v>
      </c>
      <c r="K1376" t="s">
        <v>93</v>
      </c>
      <c r="L1376" t="s">
        <v>50</v>
      </c>
      <c r="N1376" t="s">
        <v>4176</v>
      </c>
      <c r="O1376" t="s">
        <v>60</v>
      </c>
      <c r="P1376" t="s">
        <v>61</v>
      </c>
      <c r="R1376" t="s">
        <v>57</v>
      </c>
      <c r="S1376" t="s">
        <v>4177</v>
      </c>
      <c r="W1376" t="s">
        <v>42</v>
      </c>
      <c r="AA1376" t="s">
        <v>42</v>
      </c>
      <c r="AL1376" t="s">
        <v>43</v>
      </c>
    </row>
    <row r="1377" spans="1:38" x14ac:dyDescent="0.25">
      <c r="A1377">
        <v>1375</v>
      </c>
      <c r="B1377" t="s">
        <v>4178</v>
      </c>
      <c r="C1377" s="6" t="s">
        <v>899</v>
      </c>
      <c r="D1377">
        <v>34</v>
      </c>
      <c r="E1377" t="s">
        <v>54</v>
      </c>
      <c r="F1377" t="s">
        <v>55</v>
      </c>
      <c r="J1377" t="s">
        <v>165</v>
      </c>
      <c r="L1377" t="s">
        <v>34</v>
      </c>
      <c r="M1377" t="s">
        <v>982</v>
      </c>
      <c r="N1377" t="s">
        <v>69</v>
      </c>
      <c r="O1377" t="s">
        <v>287</v>
      </c>
      <c r="P1377" t="s">
        <v>165</v>
      </c>
      <c r="S1377" t="s">
        <v>4179</v>
      </c>
      <c r="W1377" t="s">
        <v>42</v>
      </c>
      <c r="AK1377" t="s">
        <v>42</v>
      </c>
      <c r="AL1377" t="s">
        <v>43</v>
      </c>
    </row>
    <row r="1378" spans="1:38" x14ac:dyDescent="0.25">
      <c r="A1378">
        <v>1376</v>
      </c>
      <c r="B1378" t="s">
        <v>4180</v>
      </c>
      <c r="C1378" s="6" t="s">
        <v>4181</v>
      </c>
      <c r="D1378">
        <v>38</v>
      </c>
      <c r="E1378" t="s">
        <v>46</v>
      </c>
      <c r="F1378" t="s">
        <v>106</v>
      </c>
      <c r="G1378" t="s">
        <v>178</v>
      </c>
      <c r="H1378" t="s">
        <v>82</v>
      </c>
      <c r="I1378" t="s">
        <v>57</v>
      </c>
      <c r="J1378" t="s">
        <v>178</v>
      </c>
      <c r="K1378" t="s">
        <v>82</v>
      </c>
      <c r="L1378" t="s">
        <v>50</v>
      </c>
      <c r="N1378" t="s">
        <v>166</v>
      </c>
      <c r="O1378" t="s">
        <v>377</v>
      </c>
      <c r="P1378" t="s">
        <v>178</v>
      </c>
      <c r="Q1378" t="s">
        <v>82</v>
      </c>
      <c r="S1378" t="s">
        <v>4182</v>
      </c>
      <c r="W1378" t="s">
        <v>42</v>
      </c>
      <c r="X1378" t="s">
        <v>42</v>
      </c>
      <c r="AK1378" t="s">
        <v>42</v>
      </c>
      <c r="AL1378" t="s">
        <v>43</v>
      </c>
    </row>
    <row r="1379" spans="1:38" x14ac:dyDescent="0.25">
      <c r="A1379">
        <v>1377</v>
      </c>
      <c r="B1379" t="s">
        <v>4183</v>
      </c>
      <c r="C1379" s="6" t="s">
        <v>1965</v>
      </c>
      <c r="D1379">
        <v>32</v>
      </c>
      <c r="E1379" t="s">
        <v>46</v>
      </c>
      <c r="F1379" t="s">
        <v>55</v>
      </c>
      <c r="G1379" t="s">
        <v>107</v>
      </c>
      <c r="H1379" t="s">
        <v>49</v>
      </c>
      <c r="I1379" t="s">
        <v>57</v>
      </c>
      <c r="J1379" t="s">
        <v>201</v>
      </c>
      <c r="K1379" t="s">
        <v>202</v>
      </c>
      <c r="L1379" t="s">
        <v>34</v>
      </c>
      <c r="O1379" t="s">
        <v>34</v>
      </c>
      <c r="P1379" t="s">
        <v>201</v>
      </c>
      <c r="Q1379" t="s">
        <v>202</v>
      </c>
      <c r="R1379" t="s">
        <v>57</v>
      </c>
      <c r="S1379" t="s">
        <v>4184</v>
      </c>
      <c r="U1379" t="s">
        <v>42</v>
      </c>
      <c r="V1379" t="s">
        <v>42</v>
      </c>
      <c r="W1379" t="s">
        <v>42</v>
      </c>
      <c r="AK1379" t="s">
        <v>42</v>
      </c>
      <c r="AL1379" t="s">
        <v>43</v>
      </c>
    </row>
    <row r="1380" spans="1:38" x14ac:dyDescent="0.25">
      <c r="A1380">
        <v>1378</v>
      </c>
      <c r="B1380" t="s">
        <v>4185</v>
      </c>
      <c r="C1380" s="6" t="s">
        <v>875</v>
      </c>
      <c r="D1380">
        <v>33</v>
      </c>
      <c r="E1380" t="s">
        <v>46</v>
      </c>
      <c r="F1380" t="s">
        <v>55</v>
      </c>
      <c r="G1380" t="s">
        <v>337</v>
      </c>
      <c r="J1380" t="s">
        <v>777</v>
      </c>
      <c r="K1380" t="s">
        <v>82</v>
      </c>
      <c r="L1380" t="s">
        <v>50</v>
      </c>
      <c r="N1380" t="s">
        <v>2614</v>
      </c>
      <c r="O1380" t="s">
        <v>70</v>
      </c>
      <c r="S1380" t="s">
        <v>1132</v>
      </c>
      <c r="U1380" t="s">
        <v>42</v>
      </c>
      <c r="AC1380" t="s">
        <v>42</v>
      </c>
      <c r="AL1380" t="s">
        <v>43</v>
      </c>
    </row>
    <row r="1381" spans="1:38" x14ac:dyDescent="0.25">
      <c r="A1381">
        <v>1379</v>
      </c>
      <c r="B1381" t="s">
        <v>4186</v>
      </c>
      <c r="C1381" s="6" t="s">
        <v>3565</v>
      </c>
      <c r="D1381">
        <v>46</v>
      </c>
      <c r="E1381" t="s">
        <v>46</v>
      </c>
      <c r="F1381" t="s">
        <v>55</v>
      </c>
      <c r="G1381" t="s">
        <v>341</v>
      </c>
      <c r="H1381" t="s">
        <v>101</v>
      </c>
      <c r="I1381" t="s">
        <v>57</v>
      </c>
      <c r="J1381" t="s">
        <v>341</v>
      </c>
      <c r="K1381" t="s">
        <v>101</v>
      </c>
      <c r="L1381" t="s">
        <v>70</v>
      </c>
      <c r="N1381" t="s">
        <v>59</v>
      </c>
      <c r="O1381" t="s">
        <v>70</v>
      </c>
      <c r="P1381" t="s">
        <v>341</v>
      </c>
      <c r="Q1381" t="s">
        <v>101</v>
      </c>
      <c r="R1381" t="s">
        <v>57</v>
      </c>
      <c r="S1381" t="s">
        <v>2080</v>
      </c>
      <c r="W1381" t="s">
        <v>42</v>
      </c>
      <c r="AA1381" t="s">
        <v>42</v>
      </c>
      <c r="AL1381" t="s">
        <v>43</v>
      </c>
    </row>
    <row r="1382" spans="1:38" x14ac:dyDescent="0.25">
      <c r="A1382">
        <v>1380</v>
      </c>
      <c r="B1382" t="s">
        <v>4187</v>
      </c>
      <c r="C1382" s="6" t="s">
        <v>113</v>
      </c>
      <c r="D1382">
        <v>53</v>
      </c>
      <c r="E1382" t="s">
        <v>46</v>
      </c>
      <c r="F1382" t="s">
        <v>55</v>
      </c>
      <c r="G1382" t="s">
        <v>624</v>
      </c>
      <c r="H1382" t="s">
        <v>93</v>
      </c>
      <c r="I1382" t="s">
        <v>57</v>
      </c>
      <c r="J1382" t="s">
        <v>624</v>
      </c>
      <c r="K1382" t="s">
        <v>93</v>
      </c>
      <c r="L1382" t="s">
        <v>70</v>
      </c>
      <c r="O1382" t="s">
        <v>70</v>
      </c>
      <c r="P1382" t="s">
        <v>624</v>
      </c>
      <c r="Q1382" t="s">
        <v>93</v>
      </c>
      <c r="R1382" t="s">
        <v>57</v>
      </c>
      <c r="S1382" t="s">
        <v>4188</v>
      </c>
      <c r="Y1382" t="s">
        <v>42</v>
      </c>
      <c r="AK1382" t="s">
        <v>42</v>
      </c>
      <c r="AL1382" t="s">
        <v>43</v>
      </c>
    </row>
    <row r="1383" spans="1:38" x14ac:dyDescent="0.25">
      <c r="A1383">
        <v>1381</v>
      </c>
      <c r="B1383" t="s">
        <v>4189</v>
      </c>
      <c r="C1383" s="6" t="s">
        <v>328</v>
      </c>
      <c r="D1383">
        <v>49</v>
      </c>
      <c r="E1383" t="s">
        <v>54</v>
      </c>
      <c r="F1383" t="s">
        <v>55</v>
      </c>
      <c r="G1383" t="s">
        <v>201</v>
      </c>
      <c r="H1383" t="s">
        <v>202</v>
      </c>
      <c r="I1383" t="s">
        <v>57</v>
      </c>
      <c r="J1383" t="s">
        <v>201</v>
      </c>
      <c r="K1383" t="s">
        <v>202</v>
      </c>
      <c r="L1383" t="s">
        <v>34</v>
      </c>
      <c r="M1383" t="s">
        <v>280</v>
      </c>
      <c r="N1383" t="s">
        <v>350</v>
      </c>
      <c r="O1383" t="s">
        <v>70</v>
      </c>
      <c r="P1383" t="s">
        <v>201</v>
      </c>
      <c r="Q1383" t="s">
        <v>202</v>
      </c>
      <c r="S1383" t="s">
        <v>4190</v>
      </c>
      <c r="U1383" t="s">
        <v>42</v>
      </c>
      <c r="W1383" t="s">
        <v>42</v>
      </c>
      <c r="X1383" t="s">
        <v>42</v>
      </c>
      <c r="AK1383" t="s">
        <v>42</v>
      </c>
      <c r="AL1383" t="s">
        <v>43</v>
      </c>
    </row>
    <row r="1384" spans="1:38" x14ac:dyDescent="0.25">
      <c r="A1384">
        <v>1382</v>
      </c>
      <c r="B1384" t="s">
        <v>4191</v>
      </c>
      <c r="C1384" s="6" t="s">
        <v>586</v>
      </c>
      <c r="D1384">
        <v>48</v>
      </c>
      <c r="E1384" t="s">
        <v>54</v>
      </c>
      <c r="F1384" t="s">
        <v>55</v>
      </c>
      <c r="G1384" t="s">
        <v>320</v>
      </c>
      <c r="H1384" t="s">
        <v>49</v>
      </c>
      <c r="I1384" t="s">
        <v>57</v>
      </c>
      <c r="J1384" t="s">
        <v>320</v>
      </c>
      <c r="L1384" t="s">
        <v>70</v>
      </c>
      <c r="N1384" t="s">
        <v>59</v>
      </c>
      <c r="O1384" t="s">
        <v>70</v>
      </c>
      <c r="P1384" t="s">
        <v>320</v>
      </c>
      <c r="S1384" t="s">
        <v>4192</v>
      </c>
      <c r="AC1384" t="s">
        <v>42</v>
      </c>
      <c r="AD1384" t="s">
        <v>42</v>
      </c>
      <c r="AK1384" t="s">
        <v>42</v>
      </c>
      <c r="AL1384" t="s">
        <v>43</v>
      </c>
    </row>
    <row r="1385" spans="1:38" x14ac:dyDescent="0.25">
      <c r="A1385">
        <v>1383</v>
      </c>
      <c r="B1385" t="s">
        <v>4193</v>
      </c>
      <c r="C1385" s="6" t="s">
        <v>872</v>
      </c>
      <c r="D1385">
        <v>49</v>
      </c>
      <c r="E1385" t="s">
        <v>46</v>
      </c>
      <c r="F1385" t="s">
        <v>55</v>
      </c>
      <c r="G1385" t="s">
        <v>525</v>
      </c>
      <c r="H1385" t="s">
        <v>93</v>
      </c>
      <c r="I1385" t="s">
        <v>57</v>
      </c>
      <c r="J1385" t="s">
        <v>525</v>
      </c>
      <c r="L1385" t="s">
        <v>70</v>
      </c>
      <c r="N1385" t="s">
        <v>59</v>
      </c>
      <c r="O1385" t="s">
        <v>70</v>
      </c>
      <c r="P1385" t="s">
        <v>525</v>
      </c>
      <c r="S1385" t="s">
        <v>928</v>
      </c>
      <c r="Y1385" t="s">
        <v>42</v>
      </c>
      <c r="AK1385" t="s">
        <v>42</v>
      </c>
      <c r="AL1385" t="s">
        <v>43</v>
      </c>
    </row>
    <row r="1386" spans="1:38" x14ac:dyDescent="0.25">
      <c r="A1386">
        <v>1384</v>
      </c>
      <c r="B1386" t="s">
        <v>4194</v>
      </c>
      <c r="C1386" s="6" t="s">
        <v>880</v>
      </c>
      <c r="D1386">
        <v>49</v>
      </c>
      <c r="E1386" t="s">
        <v>46</v>
      </c>
      <c r="F1386" t="s">
        <v>55</v>
      </c>
      <c r="G1386" t="s">
        <v>279</v>
      </c>
      <c r="H1386" t="s">
        <v>101</v>
      </c>
      <c r="I1386" t="s">
        <v>57</v>
      </c>
      <c r="J1386" t="s">
        <v>279</v>
      </c>
      <c r="K1386" t="s">
        <v>101</v>
      </c>
      <c r="L1386" t="s">
        <v>70</v>
      </c>
      <c r="N1386" t="s">
        <v>350</v>
      </c>
      <c r="O1386" t="s">
        <v>70</v>
      </c>
      <c r="P1386" t="s">
        <v>279</v>
      </c>
      <c r="Q1386" t="s">
        <v>101</v>
      </c>
      <c r="S1386" t="s">
        <v>4195</v>
      </c>
      <c r="W1386" t="s">
        <v>42</v>
      </c>
      <c r="X1386" t="s">
        <v>42</v>
      </c>
      <c r="AI1386" t="s">
        <v>2176</v>
      </c>
      <c r="AK1386" t="s">
        <v>42</v>
      </c>
      <c r="AL1386" t="s">
        <v>43</v>
      </c>
    </row>
    <row r="1387" spans="1:38" x14ac:dyDescent="0.25">
      <c r="A1387">
        <v>1385</v>
      </c>
      <c r="B1387" t="s">
        <v>4196</v>
      </c>
      <c r="C1387" s="6" t="s">
        <v>3118</v>
      </c>
      <c r="D1387">
        <v>28</v>
      </c>
      <c r="E1387" t="s">
        <v>46</v>
      </c>
      <c r="F1387" t="s">
        <v>55</v>
      </c>
      <c r="G1387" t="s">
        <v>649</v>
      </c>
      <c r="H1387" t="s">
        <v>82</v>
      </c>
      <c r="I1387" t="s">
        <v>57</v>
      </c>
      <c r="J1387" t="s">
        <v>649</v>
      </c>
      <c r="L1387" t="s">
        <v>70</v>
      </c>
      <c r="N1387" t="s">
        <v>59</v>
      </c>
      <c r="O1387" t="s">
        <v>70</v>
      </c>
      <c r="P1387" t="s">
        <v>649</v>
      </c>
      <c r="S1387" t="s">
        <v>476</v>
      </c>
      <c r="U1387" t="s">
        <v>42</v>
      </c>
      <c r="V1387" t="s">
        <v>42</v>
      </c>
      <c r="W1387" t="s">
        <v>42</v>
      </c>
      <c r="AK1387" t="s">
        <v>42</v>
      </c>
      <c r="AL1387" t="s">
        <v>43</v>
      </c>
    </row>
    <row r="1388" spans="1:38" x14ac:dyDescent="0.25">
      <c r="A1388">
        <v>1386</v>
      </c>
      <c r="B1388" t="s">
        <v>4197</v>
      </c>
      <c r="C1388" s="6" t="s">
        <v>947</v>
      </c>
      <c r="D1388">
        <v>31</v>
      </c>
      <c r="E1388" t="s">
        <v>46</v>
      </c>
      <c r="F1388" t="s">
        <v>55</v>
      </c>
      <c r="G1388" t="s">
        <v>81</v>
      </c>
      <c r="H1388" t="s">
        <v>82</v>
      </c>
      <c r="I1388" t="s">
        <v>57</v>
      </c>
      <c r="J1388" t="s">
        <v>81</v>
      </c>
      <c r="L1388" t="s">
        <v>70</v>
      </c>
      <c r="N1388" t="s">
        <v>59</v>
      </c>
      <c r="O1388" t="s">
        <v>70</v>
      </c>
      <c r="P1388" t="s">
        <v>81</v>
      </c>
      <c r="S1388" t="s">
        <v>4198</v>
      </c>
      <c r="U1388" t="s">
        <v>42</v>
      </c>
      <c r="AA1388" t="s">
        <v>42</v>
      </c>
      <c r="AC1388" t="s">
        <v>42</v>
      </c>
      <c r="AK1388" t="s">
        <v>42</v>
      </c>
      <c r="AL1388" t="s">
        <v>43</v>
      </c>
    </row>
    <row r="1389" spans="1:38" x14ac:dyDescent="0.25">
      <c r="A1389">
        <v>1387</v>
      </c>
      <c r="B1389" t="s">
        <v>4199</v>
      </c>
      <c r="C1389" s="6" t="s">
        <v>1557</v>
      </c>
      <c r="D1389">
        <v>32</v>
      </c>
      <c r="E1389" t="s">
        <v>46</v>
      </c>
      <c r="F1389" t="s">
        <v>55</v>
      </c>
      <c r="G1389" t="s">
        <v>201</v>
      </c>
      <c r="H1389" t="s">
        <v>202</v>
      </c>
      <c r="I1389" t="s">
        <v>57</v>
      </c>
      <c r="J1389" t="s">
        <v>201</v>
      </c>
      <c r="K1389" t="s">
        <v>202</v>
      </c>
      <c r="L1389" t="s">
        <v>70</v>
      </c>
      <c r="N1389" t="s">
        <v>166</v>
      </c>
      <c r="O1389" t="s">
        <v>70</v>
      </c>
      <c r="P1389" t="s">
        <v>201</v>
      </c>
      <c r="Q1389" t="s">
        <v>202</v>
      </c>
      <c r="R1389" t="s">
        <v>57</v>
      </c>
      <c r="S1389" t="s">
        <v>4200</v>
      </c>
      <c r="W1389" t="s">
        <v>42</v>
      </c>
      <c r="X1389" t="s">
        <v>42</v>
      </c>
      <c r="AA1389" t="s">
        <v>42</v>
      </c>
      <c r="AL1389" t="s">
        <v>43</v>
      </c>
    </row>
    <row r="1390" spans="1:38" x14ac:dyDescent="0.25">
      <c r="A1390">
        <v>1388</v>
      </c>
      <c r="B1390" t="s">
        <v>4201</v>
      </c>
      <c r="C1390" s="6" t="s">
        <v>4202</v>
      </c>
      <c r="D1390">
        <v>49</v>
      </c>
      <c r="E1390" t="s">
        <v>46</v>
      </c>
      <c r="F1390" t="s">
        <v>55</v>
      </c>
      <c r="G1390" t="s">
        <v>793</v>
      </c>
      <c r="H1390" t="s">
        <v>137</v>
      </c>
      <c r="I1390" t="s">
        <v>57</v>
      </c>
      <c r="J1390" t="s">
        <v>3060</v>
      </c>
      <c r="K1390" t="s">
        <v>137</v>
      </c>
      <c r="L1390" t="s">
        <v>50</v>
      </c>
      <c r="O1390" t="s">
        <v>70</v>
      </c>
      <c r="S1390" t="s">
        <v>4203</v>
      </c>
      <c r="U1390" t="s">
        <v>42</v>
      </c>
      <c r="W1390" t="s">
        <v>42</v>
      </c>
      <c r="AA1390" t="s">
        <v>42</v>
      </c>
      <c r="AK1390" t="s">
        <v>42</v>
      </c>
      <c r="AL1390" t="s">
        <v>43</v>
      </c>
    </row>
    <row r="1391" spans="1:38" x14ac:dyDescent="0.25">
      <c r="A1391">
        <v>1389</v>
      </c>
      <c r="B1391" t="s">
        <v>4204</v>
      </c>
      <c r="C1391" s="6" t="s">
        <v>4205</v>
      </c>
      <c r="D1391">
        <v>36</v>
      </c>
      <c r="E1391" t="s">
        <v>46</v>
      </c>
      <c r="F1391" t="s">
        <v>55</v>
      </c>
      <c r="G1391" t="s">
        <v>81</v>
      </c>
      <c r="H1391" t="s">
        <v>82</v>
      </c>
      <c r="I1391" t="s">
        <v>57</v>
      </c>
      <c r="J1391" t="s">
        <v>81</v>
      </c>
      <c r="L1391" t="s">
        <v>70</v>
      </c>
      <c r="N1391" t="s">
        <v>59</v>
      </c>
      <c r="O1391" t="s">
        <v>70</v>
      </c>
      <c r="P1391" t="s">
        <v>81</v>
      </c>
      <c r="S1391" t="s">
        <v>4206</v>
      </c>
      <c r="U1391" t="s">
        <v>42</v>
      </c>
      <c r="V1391" t="s">
        <v>42</v>
      </c>
      <c r="W1391" t="s">
        <v>42</v>
      </c>
      <c r="AC1391" t="s">
        <v>42</v>
      </c>
      <c r="AD1391" t="s">
        <v>42</v>
      </c>
      <c r="AI1391" t="s">
        <v>487</v>
      </c>
      <c r="AK1391" t="s">
        <v>42</v>
      </c>
      <c r="AL1391" t="s">
        <v>43</v>
      </c>
    </row>
    <row r="1392" spans="1:38" x14ac:dyDescent="0.25">
      <c r="A1392">
        <v>1390</v>
      </c>
      <c r="B1392" t="s">
        <v>4207</v>
      </c>
      <c r="C1392" s="6" t="s">
        <v>1466</v>
      </c>
      <c r="D1392">
        <v>33</v>
      </c>
      <c r="E1392" t="s">
        <v>46</v>
      </c>
      <c r="F1392" t="s">
        <v>55</v>
      </c>
      <c r="G1392" t="s">
        <v>107</v>
      </c>
      <c r="H1392" t="s">
        <v>49</v>
      </c>
      <c r="J1392" t="s">
        <v>146</v>
      </c>
      <c r="K1392" t="s">
        <v>49</v>
      </c>
      <c r="L1392" t="s">
        <v>50</v>
      </c>
      <c r="N1392" t="s">
        <v>102</v>
      </c>
      <c r="O1392" t="s">
        <v>70</v>
      </c>
      <c r="S1392" t="s">
        <v>125</v>
      </c>
      <c r="AD1392" t="s">
        <v>42</v>
      </c>
      <c r="AL1392" t="s">
        <v>43</v>
      </c>
    </row>
    <row r="1393" spans="1:38" x14ac:dyDescent="0.25">
      <c r="A1393">
        <v>1391</v>
      </c>
      <c r="B1393" t="s">
        <v>4208</v>
      </c>
      <c r="C1393" s="6" t="s">
        <v>4209</v>
      </c>
      <c r="D1393">
        <v>40</v>
      </c>
      <c r="E1393" t="s">
        <v>46</v>
      </c>
      <c r="F1393" t="s">
        <v>106</v>
      </c>
      <c r="G1393" t="s">
        <v>3528</v>
      </c>
      <c r="H1393" t="s">
        <v>251</v>
      </c>
      <c r="I1393" t="s">
        <v>57</v>
      </c>
      <c r="J1393" t="s">
        <v>82</v>
      </c>
      <c r="K1393" t="s">
        <v>82</v>
      </c>
      <c r="L1393" t="s">
        <v>34</v>
      </c>
      <c r="O1393" t="s">
        <v>1796</v>
      </c>
      <c r="S1393" t="s">
        <v>2605</v>
      </c>
      <c r="U1393" t="s">
        <v>42</v>
      </c>
      <c r="W1393" t="s">
        <v>42</v>
      </c>
      <c r="AK1393" t="s">
        <v>42</v>
      </c>
      <c r="AL1393" t="s">
        <v>43</v>
      </c>
    </row>
    <row r="1394" spans="1:38" x14ac:dyDescent="0.25">
      <c r="A1394">
        <v>1392</v>
      </c>
      <c r="B1394" t="s">
        <v>4210</v>
      </c>
      <c r="C1394" s="6" t="s">
        <v>915</v>
      </c>
      <c r="D1394">
        <v>53</v>
      </c>
      <c r="E1394" t="s">
        <v>46</v>
      </c>
      <c r="F1394" t="s">
        <v>55</v>
      </c>
      <c r="G1394" t="s">
        <v>485</v>
      </c>
      <c r="H1394" t="s">
        <v>101</v>
      </c>
      <c r="I1394" t="s">
        <v>57</v>
      </c>
      <c r="J1394" t="s">
        <v>485</v>
      </c>
      <c r="L1394" t="s">
        <v>70</v>
      </c>
      <c r="M1394" t="s">
        <v>4211</v>
      </c>
      <c r="N1394" t="s">
        <v>69</v>
      </c>
      <c r="O1394" t="s">
        <v>110</v>
      </c>
      <c r="P1394" t="s">
        <v>485</v>
      </c>
      <c r="S1394" t="s">
        <v>2987</v>
      </c>
      <c r="U1394" t="s">
        <v>42</v>
      </c>
      <c r="Y1394" t="s">
        <v>42</v>
      </c>
      <c r="AK1394" t="s">
        <v>42</v>
      </c>
      <c r="AL1394" t="s">
        <v>43</v>
      </c>
    </row>
    <row r="1395" spans="1:38" x14ac:dyDescent="0.25">
      <c r="A1395">
        <v>1393</v>
      </c>
      <c r="B1395" t="s">
        <v>4212</v>
      </c>
      <c r="C1395" s="6" t="s">
        <v>3519</v>
      </c>
      <c r="D1395">
        <v>30</v>
      </c>
      <c r="E1395" t="s">
        <v>54</v>
      </c>
      <c r="F1395" t="s">
        <v>55</v>
      </c>
      <c r="G1395" t="s">
        <v>315</v>
      </c>
      <c r="H1395" t="s">
        <v>49</v>
      </c>
      <c r="I1395" t="s">
        <v>57</v>
      </c>
      <c r="J1395" t="s">
        <v>315</v>
      </c>
      <c r="K1395" t="s">
        <v>49</v>
      </c>
      <c r="L1395" t="s">
        <v>70</v>
      </c>
      <c r="O1395" t="s">
        <v>70</v>
      </c>
      <c r="P1395" t="s">
        <v>315</v>
      </c>
      <c r="Q1395" t="s">
        <v>49</v>
      </c>
      <c r="R1395" t="s">
        <v>57</v>
      </c>
      <c r="S1395" t="s">
        <v>4213</v>
      </c>
      <c r="U1395" t="s">
        <v>42</v>
      </c>
      <c r="AE1395" t="s">
        <v>42</v>
      </c>
      <c r="AK1395" t="s">
        <v>42</v>
      </c>
      <c r="AL1395" t="s">
        <v>43</v>
      </c>
    </row>
    <row r="1396" spans="1:38" x14ac:dyDescent="0.25">
      <c r="A1396">
        <v>1394</v>
      </c>
      <c r="B1396" t="s">
        <v>4214</v>
      </c>
      <c r="C1396" s="6" t="s">
        <v>930</v>
      </c>
      <c r="D1396">
        <v>62</v>
      </c>
      <c r="E1396" t="s">
        <v>46</v>
      </c>
      <c r="F1396" t="s">
        <v>55</v>
      </c>
      <c r="G1396" t="s">
        <v>4215</v>
      </c>
      <c r="H1396" t="s">
        <v>251</v>
      </c>
      <c r="I1396" t="s">
        <v>57</v>
      </c>
      <c r="J1396" t="s">
        <v>362</v>
      </c>
      <c r="K1396" t="s">
        <v>251</v>
      </c>
      <c r="L1396" t="s">
        <v>50</v>
      </c>
      <c r="N1396" t="s">
        <v>59</v>
      </c>
      <c r="O1396" t="s">
        <v>70</v>
      </c>
      <c r="P1396" t="s">
        <v>4215</v>
      </c>
      <c r="Q1396" t="s">
        <v>251</v>
      </c>
      <c r="R1396" t="s">
        <v>57</v>
      </c>
      <c r="S1396" t="s">
        <v>4216</v>
      </c>
      <c r="W1396" t="s">
        <v>42</v>
      </c>
      <c r="AB1396" t="s">
        <v>42</v>
      </c>
      <c r="AL1396" t="s">
        <v>43</v>
      </c>
    </row>
    <row r="1397" spans="1:38" x14ac:dyDescent="0.25">
      <c r="A1397">
        <v>1395</v>
      </c>
      <c r="B1397" t="s">
        <v>4217</v>
      </c>
      <c r="C1397" s="6" t="s">
        <v>427</v>
      </c>
      <c r="D1397">
        <v>51</v>
      </c>
      <c r="E1397" t="s">
        <v>46</v>
      </c>
      <c r="F1397" t="s">
        <v>55</v>
      </c>
      <c r="G1397" t="s">
        <v>178</v>
      </c>
      <c r="H1397" t="s">
        <v>82</v>
      </c>
      <c r="I1397" t="s">
        <v>57</v>
      </c>
      <c r="J1397" t="s">
        <v>178</v>
      </c>
      <c r="K1397" t="s">
        <v>82</v>
      </c>
      <c r="L1397" t="s">
        <v>50</v>
      </c>
      <c r="N1397" t="s">
        <v>350</v>
      </c>
      <c r="O1397" t="s">
        <v>70</v>
      </c>
      <c r="P1397" t="s">
        <v>178</v>
      </c>
      <c r="Q1397" t="s">
        <v>82</v>
      </c>
      <c r="S1397" t="s">
        <v>4218</v>
      </c>
      <c r="W1397" t="s">
        <v>42</v>
      </c>
      <c r="AC1397" t="s">
        <v>42</v>
      </c>
      <c r="AI1397" t="s">
        <v>257</v>
      </c>
      <c r="AK1397" t="s">
        <v>42</v>
      </c>
      <c r="AL1397" t="s">
        <v>43</v>
      </c>
    </row>
    <row r="1398" spans="1:38" x14ac:dyDescent="0.25">
      <c r="A1398">
        <v>1396</v>
      </c>
      <c r="B1398" t="s">
        <v>4219</v>
      </c>
      <c r="C1398" s="6" t="s">
        <v>3687</v>
      </c>
      <c r="D1398">
        <v>40</v>
      </c>
      <c r="E1398" t="s">
        <v>54</v>
      </c>
      <c r="F1398" t="s">
        <v>55</v>
      </c>
      <c r="G1398" t="s">
        <v>525</v>
      </c>
      <c r="H1398" t="s">
        <v>93</v>
      </c>
      <c r="I1398" t="s">
        <v>57</v>
      </c>
      <c r="J1398" t="s">
        <v>525</v>
      </c>
      <c r="L1398" t="s">
        <v>70</v>
      </c>
      <c r="N1398" t="s">
        <v>59</v>
      </c>
      <c r="O1398" t="s">
        <v>70</v>
      </c>
      <c r="P1398" t="s">
        <v>525</v>
      </c>
      <c r="S1398" t="s">
        <v>897</v>
      </c>
      <c r="V1398" t="s">
        <v>42</v>
      </c>
      <c r="W1398" t="s">
        <v>42</v>
      </c>
      <c r="AK1398" t="s">
        <v>42</v>
      </c>
      <c r="AL1398" t="s">
        <v>43</v>
      </c>
    </row>
    <row r="1399" spans="1:38" x14ac:dyDescent="0.25">
      <c r="A1399">
        <v>1397</v>
      </c>
      <c r="B1399" t="s">
        <v>4220</v>
      </c>
      <c r="C1399" s="6" t="s">
        <v>3684</v>
      </c>
      <c r="D1399">
        <v>42</v>
      </c>
      <c r="E1399" t="s">
        <v>46</v>
      </c>
      <c r="F1399" t="s">
        <v>55</v>
      </c>
      <c r="G1399" t="s">
        <v>132</v>
      </c>
      <c r="H1399" t="s">
        <v>93</v>
      </c>
      <c r="I1399" t="s">
        <v>57</v>
      </c>
      <c r="J1399" t="s">
        <v>132</v>
      </c>
      <c r="K1399" t="s">
        <v>93</v>
      </c>
      <c r="L1399" t="s">
        <v>70</v>
      </c>
      <c r="N1399" t="s">
        <v>59</v>
      </c>
      <c r="O1399" t="s">
        <v>70</v>
      </c>
      <c r="P1399" t="s">
        <v>132</v>
      </c>
      <c r="Q1399" t="s">
        <v>93</v>
      </c>
      <c r="S1399" t="s">
        <v>4221</v>
      </c>
      <c r="T1399" t="s">
        <v>3335</v>
      </c>
      <c r="U1399" t="s">
        <v>42</v>
      </c>
      <c r="V1399" t="s">
        <v>42</v>
      </c>
      <c r="W1399" t="s">
        <v>42</v>
      </c>
      <c r="AK1399" t="s">
        <v>42</v>
      </c>
      <c r="AL1399" t="s">
        <v>43</v>
      </c>
    </row>
    <row r="1400" spans="1:38" x14ac:dyDescent="0.25">
      <c r="A1400">
        <v>1398</v>
      </c>
      <c r="B1400" t="s">
        <v>4222</v>
      </c>
      <c r="C1400" s="6" t="s">
        <v>3722</v>
      </c>
      <c r="D1400">
        <v>28</v>
      </c>
      <c r="E1400" t="s">
        <v>46</v>
      </c>
      <c r="F1400" t="s">
        <v>47</v>
      </c>
      <c r="G1400" t="s">
        <v>93</v>
      </c>
      <c r="H1400" t="s">
        <v>93</v>
      </c>
      <c r="I1400" t="s">
        <v>57</v>
      </c>
      <c r="J1400" t="s">
        <v>93</v>
      </c>
      <c r="K1400" t="s">
        <v>93</v>
      </c>
      <c r="L1400" t="s">
        <v>70</v>
      </c>
      <c r="O1400" t="s">
        <v>60</v>
      </c>
      <c r="S1400" t="s">
        <v>4223</v>
      </c>
      <c r="U1400" t="s">
        <v>42</v>
      </c>
      <c r="V1400" t="s">
        <v>42</v>
      </c>
      <c r="W1400" t="s">
        <v>42</v>
      </c>
      <c r="AI1400" t="s">
        <v>607</v>
      </c>
      <c r="AK1400" t="s">
        <v>42</v>
      </c>
      <c r="AL1400" t="s">
        <v>43</v>
      </c>
    </row>
    <row r="1401" spans="1:38" x14ac:dyDescent="0.25">
      <c r="A1401">
        <v>1399</v>
      </c>
      <c r="B1401" t="s">
        <v>4224</v>
      </c>
      <c r="C1401" s="6" t="s">
        <v>4225</v>
      </c>
      <c r="D1401">
        <v>26</v>
      </c>
      <c r="E1401" t="s">
        <v>46</v>
      </c>
      <c r="F1401" t="s">
        <v>74</v>
      </c>
      <c r="G1401" t="s">
        <v>337</v>
      </c>
      <c r="H1401" t="s">
        <v>137</v>
      </c>
      <c r="I1401" t="s">
        <v>57</v>
      </c>
      <c r="J1401" t="s">
        <v>337</v>
      </c>
      <c r="K1401" t="s">
        <v>137</v>
      </c>
      <c r="L1401" t="s">
        <v>70</v>
      </c>
      <c r="O1401" t="s">
        <v>70</v>
      </c>
      <c r="S1401" t="s">
        <v>4226</v>
      </c>
      <c r="AC1401" t="s">
        <v>42</v>
      </c>
      <c r="AI1401" t="s">
        <v>4227</v>
      </c>
      <c r="AL1401" t="s">
        <v>43</v>
      </c>
    </row>
    <row r="1402" spans="1:38" x14ac:dyDescent="0.25">
      <c r="A1402">
        <v>1400</v>
      </c>
      <c r="B1402" t="s">
        <v>4228</v>
      </c>
      <c r="C1402" s="6" t="s">
        <v>3602</v>
      </c>
      <c r="D1402">
        <v>46</v>
      </c>
      <c r="E1402" t="s">
        <v>46</v>
      </c>
      <c r="F1402" t="s">
        <v>55</v>
      </c>
      <c r="G1402" t="s">
        <v>418</v>
      </c>
      <c r="H1402" t="s">
        <v>93</v>
      </c>
      <c r="I1402" t="s">
        <v>57</v>
      </c>
      <c r="J1402" t="s">
        <v>93</v>
      </c>
      <c r="K1402" t="s">
        <v>93</v>
      </c>
      <c r="L1402" t="s">
        <v>50</v>
      </c>
      <c r="N1402" t="s">
        <v>4229</v>
      </c>
      <c r="O1402" t="s">
        <v>70</v>
      </c>
      <c r="P1402" t="s">
        <v>418</v>
      </c>
      <c r="Q1402" t="s">
        <v>93</v>
      </c>
      <c r="R1402" t="s">
        <v>57</v>
      </c>
      <c r="S1402" t="s">
        <v>4230</v>
      </c>
      <c r="AG1402" t="s">
        <v>42</v>
      </c>
      <c r="AI1402" t="s">
        <v>1528</v>
      </c>
      <c r="AL1402" t="s">
        <v>43</v>
      </c>
    </row>
    <row r="1403" spans="1:38" x14ac:dyDescent="0.25">
      <c r="A1403">
        <v>1401</v>
      </c>
      <c r="B1403" t="s">
        <v>4231</v>
      </c>
      <c r="C1403" s="6" t="s">
        <v>3708</v>
      </c>
      <c r="D1403">
        <v>30</v>
      </c>
      <c r="E1403" t="s">
        <v>46</v>
      </c>
      <c r="F1403" t="s">
        <v>55</v>
      </c>
      <c r="G1403" t="s">
        <v>1131</v>
      </c>
      <c r="H1403" t="s">
        <v>101</v>
      </c>
      <c r="I1403" t="s">
        <v>57</v>
      </c>
      <c r="J1403" t="s">
        <v>1131</v>
      </c>
      <c r="K1403" t="s">
        <v>101</v>
      </c>
      <c r="L1403" t="s">
        <v>70</v>
      </c>
      <c r="N1403" t="s">
        <v>4232</v>
      </c>
      <c r="O1403" t="s">
        <v>70</v>
      </c>
      <c r="P1403" t="s">
        <v>1131</v>
      </c>
      <c r="Q1403" t="s">
        <v>101</v>
      </c>
      <c r="S1403" t="s">
        <v>4233</v>
      </c>
      <c r="W1403" t="s">
        <v>42</v>
      </c>
      <c r="AK1403" t="s">
        <v>42</v>
      </c>
      <c r="AL1403" t="s">
        <v>43</v>
      </c>
    </row>
    <row r="1404" spans="1:38" x14ac:dyDescent="0.25">
      <c r="A1404">
        <v>1402</v>
      </c>
      <c r="B1404" t="s">
        <v>4234</v>
      </c>
      <c r="C1404" s="6" t="s">
        <v>4235</v>
      </c>
      <c r="D1404">
        <v>44</v>
      </c>
      <c r="E1404" t="s">
        <v>46</v>
      </c>
      <c r="F1404" t="s">
        <v>55</v>
      </c>
      <c r="G1404" t="s">
        <v>208</v>
      </c>
      <c r="H1404" t="s">
        <v>93</v>
      </c>
      <c r="I1404" t="s">
        <v>57</v>
      </c>
      <c r="J1404" t="s">
        <v>208</v>
      </c>
      <c r="K1404" t="s">
        <v>93</v>
      </c>
      <c r="L1404" t="s">
        <v>70</v>
      </c>
      <c r="N1404" t="s">
        <v>350</v>
      </c>
      <c r="O1404" t="s">
        <v>70</v>
      </c>
      <c r="P1404" t="s">
        <v>208</v>
      </c>
      <c r="Q1404" t="s">
        <v>93</v>
      </c>
      <c r="R1404" t="s">
        <v>57</v>
      </c>
      <c r="S1404" t="s">
        <v>4236</v>
      </c>
      <c r="U1404" t="s">
        <v>42</v>
      </c>
      <c r="V1404" t="s">
        <v>42</v>
      </c>
      <c r="W1404" t="s">
        <v>42</v>
      </c>
      <c r="AL1404" t="s">
        <v>43</v>
      </c>
    </row>
    <row r="1405" spans="1:38" x14ac:dyDescent="0.25">
      <c r="A1405">
        <v>1403</v>
      </c>
      <c r="B1405" t="s">
        <v>4237</v>
      </c>
      <c r="C1405" s="6" t="s">
        <v>1887</v>
      </c>
      <c r="D1405">
        <v>47</v>
      </c>
      <c r="E1405" t="s">
        <v>54</v>
      </c>
      <c r="F1405" t="s">
        <v>106</v>
      </c>
      <c r="G1405" t="s">
        <v>178</v>
      </c>
      <c r="J1405" t="s">
        <v>178</v>
      </c>
      <c r="K1405" t="s">
        <v>82</v>
      </c>
      <c r="L1405" t="s">
        <v>70</v>
      </c>
      <c r="N1405" t="s">
        <v>170</v>
      </c>
      <c r="O1405" t="s">
        <v>70</v>
      </c>
      <c r="S1405" t="s">
        <v>784</v>
      </c>
      <c r="U1405" t="s">
        <v>42</v>
      </c>
      <c r="V1405" t="s">
        <v>42</v>
      </c>
      <c r="AL1405" t="s">
        <v>43</v>
      </c>
    </row>
    <row r="1406" spans="1:38" x14ac:dyDescent="0.25">
      <c r="A1406">
        <v>1404</v>
      </c>
      <c r="B1406" t="s">
        <v>4238</v>
      </c>
      <c r="C1406" s="6" t="s">
        <v>4239</v>
      </c>
      <c r="D1406">
        <v>57</v>
      </c>
      <c r="E1406" t="s">
        <v>46</v>
      </c>
      <c r="F1406" t="s">
        <v>55</v>
      </c>
      <c r="G1406" t="s">
        <v>136</v>
      </c>
      <c r="H1406" t="s">
        <v>137</v>
      </c>
      <c r="I1406" t="s">
        <v>57</v>
      </c>
      <c r="J1406" t="s">
        <v>101</v>
      </c>
      <c r="K1406" t="s">
        <v>101</v>
      </c>
      <c r="L1406" t="s">
        <v>50</v>
      </c>
      <c r="O1406" t="s">
        <v>34</v>
      </c>
      <c r="P1406" t="s">
        <v>2962</v>
      </c>
      <c r="Q1406" t="s">
        <v>101</v>
      </c>
      <c r="R1406" t="s">
        <v>57</v>
      </c>
      <c r="S1406" t="s">
        <v>1012</v>
      </c>
      <c r="V1406" t="s">
        <v>42</v>
      </c>
      <c r="AL1406" t="s">
        <v>43</v>
      </c>
    </row>
    <row r="1407" spans="1:38" x14ac:dyDescent="0.25">
      <c r="A1407">
        <v>1405</v>
      </c>
      <c r="B1407" t="s">
        <v>4240</v>
      </c>
      <c r="C1407" s="6" t="s">
        <v>4241</v>
      </c>
      <c r="D1407">
        <v>26</v>
      </c>
      <c r="E1407" t="s">
        <v>46</v>
      </c>
      <c r="F1407" t="s">
        <v>55</v>
      </c>
      <c r="G1407" t="s">
        <v>341</v>
      </c>
      <c r="H1407" t="s">
        <v>101</v>
      </c>
      <c r="J1407" t="s">
        <v>341</v>
      </c>
      <c r="K1407" t="s">
        <v>101</v>
      </c>
      <c r="L1407" t="s">
        <v>50</v>
      </c>
      <c r="N1407" t="s">
        <v>59</v>
      </c>
      <c r="O1407" t="s">
        <v>4242</v>
      </c>
      <c r="S1407" t="s">
        <v>538</v>
      </c>
      <c r="U1407" t="s">
        <v>42</v>
      </c>
      <c r="AL1407" t="s">
        <v>43</v>
      </c>
    </row>
    <row r="1408" spans="1:38" x14ac:dyDescent="0.25">
      <c r="A1408">
        <v>1406</v>
      </c>
      <c r="B1408" t="s">
        <v>4243</v>
      </c>
      <c r="C1408" s="6" t="s">
        <v>3543</v>
      </c>
      <c r="D1408">
        <v>29</v>
      </c>
      <c r="E1408" t="s">
        <v>46</v>
      </c>
      <c r="F1408" t="s">
        <v>55</v>
      </c>
      <c r="G1408" t="s">
        <v>1213</v>
      </c>
      <c r="H1408" t="s">
        <v>142</v>
      </c>
      <c r="I1408" t="s">
        <v>57</v>
      </c>
      <c r="J1408" t="s">
        <v>267</v>
      </c>
      <c r="L1408" t="s">
        <v>50</v>
      </c>
      <c r="N1408" t="s">
        <v>166</v>
      </c>
      <c r="P1408" t="s">
        <v>1213</v>
      </c>
      <c r="S1408" t="s">
        <v>1530</v>
      </c>
      <c r="W1408" t="s">
        <v>42</v>
      </c>
      <c r="AA1408" t="s">
        <v>42</v>
      </c>
      <c r="AK1408" t="s">
        <v>42</v>
      </c>
      <c r="AL1408" t="s">
        <v>43</v>
      </c>
    </row>
    <row r="1409" spans="1:38" x14ac:dyDescent="0.25">
      <c r="A1409">
        <v>1407</v>
      </c>
      <c r="B1409" t="s">
        <v>4244</v>
      </c>
      <c r="C1409" s="6" t="s">
        <v>4245</v>
      </c>
      <c r="D1409">
        <v>29</v>
      </c>
      <c r="E1409" t="s">
        <v>46</v>
      </c>
      <c r="F1409" t="s">
        <v>55</v>
      </c>
      <c r="G1409" t="s">
        <v>1899</v>
      </c>
      <c r="J1409" t="s">
        <v>1899</v>
      </c>
      <c r="K1409" t="s">
        <v>82</v>
      </c>
      <c r="L1409" t="s">
        <v>70</v>
      </c>
      <c r="N1409" t="s">
        <v>59</v>
      </c>
      <c r="O1409" t="s">
        <v>70</v>
      </c>
      <c r="S1409" t="s">
        <v>4246</v>
      </c>
      <c r="U1409" t="s">
        <v>42</v>
      </c>
      <c r="AA1409" t="s">
        <v>42</v>
      </c>
      <c r="AL1409" t="s">
        <v>43</v>
      </c>
    </row>
    <row r="1410" spans="1:38" x14ac:dyDescent="0.25">
      <c r="A1410">
        <v>1408</v>
      </c>
      <c r="B1410" t="s">
        <v>4247</v>
      </c>
      <c r="C1410" s="6" t="s">
        <v>4248</v>
      </c>
      <c r="D1410">
        <v>28</v>
      </c>
      <c r="E1410" t="s">
        <v>54</v>
      </c>
      <c r="F1410" t="s">
        <v>55</v>
      </c>
      <c r="G1410" t="s">
        <v>58</v>
      </c>
      <c r="H1410" t="s">
        <v>49</v>
      </c>
      <c r="I1410" t="s">
        <v>57</v>
      </c>
      <c r="J1410" t="s">
        <v>58</v>
      </c>
      <c r="K1410" t="s">
        <v>49</v>
      </c>
      <c r="L1410" t="s">
        <v>50</v>
      </c>
      <c r="N1410" t="s">
        <v>59</v>
      </c>
      <c r="O1410" t="s">
        <v>70</v>
      </c>
      <c r="P1410" t="s">
        <v>58</v>
      </c>
      <c r="Q1410" t="s">
        <v>49</v>
      </c>
      <c r="R1410" t="s">
        <v>57</v>
      </c>
      <c r="S1410" t="s">
        <v>4249</v>
      </c>
      <c r="W1410" t="s">
        <v>42</v>
      </c>
      <c r="X1410" t="s">
        <v>42</v>
      </c>
      <c r="AL1410" t="s">
        <v>43</v>
      </c>
    </row>
    <row r="1411" spans="1:38" x14ac:dyDescent="0.25">
      <c r="A1411">
        <v>1409</v>
      </c>
      <c r="B1411" t="s">
        <v>4250</v>
      </c>
      <c r="C1411" s="6" t="s">
        <v>1450</v>
      </c>
      <c r="D1411">
        <v>27</v>
      </c>
      <c r="E1411" t="s">
        <v>46</v>
      </c>
      <c r="F1411" t="s">
        <v>55</v>
      </c>
      <c r="G1411" t="s">
        <v>238</v>
      </c>
      <c r="J1411" t="s">
        <v>238</v>
      </c>
      <c r="K1411" t="s">
        <v>93</v>
      </c>
      <c r="L1411" t="s">
        <v>70</v>
      </c>
      <c r="N1411" t="s">
        <v>69</v>
      </c>
      <c r="O1411" t="s">
        <v>70</v>
      </c>
      <c r="S1411" t="s">
        <v>1726</v>
      </c>
      <c r="U1411" t="s">
        <v>42</v>
      </c>
      <c r="W1411" t="s">
        <v>42</v>
      </c>
      <c r="AL1411" t="s">
        <v>43</v>
      </c>
    </row>
    <row r="1412" spans="1:38" x14ac:dyDescent="0.25">
      <c r="A1412">
        <v>1410</v>
      </c>
      <c r="B1412" t="s">
        <v>4251</v>
      </c>
      <c r="C1412" s="6" t="s">
        <v>1482</v>
      </c>
      <c r="D1412">
        <v>30</v>
      </c>
      <c r="E1412" t="s">
        <v>46</v>
      </c>
      <c r="F1412" t="s">
        <v>47</v>
      </c>
      <c r="G1412" t="s">
        <v>142</v>
      </c>
      <c r="J1412" t="s">
        <v>142</v>
      </c>
      <c r="K1412" t="s">
        <v>142</v>
      </c>
      <c r="L1412" t="s">
        <v>70</v>
      </c>
      <c r="N1412" t="s">
        <v>4252</v>
      </c>
      <c r="O1412" t="s">
        <v>70</v>
      </c>
      <c r="S1412" t="s">
        <v>4253</v>
      </c>
      <c r="Y1412" t="s">
        <v>42</v>
      </c>
      <c r="AC1412" t="s">
        <v>42</v>
      </c>
      <c r="AL1412" t="s">
        <v>43</v>
      </c>
    </row>
    <row r="1413" spans="1:38" x14ac:dyDescent="0.25">
      <c r="A1413">
        <v>1411</v>
      </c>
      <c r="B1413" t="s">
        <v>4254</v>
      </c>
      <c r="C1413" s="6" t="s">
        <v>3540</v>
      </c>
      <c r="D1413">
        <v>44</v>
      </c>
      <c r="E1413" t="s">
        <v>54</v>
      </c>
      <c r="F1413" t="s">
        <v>55</v>
      </c>
      <c r="G1413" t="s">
        <v>4255</v>
      </c>
      <c r="H1413" t="s">
        <v>93</v>
      </c>
      <c r="I1413" t="s">
        <v>57</v>
      </c>
      <c r="J1413" t="s">
        <v>4255</v>
      </c>
      <c r="L1413" t="s">
        <v>70</v>
      </c>
      <c r="N1413" t="s">
        <v>69</v>
      </c>
      <c r="O1413" t="s">
        <v>70</v>
      </c>
      <c r="P1413" t="s">
        <v>93</v>
      </c>
      <c r="S1413" t="s">
        <v>873</v>
      </c>
      <c r="V1413" t="s">
        <v>42</v>
      </c>
      <c r="AL1413" t="s">
        <v>43</v>
      </c>
    </row>
    <row r="1414" spans="1:38" x14ac:dyDescent="0.25">
      <c r="A1414">
        <v>1412</v>
      </c>
      <c r="B1414" t="s">
        <v>4256</v>
      </c>
      <c r="C1414" s="6" t="s">
        <v>4257</v>
      </c>
      <c r="D1414">
        <v>29</v>
      </c>
      <c r="E1414" t="s">
        <v>54</v>
      </c>
      <c r="F1414" t="s">
        <v>55</v>
      </c>
      <c r="J1414" t="s">
        <v>208</v>
      </c>
      <c r="L1414" t="s">
        <v>34</v>
      </c>
      <c r="M1414" t="s">
        <v>506</v>
      </c>
      <c r="N1414" t="s">
        <v>59</v>
      </c>
      <c r="O1414" t="s">
        <v>890</v>
      </c>
      <c r="P1414" t="s">
        <v>208</v>
      </c>
      <c r="S1414" t="s">
        <v>897</v>
      </c>
      <c r="V1414" t="s">
        <v>42</v>
      </c>
      <c r="W1414" t="s">
        <v>42</v>
      </c>
      <c r="AK1414" t="s">
        <v>42</v>
      </c>
      <c r="AL1414" t="s">
        <v>43</v>
      </c>
    </row>
    <row r="1415" spans="1:38" x14ac:dyDescent="0.25">
      <c r="A1415">
        <v>1413</v>
      </c>
      <c r="B1415" t="s">
        <v>4258</v>
      </c>
      <c r="C1415" s="6" t="s">
        <v>4259</v>
      </c>
      <c r="D1415">
        <v>36</v>
      </c>
      <c r="E1415" t="s">
        <v>46</v>
      </c>
      <c r="F1415" t="s">
        <v>55</v>
      </c>
      <c r="G1415" t="s">
        <v>3731</v>
      </c>
      <c r="H1415" t="s">
        <v>101</v>
      </c>
      <c r="I1415" t="s">
        <v>57</v>
      </c>
      <c r="J1415" t="s">
        <v>341</v>
      </c>
      <c r="K1415" t="s">
        <v>101</v>
      </c>
      <c r="L1415" t="s">
        <v>50</v>
      </c>
      <c r="N1415" t="s">
        <v>59</v>
      </c>
      <c r="O1415" t="s">
        <v>70</v>
      </c>
      <c r="P1415" t="s">
        <v>4260</v>
      </c>
      <c r="Q1415" t="s">
        <v>101</v>
      </c>
      <c r="S1415" t="s">
        <v>412</v>
      </c>
      <c r="W1415" t="s">
        <v>42</v>
      </c>
      <c r="AK1415" t="s">
        <v>42</v>
      </c>
      <c r="AL1415" t="s">
        <v>43</v>
      </c>
    </row>
    <row r="1416" spans="1:38" x14ac:dyDescent="0.25">
      <c r="A1416">
        <v>1414</v>
      </c>
      <c r="B1416" t="s">
        <v>4261</v>
      </c>
      <c r="C1416" s="6" t="s">
        <v>985</v>
      </c>
      <c r="D1416">
        <v>57</v>
      </c>
      <c r="E1416" t="s">
        <v>54</v>
      </c>
      <c r="F1416" t="s">
        <v>55</v>
      </c>
      <c r="G1416" t="s">
        <v>81</v>
      </c>
      <c r="H1416" t="s">
        <v>82</v>
      </c>
      <c r="I1416" t="s">
        <v>57</v>
      </c>
      <c r="J1416" t="s">
        <v>81</v>
      </c>
      <c r="L1416" t="s">
        <v>70</v>
      </c>
      <c r="N1416" t="s">
        <v>59</v>
      </c>
      <c r="O1416" t="s">
        <v>70</v>
      </c>
      <c r="P1416" t="s">
        <v>81</v>
      </c>
      <c r="S1416" t="s">
        <v>4262</v>
      </c>
      <c r="V1416" t="s">
        <v>42</v>
      </c>
      <c r="AA1416" t="s">
        <v>42</v>
      </c>
      <c r="AD1416" t="s">
        <v>42</v>
      </c>
      <c r="AK1416" t="s">
        <v>42</v>
      </c>
      <c r="AL1416" t="s">
        <v>43</v>
      </c>
    </row>
    <row r="1417" spans="1:38" x14ac:dyDescent="0.25">
      <c r="A1417">
        <v>1415</v>
      </c>
      <c r="B1417" t="s">
        <v>4263</v>
      </c>
      <c r="C1417" s="6" t="s">
        <v>4264</v>
      </c>
      <c r="D1417">
        <v>54</v>
      </c>
      <c r="E1417" t="s">
        <v>46</v>
      </c>
      <c r="F1417" t="s">
        <v>55</v>
      </c>
      <c r="G1417" t="s">
        <v>192</v>
      </c>
      <c r="H1417" t="s">
        <v>82</v>
      </c>
      <c r="J1417" t="s">
        <v>192</v>
      </c>
      <c r="K1417" t="s">
        <v>82</v>
      </c>
      <c r="L1417" t="s">
        <v>70</v>
      </c>
      <c r="N1417" t="s">
        <v>170</v>
      </c>
      <c r="O1417" t="s">
        <v>70</v>
      </c>
      <c r="S1417" t="s">
        <v>111</v>
      </c>
      <c r="U1417" t="s">
        <v>42</v>
      </c>
      <c r="V1417" t="s">
        <v>42</v>
      </c>
      <c r="AD1417" t="s">
        <v>42</v>
      </c>
      <c r="AL1417" t="s">
        <v>43</v>
      </c>
    </row>
    <row r="1418" spans="1:38" x14ac:dyDescent="0.25">
      <c r="A1418">
        <v>1416</v>
      </c>
      <c r="B1418" t="s">
        <v>4265</v>
      </c>
      <c r="C1418" s="6" t="s">
        <v>2841</v>
      </c>
      <c r="D1418">
        <v>60</v>
      </c>
      <c r="E1418" t="s">
        <v>54</v>
      </c>
      <c r="F1418" t="s">
        <v>55</v>
      </c>
      <c r="G1418" t="s">
        <v>510</v>
      </c>
      <c r="I1418" t="s">
        <v>57</v>
      </c>
      <c r="J1418" t="s">
        <v>510</v>
      </c>
      <c r="L1418" t="s">
        <v>70</v>
      </c>
      <c r="N1418" t="s">
        <v>170</v>
      </c>
      <c r="O1418" t="s">
        <v>70</v>
      </c>
      <c r="P1418" t="s">
        <v>510</v>
      </c>
      <c r="Q1418" t="s">
        <v>82</v>
      </c>
      <c r="R1418" t="s">
        <v>57</v>
      </c>
      <c r="S1418" t="s">
        <v>4266</v>
      </c>
      <c r="V1418" t="s">
        <v>42</v>
      </c>
      <c r="AL1418" t="s">
        <v>43</v>
      </c>
    </row>
    <row r="1419" spans="1:38" x14ac:dyDescent="0.25">
      <c r="A1419">
        <v>1417</v>
      </c>
      <c r="B1419" t="s">
        <v>4267</v>
      </c>
      <c r="C1419" s="6" t="s">
        <v>2365</v>
      </c>
      <c r="D1419">
        <v>66</v>
      </c>
      <c r="E1419" t="s">
        <v>46</v>
      </c>
      <c r="F1419" t="s">
        <v>55</v>
      </c>
      <c r="G1419" t="s">
        <v>2153</v>
      </c>
      <c r="H1419" t="s">
        <v>82</v>
      </c>
      <c r="I1419" t="s">
        <v>57</v>
      </c>
      <c r="J1419" t="s">
        <v>2153</v>
      </c>
      <c r="L1419" t="s">
        <v>70</v>
      </c>
      <c r="N1419" t="s">
        <v>59</v>
      </c>
      <c r="O1419" t="s">
        <v>70</v>
      </c>
      <c r="P1419" t="s">
        <v>2153</v>
      </c>
      <c r="S1419" t="s">
        <v>363</v>
      </c>
      <c r="U1419" t="s">
        <v>42</v>
      </c>
      <c r="W1419" t="s">
        <v>42</v>
      </c>
      <c r="AC1419" t="s">
        <v>42</v>
      </c>
      <c r="AK1419" t="s">
        <v>42</v>
      </c>
      <c r="AL1419" t="s">
        <v>43</v>
      </c>
    </row>
    <row r="1420" spans="1:38" x14ac:dyDescent="0.25">
      <c r="A1420">
        <v>1418</v>
      </c>
      <c r="B1420" t="s">
        <v>4268</v>
      </c>
      <c r="C1420" s="6" t="s">
        <v>4269</v>
      </c>
      <c r="D1420">
        <v>32</v>
      </c>
      <c r="E1420" t="s">
        <v>46</v>
      </c>
      <c r="F1420" t="s">
        <v>55</v>
      </c>
      <c r="G1420" t="s">
        <v>1147</v>
      </c>
      <c r="H1420" t="s">
        <v>101</v>
      </c>
      <c r="I1420" t="s">
        <v>57</v>
      </c>
      <c r="J1420" t="s">
        <v>1147</v>
      </c>
      <c r="K1420" t="s">
        <v>101</v>
      </c>
      <c r="L1420" t="s">
        <v>70</v>
      </c>
      <c r="N1420" t="s">
        <v>59</v>
      </c>
      <c r="O1420" t="s">
        <v>70</v>
      </c>
      <c r="P1420" t="s">
        <v>1147</v>
      </c>
      <c r="Q1420" t="s">
        <v>101</v>
      </c>
      <c r="S1420" t="s">
        <v>412</v>
      </c>
      <c r="W1420" t="s">
        <v>42</v>
      </c>
      <c r="AK1420" t="s">
        <v>42</v>
      </c>
      <c r="AL1420" t="s">
        <v>43</v>
      </c>
    </row>
    <row r="1421" spans="1:38" x14ac:dyDescent="0.25">
      <c r="A1421">
        <v>1419</v>
      </c>
      <c r="B1421" t="s">
        <v>4270</v>
      </c>
      <c r="C1421" s="6" t="s">
        <v>417</v>
      </c>
      <c r="D1421">
        <v>49</v>
      </c>
      <c r="E1421" t="s">
        <v>54</v>
      </c>
      <c r="F1421" t="s">
        <v>55</v>
      </c>
      <c r="G1421" t="s">
        <v>305</v>
      </c>
      <c r="H1421" t="s">
        <v>93</v>
      </c>
      <c r="I1421" t="s">
        <v>57</v>
      </c>
      <c r="J1421" t="s">
        <v>305</v>
      </c>
      <c r="L1421" t="s">
        <v>70</v>
      </c>
      <c r="N1421" t="s">
        <v>69</v>
      </c>
      <c r="O1421" t="s">
        <v>70</v>
      </c>
      <c r="P1421" t="s">
        <v>305</v>
      </c>
      <c r="S1421" t="s">
        <v>4271</v>
      </c>
      <c r="V1421" t="s">
        <v>42</v>
      </c>
      <c r="Y1421" t="s">
        <v>42</v>
      </c>
      <c r="AK1421" t="s">
        <v>42</v>
      </c>
      <c r="AL1421" t="s">
        <v>43</v>
      </c>
    </row>
    <row r="1422" spans="1:38" x14ac:dyDescent="0.25">
      <c r="A1422">
        <v>1420</v>
      </c>
      <c r="B1422" t="s">
        <v>4272</v>
      </c>
      <c r="C1422" s="6" t="s">
        <v>4273</v>
      </c>
      <c r="D1422">
        <v>36</v>
      </c>
      <c r="E1422" t="s">
        <v>46</v>
      </c>
      <c r="F1422" t="s">
        <v>55</v>
      </c>
      <c r="G1422" t="s">
        <v>208</v>
      </c>
      <c r="H1422" t="s">
        <v>93</v>
      </c>
      <c r="I1422" t="s">
        <v>57</v>
      </c>
      <c r="J1422" t="s">
        <v>208</v>
      </c>
      <c r="L1422" t="s">
        <v>50</v>
      </c>
      <c r="N1422" t="s">
        <v>69</v>
      </c>
      <c r="O1422" t="s">
        <v>70</v>
      </c>
      <c r="P1422" t="s">
        <v>208</v>
      </c>
      <c r="S1422" t="s">
        <v>4274</v>
      </c>
      <c r="W1422" t="s">
        <v>42</v>
      </c>
      <c r="AA1422" t="s">
        <v>42</v>
      </c>
      <c r="AK1422" t="s">
        <v>42</v>
      </c>
      <c r="AL1422" t="s">
        <v>43</v>
      </c>
    </row>
    <row r="1423" spans="1:38" x14ac:dyDescent="0.25">
      <c r="A1423">
        <v>1421</v>
      </c>
      <c r="B1423" t="s">
        <v>4275</v>
      </c>
      <c r="C1423" s="6" t="s">
        <v>1948</v>
      </c>
      <c r="D1423">
        <v>35</v>
      </c>
      <c r="E1423" t="s">
        <v>54</v>
      </c>
      <c r="F1423" t="s">
        <v>55</v>
      </c>
      <c r="G1423" t="s">
        <v>1213</v>
      </c>
      <c r="J1423" t="s">
        <v>1593</v>
      </c>
      <c r="K1423" t="s">
        <v>142</v>
      </c>
      <c r="L1423" t="s">
        <v>50</v>
      </c>
      <c r="S1423" t="s">
        <v>4276</v>
      </c>
      <c r="U1423" t="s">
        <v>42</v>
      </c>
      <c r="AC1423" t="s">
        <v>42</v>
      </c>
      <c r="AI1423" t="s">
        <v>4277</v>
      </c>
      <c r="AL1423" t="s">
        <v>43</v>
      </c>
    </row>
    <row r="1424" spans="1:38" x14ac:dyDescent="0.25">
      <c r="A1424">
        <v>1422</v>
      </c>
      <c r="B1424" t="s">
        <v>4278</v>
      </c>
      <c r="C1424" s="6" t="s">
        <v>547</v>
      </c>
      <c r="D1424">
        <v>55</v>
      </c>
      <c r="E1424" t="s">
        <v>46</v>
      </c>
      <c r="F1424" t="s">
        <v>55</v>
      </c>
      <c r="G1424" t="s">
        <v>208</v>
      </c>
      <c r="H1424" t="s">
        <v>93</v>
      </c>
      <c r="I1424" t="s">
        <v>57</v>
      </c>
      <c r="J1424" t="s">
        <v>208</v>
      </c>
      <c r="K1424" t="s">
        <v>93</v>
      </c>
      <c r="L1424" t="s">
        <v>70</v>
      </c>
      <c r="O1424" t="s">
        <v>70</v>
      </c>
      <c r="S1424" t="s">
        <v>4279</v>
      </c>
      <c r="U1424" t="s">
        <v>42</v>
      </c>
      <c r="AA1424" t="s">
        <v>42</v>
      </c>
      <c r="AC1424" t="s">
        <v>42</v>
      </c>
      <c r="AK1424" t="s">
        <v>42</v>
      </c>
      <c r="AL1424" t="s">
        <v>43</v>
      </c>
    </row>
    <row r="1425" spans="1:38" x14ac:dyDescent="0.25">
      <c r="A1425">
        <v>1423</v>
      </c>
      <c r="B1425" t="s">
        <v>4280</v>
      </c>
      <c r="C1425" s="6" t="s">
        <v>4281</v>
      </c>
      <c r="D1425">
        <v>58</v>
      </c>
      <c r="E1425" t="s">
        <v>46</v>
      </c>
      <c r="F1425" t="s">
        <v>55</v>
      </c>
      <c r="G1425" t="s">
        <v>81</v>
      </c>
      <c r="H1425" t="s">
        <v>82</v>
      </c>
      <c r="I1425" t="s">
        <v>57</v>
      </c>
      <c r="J1425" t="s">
        <v>81</v>
      </c>
      <c r="K1425" t="s">
        <v>82</v>
      </c>
      <c r="L1425" t="s">
        <v>70</v>
      </c>
      <c r="O1425" t="s">
        <v>70</v>
      </c>
      <c r="P1425" t="s">
        <v>679</v>
      </c>
      <c r="Q1425" t="s">
        <v>251</v>
      </c>
      <c r="R1425" t="s">
        <v>57</v>
      </c>
      <c r="S1425" t="s">
        <v>538</v>
      </c>
      <c r="U1425" t="s">
        <v>42</v>
      </c>
      <c r="AK1425" t="s">
        <v>42</v>
      </c>
      <c r="AL1425" t="s">
        <v>43</v>
      </c>
    </row>
    <row r="1426" spans="1:38" x14ac:dyDescent="0.25">
      <c r="A1426">
        <v>1424</v>
      </c>
      <c r="B1426" t="s">
        <v>4282</v>
      </c>
      <c r="C1426" s="6" t="s">
        <v>4283</v>
      </c>
      <c r="D1426">
        <v>31</v>
      </c>
      <c r="E1426" t="s">
        <v>46</v>
      </c>
      <c r="F1426" t="s">
        <v>55</v>
      </c>
      <c r="G1426" t="s">
        <v>1493</v>
      </c>
      <c r="J1426" t="s">
        <v>361</v>
      </c>
      <c r="L1426" t="s">
        <v>70</v>
      </c>
      <c r="M1426" t="s">
        <v>4284</v>
      </c>
      <c r="N1426" t="s">
        <v>59</v>
      </c>
      <c r="O1426" t="s">
        <v>34</v>
      </c>
      <c r="S1426" t="s">
        <v>538</v>
      </c>
      <c r="U1426" t="s">
        <v>42</v>
      </c>
      <c r="AL1426" t="s">
        <v>43</v>
      </c>
    </row>
    <row r="1427" spans="1:38" x14ac:dyDescent="0.25">
      <c r="A1427">
        <v>1425</v>
      </c>
      <c r="B1427" t="s">
        <v>4285</v>
      </c>
      <c r="C1427" s="6" t="s">
        <v>3013</v>
      </c>
      <c r="D1427">
        <v>35</v>
      </c>
      <c r="E1427" t="s">
        <v>54</v>
      </c>
      <c r="F1427" t="s">
        <v>55</v>
      </c>
      <c r="G1427" t="s">
        <v>136</v>
      </c>
      <c r="H1427" t="s">
        <v>137</v>
      </c>
      <c r="I1427" t="s">
        <v>57</v>
      </c>
      <c r="J1427" t="s">
        <v>136</v>
      </c>
      <c r="K1427" t="s">
        <v>137</v>
      </c>
      <c r="L1427" t="s">
        <v>50</v>
      </c>
      <c r="N1427" t="s">
        <v>59</v>
      </c>
      <c r="O1427" t="s">
        <v>171</v>
      </c>
      <c r="P1427" t="s">
        <v>136</v>
      </c>
      <c r="Q1427" t="s">
        <v>137</v>
      </c>
      <c r="R1427" t="s">
        <v>57</v>
      </c>
      <c r="S1427" t="s">
        <v>4286</v>
      </c>
      <c r="V1427" t="s">
        <v>42</v>
      </c>
      <c r="W1427" t="s">
        <v>42</v>
      </c>
      <c r="AL1427" t="s">
        <v>43</v>
      </c>
    </row>
    <row r="1428" spans="1:38" x14ac:dyDescent="0.25">
      <c r="A1428">
        <v>1426</v>
      </c>
      <c r="B1428" t="s">
        <v>4287</v>
      </c>
      <c r="C1428" s="6" t="s">
        <v>4288</v>
      </c>
      <c r="D1428">
        <v>24</v>
      </c>
      <c r="E1428" t="s">
        <v>46</v>
      </c>
      <c r="F1428" t="s">
        <v>55</v>
      </c>
      <c r="G1428" t="s">
        <v>315</v>
      </c>
      <c r="J1428" t="s">
        <v>58</v>
      </c>
      <c r="L1428" t="s">
        <v>50</v>
      </c>
      <c r="N1428" t="s">
        <v>102</v>
      </c>
      <c r="O1428" t="s">
        <v>70</v>
      </c>
      <c r="S1428" t="s">
        <v>4289</v>
      </c>
      <c r="W1428" t="s">
        <v>42</v>
      </c>
      <c r="Y1428" t="s">
        <v>42</v>
      </c>
      <c r="AC1428" t="s">
        <v>42</v>
      </c>
      <c r="AL1428" t="s">
        <v>43</v>
      </c>
    </row>
    <row r="1429" spans="1:38" x14ac:dyDescent="0.25">
      <c r="A1429">
        <v>1427</v>
      </c>
      <c r="B1429" t="s">
        <v>4290</v>
      </c>
      <c r="C1429" s="6" t="s">
        <v>4291</v>
      </c>
      <c r="D1429">
        <v>50</v>
      </c>
      <c r="E1429" t="s">
        <v>46</v>
      </c>
      <c r="F1429" t="s">
        <v>55</v>
      </c>
      <c r="G1429" t="s">
        <v>496</v>
      </c>
      <c r="J1429" t="s">
        <v>496</v>
      </c>
      <c r="K1429" t="s">
        <v>101</v>
      </c>
      <c r="L1429" t="s">
        <v>70</v>
      </c>
      <c r="N1429" t="s">
        <v>102</v>
      </c>
      <c r="O1429" t="s">
        <v>70</v>
      </c>
      <c r="S1429" t="s">
        <v>4292</v>
      </c>
      <c r="Y1429" t="s">
        <v>42</v>
      </c>
      <c r="AL1429" t="s">
        <v>43</v>
      </c>
    </row>
    <row r="1430" spans="1:38" x14ac:dyDescent="0.25">
      <c r="A1430">
        <v>1428</v>
      </c>
      <c r="B1430" t="s">
        <v>4293</v>
      </c>
      <c r="C1430" s="6" t="s">
        <v>1072</v>
      </c>
      <c r="D1430">
        <v>42</v>
      </c>
      <c r="E1430" t="s">
        <v>46</v>
      </c>
      <c r="F1430" t="s">
        <v>47</v>
      </c>
      <c r="G1430" t="s">
        <v>664</v>
      </c>
      <c r="H1430" t="s">
        <v>82</v>
      </c>
      <c r="I1430" t="s">
        <v>57</v>
      </c>
      <c r="J1430" t="s">
        <v>664</v>
      </c>
      <c r="K1430" t="s">
        <v>82</v>
      </c>
      <c r="L1430" t="s">
        <v>70</v>
      </c>
      <c r="N1430" t="s">
        <v>170</v>
      </c>
      <c r="O1430" t="s">
        <v>70</v>
      </c>
      <c r="P1430" t="s">
        <v>664</v>
      </c>
      <c r="Q1430" t="s">
        <v>82</v>
      </c>
      <c r="S1430" t="s">
        <v>4294</v>
      </c>
      <c r="V1430" t="s">
        <v>42</v>
      </c>
      <c r="AA1430" t="s">
        <v>42</v>
      </c>
      <c r="AL1430" t="s">
        <v>43</v>
      </c>
    </row>
    <row r="1431" spans="1:38" x14ac:dyDescent="0.25">
      <c r="A1431">
        <v>1429</v>
      </c>
      <c r="B1431" t="s">
        <v>4295</v>
      </c>
      <c r="C1431" s="6" t="s">
        <v>4296</v>
      </c>
      <c r="D1431">
        <v>50</v>
      </c>
      <c r="E1431" t="s">
        <v>46</v>
      </c>
      <c r="F1431" t="s">
        <v>106</v>
      </c>
      <c r="G1431" t="s">
        <v>208</v>
      </c>
      <c r="J1431" t="s">
        <v>208</v>
      </c>
      <c r="L1431" t="s">
        <v>50</v>
      </c>
      <c r="N1431" t="s">
        <v>59</v>
      </c>
      <c r="O1431" t="s">
        <v>70</v>
      </c>
      <c r="S1431" t="s">
        <v>4297</v>
      </c>
      <c r="U1431" t="s">
        <v>42</v>
      </c>
      <c r="AA1431" t="s">
        <v>42</v>
      </c>
      <c r="AL1431" t="s">
        <v>43</v>
      </c>
    </row>
    <row r="1432" spans="1:38" x14ac:dyDescent="0.25">
      <c r="A1432">
        <v>1430</v>
      </c>
      <c r="B1432" t="s">
        <v>4298</v>
      </c>
      <c r="C1432" s="6" t="s">
        <v>349</v>
      </c>
      <c r="D1432">
        <v>56</v>
      </c>
      <c r="F1432" t="s">
        <v>55</v>
      </c>
      <c r="G1432" t="s">
        <v>48</v>
      </c>
      <c r="H1432" t="s">
        <v>49</v>
      </c>
      <c r="I1432" t="s">
        <v>57</v>
      </c>
      <c r="J1432" t="s">
        <v>48</v>
      </c>
      <c r="K1432" t="s">
        <v>49</v>
      </c>
      <c r="L1432" t="s">
        <v>70</v>
      </c>
      <c r="N1432" t="s">
        <v>59</v>
      </c>
      <c r="O1432" t="s">
        <v>70</v>
      </c>
      <c r="P1432" t="s">
        <v>48</v>
      </c>
      <c r="Q1432" t="s">
        <v>49</v>
      </c>
      <c r="S1432" t="s">
        <v>4299</v>
      </c>
      <c r="U1432" t="s">
        <v>42</v>
      </c>
      <c r="W1432" t="s">
        <v>42</v>
      </c>
      <c r="X1432" t="s">
        <v>42</v>
      </c>
      <c r="AA1432" t="s">
        <v>42</v>
      </c>
      <c r="AC1432" t="s">
        <v>42</v>
      </c>
      <c r="AK1432" t="s">
        <v>42</v>
      </c>
      <c r="AL1432" t="s">
        <v>43</v>
      </c>
    </row>
    <row r="1433" spans="1:38" x14ac:dyDescent="0.25">
      <c r="A1433">
        <v>1431</v>
      </c>
      <c r="B1433" t="s">
        <v>4300</v>
      </c>
      <c r="C1433" s="6" t="s">
        <v>4301</v>
      </c>
      <c r="D1433">
        <v>56</v>
      </c>
      <c r="E1433" t="s">
        <v>54</v>
      </c>
      <c r="F1433" t="s">
        <v>55</v>
      </c>
      <c r="G1433" t="s">
        <v>267</v>
      </c>
      <c r="H1433" t="s">
        <v>142</v>
      </c>
      <c r="J1433" t="s">
        <v>267</v>
      </c>
      <c r="K1433" t="s">
        <v>142</v>
      </c>
      <c r="L1433" t="s">
        <v>70</v>
      </c>
      <c r="N1433" t="s">
        <v>102</v>
      </c>
      <c r="O1433" t="s">
        <v>70</v>
      </c>
      <c r="S1433" t="s">
        <v>4302</v>
      </c>
      <c r="W1433" t="s">
        <v>42</v>
      </c>
      <c r="Y1433" t="s">
        <v>42</v>
      </c>
      <c r="AL1433" t="s">
        <v>43</v>
      </c>
    </row>
    <row r="1434" spans="1:38" x14ac:dyDescent="0.25">
      <c r="A1434">
        <v>1432</v>
      </c>
      <c r="B1434" t="s">
        <v>4303</v>
      </c>
      <c r="C1434" s="6" t="s">
        <v>4304</v>
      </c>
      <c r="D1434">
        <v>49</v>
      </c>
      <c r="E1434" t="s">
        <v>46</v>
      </c>
      <c r="F1434" t="s">
        <v>106</v>
      </c>
      <c r="G1434" t="s">
        <v>82</v>
      </c>
      <c r="J1434" t="s">
        <v>82</v>
      </c>
      <c r="K1434" t="s">
        <v>82</v>
      </c>
      <c r="L1434" t="s">
        <v>70</v>
      </c>
      <c r="N1434" t="s">
        <v>102</v>
      </c>
      <c r="O1434" t="s">
        <v>70</v>
      </c>
      <c r="S1434" t="s">
        <v>4305</v>
      </c>
      <c r="AD1434" t="s">
        <v>42</v>
      </c>
      <c r="AL1434" t="s">
        <v>43</v>
      </c>
    </row>
    <row r="1435" spans="1:38" x14ac:dyDescent="0.25">
      <c r="A1435">
        <v>1433</v>
      </c>
      <c r="B1435" t="s">
        <v>4306</v>
      </c>
      <c r="C1435" s="6" t="s">
        <v>2211</v>
      </c>
      <c r="D1435">
        <v>23</v>
      </c>
      <c r="E1435" t="s">
        <v>46</v>
      </c>
      <c r="F1435" t="s">
        <v>55</v>
      </c>
      <c r="G1435" t="s">
        <v>422</v>
      </c>
      <c r="H1435" t="s">
        <v>82</v>
      </c>
      <c r="I1435" t="s">
        <v>57</v>
      </c>
      <c r="J1435" t="s">
        <v>422</v>
      </c>
      <c r="L1435" t="s">
        <v>34</v>
      </c>
      <c r="M1435" t="s">
        <v>4307</v>
      </c>
      <c r="N1435" t="s">
        <v>59</v>
      </c>
      <c r="O1435" t="s">
        <v>70</v>
      </c>
      <c r="P1435" t="s">
        <v>422</v>
      </c>
      <c r="S1435" t="s">
        <v>2804</v>
      </c>
      <c r="U1435" t="s">
        <v>42</v>
      </c>
      <c r="W1435" t="s">
        <v>42</v>
      </c>
      <c r="AA1435" t="s">
        <v>42</v>
      </c>
      <c r="AK1435" t="s">
        <v>42</v>
      </c>
      <c r="AL1435" t="s">
        <v>43</v>
      </c>
    </row>
    <row r="1436" spans="1:38" x14ac:dyDescent="0.25">
      <c r="A1436">
        <v>1434</v>
      </c>
      <c r="B1436" t="s">
        <v>4308</v>
      </c>
      <c r="C1436" s="6" t="s">
        <v>1570</v>
      </c>
      <c r="D1436">
        <v>46</v>
      </c>
      <c r="E1436" t="s">
        <v>46</v>
      </c>
      <c r="F1436" t="s">
        <v>55</v>
      </c>
      <c r="G1436" t="s">
        <v>58</v>
      </c>
      <c r="H1436" t="s">
        <v>49</v>
      </c>
      <c r="I1436" t="s">
        <v>57</v>
      </c>
      <c r="J1436" t="s">
        <v>58</v>
      </c>
      <c r="K1436" t="s">
        <v>49</v>
      </c>
      <c r="L1436" t="s">
        <v>50</v>
      </c>
      <c r="N1436" t="s">
        <v>166</v>
      </c>
      <c r="O1436" t="s">
        <v>70</v>
      </c>
      <c r="P1436" t="s">
        <v>58</v>
      </c>
      <c r="Q1436" t="s">
        <v>49</v>
      </c>
      <c r="R1436" t="s">
        <v>57</v>
      </c>
      <c r="S1436" t="s">
        <v>4309</v>
      </c>
      <c r="U1436" t="s">
        <v>42</v>
      </c>
      <c r="V1436" t="s">
        <v>42</v>
      </c>
      <c r="W1436" t="s">
        <v>42</v>
      </c>
      <c r="X1436" t="s">
        <v>42</v>
      </c>
      <c r="AC1436" t="s">
        <v>42</v>
      </c>
      <c r="AI1436" t="s">
        <v>1324</v>
      </c>
      <c r="AL1436" t="s">
        <v>43</v>
      </c>
    </row>
    <row r="1437" spans="1:38" x14ac:dyDescent="0.25">
      <c r="A1437">
        <v>1435</v>
      </c>
      <c r="B1437" t="s">
        <v>4310</v>
      </c>
      <c r="C1437" s="6" t="s">
        <v>589</v>
      </c>
      <c r="D1437">
        <v>41</v>
      </c>
      <c r="E1437" t="s">
        <v>54</v>
      </c>
      <c r="F1437" t="s">
        <v>55</v>
      </c>
      <c r="G1437" t="s">
        <v>178</v>
      </c>
      <c r="H1437" t="s">
        <v>82</v>
      </c>
      <c r="I1437" t="s">
        <v>57</v>
      </c>
      <c r="J1437" t="s">
        <v>178</v>
      </c>
      <c r="L1437" t="s">
        <v>50</v>
      </c>
      <c r="N1437" t="s">
        <v>69</v>
      </c>
      <c r="O1437" t="s">
        <v>70</v>
      </c>
      <c r="P1437" t="s">
        <v>178</v>
      </c>
      <c r="S1437" t="s">
        <v>4311</v>
      </c>
      <c r="U1437" t="s">
        <v>42</v>
      </c>
      <c r="AK1437" t="s">
        <v>42</v>
      </c>
      <c r="AL1437" t="s">
        <v>43</v>
      </c>
    </row>
    <row r="1438" spans="1:38" x14ac:dyDescent="0.25">
      <c r="A1438">
        <v>1436</v>
      </c>
      <c r="B1438" t="s">
        <v>4312</v>
      </c>
      <c r="C1438" s="6" t="s">
        <v>2581</v>
      </c>
      <c r="D1438">
        <v>21</v>
      </c>
      <c r="E1438" t="s">
        <v>46</v>
      </c>
      <c r="F1438" t="s">
        <v>345</v>
      </c>
      <c r="G1438" t="s">
        <v>3293</v>
      </c>
      <c r="H1438" t="s">
        <v>93</v>
      </c>
      <c r="I1438" t="s">
        <v>57</v>
      </c>
      <c r="J1438" t="s">
        <v>3293</v>
      </c>
      <c r="K1438" t="s">
        <v>93</v>
      </c>
      <c r="L1438" t="s">
        <v>70</v>
      </c>
      <c r="N1438" t="s">
        <v>59</v>
      </c>
      <c r="O1438" t="s">
        <v>70</v>
      </c>
      <c r="P1438" t="s">
        <v>3293</v>
      </c>
      <c r="Q1438" t="s">
        <v>93</v>
      </c>
      <c r="R1438" t="s">
        <v>57</v>
      </c>
      <c r="S1438" t="s">
        <v>4313</v>
      </c>
      <c r="U1438" t="s">
        <v>42</v>
      </c>
      <c r="V1438" t="s">
        <v>42</v>
      </c>
      <c r="W1438" t="s">
        <v>42</v>
      </c>
      <c r="AA1438" t="s">
        <v>42</v>
      </c>
      <c r="AL1438" t="s">
        <v>43</v>
      </c>
    </row>
    <row r="1439" spans="1:38" x14ac:dyDescent="0.25">
      <c r="A1439">
        <v>1437</v>
      </c>
      <c r="B1439" t="s">
        <v>4314</v>
      </c>
      <c r="C1439" s="6" t="s">
        <v>4315</v>
      </c>
      <c r="D1439">
        <v>46</v>
      </c>
      <c r="E1439" t="s">
        <v>46</v>
      </c>
      <c r="F1439" t="s">
        <v>55</v>
      </c>
      <c r="G1439" t="s">
        <v>1131</v>
      </c>
      <c r="H1439" t="s">
        <v>101</v>
      </c>
      <c r="I1439" t="s">
        <v>57</v>
      </c>
      <c r="J1439" t="s">
        <v>1131</v>
      </c>
      <c r="L1439" t="s">
        <v>70</v>
      </c>
      <c r="N1439" t="s">
        <v>59</v>
      </c>
      <c r="O1439" t="s">
        <v>70</v>
      </c>
      <c r="P1439" t="s">
        <v>1131</v>
      </c>
      <c r="S1439" t="s">
        <v>4316</v>
      </c>
      <c r="U1439" t="s">
        <v>42</v>
      </c>
      <c r="W1439" t="s">
        <v>42</v>
      </c>
      <c r="AD1439" t="s">
        <v>42</v>
      </c>
      <c r="AK1439" t="s">
        <v>42</v>
      </c>
      <c r="AL1439" t="s">
        <v>43</v>
      </c>
    </row>
    <row r="1440" spans="1:38" x14ac:dyDescent="0.25">
      <c r="A1440">
        <v>1438</v>
      </c>
      <c r="B1440" t="s">
        <v>4317</v>
      </c>
      <c r="C1440" s="6" t="s">
        <v>4318</v>
      </c>
      <c r="D1440">
        <v>44</v>
      </c>
      <c r="E1440" t="s">
        <v>54</v>
      </c>
      <c r="F1440" t="s">
        <v>55</v>
      </c>
      <c r="G1440" t="s">
        <v>1022</v>
      </c>
      <c r="H1440" t="s">
        <v>93</v>
      </c>
      <c r="J1440" t="s">
        <v>208</v>
      </c>
      <c r="K1440" t="s">
        <v>93</v>
      </c>
      <c r="L1440" t="s">
        <v>50</v>
      </c>
      <c r="N1440" t="s">
        <v>83</v>
      </c>
      <c r="O1440" t="s">
        <v>70</v>
      </c>
      <c r="S1440" t="s">
        <v>84</v>
      </c>
      <c r="U1440" t="s">
        <v>42</v>
      </c>
      <c r="AL1440" t="s">
        <v>43</v>
      </c>
    </row>
    <row r="1441" spans="1:38" x14ac:dyDescent="0.25">
      <c r="A1441">
        <v>1439</v>
      </c>
      <c r="B1441" t="s">
        <v>4319</v>
      </c>
      <c r="C1441" s="6" t="s">
        <v>1581</v>
      </c>
      <c r="D1441">
        <v>48</v>
      </c>
      <c r="E1441" t="s">
        <v>54</v>
      </c>
      <c r="F1441" t="s">
        <v>55</v>
      </c>
      <c r="G1441" t="s">
        <v>49</v>
      </c>
      <c r="J1441" t="s">
        <v>146</v>
      </c>
      <c r="K1441" t="s">
        <v>49</v>
      </c>
      <c r="L1441" t="s">
        <v>50</v>
      </c>
      <c r="N1441" t="s">
        <v>102</v>
      </c>
      <c r="O1441" t="s">
        <v>70</v>
      </c>
      <c r="S1441" t="s">
        <v>4320</v>
      </c>
      <c r="AB1441" t="s">
        <v>42</v>
      </c>
      <c r="AC1441" t="s">
        <v>42</v>
      </c>
      <c r="AD1441" t="s">
        <v>42</v>
      </c>
      <c r="AI1441" t="s">
        <v>4321</v>
      </c>
      <c r="AL1441" t="s">
        <v>43</v>
      </c>
    </row>
    <row r="1442" spans="1:38" x14ac:dyDescent="0.25">
      <c r="A1442">
        <v>1440</v>
      </c>
      <c r="B1442" t="s">
        <v>4322</v>
      </c>
      <c r="C1442" s="6" t="s">
        <v>623</v>
      </c>
      <c r="D1442">
        <v>34</v>
      </c>
      <c r="E1442" t="s">
        <v>46</v>
      </c>
      <c r="F1442" t="s">
        <v>55</v>
      </c>
      <c r="G1442" t="s">
        <v>4323</v>
      </c>
      <c r="I1442" t="s">
        <v>57</v>
      </c>
      <c r="J1442" t="s">
        <v>496</v>
      </c>
      <c r="K1442" t="s">
        <v>101</v>
      </c>
      <c r="L1442" t="s">
        <v>34</v>
      </c>
      <c r="M1442" t="s">
        <v>4324</v>
      </c>
      <c r="N1442" t="s">
        <v>59</v>
      </c>
      <c r="O1442" t="s">
        <v>34</v>
      </c>
      <c r="P1442" t="s">
        <v>496</v>
      </c>
      <c r="Q1442" t="s">
        <v>101</v>
      </c>
      <c r="R1442" t="s">
        <v>57</v>
      </c>
      <c r="S1442" t="s">
        <v>4325</v>
      </c>
      <c r="W1442" t="s">
        <v>42</v>
      </c>
      <c r="X1442" t="s">
        <v>42</v>
      </c>
      <c r="AC1442" t="s">
        <v>42</v>
      </c>
      <c r="AL1442" t="s">
        <v>43</v>
      </c>
    </row>
    <row r="1443" spans="1:38" x14ac:dyDescent="0.25">
      <c r="A1443">
        <v>1441</v>
      </c>
      <c r="B1443" t="s">
        <v>4326</v>
      </c>
      <c r="C1443" s="6" t="s">
        <v>2495</v>
      </c>
      <c r="D1443">
        <v>57</v>
      </c>
      <c r="E1443" t="s">
        <v>54</v>
      </c>
      <c r="F1443" t="s">
        <v>55</v>
      </c>
      <c r="G1443" t="s">
        <v>92</v>
      </c>
      <c r="H1443" t="s">
        <v>93</v>
      </c>
      <c r="I1443" t="s">
        <v>57</v>
      </c>
      <c r="J1443" t="s">
        <v>92</v>
      </c>
      <c r="L1443" t="s">
        <v>70</v>
      </c>
      <c r="N1443" t="s">
        <v>4327</v>
      </c>
      <c r="O1443" t="s">
        <v>70</v>
      </c>
      <c r="P1443" t="s">
        <v>92</v>
      </c>
      <c r="S1443" t="s">
        <v>4328</v>
      </c>
      <c r="Y1443" t="s">
        <v>42</v>
      </c>
      <c r="AA1443" t="s">
        <v>42</v>
      </c>
      <c r="AC1443" t="s">
        <v>42</v>
      </c>
      <c r="AK1443" t="s">
        <v>42</v>
      </c>
      <c r="AL1443" t="s">
        <v>43</v>
      </c>
    </row>
    <row r="1444" spans="1:38" x14ac:dyDescent="0.25">
      <c r="A1444">
        <v>1442</v>
      </c>
      <c r="B1444" t="s">
        <v>4329</v>
      </c>
      <c r="C1444" s="6" t="s">
        <v>4330</v>
      </c>
      <c r="D1444">
        <v>51</v>
      </c>
      <c r="E1444" t="s">
        <v>46</v>
      </c>
      <c r="F1444" t="s">
        <v>55</v>
      </c>
      <c r="G1444" t="s">
        <v>238</v>
      </c>
      <c r="H1444" t="s">
        <v>93</v>
      </c>
      <c r="I1444" t="s">
        <v>57</v>
      </c>
      <c r="J1444" t="s">
        <v>238</v>
      </c>
      <c r="L1444" t="s">
        <v>70</v>
      </c>
      <c r="N1444" t="s">
        <v>59</v>
      </c>
      <c r="O1444" t="s">
        <v>210</v>
      </c>
      <c r="P1444" t="s">
        <v>238</v>
      </c>
      <c r="S1444" t="s">
        <v>4331</v>
      </c>
      <c r="U1444" t="s">
        <v>42</v>
      </c>
      <c r="W1444" t="s">
        <v>42</v>
      </c>
      <c r="AK1444" t="s">
        <v>42</v>
      </c>
      <c r="AL1444" t="s">
        <v>43</v>
      </c>
    </row>
    <row r="1445" spans="1:38" x14ac:dyDescent="0.25">
      <c r="A1445">
        <v>1443</v>
      </c>
      <c r="B1445" t="s">
        <v>4332</v>
      </c>
      <c r="C1445" s="6" t="s">
        <v>2209</v>
      </c>
      <c r="D1445">
        <v>31</v>
      </c>
      <c r="E1445" t="s">
        <v>46</v>
      </c>
      <c r="F1445" t="s">
        <v>55</v>
      </c>
      <c r="G1445" t="s">
        <v>192</v>
      </c>
      <c r="H1445" t="s">
        <v>82</v>
      </c>
      <c r="I1445" t="s">
        <v>57</v>
      </c>
      <c r="J1445" t="s">
        <v>192</v>
      </c>
      <c r="K1445" t="s">
        <v>82</v>
      </c>
      <c r="L1445" t="s">
        <v>70</v>
      </c>
      <c r="N1445" t="s">
        <v>350</v>
      </c>
      <c r="O1445" t="s">
        <v>70</v>
      </c>
      <c r="P1445" t="s">
        <v>192</v>
      </c>
      <c r="Q1445" t="s">
        <v>82</v>
      </c>
      <c r="R1445" t="s">
        <v>57</v>
      </c>
      <c r="S1445" t="s">
        <v>4333</v>
      </c>
      <c r="W1445" t="s">
        <v>42</v>
      </c>
      <c r="AC1445" t="s">
        <v>42</v>
      </c>
      <c r="AL1445" t="s">
        <v>43</v>
      </c>
    </row>
    <row r="1446" spans="1:38" x14ac:dyDescent="0.25">
      <c r="A1446">
        <v>1444</v>
      </c>
      <c r="B1446" t="s">
        <v>4334</v>
      </c>
      <c r="C1446" s="6" t="s">
        <v>721</v>
      </c>
      <c r="D1446">
        <v>58</v>
      </c>
      <c r="E1446" t="s">
        <v>46</v>
      </c>
      <c r="F1446" t="s">
        <v>55</v>
      </c>
      <c r="G1446" t="s">
        <v>92</v>
      </c>
      <c r="H1446" t="s">
        <v>93</v>
      </c>
      <c r="I1446" t="s">
        <v>57</v>
      </c>
      <c r="J1446" t="s">
        <v>93</v>
      </c>
      <c r="L1446" t="s">
        <v>50</v>
      </c>
      <c r="N1446" t="s">
        <v>59</v>
      </c>
      <c r="O1446" t="s">
        <v>70</v>
      </c>
      <c r="P1446" t="s">
        <v>92</v>
      </c>
      <c r="S1446" t="s">
        <v>4335</v>
      </c>
      <c r="V1446" t="s">
        <v>42</v>
      </c>
      <c r="Y1446" t="s">
        <v>42</v>
      </c>
      <c r="AA1446" t="s">
        <v>42</v>
      </c>
      <c r="AB1446" t="s">
        <v>42</v>
      </c>
      <c r="AK1446" t="s">
        <v>42</v>
      </c>
      <c r="AL1446" t="s">
        <v>43</v>
      </c>
    </row>
    <row r="1447" spans="1:38" x14ac:dyDescent="0.25">
      <c r="A1447">
        <v>1445</v>
      </c>
      <c r="B1447" t="s">
        <v>4336</v>
      </c>
      <c r="C1447" s="6" t="s">
        <v>4337</v>
      </c>
      <c r="D1447">
        <v>26</v>
      </c>
      <c r="E1447" t="s">
        <v>46</v>
      </c>
      <c r="F1447" t="s">
        <v>55</v>
      </c>
      <c r="G1447" t="s">
        <v>92</v>
      </c>
      <c r="J1447" t="s">
        <v>93</v>
      </c>
      <c r="K1447" t="s">
        <v>93</v>
      </c>
      <c r="L1447" t="s">
        <v>50</v>
      </c>
      <c r="N1447" t="s">
        <v>59</v>
      </c>
      <c r="O1447" t="s">
        <v>70</v>
      </c>
      <c r="S1447" t="s">
        <v>4338</v>
      </c>
      <c r="U1447" t="s">
        <v>42</v>
      </c>
      <c r="AC1447" t="s">
        <v>42</v>
      </c>
      <c r="AL1447" t="s">
        <v>43</v>
      </c>
    </row>
    <row r="1448" spans="1:38" x14ac:dyDescent="0.25">
      <c r="A1448">
        <v>1446</v>
      </c>
      <c r="B1448" t="s">
        <v>4339</v>
      </c>
      <c r="C1448" s="6" t="s">
        <v>2948</v>
      </c>
      <c r="D1448">
        <v>27</v>
      </c>
      <c r="E1448" t="s">
        <v>46</v>
      </c>
      <c r="F1448" t="s">
        <v>55</v>
      </c>
      <c r="G1448" t="s">
        <v>422</v>
      </c>
      <c r="H1448" t="s">
        <v>82</v>
      </c>
      <c r="I1448" t="s">
        <v>57</v>
      </c>
      <c r="J1448" t="s">
        <v>422</v>
      </c>
      <c r="K1448" t="s">
        <v>82</v>
      </c>
      <c r="L1448" t="s">
        <v>70</v>
      </c>
      <c r="N1448" t="s">
        <v>59</v>
      </c>
      <c r="O1448" t="s">
        <v>70</v>
      </c>
      <c r="P1448" t="s">
        <v>422</v>
      </c>
      <c r="Q1448" t="s">
        <v>82</v>
      </c>
      <c r="R1448" t="s">
        <v>57</v>
      </c>
      <c r="S1448" t="s">
        <v>4340</v>
      </c>
      <c r="U1448" t="s">
        <v>42</v>
      </c>
      <c r="V1448" t="s">
        <v>42</v>
      </c>
      <c r="AL1448" t="s">
        <v>43</v>
      </c>
    </row>
    <row r="1449" spans="1:38" x14ac:dyDescent="0.25">
      <c r="A1449">
        <v>1447</v>
      </c>
      <c r="B1449" t="s">
        <v>4341</v>
      </c>
      <c r="C1449" s="6" t="s">
        <v>4342</v>
      </c>
      <c r="D1449">
        <v>48</v>
      </c>
      <c r="E1449" t="s">
        <v>54</v>
      </c>
      <c r="F1449" t="s">
        <v>55</v>
      </c>
      <c r="G1449" t="s">
        <v>399</v>
      </c>
      <c r="H1449" t="s">
        <v>202</v>
      </c>
      <c r="J1449" t="s">
        <v>399</v>
      </c>
      <c r="K1449" t="s">
        <v>202</v>
      </c>
      <c r="L1449" t="s">
        <v>34</v>
      </c>
      <c r="M1449" t="s">
        <v>2792</v>
      </c>
      <c r="N1449" t="s">
        <v>170</v>
      </c>
      <c r="O1449" t="s">
        <v>34</v>
      </c>
      <c r="S1449" t="s">
        <v>51</v>
      </c>
      <c r="V1449" t="s">
        <v>42</v>
      </c>
      <c r="AL1449" t="s">
        <v>43</v>
      </c>
    </row>
    <row r="1450" spans="1:38" x14ac:dyDescent="0.25">
      <c r="A1450">
        <v>1448</v>
      </c>
      <c r="B1450" t="s">
        <v>4343</v>
      </c>
      <c r="C1450" s="6" t="s">
        <v>1212</v>
      </c>
      <c r="D1450">
        <v>26</v>
      </c>
      <c r="E1450" t="s">
        <v>54</v>
      </c>
      <c r="F1450" t="s">
        <v>55</v>
      </c>
      <c r="G1450" t="s">
        <v>503</v>
      </c>
      <c r="J1450" t="s">
        <v>178</v>
      </c>
      <c r="K1450" t="s">
        <v>82</v>
      </c>
      <c r="L1450" t="s">
        <v>50</v>
      </c>
      <c r="N1450" t="s">
        <v>799</v>
      </c>
      <c r="O1450" t="s">
        <v>70</v>
      </c>
      <c r="S1450" t="s">
        <v>4344</v>
      </c>
      <c r="T1450" t="s">
        <v>3335</v>
      </c>
      <c r="U1450" t="s">
        <v>42</v>
      </c>
      <c r="AL1450" t="s">
        <v>43</v>
      </c>
    </row>
    <row r="1451" spans="1:38" x14ac:dyDescent="0.25">
      <c r="A1451">
        <v>1449</v>
      </c>
      <c r="B1451" t="s">
        <v>4345</v>
      </c>
      <c r="C1451" s="6" t="s">
        <v>4346</v>
      </c>
      <c r="D1451">
        <v>43</v>
      </c>
      <c r="E1451" t="s">
        <v>46</v>
      </c>
      <c r="F1451" t="s">
        <v>106</v>
      </c>
      <c r="J1451" t="s">
        <v>260</v>
      </c>
      <c r="L1451" t="s">
        <v>34</v>
      </c>
      <c r="M1451" t="s">
        <v>4347</v>
      </c>
      <c r="N1451" t="s">
        <v>166</v>
      </c>
      <c r="O1451" t="s">
        <v>270</v>
      </c>
      <c r="S1451" t="s">
        <v>4348</v>
      </c>
      <c r="AA1451" t="s">
        <v>42</v>
      </c>
      <c r="AC1451" t="s">
        <v>42</v>
      </c>
      <c r="AL1451" t="s">
        <v>43</v>
      </c>
    </row>
    <row r="1452" spans="1:38" x14ac:dyDescent="0.25">
      <c r="A1452">
        <v>1450</v>
      </c>
      <c r="B1452" t="s">
        <v>4349</v>
      </c>
      <c r="C1452" s="6" t="s">
        <v>632</v>
      </c>
      <c r="D1452">
        <v>53</v>
      </c>
      <c r="E1452" t="s">
        <v>54</v>
      </c>
      <c r="F1452" t="s">
        <v>55</v>
      </c>
      <c r="G1452" t="s">
        <v>624</v>
      </c>
      <c r="H1452" t="s">
        <v>93</v>
      </c>
      <c r="I1452" t="s">
        <v>57</v>
      </c>
      <c r="J1452" t="s">
        <v>93</v>
      </c>
      <c r="L1452" t="s">
        <v>50</v>
      </c>
      <c r="N1452" t="s">
        <v>927</v>
      </c>
      <c r="O1452" t="s">
        <v>110</v>
      </c>
      <c r="P1452" t="s">
        <v>624</v>
      </c>
      <c r="S1452" t="s">
        <v>4350</v>
      </c>
      <c r="U1452" t="s">
        <v>42</v>
      </c>
      <c r="AC1452" t="s">
        <v>42</v>
      </c>
      <c r="AD1452" t="s">
        <v>42</v>
      </c>
      <c r="AI1452" t="s">
        <v>487</v>
      </c>
      <c r="AK1452" t="s">
        <v>42</v>
      </c>
      <c r="AL1452" t="s">
        <v>43</v>
      </c>
    </row>
    <row r="1453" spans="1:38" x14ac:dyDescent="0.25">
      <c r="A1453">
        <v>1451</v>
      </c>
      <c r="B1453" t="s">
        <v>4351</v>
      </c>
      <c r="C1453" s="6" t="s">
        <v>4352</v>
      </c>
      <c r="D1453">
        <v>37</v>
      </c>
      <c r="E1453" t="s">
        <v>46</v>
      </c>
      <c r="F1453" t="s">
        <v>55</v>
      </c>
      <c r="G1453" t="s">
        <v>777</v>
      </c>
      <c r="H1453" t="s">
        <v>82</v>
      </c>
      <c r="I1453" t="s">
        <v>57</v>
      </c>
      <c r="J1453" t="s">
        <v>777</v>
      </c>
      <c r="K1453" t="s">
        <v>82</v>
      </c>
      <c r="L1453" t="s">
        <v>70</v>
      </c>
      <c r="O1453" t="s">
        <v>70</v>
      </c>
      <c r="P1453" t="s">
        <v>777</v>
      </c>
      <c r="R1453" t="s">
        <v>57</v>
      </c>
      <c r="S1453" t="s">
        <v>4353</v>
      </c>
      <c r="U1453" t="s">
        <v>42</v>
      </c>
      <c r="V1453" t="s">
        <v>42</v>
      </c>
      <c r="AC1453" t="s">
        <v>42</v>
      </c>
      <c r="AK1453" t="s">
        <v>42</v>
      </c>
      <c r="AL1453" t="s">
        <v>43</v>
      </c>
    </row>
    <row r="1454" spans="1:38" x14ac:dyDescent="0.25">
      <c r="A1454">
        <v>1452</v>
      </c>
      <c r="B1454" t="s">
        <v>4354</v>
      </c>
      <c r="C1454" s="6" t="s">
        <v>577</v>
      </c>
      <c r="D1454">
        <v>44</v>
      </c>
      <c r="E1454" t="s">
        <v>54</v>
      </c>
      <c r="F1454" t="s">
        <v>106</v>
      </c>
      <c r="G1454" t="s">
        <v>101</v>
      </c>
      <c r="H1454" t="s">
        <v>101</v>
      </c>
      <c r="I1454" t="s">
        <v>57</v>
      </c>
      <c r="J1454" t="s">
        <v>101</v>
      </c>
      <c r="L1454" t="s">
        <v>70</v>
      </c>
      <c r="N1454" t="s">
        <v>59</v>
      </c>
      <c r="O1454" t="s">
        <v>70</v>
      </c>
      <c r="P1454" t="s">
        <v>101</v>
      </c>
      <c r="S1454" t="s">
        <v>342</v>
      </c>
      <c r="U1454" t="s">
        <v>42</v>
      </c>
      <c r="AK1454" t="s">
        <v>42</v>
      </c>
      <c r="AL1454" t="s">
        <v>43</v>
      </c>
    </row>
    <row r="1455" spans="1:38" x14ac:dyDescent="0.25">
      <c r="A1455">
        <v>1453</v>
      </c>
      <c r="B1455" t="s">
        <v>4355</v>
      </c>
      <c r="C1455" s="6" t="s">
        <v>3804</v>
      </c>
      <c r="D1455">
        <v>34</v>
      </c>
      <c r="E1455" t="s">
        <v>46</v>
      </c>
      <c r="F1455" t="s">
        <v>106</v>
      </c>
      <c r="G1455" t="s">
        <v>146</v>
      </c>
      <c r="H1455" t="s">
        <v>49</v>
      </c>
      <c r="I1455" t="s">
        <v>57</v>
      </c>
      <c r="J1455" t="s">
        <v>146</v>
      </c>
      <c r="K1455" t="s">
        <v>49</v>
      </c>
      <c r="L1455" t="s">
        <v>50</v>
      </c>
      <c r="N1455" t="s">
        <v>166</v>
      </c>
      <c r="O1455" t="s">
        <v>411</v>
      </c>
      <c r="P1455" t="s">
        <v>146</v>
      </c>
      <c r="Q1455" t="s">
        <v>49</v>
      </c>
      <c r="R1455" t="s">
        <v>57</v>
      </c>
      <c r="S1455" t="s">
        <v>1082</v>
      </c>
      <c r="W1455" t="s">
        <v>42</v>
      </c>
      <c r="AL1455" t="s">
        <v>43</v>
      </c>
    </row>
    <row r="1456" spans="1:38" x14ac:dyDescent="0.25">
      <c r="A1456">
        <v>1454</v>
      </c>
      <c r="B1456" t="s">
        <v>4356</v>
      </c>
      <c r="C1456" s="6" t="s">
        <v>4357</v>
      </c>
      <c r="D1456">
        <v>28</v>
      </c>
      <c r="E1456" t="s">
        <v>46</v>
      </c>
      <c r="F1456" t="s">
        <v>55</v>
      </c>
      <c r="G1456" t="s">
        <v>460</v>
      </c>
      <c r="H1456" t="s">
        <v>93</v>
      </c>
      <c r="I1456" t="s">
        <v>57</v>
      </c>
      <c r="J1456" t="s">
        <v>93</v>
      </c>
      <c r="K1456" t="s">
        <v>93</v>
      </c>
      <c r="L1456" t="s">
        <v>34</v>
      </c>
      <c r="M1456" t="s">
        <v>1796</v>
      </c>
      <c r="N1456" t="s">
        <v>166</v>
      </c>
      <c r="O1456" t="s">
        <v>1796</v>
      </c>
      <c r="P1456" t="s">
        <v>93</v>
      </c>
      <c r="Q1456" t="s">
        <v>93</v>
      </c>
      <c r="S1456" t="s">
        <v>4358</v>
      </c>
      <c r="U1456" t="s">
        <v>42</v>
      </c>
      <c r="AK1456" t="s">
        <v>42</v>
      </c>
      <c r="AL1456" t="s">
        <v>43</v>
      </c>
    </row>
    <row r="1457" spans="1:38" x14ac:dyDescent="0.25">
      <c r="A1457">
        <v>1455</v>
      </c>
      <c r="B1457" t="s">
        <v>4359</v>
      </c>
      <c r="C1457" s="6" t="s">
        <v>4360</v>
      </c>
      <c r="D1457">
        <v>34</v>
      </c>
      <c r="E1457" t="s">
        <v>54</v>
      </c>
      <c r="F1457" t="s">
        <v>55</v>
      </c>
      <c r="G1457" t="s">
        <v>341</v>
      </c>
      <c r="H1457" t="s">
        <v>101</v>
      </c>
      <c r="I1457" t="s">
        <v>57</v>
      </c>
      <c r="J1457" t="s">
        <v>341</v>
      </c>
      <c r="K1457" t="s">
        <v>101</v>
      </c>
      <c r="L1457" t="s">
        <v>70</v>
      </c>
      <c r="N1457" t="s">
        <v>2019</v>
      </c>
      <c r="O1457" t="s">
        <v>70</v>
      </c>
      <c r="P1457" t="s">
        <v>341</v>
      </c>
      <c r="Q1457" t="s">
        <v>101</v>
      </c>
      <c r="S1457" t="s">
        <v>4361</v>
      </c>
      <c r="AA1457" t="s">
        <v>42</v>
      </c>
      <c r="AC1457" t="s">
        <v>42</v>
      </c>
      <c r="AI1457" t="s">
        <v>257</v>
      </c>
      <c r="AK1457" t="s">
        <v>42</v>
      </c>
      <c r="AL1457" t="s">
        <v>43</v>
      </c>
    </row>
    <row r="1458" spans="1:38" x14ac:dyDescent="0.25">
      <c r="A1458">
        <v>1456</v>
      </c>
      <c r="B1458" t="s">
        <v>4362</v>
      </c>
      <c r="C1458" s="6" t="s">
        <v>1940</v>
      </c>
      <c r="D1458">
        <v>40</v>
      </c>
      <c r="E1458" t="s">
        <v>46</v>
      </c>
      <c r="F1458" t="s">
        <v>55</v>
      </c>
      <c r="G1458" t="s">
        <v>624</v>
      </c>
      <c r="H1458" t="s">
        <v>93</v>
      </c>
      <c r="I1458" t="s">
        <v>57</v>
      </c>
      <c r="J1458" t="s">
        <v>624</v>
      </c>
      <c r="K1458" t="s">
        <v>93</v>
      </c>
      <c r="L1458" t="s">
        <v>70</v>
      </c>
      <c r="N1458" t="s">
        <v>166</v>
      </c>
      <c r="O1458" t="s">
        <v>60</v>
      </c>
      <c r="S1458" t="s">
        <v>4363</v>
      </c>
      <c r="U1458" t="s">
        <v>42</v>
      </c>
      <c r="V1458" t="s">
        <v>42</v>
      </c>
      <c r="W1458" t="s">
        <v>42</v>
      </c>
      <c r="AA1458" t="s">
        <v>42</v>
      </c>
      <c r="AI1458" t="s">
        <v>257</v>
      </c>
      <c r="AK1458" t="s">
        <v>42</v>
      </c>
      <c r="AL1458" t="s">
        <v>43</v>
      </c>
    </row>
    <row r="1459" spans="1:38" x14ac:dyDescent="0.25">
      <c r="A1459">
        <v>1457</v>
      </c>
      <c r="B1459" t="s">
        <v>4364</v>
      </c>
      <c r="C1459" s="6" t="s">
        <v>1648</v>
      </c>
      <c r="D1459">
        <v>28</v>
      </c>
      <c r="E1459" t="s">
        <v>46</v>
      </c>
      <c r="F1459" t="s">
        <v>55</v>
      </c>
      <c r="G1459" t="s">
        <v>777</v>
      </c>
      <c r="J1459" t="s">
        <v>777</v>
      </c>
      <c r="K1459" t="s">
        <v>82</v>
      </c>
      <c r="L1459" t="s">
        <v>70</v>
      </c>
      <c r="N1459" t="s">
        <v>102</v>
      </c>
      <c r="O1459" t="s">
        <v>70</v>
      </c>
      <c r="S1459" t="s">
        <v>1506</v>
      </c>
      <c r="Y1459" t="s">
        <v>42</v>
      </c>
      <c r="Z1459" t="s">
        <v>42</v>
      </c>
      <c r="AL1459" t="s">
        <v>43</v>
      </c>
    </row>
    <row r="1460" spans="1:38" x14ac:dyDescent="0.25">
      <c r="A1460">
        <v>1458</v>
      </c>
      <c r="B1460" t="s">
        <v>4365</v>
      </c>
      <c r="C1460" s="6" t="s">
        <v>4366</v>
      </c>
      <c r="D1460">
        <v>36</v>
      </c>
      <c r="E1460" t="s">
        <v>46</v>
      </c>
      <c r="F1460" t="s">
        <v>55</v>
      </c>
      <c r="G1460" t="s">
        <v>3060</v>
      </c>
      <c r="H1460" t="s">
        <v>137</v>
      </c>
      <c r="I1460" t="s">
        <v>57</v>
      </c>
      <c r="J1460" t="s">
        <v>3060</v>
      </c>
      <c r="K1460" t="s">
        <v>137</v>
      </c>
      <c r="L1460" t="s">
        <v>70</v>
      </c>
      <c r="O1460" t="s">
        <v>70</v>
      </c>
      <c r="P1460" t="s">
        <v>3060</v>
      </c>
      <c r="Q1460" t="s">
        <v>137</v>
      </c>
      <c r="R1460" t="s">
        <v>57</v>
      </c>
      <c r="S1460" t="s">
        <v>538</v>
      </c>
      <c r="U1460" t="s">
        <v>42</v>
      </c>
      <c r="AK1460" t="s">
        <v>42</v>
      </c>
      <c r="AL1460" t="s">
        <v>43</v>
      </c>
    </row>
    <row r="1461" spans="1:38" x14ac:dyDescent="0.25">
      <c r="A1461">
        <v>1459</v>
      </c>
      <c r="B1461" t="s">
        <v>4367</v>
      </c>
      <c r="C1461" s="6" t="s">
        <v>4368</v>
      </c>
      <c r="D1461">
        <v>53</v>
      </c>
      <c r="E1461" t="s">
        <v>46</v>
      </c>
      <c r="F1461" t="s">
        <v>55</v>
      </c>
      <c r="J1461" t="s">
        <v>93</v>
      </c>
      <c r="L1461" t="s">
        <v>34</v>
      </c>
      <c r="M1461" t="s">
        <v>4369</v>
      </c>
      <c r="N1461" t="s">
        <v>102</v>
      </c>
      <c r="O1461" t="s">
        <v>110</v>
      </c>
      <c r="P1461" t="s">
        <v>93</v>
      </c>
      <c r="S1461" t="s">
        <v>4370</v>
      </c>
      <c r="AA1461" t="s">
        <v>42</v>
      </c>
      <c r="AC1461" t="s">
        <v>42</v>
      </c>
      <c r="AL1461" t="s">
        <v>43</v>
      </c>
    </row>
    <row r="1462" spans="1:38" x14ac:dyDescent="0.25">
      <c r="A1462">
        <v>1460</v>
      </c>
      <c r="B1462" t="s">
        <v>4371</v>
      </c>
      <c r="C1462" s="6" t="s">
        <v>2102</v>
      </c>
      <c r="D1462">
        <v>44</v>
      </c>
      <c r="E1462" t="s">
        <v>54</v>
      </c>
      <c r="F1462" t="s">
        <v>106</v>
      </c>
      <c r="G1462" t="s">
        <v>82</v>
      </c>
      <c r="J1462" t="s">
        <v>82</v>
      </c>
      <c r="K1462" t="s">
        <v>82</v>
      </c>
      <c r="L1462" t="s">
        <v>70</v>
      </c>
      <c r="N1462" t="s">
        <v>170</v>
      </c>
      <c r="O1462" t="s">
        <v>70</v>
      </c>
      <c r="S1462" t="s">
        <v>221</v>
      </c>
      <c r="U1462" t="s">
        <v>42</v>
      </c>
      <c r="AA1462" t="s">
        <v>42</v>
      </c>
      <c r="AL1462" t="s">
        <v>43</v>
      </c>
    </row>
    <row r="1463" spans="1:38" x14ac:dyDescent="0.25">
      <c r="A1463">
        <v>1461</v>
      </c>
      <c r="B1463" t="s">
        <v>4372</v>
      </c>
      <c r="C1463" s="6" t="s">
        <v>182</v>
      </c>
      <c r="D1463">
        <v>41</v>
      </c>
      <c r="E1463" t="s">
        <v>46</v>
      </c>
      <c r="F1463" t="s">
        <v>55</v>
      </c>
      <c r="G1463" t="s">
        <v>381</v>
      </c>
      <c r="H1463" t="s">
        <v>202</v>
      </c>
      <c r="I1463" t="s">
        <v>57</v>
      </c>
      <c r="J1463" t="s">
        <v>381</v>
      </c>
      <c r="K1463" t="s">
        <v>202</v>
      </c>
      <c r="L1463" t="s">
        <v>70</v>
      </c>
      <c r="M1463" t="s">
        <v>4373</v>
      </c>
      <c r="N1463" t="s">
        <v>166</v>
      </c>
      <c r="O1463" t="s">
        <v>70</v>
      </c>
      <c r="P1463" t="s">
        <v>381</v>
      </c>
      <c r="Q1463" t="s">
        <v>202</v>
      </c>
      <c r="S1463" t="s">
        <v>4374</v>
      </c>
      <c r="V1463" t="s">
        <v>42</v>
      </c>
      <c r="W1463" t="s">
        <v>42</v>
      </c>
      <c r="AK1463" t="s">
        <v>42</v>
      </c>
      <c r="AL1463" t="s">
        <v>43</v>
      </c>
    </row>
    <row r="1464" spans="1:38" x14ac:dyDescent="0.25">
      <c r="A1464">
        <v>1462</v>
      </c>
      <c r="B1464" t="s">
        <v>4375</v>
      </c>
      <c r="C1464" s="6" t="s">
        <v>1637</v>
      </c>
      <c r="D1464">
        <v>21</v>
      </c>
      <c r="E1464" t="s">
        <v>46</v>
      </c>
      <c r="F1464" t="s">
        <v>55</v>
      </c>
      <c r="G1464" t="s">
        <v>574</v>
      </c>
      <c r="H1464" t="s">
        <v>251</v>
      </c>
      <c r="I1464" t="s">
        <v>57</v>
      </c>
      <c r="J1464" t="s">
        <v>574</v>
      </c>
      <c r="K1464" t="s">
        <v>251</v>
      </c>
      <c r="L1464" t="s">
        <v>70</v>
      </c>
      <c r="N1464" t="s">
        <v>166</v>
      </c>
      <c r="O1464" t="s">
        <v>70</v>
      </c>
      <c r="P1464" t="s">
        <v>574</v>
      </c>
      <c r="Q1464" t="s">
        <v>251</v>
      </c>
      <c r="S1464" t="s">
        <v>4376</v>
      </c>
      <c r="U1464" t="s">
        <v>42</v>
      </c>
      <c r="W1464" t="s">
        <v>42</v>
      </c>
      <c r="AE1464" t="s">
        <v>42</v>
      </c>
      <c r="AK1464" t="s">
        <v>42</v>
      </c>
      <c r="AL1464" t="s">
        <v>43</v>
      </c>
    </row>
    <row r="1465" spans="1:38" x14ac:dyDescent="0.25">
      <c r="A1465">
        <v>1463</v>
      </c>
      <c r="B1465" t="s">
        <v>4377</v>
      </c>
      <c r="C1465" s="6" t="s">
        <v>4378</v>
      </c>
      <c r="D1465">
        <v>47</v>
      </c>
      <c r="E1465" t="s">
        <v>46</v>
      </c>
      <c r="F1465" t="s">
        <v>55</v>
      </c>
      <c r="G1465" t="s">
        <v>496</v>
      </c>
      <c r="H1465" t="s">
        <v>101</v>
      </c>
      <c r="J1465" t="s">
        <v>496</v>
      </c>
      <c r="K1465" t="s">
        <v>101</v>
      </c>
      <c r="L1465" t="s">
        <v>34</v>
      </c>
      <c r="M1465" t="s">
        <v>280</v>
      </c>
      <c r="N1465" t="s">
        <v>170</v>
      </c>
      <c r="O1465" t="s">
        <v>34</v>
      </c>
      <c r="S1465" t="s">
        <v>111</v>
      </c>
      <c r="U1465" t="s">
        <v>42</v>
      </c>
      <c r="V1465" t="s">
        <v>42</v>
      </c>
      <c r="AL1465" t="s">
        <v>43</v>
      </c>
    </row>
    <row r="1466" spans="1:38" x14ac:dyDescent="0.25">
      <c r="A1466">
        <v>1464</v>
      </c>
      <c r="B1466" t="s">
        <v>4379</v>
      </c>
      <c r="C1466" s="6" t="s">
        <v>4380</v>
      </c>
      <c r="D1466">
        <v>40</v>
      </c>
      <c r="E1466" t="s">
        <v>54</v>
      </c>
      <c r="F1466" t="s">
        <v>55</v>
      </c>
      <c r="G1466" t="s">
        <v>624</v>
      </c>
      <c r="H1466" t="s">
        <v>93</v>
      </c>
      <c r="J1466" t="s">
        <v>93</v>
      </c>
      <c r="K1466" t="s">
        <v>93</v>
      </c>
      <c r="L1466" t="s">
        <v>50</v>
      </c>
      <c r="N1466" t="s">
        <v>3252</v>
      </c>
      <c r="O1466" t="s">
        <v>70</v>
      </c>
      <c r="S1466" t="s">
        <v>3253</v>
      </c>
      <c r="U1466" t="s">
        <v>42</v>
      </c>
      <c r="V1466" t="s">
        <v>42</v>
      </c>
      <c r="AL1466" t="s">
        <v>43</v>
      </c>
    </row>
    <row r="1467" spans="1:38" x14ac:dyDescent="0.25">
      <c r="A1467">
        <v>1465</v>
      </c>
      <c r="B1467" t="s">
        <v>4381</v>
      </c>
      <c r="C1467" s="6" t="s">
        <v>39</v>
      </c>
      <c r="D1467">
        <v>35</v>
      </c>
      <c r="E1467" t="s">
        <v>54</v>
      </c>
      <c r="F1467" t="s">
        <v>55</v>
      </c>
      <c r="G1467" t="s">
        <v>178</v>
      </c>
      <c r="J1467" t="s">
        <v>178</v>
      </c>
      <c r="K1467" t="s">
        <v>82</v>
      </c>
      <c r="L1467" t="s">
        <v>70</v>
      </c>
      <c r="N1467" t="s">
        <v>69</v>
      </c>
      <c r="O1467" t="s">
        <v>70</v>
      </c>
      <c r="S1467" t="s">
        <v>4159</v>
      </c>
      <c r="U1467" t="s">
        <v>42</v>
      </c>
      <c r="W1467" t="s">
        <v>42</v>
      </c>
      <c r="AA1467" t="s">
        <v>42</v>
      </c>
      <c r="AL1467" t="s">
        <v>43</v>
      </c>
    </row>
    <row r="1468" spans="1:38" x14ac:dyDescent="0.25">
      <c r="A1468">
        <v>1466</v>
      </c>
      <c r="B1468" t="s">
        <v>4382</v>
      </c>
      <c r="C1468" s="6" t="s">
        <v>4383</v>
      </c>
      <c r="D1468">
        <v>41</v>
      </c>
      <c r="E1468" t="s">
        <v>46</v>
      </c>
      <c r="F1468" t="s">
        <v>55</v>
      </c>
      <c r="G1468" t="s">
        <v>136</v>
      </c>
      <c r="J1468" t="s">
        <v>136</v>
      </c>
      <c r="L1468" t="s">
        <v>70</v>
      </c>
      <c r="N1468" t="s">
        <v>170</v>
      </c>
      <c r="O1468" t="s">
        <v>70</v>
      </c>
      <c r="S1468" t="s">
        <v>4384</v>
      </c>
      <c r="V1468" t="s">
        <v>42</v>
      </c>
      <c r="W1468" t="s">
        <v>42</v>
      </c>
      <c r="AL1468" t="s">
        <v>43</v>
      </c>
    </row>
    <row r="1469" spans="1:38" x14ac:dyDescent="0.25">
      <c r="A1469">
        <v>1467</v>
      </c>
      <c r="B1469" t="s">
        <v>4385</v>
      </c>
      <c r="C1469" s="6" t="s">
        <v>453</v>
      </c>
      <c r="D1469">
        <v>37</v>
      </c>
      <c r="E1469" t="s">
        <v>46</v>
      </c>
      <c r="F1469" t="s">
        <v>55</v>
      </c>
      <c r="G1469" t="s">
        <v>178</v>
      </c>
      <c r="H1469" t="s">
        <v>82</v>
      </c>
      <c r="J1469" t="s">
        <v>178</v>
      </c>
      <c r="K1469" t="s">
        <v>82</v>
      </c>
      <c r="L1469" t="s">
        <v>70</v>
      </c>
      <c r="N1469" t="s">
        <v>269</v>
      </c>
      <c r="O1469" t="s">
        <v>70</v>
      </c>
      <c r="S1469" t="s">
        <v>89</v>
      </c>
      <c r="U1469" t="s">
        <v>42</v>
      </c>
      <c r="AL1469" t="s">
        <v>43</v>
      </c>
    </row>
    <row r="1470" spans="1:38" x14ac:dyDescent="0.25">
      <c r="A1470">
        <v>1468</v>
      </c>
      <c r="B1470" t="s">
        <v>4386</v>
      </c>
      <c r="C1470" s="6" t="s">
        <v>4387</v>
      </c>
      <c r="D1470">
        <v>22</v>
      </c>
      <c r="E1470" t="s">
        <v>54</v>
      </c>
      <c r="F1470" t="s">
        <v>106</v>
      </c>
      <c r="G1470" t="s">
        <v>1804</v>
      </c>
      <c r="H1470" t="s">
        <v>82</v>
      </c>
      <c r="I1470" t="s">
        <v>57</v>
      </c>
      <c r="J1470" t="s">
        <v>82</v>
      </c>
      <c r="K1470" t="s">
        <v>82</v>
      </c>
      <c r="L1470" t="s">
        <v>50</v>
      </c>
      <c r="N1470" t="s">
        <v>59</v>
      </c>
      <c r="O1470" t="s">
        <v>298</v>
      </c>
      <c r="P1470" t="s">
        <v>82</v>
      </c>
      <c r="Q1470" t="s">
        <v>82</v>
      </c>
      <c r="S1470" t="s">
        <v>4388</v>
      </c>
      <c r="U1470" t="s">
        <v>42</v>
      </c>
      <c r="W1470" t="s">
        <v>42</v>
      </c>
      <c r="X1470" t="s">
        <v>42</v>
      </c>
      <c r="AC1470" t="s">
        <v>42</v>
      </c>
      <c r="AK1470" t="s">
        <v>42</v>
      </c>
      <c r="AL1470" t="s">
        <v>43</v>
      </c>
    </row>
    <row r="1471" spans="1:38" x14ac:dyDescent="0.25">
      <c r="A1471">
        <v>1469</v>
      </c>
      <c r="B1471" t="s">
        <v>4389</v>
      </c>
      <c r="C1471" s="6" t="s">
        <v>4390</v>
      </c>
      <c r="D1471">
        <v>38</v>
      </c>
      <c r="E1471" t="s">
        <v>46</v>
      </c>
      <c r="F1471" t="s">
        <v>106</v>
      </c>
      <c r="J1471" t="s">
        <v>136</v>
      </c>
      <c r="K1471" t="s">
        <v>137</v>
      </c>
      <c r="L1471" t="s">
        <v>34</v>
      </c>
      <c r="N1471" t="s">
        <v>59</v>
      </c>
      <c r="O1471" t="s">
        <v>287</v>
      </c>
      <c r="P1471" t="s">
        <v>136</v>
      </c>
      <c r="Q1471" t="s">
        <v>137</v>
      </c>
      <c r="S1471" t="s">
        <v>412</v>
      </c>
      <c r="W1471" t="s">
        <v>42</v>
      </c>
      <c r="AK1471" t="s">
        <v>42</v>
      </c>
      <c r="AL1471" t="s">
        <v>43</v>
      </c>
    </row>
    <row r="1472" spans="1:38" x14ac:dyDescent="0.25">
      <c r="A1472">
        <v>1470</v>
      </c>
      <c r="B1472" t="s">
        <v>4391</v>
      </c>
      <c r="C1472" s="6" t="s">
        <v>4392</v>
      </c>
      <c r="D1472">
        <v>31</v>
      </c>
      <c r="E1472" t="s">
        <v>46</v>
      </c>
      <c r="F1472" t="s">
        <v>55</v>
      </c>
      <c r="G1472" t="s">
        <v>136</v>
      </c>
      <c r="H1472" t="s">
        <v>137</v>
      </c>
      <c r="I1472" t="s">
        <v>57</v>
      </c>
      <c r="J1472" t="s">
        <v>136</v>
      </c>
      <c r="K1472" t="s">
        <v>137</v>
      </c>
      <c r="L1472" t="s">
        <v>70</v>
      </c>
      <c r="O1472" t="s">
        <v>70</v>
      </c>
      <c r="P1472" t="s">
        <v>136</v>
      </c>
      <c r="Q1472" t="s">
        <v>137</v>
      </c>
      <c r="R1472" t="s">
        <v>57</v>
      </c>
      <c r="S1472" t="s">
        <v>4159</v>
      </c>
      <c r="U1472" t="s">
        <v>42</v>
      </c>
      <c r="V1472" t="s">
        <v>42</v>
      </c>
      <c r="AA1472" t="s">
        <v>42</v>
      </c>
      <c r="AK1472" t="s">
        <v>42</v>
      </c>
      <c r="AL1472" t="s">
        <v>43</v>
      </c>
    </row>
    <row r="1473" spans="1:38" x14ac:dyDescent="0.25">
      <c r="A1473">
        <v>1471</v>
      </c>
      <c r="B1473" t="s">
        <v>4393</v>
      </c>
      <c r="C1473" s="6" t="s">
        <v>3069</v>
      </c>
      <c r="D1473">
        <v>37</v>
      </c>
      <c r="E1473" t="s">
        <v>46</v>
      </c>
      <c r="F1473" t="s">
        <v>55</v>
      </c>
      <c r="G1473" t="s">
        <v>208</v>
      </c>
      <c r="H1473" t="s">
        <v>93</v>
      </c>
      <c r="I1473" t="s">
        <v>57</v>
      </c>
      <c r="J1473" t="s">
        <v>208</v>
      </c>
      <c r="K1473" t="s">
        <v>93</v>
      </c>
      <c r="L1473" t="s">
        <v>70</v>
      </c>
      <c r="N1473" t="s">
        <v>170</v>
      </c>
      <c r="O1473" t="s">
        <v>70</v>
      </c>
      <c r="P1473" t="s">
        <v>208</v>
      </c>
      <c r="Q1473" t="s">
        <v>93</v>
      </c>
      <c r="S1473" t="s">
        <v>568</v>
      </c>
      <c r="V1473" t="s">
        <v>42</v>
      </c>
      <c r="W1473" t="s">
        <v>42</v>
      </c>
      <c r="X1473" t="s">
        <v>42</v>
      </c>
      <c r="AK1473" t="s">
        <v>42</v>
      </c>
      <c r="AL1473" t="s">
        <v>43</v>
      </c>
    </row>
    <row r="1474" spans="1:38" x14ac:dyDescent="0.25">
      <c r="A1474">
        <v>1472</v>
      </c>
      <c r="B1474" t="s">
        <v>4394</v>
      </c>
      <c r="C1474" s="6" t="s">
        <v>4395</v>
      </c>
      <c r="D1474">
        <v>41</v>
      </c>
      <c r="E1474" t="s">
        <v>46</v>
      </c>
      <c r="F1474" t="s">
        <v>55</v>
      </c>
      <c r="G1474" t="s">
        <v>107</v>
      </c>
      <c r="H1474" t="s">
        <v>49</v>
      </c>
      <c r="I1474" t="s">
        <v>57</v>
      </c>
      <c r="J1474" t="s">
        <v>107</v>
      </c>
      <c r="K1474" t="s">
        <v>49</v>
      </c>
      <c r="L1474" t="s">
        <v>70</v>
      </c>
      <c r="N1474" t="s">
        <v>59</v>
      </c>
      <c r="O1474" t="s">
        <v>70</v>
      </c>
      <c r="P1474" t="s">
        <v>107</v>
      </c>
      <c r="Q1474" t="s">
        <v>49</v>
      </c>
      <c r="S1474" t="s">
        <v>4396</v>
      </c>
      <c r="U1474" t="s">
        <v>42</v>
      </c>
      <c r="V1474" t="s">
        <v>42</v>
      </c>
      <c r="W1474" t="s">
        <v>42</v>
      </c>
      <c r="AC1474" t="s">
        <v>42</v>
      </c>
      <c r="AK1474" t="s">
        <v>42</v>
      </c>
      <c r="AL1474" t="s">
        <v>43</v>
      </c>
    </row>
    <row r="1475" spans="1:38" x14ac:dyDescent="0.25">
      <c r="A1475">
        <v>1473</v>
      </c>
      <c r="B1475" t="s">
        <v>4397</v>
      </c>
      <c r="C1475" s="6" t="s">
        <v>4398</v>
      </c>
      <c r="D1475">
        <v>42</v>
      </c>
      <c r="E1475" t="s">
        <v>46</v>
      </c>
      <c r="F1475" t="s">
        <v>55</v>
      </c>
      <c r="G1475" t="s">
        <v>146</v>
      </c>
      <c r="J1475" t="s">
        <v>146</v>
      </c>
      <c r="K1475" t="s">
        <v>49</v>
      </c>
      <c r="L1475" t="s">
        <v>70</v>
      </c>
      <c r="N1475" t="s">
        <v>166</v>
      </c>
      <c r="O1475" t="s">
        <v>70</v>
      </c>
      <c r="S1475" t="s">
        <v>4399</v>
      </c>
      <c r="V1475" t="s">
        <v>42</v>
      </c>
      <c r="AI1475" t="s">
        <v>4400</v>
      </c>
      <c r="AL1475" t="s">
        <v>43</v>
      </c>
    </row>
    <row r="1476" spans="1:38" x14ac:dyDescent="0.25">
      <c r="A1476">
        <v>1474</v>
      </c>
      <c r="B1476" t="s">
        <v>4401</v>
      </c>
      <c r="C1476" s="6" t="s">
        <v>4402</v>
      </c>
      <c r="D1476">
        <v>45</v>
      </c>
      <c r="E1476" t="s">
        <v>46</v>
      </c>
      <c r="F1476" t="s">
        <v>55</v>
      </c>
      <c r="G1476" t="s">
        <v>82</v>
      </c>
      <c r="H1476" t="s">
        <v>82</v>
      </c>
      <c r="J1476" t="s">
        <v>82</v>
      </c>
      <c r="K1476" t="s">
        <v>82</v>
      </c>
      <c r="L1476" t="s">
        <v>70</v>
      </c>
      <c r="N1476" t="s">
        <v>88</v>
      </c>
      <c r="O1476" t="s">
        <v>70</v>
      </c>
      <c r="S1476" t="s">
        <v>89</v>
      </c>
      <c r="U1476" t="s">
        <v>42</v>
      </c>
      <c r="AL1476" t="s">
        <v>43</v>
      </c>
    </row>
    <row r="1477" spans="1:38" x14ac:dyDescent="0.25">
      <c r="A1477">
        <v>1475</v>
      </c>
      <c r="B1477" t="s">
        <v>4403</v>
      </c>
      <c r="C1477" s="6" t="s">
        <v>4404</v>
      </c>
      <c r="D1477">
        <v>35</v>
      </c>
      <c r="E1477" t="s">
        <v>46</v>
      </c>
      <c r="F1477" t="s">
        <v>55</v>
      </c>
      <c r="G1477" t="s">
        <v>346</v>
      </c>
      <c r="H1477" t="s">
        <v>93</v>
      </c>
      <c r="J1477" t="s">
        <v>3638</v>
      </c>
      <c r="K1477" t="s">
        <v>93</v>
      </c>
      <c r="L1477" t="s">
        <v>34</v>
      </c>
      <c r="M1477" t="s">
        <v>1019</v>
      </c>
      <c r="N1477" t="s">
        <v>170</v>
      </c>
      <c r="O1477" t="s">
        <v>70</v>
      </c>
      <c r="S1477" t="s">
        <v>4405</v>
      </c>
      <c r="U1477" t="s">
        <v>42</v>
      </c>
      <c r="V1477" t="s">
        <v>42</v>
      </c>
      <c r="AL1477" t="s">
        <v>43</v>
      </c>
    </row>
    <row r="1478" spans="1:38" x14ac:dyDescent="0.25">
      <c r="A1478">
        <v>1476</v>
      </c>
      <c r="B1478" t="s">
        <v>4406</v>
      </c>
      <c r="C1478" s="6" t="s">
        <v>4407</v>
      </c>
      <c r="D1478">
        <v>49</v>
      </c>
      <c r="E1478" t="s">
        <v>46</v>
      </c>
      <c r="F1478" t="s">
        <v>55</v>
      </c>
      <c r="G1478" t="s">
        <v>346</v>
      </c>
      <c r="J1478" t="s">
        <v>346</v>
      </c>
      <c r="K1478" t="s">
        <v>93</v>
      </c>
      <c r="L1478" t="s">
        <v>70</v>
      </c>
      <c r="N1478" t="s">
        <v>170</v>
      </c>
      <c r="O1478" t="s">
        <v>70</v>
      </c>
      <c r="S1478" t="s">
        <v>4408</v>
      </c>
      <c r="U1478" t="s">
        <v>42</v>
      </c>
      <c r="AD1478" t="s">
        <v>42</v>
      </c>
      <c r="AL1478" t="s">
        <v>43</v>
      </c>
    </row>
    <row r="1479" spans="1:38" x14ac:dyDescent="0.25">
      <c r="A1479">
        <v>1477</v>
      </c>
      <c r="B1479" t="s">
        <v>4409</v>
      </c>
      <c r="C1479" s="6" t="s">
        <v>4410</v>
      </c>
      <c r="D1479">
        <v>47</v>
      </c>
      <c r="E1479" t="s">
        <v>54</v>
      </c>
      <c r="F1479" t="s">
        <v>55</v>
      </c>
      <c r="G1479" t="s">
        <v>58</v>
      </c>
      <c r="H1479" t="s">
        <v>49</v>
      </c>
      <c r="J1479" t="s">
        <v>58</v>
      </c>
      <c r="K1479" t="s">
        <v>49</v>
      </c>
      <c r="L1479" t="s">
        <v>70</v>
      </c>
      <c r="N1479" t="s">
        <v>59</v>
      </c>
      <c r="O1479" t="s">
        <v>70</v>
      </c>
      <c r="S1479" t="s">
        <v>4411</v>
      </c>
      <c r="U1479" t="s">
        <v>42</v>
      </c>
      <c r="W1479" t="s">
        <v>42</v>
      </c>
      <c r="AL1479" t="s">
        <v>43</v>
      </c>
    </row>
    <row r="1480" spans="1:38" x14ac:dyDescent="0.25">
      <c r="A1480">
        <v>1478</v>
      </c>
      <c r="B1480" t="s">
        <v>4412</v>
      </c>
      <c r="C1480" s="6" t="s">
        <v>4413</v>
      </c>
      <c r="D1480">
        <v>41</v>
      </c>
      <c r="E1480" t="s">
        <v>54</v>
      </c>
      <c r="F1480" t="s">
        <v>55</v>
      </c>
      <c r="G1480" t="s">
        <v>58</v>
      </c>
      <c r="H1480" t="s">
        <v>49</v>
      </c>
      <c r="I1480" t="s">
        <v>57</v>
      </c>
      <c r="J1480" t="s">
        <v>58</v>
      </c>
      <c r="L1480" t="s">
        <v>70</v>
      </c>
      <c r="N1480" t="s">
        <v>59</v>
      </c>
      <c r="O1480" t="s">
        <v>70</v>
      </c>
      <c r="P1480" t="s">
        <v>58</v>
      </c>
      <c r="S1480" t="s">
        <v>4414</v>
      </c>
      <c r="V1480" t="s">
        <v>42</v>
      </c>
      <c r="AA1480" t="s">
        <v>42</v>
      </c>
      <c r="AL1480" t="s">
        <v>43</v>
      </c>
    </row>
    <row r="1481" spans="1:38" x14ac:dyDescent="0.25">
      <c r="A1481">
        <v>1479</v>
      </c>
      <c r="B1481" t="s">
        <v>4415</v>
      </c>
      <c r="C1481" s="6" t="s">
        <v>4416</v>
      </c>
      <c r="D1481">
        <v>46</v>
      </c>
      <c r="E1481" t="s">
        <v>54</v>
      </c>
      <c r="F1481" t="s">
        <v>55</v>
      </c>
      <c r="G1481" t="s">
        <v>201</v>
      </c>
      <c r="H1481" t="s">
        <v>202</v>
      </c>
      <c r="J1481" t="s">
        <v>201</v>
      </c>
      <c r="K1481" t="s">
        <v>202</v>
      </c>
      <c r="L1481" t="s">
        <v>50</v>
      </c>
      <c r="N1481" t="s">
        <v>102</v>
      </c>
      <c r="O1481" t="s">
        <v>70</v>
      </c>
      <c r="S1481" t="s">
        <v>111</v>
      </c>
      <c r="Y1481" t="s">
        <v>42</v>
      </c>
      <c r="Z1481" t="s">
        <v>42</v>
      </c>
      <c r="AF1481" t="s">
        <v>42</v>
      </c>
      <c r="AL1481" t="s">
        <v>43</v>
      </c>
    </row>
    <row r="1482" spans="1:38" x14ac:dyDescent="0.25">
      <c r="A1482">
        <v>1480</v>
      </c>
      <c r="B1482" t="s">
        <v>4417</v>
      </c>
      <c r="C1482" s="6" t="s">
        <v>4418</v>
      </c>
      <c r="D1482">
        <v>53</v>
      </c>
      <c r="E1482" t="s">
        <v>46</v>
      </c>
      <c r="F1482" t="s">
        <v>55</v>
      </c>
      <c r="G1482" t="s">
        <v>97</v>
      </c>
      <c r="H1482" t="s">
        <v>82</v>
      </c>
      <c r="I1482" t="s">
        <v>57</v>
      </c>
      <c r="J1482" t="s">
        <v>97</v>
      </c>
      <c r="L1482" t="s">
        <v>70</v>
      </c>
      <c r="N1482" t="s">
        <v>170</v>
      </c>
      <c r="O1482" t="s">
        <v>70</v>
      </c>
      <c r="P1482" t="s">
        <v>97</v>
      </c>
      <c r="S1482" t="s">
        <v>4419</v>
      </c>
      <c r="U1482" t="s">
        <v>42</v>
      </c>
      <c r="V1482" t="s">
        <v>42</v>
      </c>
      <c r="W1482" t="s">
        <v>42</v>
      </c>
      <c r="AK1482" t="s">
        <v>42</v>
      </c>
      <c r="AL1482" t="s">
        <v>43</v>
      </c>
    </row>
    <row r="1483" spans="1:38" x14ac:dyDescent="0.25">
      <c r="A1483">
        <v>1481</v>
      </c>
      <c r="B1483" t="s">
        <v>4420</v>
      </c>
      <c r="C1483" s="6" t="s">
        <v>177</v>
      </c>
      <c r="D1483">
        <v>45</v>
      </c>
      <c r="E1483" t="s">
        <v>46</v>
      </c>
      <c r="F1483" t="s">
        <v>55</v>
      </c>
      <c r="G1483" t="s">
        <v>82</v>
      </c>
      <c r="H1483" t="s">
        <v>82</v>
      </c>
      <c r="I1483" t="s">
        <v>57</v>
      </c>
      <c r="J1483" t="s">
        <v>82</v>
      </c>
      <c r="K1483" t="s">
        <v>82</v>
      </c>
      <c r="L1483" t="s">
        <v>70</v>
      </c>
      <c r="O1483" t="s">
        <v>70</v>
      </c>
      <c r="P1483" t="s">
        <v>4421</v>
      </c>
      <c r="S1483" t="s">
        <v>4422</v>
      </c>
      <c r="U1483" t="s">
        <v>42</v>
      </c>
      <c r="W1483" t="s">
        <v>42</v>
      </c>
      <c r="AA1483" t="s">
        <v>42</v>
      </c>
      <c r="AK1483" t="s">
        <v>42</v>
      </c>
      <c r="AL1483" t="s">
        <v>43</v>
      </c>
    </row>
    <row r="1484" spans="1:38" x14ac:dyDescent="0.25">
      <c r="A1484">
        <v>1482</v>
      </c>
      <c r="B1484" t="s">
        <v>4423</v>
      </c>
      <c r="C1484" s="6" t="s">
        <v>2998</v>
      </c>
      <c r="D1484">
        <v>60</v>
      </c>
      <c r="E1484" t="s">
        <v>46</v>
      </c>
      <c r="F1484" t="s">
        <v>47</v>
      </c>
      <c r="G1484" t="s">
        <v>146</v>
      </c>
      <c r="H1484" t="s">
        <v>49</v>
      </c>
      <c r="I1484" t="s">
        <v>57</v>
      </c>
      <c r="J1484" t="s">
        <v>146</v>
      </c>
      <c r="K1484" t="s">
        <v>49</v>
      </c>
      <c r="L1484" t="s">
        <v>70</v>
      </c>
      <c r="N1484" t="s">
        <v>166</v>
      </c>
      <c r="O1484" t="s">
        <v>60</v>
      </c>
      <c r="P1484" t="s">
        <v>146</v>
      </c>
      <c r="Q1484" t="s">
        <v>49</v>
      </c>
      <c r="S1484" t="s">
        <v>4424</v>
      </c>
      <c r="U1484" t="s">
        <v>42</v>
      </c>
      <c r="V1484" t="s">
        <v>42</v>
      </c>
      <c r="W1484" t="s">
        <v>42</v>
      </c>
      <c r="AC1484" t="s">
        <v>42</v>
      </c>
      <c r="AK1484" t="s">
        <v>42</v>
      </c>
      <c r="AL1484" t="s">
        <v>43</v>
      </c>
    </row>
    <row r="1485" spans="1:38" x14ac:dyDescent="0.25">
      <c r="A1485">
        <v>1483</v>
      </c>
      <c r="B1485" t="s">
        <v>4425</v>
      </c>
      <c r="C1485" s="6" t="s">
        <v>752</v>
      </c>
      <c r="D1485">
        <v>55</v>
      </c>
      <c r="E1485" t="s">
        <v>54</v>
      </c>
      <c r="F1485" t="s">
        <v>55</v>
      </c>
      <c r="G1485" t="s">
        <v>320</v>
      </c>
      <c r="H1485" t="s">
        <v>49</v>
      </c>
      <c r="I1485" t="s">
        <v>57</v>
      </c>
      <c r="J1485" t="s">
        <v>320</v>
      </c>
      <c r="K1485" t="s">
        <v>49</v>
      </c>
      <c r="L1485" t="s">
        <v>70</v>
      </c>
      <c r="O1485" t="s">
        <v>70</v>
      </c>
      <c r="S1485" t="s">
        <v>4426</v>
      </c>
      <c r="AC1485" t="s">
        <v>42</v>
      </c>
      <c r="AD1485" t="s">
        <v>42</v>
      </c>
      <c r="AK1485" t="s">
        <v>42</v>
      </c>
      <c r="AL1485" t="s">
        <v>43</v>
      </c>
    </row>
    <row r="1486" spans="1:38" x14ac:dyDescent="0.25">
      <c r="A1486">
        <v>1484</v>
      </c>
      <c r="B1486" t="s">
        <v>4427</v>
      </c>
      <c r="C1486" s="6" t="s">
        <v>4428</v>
      </c>
      <c r="D1486">
        <v>34</v>
      </c>
      <c r="E1486" t="s">
        <v>46</v>
      </c>
      <c r="F1486" t="s">
        <v>55</v>
      </c>
      <c r="G1486" t="s">
        <v>267</v>
      </c>
      <c r="H1486" t="s">
        <v>142</v>
      </c>
      <c r="J1486" t="s">
        <v>267</v>
      </c>
      <c r="K1486" t="s">
        <v>142</v>
      </c>
      <c r="L1486" t="s">
        <v>70</v>
      </c>
      <c r="N1486" t="s">
        <v>59</v>
      </c>
      <c r="O1486" t="s">
        <v>70</v>
      </c>
      <c r="S1486" t="s">
        <v>4429</v>
      </c>
      <c r="U1486" t="s">
        <v>42</v>
      </c>
      <c r="AA1486" t="s">
        <v>42</v>
      </c>
      <c r="AD1486" t="s">
        <v>42</v>
      </c>
      <c r="AL1486" t="s">
        <v>43</v>
      </c>
    </row>
    <row r="1487" spans="1:38" x14ac:dyDescent="0.25">
      <c r="A1487">
        <v>1485</v>
      </c>
      <c r="B1487" t="s">
        <v>4430</v>
      </c>
      <c r="C1487" s="6" t="s">
        <v>4431</v>
      </c>
      <c r="D1487">
        <v>43</v>
      </c>
      <c r="E1487" t="s">
        <v>46</v>
      </c>
      <c r="F1487" t="s">
        <v>55</v>
      </c>
      <c r="G1487" t="s">
        <v>165</v>
      </c>
      <c r="H1487" t="s">
        <v>93</v>
      </c>
      <c r="J1487" t="s">
        <v>165</v>
      </c>
      <c r="K1487" t="s">
        <v>93</v>
      </c>
      <c r="L1487" t="s">
        <v>50</v>
      </c>
      <c r="N1487" t="s">
        <v>4432</v>
      </c>
      <c r="O1487" t="s">
        <v>60</v>
      </c>
      <c r="S1487" t="s">
        <v>994</v>
      </c>
      <c r="V1487" t="s">
        <v>42</v>
      </c>
      <c r="AL1487" t="s">
        <v>43</v>
      </c>
    </row>
    <row r="1488" spans="1:38" x14ac:dyDescent="0.25">
      <c r="A1488">
        <v>1486</v>
      </c>
      <c r="B1488" t="s">
        <v>4433</v>
      </c>
      <c r="C1488" s="6" t="s">
        <v>149</v>
      </c>
      <c r="D1488">
        <v>47</v>
      </c>
      <c r="E1488" t="s">
        <v>46</v>
      </c>
      <c r="F1488" t="s">
        <v>55</v>
      </c>
      <c r="G1488" t="s">
        <v>628</v>
      </c>
      <c r="H1488" t="s">
        <v>49</v>
      </c>
      <c r="I1488" t="s">
        <v>57</v>
      </c>
      <c r="J1488" t="s">
        <v>208</v>
      </c>
      <c r="K1488" t="s">
        <v>93</v>
      </c>
      <c r="L1488" t="s">
        <v>34</v>
      </c>
      <c r="O1488" t="s">
        <v>110</v>
      </c>
      <c r="P1488" t="s">
        <v>208</v>
      </c>
      <c r="Q1488" t="s">
        <v>93</v>
      </c>
      <c r="R1488" t="s">
        <v>57</v>
      </c>
      <c r="S1488" t="s">
        <v>308</v>
      </c>
      <c r="U1488" t="s">
        <v>42</v>
      </c>
      <c r="V1488" t="s">
        <v>42</v>
      </c>
      <c r="AK1488" t="s">
        <v>42</v>
      </c>
      <c r="AL1488" t="s">
        <v>43</v>
      </c>
    </row>
    <row r="1489" spans="1:38" x14ac:dyDescent="0.25">
      <c r="A1489">
        <v>1487</v>
      </c>
      <c r="B1489" t="s">
        <v>4434</v>
      </c>
      <c r="C1489" s="6" t="s">
        <v>4435</v>
      </c>
      <c r="D1489">
        <v>29</v>
      </c>
      <c r="E1489" t="s">
        <v>46</v>
      </c>
      <c r="F1489" t="s">
        <v>55</v>
      </c>
      <c r="G1489" t="s">
        <v>305</v>
      </c>
      <c r="H1489" t="s">
        <v>93</v>
      </c>
      <c r="J1489" t="s">
        <v>208</v>
      </c>
      <c r="K1489" t="s">
        <v>93</v>
      </c>
      <c r="L1489" t="s">
        <v>50</v>
      </c>
      <c r="N1489" t="s">
        <v>102</v>
      </c>
      <c r="O1489" t="s">
        <v>60</v>
      </c>
      <c r="S1489" t="s">
        <v>125</v>
      </c>
      <c r="AD1489" t="s">
        <v>42</v>
      </c>
      <c r="AL1489" t="s">
        <v>43</v>
      </c>
    </row>
    <row r="1490" spans="1:38" x14ac:dyDescent="0.25">
      <c r="A1490">
        <v>1488</v>
      </c>
      <c r="B1490" t="s">
        <v>4436</v>
      </c>
      <c r="C1490" s="6" t="s">
        <v>4437</v>
      </c>
      <c r="D1490">
        <v>26</v>
      </c>
      <c r="E1490" t="s">
        <v>46</v>
      </c>
      <c r="F1490" t="s">
        <v>55</v>
      </c>
      <c r="G1490" t="s">
        <v>1496</v>
      </c>
      <c r="H1490" t="s">
        <v>101</v>
      </c>
      <c r="I1490" t="s">
        <v>57</v>
      </c>
      <c r="J1490" t="s">
        <v>1496</v>
      </c>
      <c r="K1490" t="s">
        <v>101</v>
      </c>
      <c r="L1490" t="s">
        <v>70</v>
      </c>
      <c r="O1490" t="s">
        <v>70</v>
      </c>
      <c r="S1490" t="s">
        <v>659</v>
      </c>
      <c r="U1490" t="s">
        <v>42</v>
      </c>
      <c r="V1490" t="s">
        <v>42</v>
      </c>
      <c r="AK1490" t="s">
        <v>42</v>
      </c>
      <c r="AL1490" t="s">
        <v>43</v>
      </c>
    </row>
    <row r="1491" spans="1:38" x14ac:dyDescent="0.25">
      <c r="A1491">
        <v>1489</v>
      </c>
      <c r="B1491" t="s">
        <v>4438</v>
      </c>
      <c r="C1491" s="6" t="s">
        <v>3839</v>
      </c>
      <c r="D1491">
        <v>48</v>
      </c>
      <c r="E1491" t="s">
        <v>54</v>
      </c>
      <c r="F1491" t="s">
        <v>55</v>
      </c>
      <c r="G1491" t="s">
        <v>1337</v>
      </c>
      <c r="H1491" t="s">
        <v>93</v>
      </c>
      <c r="I1491" t="s">
        <v>57</v>
      </c>
      <c r="J1491" t="s">
        <v>1337</v>
      </c>
      <c r="K1491" t="s">
        <v>93</v>
      </c>
      <c r="L1491" t="s">
        <v>70</v>
      </c>
      <c r="N1491" t="s">
        <v>1042</v>
      </c>
      <c r="O1491" t="s">
        <v>70</v>
      </c>
      <c r="P1491" t="s">
        <v>1337</v>
      </c>
      <c r="Q1491" t="s">
        <v>93</v>
      </c>
      <c r="R1491" t="s">
        <v>57</v>
      </c>
      <c r="S1491" t="s">
        <v>4439</v>
      </c>
      <c r="AC1491" t="s">
        <v>42</v>
      </c>
      <c r="AG1491" t="s">
        <v>42</v>
      </c>
      <c r="AH1491" t="s">
        <v>42</v>
      </c>
      <c r="AL1491" t="s">
        <v>43</v>
      </c>
    </row>
    <row r="1492" spans="1:38" x14ac:dyDescent="0.25">
      <c r="A1492">
        <v>1490</v>
      </c>
      <c r="B1492" t="s">
        <v>4440</v>
      </c>
      <c r="C1492" s="6" t="s">
        <v>4441</v>
      </c>
      <c r="D1492">
        <v>39</v>
      </c>
      <c r="E1492" t="s">
        <v>46</v>
      </c>
      <c r="F1492" t="s">
        <v>55</v>
      </c>
      <c r="G1492" t="s">
        <v>260</v>
      </c>
      <c r="H1492" t="s">
        <v>49</v>
      </c>
      <c r="J1492" t="s">
        <v>260</v>
      </c>
      <c r="K1492" t="s">
        <v>49</v>
      </c>
      <c r="L1492" t="s">
        <v>70</v>
      </c>
      <c r="N1492" t="s">
        <v>269</v>
      </c>
      <c r="O1492" t="s">
        <v>70</v>
      </c>
      <c r="S1492" t="s">
        <v>89</v>
      </c>
      <c r="U1492" t="s">
        <v>42</v>
      </c>
      <c r="AL1492" t="s">
        <v>43</v>
      </c>
    </row>
    <row r="1493" spans="1:38" x14ac:dyDescent="0.25">
      <c r="A1493">
        <v>1491</v>
      </c>
      <c r="B1493" t="s">
        <v>4442</v>
      </c>
      <c r="C1493" s="6" t="s">
        <v>4443</v>
      </c>
      <c r="D1493">
        <v>58</v>
      </c>
      <c r="E1493" t="s">
        <v>54</v>
      </c>
      <c r="F1493" t="s">
        <v>55</v>
      </c>
      <c r="G1493" t="s">
        <v>93</v>
      </c>
      <c r="J1493" t="s">
        <v>3293</v>
      </c>
      <c r="K1493" t="s">
        <v>93</v>
      </c>
      <c r="L1493" t="s">
        <v>34</v>
      </c>
      <c r="M1493" t="s">
        <v>2792</v>
      </c>
      <c r="N1493" t="s">
        <v>170</v>
      </c>
      <c r="O1493" t="s">
        <v>34</v>
      </c>
      <c r="S1493" t="s">
        <v>994</v>
      </c>
      <c r="V1493" t="s">
        <v>42</v>
      </c>
      <c r="AL1493" t="s">
        <v>43</v>
      </c>
    </row>
    <row r="1494" spans="1:38" x14ac:dyDescent="0.25">
      <c r="A1494">
        <v>1492</v>
      </c>
      <c r="B1494" t="s">
        <v>4444</v>
      </c>
      <c r="C1494" s="6" t="s">
        <v>2841</v>
      </c>
      <c r="D1494">
        <v>56</v>
      </c>
      <c r="E1494" t="s">
        <v>54</v>
      </c>
      <c r="F1494" t="s">
        <v>106</v>
      </c>
      <c r="G1494" t="s">
        <v>93</v>
      </c>
      <c r="H1494" t="s">
        <v>93</v>
      </c>
      <c r="I1494" t="s">
        <v>57</v>
      </c>
      <c r="J1494" t="s">
        <v>93</v>
      </c>
      <c r="K1494" t="s">
        <v>93</v>
      </c>
      <c r="L1494" t="s">
        <v>70</v>
      </c>
      <c r="N1494" t="s">
        <v>102</v>
      </c>
      <c r="O1494" t="s">
        <v>70</v>
      </c>
      <c r="P1494" t="s">
        <v>93</v>
      </c>
      <c r="Q1494" t="s">
        <v>93</v>
      </c>
      <c r="R1494" t="s">
        <v>57</v>
      </c>
      <c r="S1494" t="s">
        <v>4445</v>
      </c>
      <c r="AC1494" t="s">
        <v>42</v>
      </c>
      <c r="AD1494" t="s">
        <v>42</v>
      </c>
      <c r="AL1494" t="s">
        <v>43</v>
      </c>
    </row>
    <row r="1495" spans="1:38" x14ac:dyDescent="0.25">
      <c r="A1495">
        <v>1493</v>
      </c>
      <c r="B1495" t="s">
        <v>4446</v>
      </c>
      <c r="C1495" s="6" t="s">
        <v>4447</v>
      </c>
      <c r="D1495">
        <v>29</v>
      </c>
      <c r="E1495" t="s">
        <v>46</v>
      </c>
      <c r="F1495" t="s">
        <v>55</v>
      </c>
      <c r="G1495" t="s">
        <v>3711</v>
      </c>
      <c r="H1495" t="s">
        <v>101</v>
      </c>
      <c r="I1495" t="s">
        <v>57</v>
      </c>
      <c r="J1495" t="s">
        <v>3711</v>
      </c>
      <c r="L1495" t="s">
        <v>70</v>
      </c>
      <c r="N1495" t="s">
        <v>4448</v>
      </c>
      <c r="O1495" t="s">
        <v>70</v>
      </c>
      <c r="P1495" t="s">
        <v>3711</v>
      </c>
      <c r="S1495" t="s">
        <v>4449</v>
      </c>
      <c r="AA1495" t="s">
        <v>42</v>
      </c>
      <c r="AC1495" t="s">
        <v>42</v>
      </c>
      <c r="AL1495" t="s">
        <v>43</v>
      </c>
    </row>
    <row r="1496" spans="1:38" x14ac:dyDescent="0.25">
      <c r="A1496">
        <v>1494</v>
      </c>
      <c r="B1496" t="s">
        <v>4450</v>
      </c>
      <c r="C1496" s="6" t="s">
        <v>1743</v>
      </c>
      <c r="D1496">
        <v>37</v>
      </c>
      <c r="E1496" t="s">
        <v>54</v>
      </c>
      <c r="F1496" t="s">
        <v>55</v>
      </c>
      <c r="J1496" t="s">
        <v>208</v>
      </c>
      <c r="K1496" t="s">
        <v>93</v>
      </c>
      <c r="L1496" t="s">
        <v>50</v>
      </c>
      <c r="N1496" t="s">
        <v>166</v>
      </c>
      <c r="O1496" t="s">
        <v>1796</v>
      </c>
      <c r="P1496" t="s">
        <v>208</v>
      </c>
      <c r="Q1496" t="s">
        <v>93</v>
      </c>
      <c r="S1496" t="s">
        <v>4451</v>
      </c>
      <c r="U1496" t="s">
        <v>42</v>
      </c>
      <c r="V1496" t="s">
        <v>42</v>
      </c>
      <c r="W1496" t="s">
        <v>42</v>
      </c>
      <c r="X1496" t="s">
        <v>42</v>
      </c>
      <c r="AD1496" t="s">
        <v>42</v>
      </c>
      <c r="AK1496" t="s">
        <v>42</v>
      </c>
      <c r="AL1496" t="s">
        <v>43</v>
      </c>
    </row>
    <row r="1497" spans="1:38" x14ac:dyDescent="0.25">
      <c r="A1497">
        <v>1495</v>
      </c>
      <c r="B1497" t="s">
        <v>4452</v>
      </c>
      <c r="C1497" s="6" t="s">
        <v>1307</v>
      </c>
      <c r="D1497">
        <v>37</v>
      </c>
      <c r="E1497" t="s">
        <v>46</v>
      </c>
      <c r="F1497" t="s">
        <v>55</v>
      </c>
      <c r="G1497" t="s">
        <v>4453</v>
      </c>
      <c r="H1497" t="s">
        <v>1517</v>
      </c>
      <c r="I1497" t="s">
        <v>67</v>
      </c>
      <c r="J1497" t="s">
        <v>146</v>
      </c>
      <c r="K1497" t="s">
        <v>49</v>
      </c>
      <c r="L1497" t="s">
        <v>50</v>
      </c>
      <c r="N1497" t="s">
        <v>69</v>
      </c>
      <c r="O1497" t="s">
        <v>4454</v>
      </c>
      <c r="P1497" t="s">
        <v>296</v>
      </c>
      <c r="Q1497" t="s">
        <v>49</v>
      </c>
      <c r="R1497" t="s">
        <v>57</v>
      </c>
      <c r="S1497" t="s">
        <v>4455</v>
      </c>
      <c r="W1497" t="s">
        <v>42</v>
      </c>
      <c r="AA1497" t="s">
        <v>42</v>
      </c>
      <c r="AC1497" t="s">
        <v>42</v>
      </c>
      <c r="AL1497" t="s">
        <v>43</v>
      </c>
    </row>
    <row r="1498" spans="1:38" x14ac:dyDescent="0.25">
      <c r="A1498">
        <v>1496</v>
      </c>
      <c r="B1498" t="s">
        <v>4456</v>
      </c>
      <c r="C1498" s="6" t="s">
        <v>4457</v>
      </c>
      <c r="D1498">
        <v>58</v>
      </c>
      <c r="E1498" t="s">
        <v>46</v>
      </c>
      <c r="F1498" t="s">
        <v>47</v>
      </c>
      <c r="G1498" t="s">
        <v>146</v>
      </c>
      <c r="H1498" t="s">
        <v>49</v>
      </c>
      <c r="I1498" t="s">
        <v>57</v>
      </c>
      <c r="J1498" t="s">
        <v>146</v>
      </c>
      <c r="K1498" t="s">
        <v>49</v>
      </c>
      <c r="L1498" t="s">
        <v>50</v>
      </c>
      <c r="N1498" t="s">
        <v>4458</v>
      </c>
      <c r="O1498" t="s">
        <v>60</v>
      </c>
      <c r="S1498" t="s">
        <v>2540</v>
      </c>
      <c r="W1498" t="s">
        <v>42</v>
      </c>
      <c r="AA1498" t="s">
        <v>42</v>
      </c>
      <c r="AL1498" t="s">
        <v>43</v>
      </c>
    </row>
    <row r="1499" spans="1:38" x14ac:dyDescent="0.25">
      <c r="A1499">
        <v>1497</v>
      </c>
      <c r="B1499" t="s">
        <v>4459</v>
      </c>
      <c r="C1499" s="6" t="s">
        <v>3798</v>
      </c>
      <c r="D1499">
        <v>39</v>
      </c>
      <c r="E1499" t="s">
        <v>46</v>
      </c>
      <c r="F1499" t="s">
        <v>47</v>
      </c>
      <c r="G1499" t="s">
        <v>146</v>
      </c>
      <c r="H1499" t="s">
        <v>49</v>
      </c>
      <c r="I1499" t="s">
        <v>57</v>
      </c>
      <c r="J1499" t="s">
        <v>146</v>
      </c>
      <c r="K1499" t="s">
        <v>49</v>
      </c>
      <c r="L1499" t="s">
        <v>70</v>
      </c>
      <c r="N1499" t="s">
        <v>59</v>
      </c>
      <c r="O1499" t="s">
        <v>70</v>
      </c>
      <c r="P1499" t="s">
        <v>146</v>
      </c>
      <c r="Q1499" t="s">
        <v>49</v>
      </c>
      <c r="S1499" t="s">
        <v>4460</v>
      </c>
      <c r="U1499" t="s">
        <v>42</v>
      </c>
      <c r="W1499" t="s">
        <v>42</v>
      </c>
      <c r="X1499" t="s">
        <v>42</v>
      </c>
      <c r="AE1499" t="s">
        <v>42</v>
      </c>
      <c r="AI1499" t="s">
        <v>4461</v>
      </c>
      <c r="AK1499" t="s">
        <v>42</v>
      </c>
      <c r="AL1499" t="s">
        <v>43</v>
      </c>
    </row>
    <row r="1500" spans="1:38" x14ac:dyDescent="0.25">
      <c r="A1500">
        <v>1498</v>
      </c>
      <c r="B1500" t="s">
        <v>4462</v>
      </c>
      <c r="C1500" s="6" t="s">
        <v>776</v>
      </c>
      <c r="D1500">
        <v>52</v>
      </c>
      <c r="E1500" t="s">
        <v>46</v>
      </c>
      <c r="F1500" t="s">
        <v>106</v>
      </c>
      <c r="G1500" t="s">
        <v>1804</v>
      </c>
      <c r="H1500" t="s">
        <v>82</v>
      </c>
      <c r="I1500" t="s">
        <v>57</v>
      </c>
      <c r="J1500" t="s">
        <v>82</v>
      </c>
      <c r="K1500" t="s">
        <v>82</v>
      </c>
      <c r="L1500" t="s">
        <v>50</v>
      </c>
      <c r="N1500" t="s">
        <v>166</v>
      </c>
      <c r="O1500" t="s">
        <v>60</v>
      </c>
      <c r="P1500" t="s">
        <v>82</v>
      </c>
      <c r="S1500" t="s">
        <v>4463</v>
      </c>
      <c r="V1500" t="s">
        <v>42</v>
      </c>
      <c r="AL1500" t="s">
        <v>43</v>
      </c>
    </row>
    <row r="1501" spans="1:38" x14ac:dyDescent="0.25">
      <c r="A1501">
        <v>1499</v>
      </c>
      <c r="B1501" t="s">
        <v>4464</v>
      </c>
      <c r="C1501" s="6" t="s">
        <v>4465</v>
      </c>
      <c r="D1501">
        <v>35</v>
      </c>
      <c r="E1501" t="s">
        <v>46</v>
      </c>
      <c r="F1501" t="s">
        <v>55</v>
      </c>
      <c r="G1501" t="s">
        <v>679</v>
      </c>
      <c r="H1501" t="s">
        <v>251</v>
      </c>
      <c r="I1501" t="s">
        <v>57</v>
      </c>
      <c r="J1501" t="s">
        <v>192</v>
      </c>
      <c r="K1501" t="s">
        <v>82</v>
      </c>
      <c r="L1501" t="s">
        <v>34</v>
      </c>
      <c r="M1501" t="s">
        <v>287</v>
      </c>
      <c r="N1501" t="s">
        <v>59</v>
      </c>
      <c r="O1501" t="s">
        <v>411</v>
      </c>
      <c r="P1501" t="s">
        <v>192</v>
      </c>
      <c r="Q1501" t="s">
        <v>82</v>
      </c>
      <c r="S1501" t="s">
        <v>4466</v>
      </c>
      <c r="W1501" t="s">
        <v>42</v>
      </c>
      <c r="X1501" t="s">
        <v>42</v>
      </c>
      <c r="AK1501" t="s">
        <v>42</v>
      </c>
      <c r="AL1501" t="s">
        <v>43</v>
      </c>
    </row>
    <row r="1502" spans="1:38" x14ac:dyDescent="0.25">
      <c r="A1502">
        <v>1500</v>
      </c>
      <c r="B1502" t="s">
        <v>4467</v>
      </c>
      <c r="C1502" s="6" t="s">
        <v>4468</v>
      </c>
      <c r="D1502">
        <v>54</v>
      </c>
      <c r="E1502" t="s">
        <v>46</v>
      </c>
      <c r="F1502" t="s">
        <v>55</v>
      </c>
      <c r="G1502" t="s">
        <v>81</v>
      </c>
      <c r="H1502" t="s">
        <v>82</v>
      </c>
      <c r="J1502" t="s">
        <v>81</v>
      </c>
      <c r="K1502" t="s">
        <v>82</v>
      </c>
      <c r="L1502" t="s">
        <v>70</v>
      </c>
      <c r="N1502" t="s">
        <v>59</v>
      </c>
      <c r="O1502" t="s">
        <v>70</v>
      </c>
      <c r="S1502" t="s">
        <v>4469</v>
      </c>
      <c r="U1502" t="s">
        <v>42</v>
      </c>
      <c r="AA1502" t="s">
        <v>42</v>
      </c>
      <c r="AL1502" t="s">
        <v>43</v>
      </c>
    </row>
    <row r="1503" spans="1:38" x14ac:dyDescent="0.25">
      <c r="A1503">
        <v>1501</v>
      </c>
      <c r="B1503" t="s">
        <v>4470</v>
      </c>
      <c r="C1503" s="6" t="s">
        <v>4471</v>
      </c>
      <c r="D1503">
        <v>54</v>
      </c>
      <c r="E1503" t="s">
        <v>54</v>
      </c>
      <c r="F1503" t="s">
        <v>55</v>
      </c>
      <c r="G1503" t="s">
        <v>4472</v>
      </c>
      <c r="H1503" t="s">
        <v>202</v>
      </c>
      <c r="I1503" t="s">
        <v>57</v>
      </c>
      <c r="J1503" t="s">
        <v>4472</v>
      </c>
      <c r="K1503" t="s">
        <v>202</v>
      </c>
      <c r="L1503" t="s">
        <v>70</v>
      </c>
      <c r="N1503" t="s">
        <v>59</v>
      </c>
      <c r="O1503" t="s">
        <v>70</v>
      </c>
      <c r="P1503" t="s">
        <v>4472</v>
      </c>
      <c r="Q1503" t="s">
        <v>202</v>
      </c>
      <c r="R1503" t="s">
        <v>57</v>
      </c>
      <c r="S1503" t="s">
        <v>4473</v>
      </c>
      <c r="Y1503" t="s">
        <v>42</v>
      </c>
      <c r="AA1503" t="s">
        <v>42</v>
      </c>
      <c r="AC1503" t="s">
        <v>42</v>
      </c>
      <c r="AL1503" t="s">
        <v>43</v>
      </c>
    </row>
    <row r="1504" spans="1:38" x14ac:dyDescent="0.25">
      <c r="A1504">
        <v>1502</v>
      </c>
      <c r="B1504" t="s">
        <v>4474</v>
      </c>
      <c r="C1504" s="6" t="s">
        <v>4475</v>
      </c>
      <c r="D1504">
        <v>48</v>
      </c>
      <c r="E1504" t="s">
        <v>46</v>
      </c>
      <c r="F1504" t="s">
        <v>55</v>
      </c>
      <c r="G1504" t="s">
        <v>136</v>
      </c>
      <c r="H1504" t="s">
        <v>137</v>
      </c>
      <c r="I1504" t="s">
        <v>57</v>
      </c>
      <c r="J1504" t="s">
        <v>136</v>
      </c>
      <c r="K1504" t="s">
        <v>137</v>
      </c>
      <c r="L1504" t="s">
        <v>70</v>
      </c>
      <c r="N1504" t="s">
        <v>170</v>
      </c>
      <c r="O1504" t="s">
        <v>70</v>
      </c>
      <c r="P1504" t="s">
        <v>136</v>
      </c>
      <c r="Q1504" t="s">
        <v>137</v>
      </c>
      <c r="R1504" t="s">
        <v>57</v>
      </c>
      <c r="S1504" t="s">
        <v>4476</v>
      </c>
      <c r="W1504" t="s">
        <v>42</v>
      </c>
      <c r="X1504" t="s">
        <v>42</v>
      </c>
      <c r="AC1504" t="s">
        <v>42</v>
      </c>
      <c r="AL1504" t="s">
        <v>43</v>
      </c>
    </row>
    <row r="1505" spans="1:38" x14ac:dyDescent="0.25">
      <c r="A1505">
        <v>1503</v>
      </c>
      <c r="B1505" t="s">
        <v>4477</v>
      </c>
      <c r="C1505" s="6" t="s">
        <v>1747</v>
      </c>
      <c r="D1505">
        <v>39</v>
      </c>
      <c r="E1505" t="s">
        <v>54</v>
      </c>
      <c r="F1505" t="s">
        <v>55</v>
      </c>
      <c r="G1505" t="s">
        <v>422</v>
      </c>
      <c r="H1505" t="s">
        <v>82</v>
      </c>
      <c r="I1505" t="s">
        <v>57</v>
      </c>
      <c r="J1505" t="s">
        <v>422</v>
      </c>
      <c r="K1505" t="s">
        <v>82</v>
      </c>
      <c r="L1505" t="s">
        <v>70</v>
      </c>
      <c r="N1505" t="s">
        <v>59</v>
      </c>
      <c r="O1505" t="s">
        <v>70</v>
      </c>
      <c r="P1505" t="s">
        <v>422</v>
      </c>
      <c r="Q1505" t="s">
        <v>82</v>
      </c>
      <c r="R1505" t="s">
        <v>57</v>
      </c>
      <c r="S1505" t="s">
        <v>4478</v>
      </c>
      <c r="U1505" t="s">
        <v>42</v>
      </c>
      <c r="W1505" t="s">
        <v>42</v>
      </c>
      <c r="AA1505" t="s">
        <v>42</v>
      </c>
      <c r="AL1505" t="s">
        <v>43</v>
      </c>
    </row>
    <row r="1506" spans="1:38" x14ac:dyDescent="0.25">
      <c r="A1506">
        <v>1504</v>
      </c>
      <c r="B1506" t="s">
        <v>4479</v>
      </c>
      <c r="C1506" s="6" t="s">
        <v>4480</v>
      </c>
      <c r="D1506">
        <v>44</v>
      </c>
      <c r="E1506" t="s">
        <v>46</v>
      </c>
      <c r="F1506" t="s">
        <v>106</v>
      </c>
      <c r="G1506" t="s">
        <v>165</v>
      </c>
      <c r="H1506" t="s">
        <v>93</v>
      </c>
      <c r="J1506" t="s">
        <v>165</v>
      </c>
      <c r="K1506" t="s">
        <v>93</v>
      </c>
      <c r="L1506" t="s">
        <v>50</v>
      </c>
      <c r="N1506" t="s">
        <v>170</v>
      </c>
      <c r="O1506" t="s">
        <v>4481</v>
      </c>
      <c r="S1506" t="s">
        <v>3712</v>
      </c>
      <c r="U1506" t="s">
        <v>42</v>
      </c>
      <c r="V1506" t="s">
        <v>42</v>
      </c>
      <c r="AL1506" t="s">
        <v>43</v>
      </c>
    </row>
    <row r="1507" spans="1:38" x14ac:dyDescent="0.25">
      <c r="A1507">
        <v>1505</v>
      </c>
      <c r="B1507" t="s">
        <v>4482</v>
      </c>
      <c r="C1507" s="6" t="s">
        <v>759</v>
      </c>
      <c r="D1507">
        <v>57</v>
      </c>
      <c r="E1507" t="s">
        <v>46</v>
      </c>
      <c r="F1507" t="s">
        <v>55</v>
      </c>
      <c r="J1507" t="s">
        <v>101</v>
      </c>
      <c r="K1507" t="s">
        <v>101</v>
      </c>
      <c r="L1507" t="s">
        <v>34</v>
      </c>
      <c r="N1507" t="s">
        <v>59</v>
      </c>
      <c r="S1507" t="s">
        <v>1138</v>
      </c>
      <c r="U1507" t="s">
        <v>42</v>
      </c>
      <c r="AA1507" t="s">
        <v>42</v>
      </c>
      <c r="AL1507" t="s">
        <v>43</v>
      </c>
    </row>
    <row r="1508" spans="1:38" x14ac:dyDescent="0.25">
      <c r="A1508">
        <v>1506</v>
      </c>
      <c r="B1508" t="s">
        <v>4483</v>
      </c>
      <c r="C1508" s="6" t="s">
        <v>4484</v>
      </c>
      <c r="D1508">
        <v>23</v>
      </c>
      <c r="E1508" t="s">
        <v>46</v>
      </c>
      <c r="F1508" t="s">
        <v>55</v>
      </c>
      <c r="G1508" t="s">
        <v>469</v>
      </c>
      <c r="H1508" t="s">
        <v>202</v>
      </c>
      <c r="J1508" t="s">
        <v>469</v>
      </c>
      <c r="K1508" t="s">
        <v>202</v>
      </c>
      <c r="L1508" t="s">
        <v>70</v>
      </c>
      <c r="N1508" t="s">
        <v>102</v>
      </c>
      <c r="O1508" t="s">
        <v>70</v>
      </c>
      <c r="S1508" t="s">
        <v>4485</v>
      </c>
      <c r="Z1508" t="s">
        <v>42</v>
      </c>
      <c r="AA1508" t="s">
        <v>42</v>
      </c>
      <c r="AL1508" t="s">
        <v>43</v>
      </c>
    </row>
    <row r="1509" spans="1:38" x14ac:dyDescent="0.25">
      <c r="A1509">
        <v>1507</v>
      </c>
      <c r="B1509" t="s">
        <v>4486</v>
      </c>
      <c r="C1509" s="6" t="s">
        <v>4487</v>
      </c>
      <c r="D1509">
        <v>33</v>
      </c>
      <c r="E1509" t="s">
        <v>46</v>
      </c>
      <c r="F1509" t="s">
        <v>55</v>
      </c>
      <c r="G1509" t="s">
        <v>224</v>
      </c>
      <c r="H1509" t="s">
        <v>225</v>
      </c>
      <c r="I1509" t="s">
        <v>191</v>
      </c>
      <c r="J1509" t="s">
        <v>503</v>
      </c>
      <c r="K1509" t="s">
        <v>82</v>
      </c>
      <c r="L1509" t="s">
        <v>34</v>
      </c>
      <c r="M1509" t="s">
        <v>4488</v>
      </c>
      <c r="N1509" t="s">
        <v>1143</v>
      </c>
      <c r="O1509" t="s">
        <v>110</v>
      </c>
      <c r="P1509" t="s">
        <v>503</v>
      </c>
      <c r="Q1509" t="s">
        <v>82</v>
      </c>
      <c r="R1509" t="s">
        <v>57</v>
      </c>
      <c r="S1509" t="s">
        <v>928</v>
      </c>
      <c r="Y1509" t="s">
        <v>42</v>
      </c>
      <c r="AL1509" t="s">
        <v>43</v>
      </c>
    </row>
    <row r="1510" spans="1:38" x14ac:dyDescent="0.25">
      <c r="A1510">
        <v>1508</v>
      </c>
      <c r="B1510" t="s">
        <v>4489</v>
      </c>
      <c r="C1510" s="6" t="s">
        <v>4490</v>
      </c>
      <c r="D1510">
        <v>27</v>
      </c>
      <c r="E1510" t="s">
        <v>46</v>
      </c>
      <c r="F1510" t="s">
        <v>55</v>
      </c>
      <c r="G1510" t="s">
        <v>97</v>
      </c>
      <c r="H1510" t="s">
        <v>82</v>
      </c>
      <c r="I1510" t="s">
        <v>57</v>
      </c>
      <c r="J1510" t="s">
        <v>97</v>
      </c>
      <c r="K1510" t="s">
        <v>82</v>
      </c>
      <c r="L1510" t="s">
        <v>70</v>
      </c>
      <c r="N1510" t="s">
        <v>166</v>
      </c>
      <c r="O1510" t="s">
        <v>70</v>
      </c>
      <c r="P1510" t="s">
        <v>97</v>
      </c>
      <c r="Q1510" t="s">
        <v>82</v>
      </c>
      <c r="S1510" t="s">
        <v>412</v>
      </c>
      <c r="W1510" t="s">
        <v>42</v>
      </c>
      <c r="AK1510" t="s">
        <v>42</v>
      </c>
      <c r="AL1510" t="s">
        <v>43</v>
      </c>
    </row>
    <row r="1511" spans="1:38" x14ac:dyDescent="0.25">
      <c r="A1511">
        <v>1509</v>
      </c>
      <c r="B1511" t="s">
        <v>4491</v>
      </c>
      <c r="C1511" s="6" t="s">
        <v>3123</v>
      </c>
      <c r="D1511">
        <v>58</v>
      </c>
      <c r="E1511" t="s">
        <v>54</v>
      </c>
      <c r="F1511" t="s">
        <v>55</v>
      </c>
      <c r="G1511" t="s">
        <v>525</v>
      </c>
      <c r="H1511" t="s">
        <v>93</v>
      </c>
      <c r="I1511" t="s">
        <v>57</v>
      </c>
      <c r="J1511" t="s">
        <v>93</v>
      </c>
      <c r="K1511" t="s">
        <v>93</v>
      </c>
      <c r="L1511" t="s">
        <v>50</v>
      </c>
      <c r="N1511" t="s">
        <v>4492</v>
      </c>
      <c r="O1511" t="s">
        <v>110</v>
      </c>
      <c r="P1511" t="s">
        <v>525</v>
      </c>
      <c r="Q1511" t="s">
        <v>93</v>
      </c>
      <c r="R1511" t="s">
        <v>57</v>
      </c>
      <c r="S1511" t="s">
        <v>4493</v>
      </c>
      <c r="W1511" t="s">
        <v>42</v>
      </c>
      <c r="AF1511" t="s">
        <v>42</v>
      </c>
      <c r="AL1511" t="s">
        <v>43</v>
      </c>
    </row>
    <row r="1512" spans="1:38" x14ac:dyDescent="0.25">
      <c r="A1512">
        <v>1510</v>
      </c>
      <c r="B1512" t="s">
        <v>4494</v>
      </c>
      <c r="C1512" s="6" t="s">
        <v>241</v>
      </c>
      <c r="D1512">
        <v>52</v>
      </c>
      <c r="E1512" t="s">
        <v>46</v>
      </c>
      <c r="F1512" t="s">
        <v>55</v>
      </c>
      <c r="G1512" t="s">
        <v>4495</v>
      </c>
      <c r="J1512" t="s">
        <v>201</v>
      </c>
      <c r="L1512" t="s">
        <v>34</v>
      </c>
      <c r="M1512" t="s">
        <v>4496</v>
      </c>
      <c r="N1512" t="s">
        <v>102</v>
      </c>
      <c r="O1512" t="s">
        <v>34</v>
      </c>
      <c r="S1512" t="s">
        <v>4497</v>
      </c>
      <c r="Y1512" t="s">
        <v>42</v>
      </c>
      <c r="AL1512" t="s">
        <v>43</v>
      </c>
    </row>
    <row r="1513" spans="1:38" x14ac:dyDescent="0.25">
      <c r="A1513">
        <v>1511</v>
      </c>
      <c r="B1513" t="s">
        <v>4498</v>
      </c>
      <c r="C1513" s="6" t="s">
        <v>4499</v>
      </c>
      <c r="D1513">
        <v>28</v>
      </c>
      <c r="E1513" t="s">
        <v>46</v>
      </c>
      <c r="F1513" t="s">
        <v>55</v>
      </c>
      <c r="G1513" t="s">
        <v>4500</v>
      </c>
      <c r="H1513" t="s">
        <v>66</v>
      </c>
      <c r="I1513" t="s">
        <v>67</v>
      </c>
      <c r="J1513" t="s">
        <v>58</v>
      </c>
      <c r="L1513" t="s">
        <v>50</v>
      </c>
      <c r="N1513" t="s">
        <v>59</v>
      </c>
      <c r="O1513" t="s">
        <v>424</v>
      </c>
      <c r="P1513" t="s">
        <v>683</v>
      </c>
      <c r="S1513" t="s">
        <v>342</v>
      </c>
      <c r="U1513" t="s">
        <v>42</v>
      </c>
      <c r="AK1513" t="s">
        <v>42</v>
      </c>
      <c r="AL1513" t="s">
        <v>43</v>
      </c>
    </row>
    <row r="1514" spans="1:38" x14ac:dyDescent="0.25">
      <c r="A1514">
        <v>1512</v>
      </c>
      <c r="B1514" t="s">
        <v>4501</v>
      </c>
      <c r="C1514" s="6" t="s">
        <v>3446</v>
      </c>
      <c r="D1514">
        <v>38</v>
      </c>
      <c r="E1514" t="s">
        <v>46</v>
      </c>
      <c r="F1514" t="s">
        <v>55</v>
      </c>
      <c r="G1514" t="s">
        <v>208</v>
      </c>
      <c r="H1514" t="s">
        <v>93</v>
      </c>
      <c r="I1514" t="s">
        <v>57</v>
      </c>
      <c r="J1514" t="s">
        <v>208</v>
      </c>
      <c r="K1514" t="s">
        <v>93</v>
      </c>
      <c r="L1514" t="s">
        <v>70</v>
      </c>
      <c r="N1514" t="s">
        <v>166</v>
      </c>
      <c r="O1514" t="s">
        <v>70</v>
      </c>
      <c r="P1514" t="s">
        <v>208</v>
      </c>
      <c r="Q1514" t="s">
        <v>93</v>
      </c>
      <c r="S1514" t="s">
        <v>4502</v>
      </c>
      <c r="U1514" t="s">
        <v>42</v>
      </c>
      <c r="W1514" t="s">
        <v>42</v>
      </c>
      <c r="AA1514" t="s">
        <v>42</v>
      </c>
      <c r="AC1514" t="s">
        <v>42</v>
      </c>
      <c r="AK1514" t="s">
        <v>42</v>
      </c>
      <c r="AL1514" t="s">
        <v>43</v>
      </c>
    </row>
    <row r="1515" spans="1:38" x14ac:dyDescent="0.25">
      <c r="A1515">
        <v>1513</v>
      </c>
      <c r="B1515" t="s">
        <v>4503</v>
      </c>
      <c r="C1515" s="6" t="s">
        <v>3621</v>
      </c>
      <c r="D1515">
        <v>58</v>
      </c>
      <c r="E1515" t="s">
        <v>46</v>
      </c>
      <c r="F1515" t="s">
        <v>55</v>
      </c>
      <c r="G1515" t="s">
        <v>4504</v>
      </c>
      <c r="H1515" t="s">
        <v>4505</v>
      </c>
      <c r="I1515" t="s">
        <v>67</v>
      </c>
      <c r="J1515" t="s">
        <v>165</v>
      </c>
      <c r="K1515" t="s">
        <v>93</v>
      </c>
      <c r="L1515" t="s">
        <v>34</v>
      </c>
      <c r="N1515" t="s">
        <v>166</v>
      </c>
      <c r="O1515" t="s">
        <v>110</v>
      </c>
      <c r="P1515" t="s">
        <v>165</v>
      </c>
      <c r="Q1515" t="s">
        <v>93</v>
      </c>
      <c r="S1515" t="s">
        <v>4506</v>
      </c>
      <c r="T1515" t="s">
        <v>3335</v>
      </c>
      <c r="AE1515" t="s">
        <v>42</v>
      </c>
      <c r="AL1515" t="s">
        <v>43</v>
      </c>
    </row>
    <row r="1516" spans="1:38" x14ac:dyDescent="0.25">
      <c r="A1516">
        <v>1514</v>
      </c>
      <c r="B1516" t="s">
        <v>4507</v>
      </c>
      <c r="C1516" s="6" t="s">
        <v>3153</v>
      </c>
      <c r="D1516">
        <v>27</v>
      </c>
      <c r="E1516" t="s">
        <v>54</v>
      </c>
      <c r="F1516" t="s">
        <v>55</v>
      </c>
      <c r="G1516" t="s">
        <v>513</v>
      </c>
      <c r="H1516" t="s">
        <v>101</v>
      </c>
      <c r="I1516" t="s">
        <v>57</v>
      </c>
      <c r="J1516" t="s">
        <v>513</v>
      </c>
      <c r="K1516" t="s">
        <v>101</v>
      </c>
      <c r="L1516" t="s">
        <v>70</v>
      </c>
      <c r="N1516" t="s">
        <v>170</v>
      </c>
      <c r="O1516" t="s">
        <v>70</v>
      </c>
      <c r="P1516" t="s">
        <v>513</v>
      </c>
      <c r="Q1516" t="s">
        <v>101</v>
      </c>
      <c r="S1516" t="s">
        <v>4508</v>
      </c>
      <c r="W1516" t="s">
        <v>42</v>
      </c>
      <c r="X1516" t="s">
        <v>42</v>
      </c>
      <c r="AC1516" t="s">
        <v>42</v>
      </c>
      <c r="AE1516" t="s">
        <v>42</v>
      </c>
      <c r="AF1516" t="s">
        <v>42</v>
      </c>
      <c r="AI1516" t="s">
        <v>4509</v>
      </c>
      <c r="AK1516" t="s">
        <v>42</v>
      </c>
      <c r="AL1516" t="s">
        <v>43</v>
      </c>
    </row>
    <row r="1517" spans="1:38" x14ac:dyDescent="0.25">
      <c r="A1517">
        <v>1515</v>
      </c>
      <c r="B1517" t="s">
        <v>4510</v>
      </c>
      <c r="C1517" s="6" t="s">
        <v>1336</v>
      </c>
      <c r="D1517">
        <v>34</v>
      </c>
      <c r="E1517" t="s">
        <v>46</v>
      </c>
      <c r="F1517" t="s">
        <v>55</v>
      </c>
      <c r="G1517" t="s">
        <v>132</v>
      </c>
      <c r="H1517" t="s">
        <v>93</v>
      </c>
      <c r="I1517" t="s">
        <v>57</v>
      </c>
      <c r="J1517" t="s">
        <v>132</v>
      </c>
      <c r="L1517" t="s">
        <v>70</v>
      </c>
      <c r="N1517" t="s">
        <v>59</v>
      </c>
      <c r="O1517" t="s">
        <v>70</v>
      </c>
      <c r="P1517" t="s">
        <v>132</v>
      </c>
      <c r="S1517" t="s">
        <v>342</v>
      </c>
      <c r="U1517" t="s">
        <v>42</v>
      </c>
      <c r="AK1517" t="s">
        <v>42</v>
      </c>
      <c r="AL1517" t="s">
        <v>43</v>
      </c>
    </row>
    <row r="1518" spans="1:38" x14ac:dyDescent="0.25">
      <c r="A1518">
        <v>1516</v>
      </c>
      <c r="B1518" t="s">
        <v>4511</v>
      </c>
      <c r="C1518" s="6" t="s">
        <v>978</v>
      </c>
      <c r="D1518">
        <v>56</v>
      </c>
      <c r="E1518" t="s">
        <v>54</v>
      </c>
      <c r="F1518" t="s">
        <v>47</v>
      </c>
      <c r="G1518" t="s">
        <v>48</v>
      </c>
      <c r="H1518" t="s">
        <v>49</v>
      </c>
      <c r="I1518" t="s">
        <v>57</v>
      </c>
      <c r="J1518" t="s">
        <v>48</v>
      </c>
      <c r="K1518" t="s">
        <v>49</v>
      </c>
      <c r="L1518" t="s">
        <v>70</v>
      </c>
      <c r="N1518" t="s">
        <v>59</v>
      </c>
      <c r="O1518" t="s">
        <v>70</v>
      </c>
      <c r="P1518" t="s">
        <v>48</v>
      </c>
      <c r="Q1518" t="s">
        <v>49</v>
      </c>
      <c r="R1518" t="s">
        <v>57</v>
      </c>
      <c r="S1518" t="s">
        <v>873</v>
      </c>
      <c r="V1518" t="s">
        <v>42</v>
      </c>
      <c r="AL1518" t="s">
        <v>43</v>
      </c>
    </row>
    <row r="1519" spans="1:38" x14ac:dyDescent="0.25">
      <c r="A1519">
        <v>1517</v>
      </c>
      <c r="B1519" t="s">
        <v>4512</v>
      </c>
      <c r="C1519" s="6" t="s">
        <v>3787</v>
      </c>
      <c r="D1519">
        <v>29</v>
      </c>
      <c r="E1519" t="s">
        <v>46</v>
      </c>
      <c r="F1519" t="s">
        <v>55</v>
      </c>
      <c r="G1519" t="s">
        <v>1258</v>
      </c>
      <c r="H1519" t="s">
        <v>202</v>
      </c>
      <c r="J1519" t="s">
        <v>1258</v>
      </c>
      <c r="K1519" t="s">
        <v>202</v>
      </c>
      <c r="L1519" t="s">
        <v>70</v>
      </c>
      <c r="N1519" t="s">
        <v>59</v>
      </c>
      <c r="O1519" t="s">
        <v>70</v>
      </c>
      <c r="S1519" t="s">
        <v>4513</v>
      </c>
      <c r="U1519" t="s">
        <v>42</v>
      </c>
      <c r="AA1519" t="s">
        <v>42</v>
      </c>
      <c r="AL1519" t="s">
        <v>43</v>
      </c>
    </row>
    <row r="1520" spans="1:38" x14ac:dyDescent="0.25">
      <c r="A1520">
        <v>1518</v>
      </c>
      <c r="B1520" t="s">
        <v>4514</v>
      </c>
      <c r="C1520" s="6" t="s">
        <v>333</v>
      </c>
      <c r="D1520">
        <v>36</v>
      </c>
      <c r="E1520" t="s">
        <v>46</v>
      </c>
      <c r="F1520" t="s">
        <v>55</v>
      </c>
      <c r="G1520" t="s">
        <v>341</v>
      </c>
      <c r="H1520" t="s">
        <v>101</v>
      </c>
      <c r="I1520" t="s">
        <v>57</v>
      </c>
      <c r="J1520" t="s">
        <v>341</v>
      </c>
      <c r="K1520" t="s">
        <v>101</v>
      </c>
      <c r="L1520" t="s">
        <v>70</v>
      </c>
      <c r="N1520" t="s">
        <v>166</v>
      </c>
      <c r="O1520" t="s">
        <v>70</v>
      </c>
      <c r="P1520" t="s">
        <v>341</v>
      </c>
      <c r="Q1520" t="s">
        <v>101</v>
      </c>
      <c r="S1520" t="s">
        <v>4515</v>
      </c>
      <c r="W1520" t="s">
        <v>42</v>
      </c>
      <c r="AA1520" t="s">
        <v>42</v>
      </c>
      <c r="AE1520" t="s">
        <v>42</v>
      </c>
      <c r="AK1520" t="s">
        <v>42</v>
      </c>
      <c r="AL1520" t="s">
        <v>43</v>
      </c>
    </row>
    <row r="1521" spans="1:38" x14ac:dyDescent="0.25">
      <c r="A1521">
        <v>1519</v>
      </c>
      <c r="B1521" t="s">
        <v>4516</v>
      </c>
      <c r="C1521" s="6" t="s">
        <v>4517</v>
      </c>
      <c r="D1521">
        <v>36</v>
      </c>
      <c r="E1521" t="s">
        <v>46</v>
      </c>
      <c r="F1521" t="s">
        <v>55</v>
      </c>
      <c r="G1521" t="s">
        <v>2091</v>
      </c>
      <c r="H1521" t="s">
        <v>82</v>
      </c>
      <c r="I1521" t="s">
        <v>57</v>
      </c>
      <c r="J1521" t="s">
        <v>2091</v>
      </c>
      <c r="K1521" t="s">
        <v>82</v>
      </c>
      <c r="L1521" t="s">
        <v>70</v>
      </c>
      <c r="N1521" t="s">
        <v>170</v>
      </c>
      <c r="O1521" t="s">
        <v>70</v>
      </c>
      <c r="P1521" t="s">
        <v>2091</v>
      </c>
      <c r="Q1521" t="s">
        <v>82</v>
      </c>
      <c r="R1521" t="s">
        <v>57</v>
      </c>
      <c r="S1521" t="s">
        <v>4518</v>
      </c>
      <c r="U1521" t="s">
        <v>42</v>
      </c>
      <c r="V1521" t="s">
        <v>42</v>
      </c>
      <c r="W1521" t="s">
        <v>42</v>
      </c>
      <c r="AA1521" t="s">
        <v>42</v>
      </c>
      <c r="AC1521" t="s">
        <v>42</v>
      </c>
      <c r="AL1521" t="s">
        <v>43</v>
      </c>
    </row>
    <row r="1522" spans="1:38" x14ac:dyDescent="0.25">
      <c r="A1522">
        <v>1520</v>
      </c>
      <c r="B1522" t="s">
        <v>4519</v>
      </c>
      <c r="C1522" s="6" t="s">
        <v>2740</v>
      </c>
      <c r="D1522">
        <v>28</v>
      </c>
      <c r="E1522" t="s">
        <v>54</v>
      </c>
      <c r="F1522" t="s">
        <v>55</v>
      </c>
      <c r="G1522" t="s">
        <v>192</v>
      </c>
      <c r="H1522" t="s">
        <v>82</v>
      </c>
      <c r="I1522" t="s">
        <v>57</v>
      </c>
      <c r="J1522" t="s">
        <v>192</v>
      </c>
      <c r="K1522" t="s">
        <v>82</v>
      </c>
      <c r="L1522" t="s">
        <v>70</v>
      </c>
      <c r="N1522" t="s">
        <v>350</v>
      </c>
      <c r="O1522" t="s">
        <v>70</v>
      </c>
      <c r="P1522" t="s">
        <v>192</v>
      </c>
      <c r="Q1522" t="s">
        <v>82</v>
      </c>
      <c r="S1522" t="s">
        <v>4520</v>
      </c>
      <c r="W1522" t="s">
        <v>42</v>
      </c>
      <c r="AI1522" t="s">
        <v>713</v>
      </c>
      <c r="AK1522" t="s">
        <v>42</v>
      </c>
      <c r="AL1522" t="s">
        <v>43</v>
      </c>
    </row>
    <row r="1523" spans="1:38" x14ac:dyDescent="0.25">
      <c r="A1523">
        <v>1521</v>
      </c>
      <c r="B1523" t="s">
        <v>4521</v>
      </c>
      <c r="C1523" s="6" t="s">
        <v>4522</v>
      </c>
      <c r="D1523">
        <v>47</v>
      </c>
      <c r="E1523" t="s">
        <v>54</v>
      </c>
      <c r="F1523" t="s">
        <v>55</v>
      </c>
      <c r="G1523" t="s">
        <v>82</v>
      </c>
      <c r="H1523" t="s">
        <v>82</v>
      </c>
      <c r="I1523" t="s">
        <v>57</v>
      </c>
      <c r="J1523" t="s">
        <v>82</v>
      </c>
      <c r="K1523" t="s">
        <v>82</v>
      </c>
      <c r="L1523" t="s">
        <v>70</v>
      </c>
      <c r="N1523" t="s">
        <v>59</v>
      </c>
      <c r="O1523" t="s">
        <v>70</v>
      </c>
      <c r="S1523" t="s">
        <v>4523</v>
      </c>
      <c r="V1523" t="s">
        <v>42</v>
      </c>
      <c r="AC1523" t="s">
        <v>42</v>
      </c>
      <c r="AE1523" t="s">
        <v>42</v>
      </c>
      <c r="AI1523" t="s">
        <v>257</v>
      </c>
      <c r="AK1523" t="s">
        <v>42</v>
      </c>
      <c r="AL1523" t="s">
        <v>43</v>
      </c>
    </row>
    <row r="1524" spans="1:38" x14ac:dyDescent="0.25">
      <c r="A1524">
        <v>1522</v>
      </c>
      <c r="B1524" t="s">
        <v>4524</v>
      </c>
      <c r="C1524" s="6" t="s">
        <v>2453</v>
      </c>
      <c r="D1524">
        <v>37</v>
      </c>
      <c r="E1524" t="s">
        <v>54</v>
      </c>
      <c r="F1524" t="s">
        <v>55</v>
      </c>
      <c r="G1524" t="s">
        <v>4525</v>
      </c>
      <c r="H1524" t="s">
        <v>101</v>
      </c>
      <c r="I1524" t="s">
        <v>57</v>
      </c>
      <c r="J1524" t="s">
        <v>4525</v>
      </c>
      <c r="K1524" t="s">
        <v>101</v>
      </c>
      <c r="L1524" t="s">
        <v>70</v>
      </c>
      <c r="O1524" t="s">
        <v>70</v>
      </c>
      <c r="P1524" t="s">
        <v>4525</v>
      </c>
      <c r="Q1524" t="s">
        <v>101</v>
      </c>
      <c r="R1524" t="s">
        <v>57</v>
      </c>
      <c r="S1524" t="s">
        <v>565</v>
      </c>
      <c r="U1524" t="s">
        <v>42</v>
      </c>
      <c r="AK1524" t="s">
        <v>42</v>
      </c>
      <c r="AL1524" t="s">
        <v>43</v>
      </c>
    </row>
    <row r="1525" spans="1:38" x14ac:dyDescent="0.25">
      <c r="A1525">
        <v>1523</v>
      </c>
      <c r="B1525" t="s">
        <v>4526</v>
      </c>
      <c r="C1525" s="6" t="s">
        <v>4527</v>
      </c>
      <c r="D1525">
        <v>55</v>
      </c>
      <c r="E1525" t="s">
        <v>46</v>
      </c>
      <c r="F1525" t="s">
        <v>55</v>
      </c>
      <c r="G1525" t="s">
        <v>81</v>
      </c>
      <c r="H1525" t="s">
        <v>82</v>
      </c>
      <c r="J1525" t="s">
        <v>81</v>
      </c>
      <c r="K1525" t="s">
        <v>82</v>
      </c>
      <c r="L1525" t="s">
        <v>70</v>
      </c>
      <c r="N1525" t="s">
        <v>170</v>
      </c>
      <c r="O1525" t="s">
        <v>70</v>
      </c>
      <c r="S1525" t="s">
        <v>762</v>
      </c>
      <c r="W1525" t="s">
        <v>42</v>
      </c>
      <c r="Y1525" t="s">
        <v>42</v>
      </c>
      <c r="AL1525" t="s">
        <v>43</v>
      </c>
    </row>
    <row r="1526" spans="1:38" x14ac:dyDescent="0.25">
      <c r="A1526">
        <v>1524</v>
      </c>
      <c r="B1526" t="s">
        <v>4528</v>
      </c>
      <c r="C1526" s="6" t="s">
        <v>4529</v>
      </c>
      <c r="D1526">
        <v>23</v>
      </c>
      <c r="E1526" t="s">
        <v>46</v>
      </c>
      <c r="F1526" t="s">
        <v>47</v>
      </c>
      <c r="G1526" t="s">
        <v>92</v>
      </c>
      <c r="H1526" t="s">
        <v>93</v>
      </c>
      <c r="I1526" t="s">
        <v>57</v>
      </c>
      <c r="J1526" t="s">
        <v>93</v>
      </c>
      <c r="K1526" t="s">
        <v>93</v>
      </c>
      <c r="L1526" t="s">
        <v>50</v>
      </c>
      <c r="N1526" t="s">
        <v>59</v>
      </c>
      <c r="O1526" t="s">
        <v>1895</v>
      </c>
      <c r="P1526" t="s">
        <v>93</v>
      </c>
      <c r="Q1526" t="s">
        <v>93</v>
      </c>
      <c r="S1526" t="s">
        <v>159</v>
      </c>
      <c r="U1526" t="s">
        <v>42</v>
      </c>
      <c r="W1526" t="s">
        <v>42</v>
      </c>
      <c r="AK1526" t="s">
        <v>42</v>
      </c>
      <c r="AL1526" t="s">
        <v>43</v>
      </c>
    </row>
    <row r="1527" spans="1:38" x14ac:dyDescent="0.25">
      <c r="A1527">
        <v>1525</v>
      </c>
      <c r="B1527" t="s">
        <v>4530</v>
      </c>
      <c r="C1527" s="6" t="s">
        <v>4531</v>
      </c>
      <c r="D1527">
        <v>44</v>
      </c>
      <c r="E1527" t="s">
        <v>46</v>
      </c>
      <c r="F1527" t="s">
        <v>106</v>
      </c>
      <c r="G1527" t="s">
        <v>82</v>
      </c>
      <c r="H1527" t="s">
        <v>82</v>
      </c>
      <c r="J1527" t="s">
        <v>82</v>
      </c>
      <c r="K1527" t="s">
        <v>82</v>
      </c>
      <c r="L1527" t="s">
        <v>34</v>
      </c>
      <c r="M1527" t="s">
        <v>4532</v>
      </c>
      <c r="N1527" t="s">
        <v>59</v>
      </c>
      <c r="O1527" t="s">
        <v>34</v>
      </c>
      <c r="S1527" t="s">
        <v>4533</v>
      </c>
      <c r="U1527" t="s">
        <v>42</v>
      </c>
      <c r="V1527" t="s">
        <v>42</v>
      </c>
      <c r="AL1527" t="s">
        <v>43</v>
      </c>
    </row>
    <row r="1528" spans="1:38" x14ac:dyDescent="0.25">
      <c r="A1528">
        <v>1526</v>
      </c>
      <c r="B1528" t="s">
        <v>4534</v>
      </c>
      <c r="C1528" s="6" t="s">
        <v>2693</v>
      </c>
      <c r="D1528">
        <v>26</v>
      </c>
      <c r="E1528" t="s">
        <v>46</v>
      </c>
      <c r="F1528" t="s">
        <v>55</v>
      </c>
      <c r="G1528" t="s">
        <v>1037</v>
      </c>
      <c r="J1528" t="s">
        <v>1037</v>
      </c>
      <c r="L1528" t="s">
        <v>70</v>
      </c>
      <c r="N1528" t="s">
        <v>2061</v>
      </c>
      <c r="O1528" t="s">
        <v>70</v>
      </c>
      <c r="S1528" t="s">
        <v>111</v>
      </c>
      <c r="V1528" t="s">
        <v>42</v>
      </c>
      <c r="Y1528" t="s">
        <v>42</v>
      </c>
      <c r="Z1528" t="s">
        <v>42</v>
      </c>
      <c r="AL1528" t="s">
        <v>43</v>
      </c>
    </row>
    <row r="1529" spans="1:38" x14ac:dyDescent="0.25">
      <c r="A1529">
        <v>1527</v>
      </c>
      <c r="B1529" t="s">
        <v>4535</v>
      </c>
      <c r="C1529" s="6" t="s">
        <v>4536</v>
      </c>
      <c r="D1529">
        <v>62</v>
      </c>
      <c r="E1529" t="s">
        <v>54</v>
      </c>
      <c r="F1529" t="s">
        <v>55</v>
      </c>
      <c r="G1529" t="s">
        <v>2091</v>
      </c>
      <c r="H1529" t="s">
        <v>82</v>
      </c>
      <c r="I1529" t="s">
        <v>57</v>
      </c>
      <c r="J1529" t="s">
        <v>2091</v>
      </c>
      <c r="K1529" t="s">
        <v>82</v>
      </c>
      <c r="L1529" t="s">
        <v>70</v>
      </c>
      <c r="N1529" t="s">
        <v>2042</v>
      </c>
      <c r="O1529" t="s">
        <v>70</v>
      </c>
      <c r="P1529" t="s">
        <v>2091</v>
      </c>
      <c r="Q1529" t="s">
        <v>82</v>
      </c>
      <c r="R1529" t="s">
        <v>57</v>
      </c>
      <c r="S1529" t="s">
        <v>4537</v>
      </c>
      <c r="AC1529" t="s">
        <v>42</v>
      </c>
      <c r="AF1529" t="s">
        <v>42</v>
      </c>
      <c r="AL1529" t="s">
        <v>43</v>
      </c>
    </row>
    <row r="1530" spans="1:38" x14ac:dyDescent="0.25">
      <c r="A1530">
        <v>1528</v>
      </c>
      <c r="B1530" t="s">
        <v>4538</v>
      </c>
      <c r="C1530" s="6" t="s">
        <v>957</v>
      </c>
      <c r="D1530">
        <v>50</v>
      </c>
      <c r="E1530" t="s">
        <v>46</v>
      </c>
      <c r="F1530" t="s">
        <v>55</v>
      </c>
      <c r="G1530" t="s">
        <v>4539</v>
      </c>
      <c r="I1530" t="s">
        <v>57</v>
      </c>
      <c r="J1530" t="s">
        <v>4539</v>
      </c>
      <c r="L1530" t="s">
        <v>70</v>
      </c>
      <c r="O1530" t="s">
        <v>70</v>
      </c>
      <c r="P1530" t="s">
        <v>4539</v>
      </c>
      <c r="Q1530" t="s">
        <v>142</v>
      </c>
      <c r="R1530" t="s">
        <v>57</v>
      </c>
      <c r="S1530" t="s">
        <v>2563</v>
      </c>
      <c r="U1530" t="s">
        <v>42</v>
      </c>
      <c r="AA1530" t="s">
        <v>42</v>
      </c>
      <c r="AK1530" t="s">
        <v>42</v>
      </c>
      <c r="AL1530" t="s">
        <v>43</v>
      </c>
    </row>
    <row r="1531" spans="1:38" x14ac:dyDescent="0.25">
      <c r="A1531">
        <v>1529</v>
      </c>
      <c r="B1531" t="s">
        <v>4540</v>
      </c>
      <c r="C1531" s="6" t="s">
        <v>4413</v>
      </c>
      <c r="D1531">
        <v>57</v>
      </c>
      <c r="E1531" t="s">
        <v>54</v>
      </c>
      <c r="F1531" t="s">
        <v>55</v>
      </c>
      <c r="G1531" t="s">
        <v>2279</v>
      </c>
      <c r="H1531" t="s">
        <v>202</v>
      </c>
      <c r="I1531" t="s">
        <v>57</v>
      </c>
      <c r="J1531" t="s">
        <v>2279</v>
      </c>
      <c r="L1531" t="s">
        <v>70</v>
      </c>
      <c r="N1531" t="s">
        <v>4541</v>
      </c>
      <c r="O1531" t="s">
        <v>70</v>
      </c>
      <c r="P1531" t="s">
        <v>2279</v>
      </c>
      <c r="S1531" t="s">
        <v>4542</v>
      </c>
      <c r="AA1531" t="s">
        <v>42</v>
      </c>
      <c r="AC1531" t="s">
        <v>42</v>
      </c>
      <c r="AG1531" t="s">
        <v>42</v>
      </c>
      <c r="AK1531" t="s">
        <v>42</v>
      </c>
      <c r="AL1531" t="s">
        <v>43</v>
      </c>
    </row>
    <row r="1532" spans="1:38" x14ac:dyDescent="0.25">
      <c r="A1532">
        <v>1530</v>
      </c>
      <c r="B1532" t="s">
        <v>4543</v>
      </c>
      <c r="C1532" s="6" t="s">
        <v>3199</v>
      </c>
      <c r="D1532">
        <v>59</v>
      </c>
      <c r="E1532" t="s">
        <v>54</v>
      </c>
      <c r="F1532" t="s">
        <v>55</v>
      </c>
      <c r="G1532" t="s">
        <v>208</v>
      </c>
      <c r="J1532" t="s">
        <v>208</v>
      </c>
      <c r="K1532" t="s">
        <v>93</v>
      </c>
      <c r="L1532" t="s">
        <v>50</v>
      </c>
      <c r="N1532" t="s">
        <v>4544</v>
      </c>
      <c r="O1532" t="s">
        <v>70</v>
      </c>
      <c r="S1532" t="s">
        <v>4545</v>
      </c>
      <c r="T1532" t="s">
        <v>4546</v>
      </c>
      <c r="AL1532" t="s">
        <v>43</v>
      </c>
    </row>
    <row r="1533" spans="1:38" x14ac:dyDescent="0.25">
      <c r="A1533">
        <v>1531</v>
      </c>
      <c r="B1533" t="s">
        <v>4547</v>
      </c>
      <c r="C1533" s="6" t="s">
        <v>4548</v>
      </c>
      <c r="D1533">
        <v>34</v>
      </c>
      <c r="E1533" t="s">
        <v>46</v>
      </c>
      <c r="F1533" t="s">
        <v>55</v>
      </c>
      <c r="G1533" t="s">
        <v>48</v>
      </c>
      <c r="H1533" t="s">
        <v>49</v>
      </c>
      <c r="J1533" t="s">
        <v>48</v>
      </c>
      <c r="K1533" t="s">
        <v>49</v>
      </c>
      <c r="L1533" t="s">
        <v>70</v>
      </c>
      <c r="N1533" t="s">
        <v>4549</v>
      </c>
      <c r="O1533" t="s">
        <v>70</v>
      </c>
      <c r="S1533" t="s">
        <v>4550</v>
      </c>
      <c r="T1533" t="s">
        <v>4551</v>
      </c>
      <c r="AA1533" t="s">
        <v>42</v>
      </c>
      <c r="AB1533" t="s">
        <v>42</v>
      </c>
      <c r="AL1533" t="s">
        <v>43</v>
      </c>
    </row>
    <row r="1534" spans="1:38" x14ac:dyDescent="0.25">
      <c r="A1534">
        <v>1532</v>
      </c>
      <c r="B1534" t="s">
        <v>4552</v>
      </c>
      <c r="C1534" s="6" t="s">
        <v>380</v>
      </c>
      <c r="D1534">
        <v>34</v>
      </c>
      <c r="E1534" t="s">
        <v>46</v>
      </c>
      <c r="F1534" t="s">
        <v>55</v>
      </c>
      <c r="G1534" t="s">
        <v>107</v>
      </c>
      <c r="I1534" t="s">
        <v>57</v>
      </c>
      <c r="J1534" t="s">
        <v>146</v>
      </c>
      <c r="K1534" t="s">
        <v>49</v>
      </c>
      <c r="L1534" t="s">
        <v>50</v>
      </c>
      <c r="O1534" t="s">
        <v>70</v>
      </c>
      <c r="S1534" t="s">
        <v>4553</v>
      </c>
      <c r="U1534" t="s">
        <v>42</v>
      </c>
      <c r="W1534" t="s">
        <v>42</v>
      </c>
      <c r="Y1534" t="s">
        <v>42</v>
      </c>
      <c r="AD1534" t="s">
        <v>42</v>
      </c>
      <c r="AK1534" t="s">
        <v>42</v>
      </c>
      <c r="AL1534" t="s">
        <v>43</v>
      </c>
    </row>
    <row r="1535" spans="1:38" x14ac:dyDescent="0.25">
      <c r="A1535">
        <v>1533</v>
      </c>
      <c r="B1535" t="s">
        <v>4554</v>
      </c>
      <c r="C1535" s="6" t="s">
        <v>3094</v>
      </c>
      <c r="D1535">
        <v>58</v>
      </c>
      <c r="E1535" t="s">
        <v>46</v>
      </c>
      <c r="F1535" t="s">
        <v>55</v>
      </c>
      <c r="G1535" t="s">
        <v>503</v>
      </c>
      <c r="H1535" t="s">
        <v>82</v>
      </c>
      <c r="J1535" t="s">
        <v>503</v>
      </c>
      <c r="K1535" t="s">
        <v>82</v>
      </c>
      <c r="L1535" t="s">
        <v>70</v>
      </c>
      <c r="N1535" t="s">
        <v>612</v>
      </c>
      <c r="O1535" t="s">
        <v>70</v>
      </c>
      <c r="S1535" t="s">
        <v>247</v>
      </c>
      <c r="W1535" t="s">
        <v>42</v>
      </c>
      <c r="AL1535" t="s">
        <v>43</v>
      </c>
    </row>
    <row r="1536" spans="1:38" x14ac:dyDescent="0.25">
      <c r="A1536">
        <v>1534</v>
      </c>
      <c r="B1536" t="s">
        <v>4555</v>
      </c>
      <c r="C1536" s="6" t="s">
        <v>3260</v>
      </c>
      <c r="D1536">
        <v>65</v>
      </c>
      <c r="E1536" t="s">
        <v>46</v>
      </c>
      <c r="F1536" t="s">
        <v>47</v>
      </c>
      <c r="G1536" t="s">
        <v>82</v>
      </c>
      <c r="H1536" t="s">
        <v>82</v>
      </c>
      <c r="I1536" t="s">
        <v>57</v>
      </c>
      <c r="J1536" t="s">
        <v>82</v>
      </c>
      <c r="K1536" t="s">
        <v>82</v>
      </c>
      <c r="L1536" t="s">
        <v>70</v>
      </c>
      <c r="N1536" t="s">
        <v>59</v>
      </c>
      <c r="O1536" t="s">
        <v>70</v>
      </c>
      <c r="P1536" t="s">
        <v>82</v>
      </c>
      <c r="Q1536" t="s">
        <v>82</v>
      </c>
      <c r="S1536" t="s">
        <v>412</v>
      </c>
      <c r="W1536" t="s">
        <v>42</v>
      </c>
      <c r="AK1536" t="s">
        <v>42</v>
      </c>
      <c r="AL1536" t="s">
        <v>43</v>
      </c>
    </row>
    <row r="1537" spans="1:38" x14ac:dyDescent="0.25">
      <c r="A1537">
        <v>1535</v>
      </c>
      <c r="B1537" t="s">
        <v>4556</v>
      </c>
      <c r="C1537" s="6" t="s">
        <v>905</v>
      </c>
      <c r="D1537">
        <v>50</v>
      </c>
      <c r="E1537" t="s">
        <v>46</v>
      </c>
      <c r="F1537" t="s">
        <v>55</v>
      </c>
      <c r="G1537" t="s">
        <v>525</v>
      </c>
      <c r="H1537" t="s">
        <v>93</v>
      </c>
      <c r="I1537" t="s">
        <v>57</v>
      </c>
      <c r="J1537" t="s">
        <v>525</v>
      </c>
      <c r="K1537" t="s">
        <v>93</v>
      </c>
      <c r="L1537" t="s">
        <v>70</v>
      </c>
      <c r="N1537" t="s">
        <v>3475</v>
      </c>
      <c r="O1537" t="s">
        <v>70</v>
      </c>
      <c r="P1537" t="s">
        <v>525</v>
      </c>
      <c r="Q1537" t="s">
        <v>93</v>
      </c>
      <c r="R1537" t="s">
        <v>57</v>
      </c>
      <c r="S1537" t="s">
        <v>2540</v>
      </c>
      <c r="W1537" t="s">
        <v>42</v>
      </c>
      <c r="AA1537" t="s">
        <v>42</v>
      </c>
      <c r="AL1537" t="s">
        <v>43</v>
      </c>
    </row>
    <row r="1538" spans="1:38" x14ac:dyDescent="0.25">
      <c r="A1538">
        <v>1536</v>
      </c>
      <c r="B1538" t="s">
        <v>4557</v>
      </c>
      <c r="C1538" s="6" t="s">
        <v>1821</v>
      </c>
      <c r="D1538">
        <v>36</v>
      </c>
      <c r="E1538" t="s">
        <v>54</v>
      </c>
      <c r="F1538" t="s">
        <v>55</v>
      </c>
      <c r="G1538" t="s">
        <v>2091</v>
      </c>
      <c r="H1538" t="s">
        <v>82</v>
      </c>
      <c r="I1538" t="s">
        <v>57</v>
      </c>
      <c r="J1538" t="s">
        <v>82</v>
      </c>
      <c r="L1538" t="s">
        <v>50</v>
      </c>
      <c r="N1538" t="s">
        <v>59</v>
      </c>
      <c r="O1538" t="s">
        <v>70</v>
      </c>
      <c r="P1538" t="s">
        <v>2091</v>
      </c>
      <c r="S1538" t="s">
        <v>4558</v>
      </c>
      <c r="U1538" t="s">
        <v>42</v>
      </c>
      <c r="W1538" t="s">
        <v>42</v>
      </c>
      <c r="AC1538" t="s">
        <v>42</v>
      </c>
      <c r="AK1538" t="s">
        <v>42</v>
      </c>
      <c r="AL1538" t="s">
        <v>43</v>
      </c>
    </row>
    <row r="1539" spans="1:38" x14ac:dyDescent="0.25">
      <c r="A1539">
        <v>1537</v>
      </c>
      <c r="B1539" t="s">
        <v>4559</v>
      </c>
      <c r="C1539" s="6" t="s">
        <v>1522</v>
      </c>
      <c r="D1539">
        <v>45</v>
      </c>
      <c r="E1539" t="s">
        <v>54</v>
      </c>
      <c r="F1539" t="s">
        <v>55</v>
      </c>
      <c r="G1539" t="s">
        <v>291</v>
      </c>
      <c r="H1539" t="s">
        <v>49</v>
      </c>
      <c r="J1539" t="s">
        <v>58</v>
      </c>
      <c r="K1539" t="s">
        <v>49</v>
      </c>
      <c r="L1539" t="s">
        <v>50</v>
      </c>
      <c r="N1539" t="s">
        <v>102</v>
      </c>
      <c r="O1539" t="s">
        <v>70</v>
      </c>
      <c r="S1539" t="s">
        <v>4560</v>
      </c>
      <c r="AA1539" t="s">
        <v>42</v>
      </c>
      <c r="AC1539" t="s">
        <v>42</v>
      </c>
      <c r="AL1539" t="s">
        <v>43</v>
      </c>
    </row>
    <row r="1540" spans="1:38" x14ac:dyDescent="0.25">
      <c r="A1540">
        <v>1538</v>
      </c>
      <c r="B1540" t="s">
        <v>4561</v>
      </c>
      <c r="C1540" s="6" t="s">
        <v>371</v>
      </c>
      <c r="D1540">
        <v>34</v>
      </c>
      <c r="E1540" t="s">
        <v>54</v>
      </c>
      <c r="F1540" t="s">
        <v>55</v>
      </c>
      <c r="G1540" t="s">
        <v>208</v>
      </c>
      <c r="H1540" t="s">
        <v>93</v>
      </c>
      <c r="I1540" t="s">
        <v>57</v>
      </c>
      <c r="J1540" t="s">
        <v>208</v>
      </c>
      <c r="K1540" t="s">
        <v>93</v>
      </c>
      <c r="L1540" t="s">
        <v>50</v>
      </c>
      <c r="O1540" t="s">
        <v>70</v>
      </c>
      <c r="P1540" t="s">
        <v>208</v>
      </c>
      <c r="Q1540" t="s">
        <v>93</v>
      </c>
      <c r="R1540" t="s">
        <v>57</v>
      </c>
      <c r="S1540" t="s">
        <v>62</v>
      </c>
      <c r="U1540" t="s">
        <v>42</v>
      </c>
      <c r="V1540" t="s">
        <v>42</v>
      </c>
      <c r="AK1540" t="s">
        <v>42</v>
      </c>
      <c r="AL1540" t="s">
        <v>43</v>
      </c>
    </row>
    <row r="1541" spans="1:38" x14ac:dyDescent="0.25">
      <c r="A1541">
        <v>1539</v>
      </c>
      <c r="B1541" t="s">
        <v>4562</v>
      </c>
      <c r="C1541" s="6" t="s">
        <v>295</v>
      </c>
      <c r="D1541">
        <v>48</v>
      </c>
      <c r="E1541" t="s">
        <v>54</v>
      </c>
      <c r="F1541" t="s">
        <v>55</v>
      </c>
      <c r="G1541" t="s">
        <v>1496</v>
      </c>
      <c r="H1541" t="s">
        <v>101</v>
      </c>
      <c r="I1541" t="s">
        <v>57</v>
      </c>
      <c r="J1541" t="s">
        <v>1496</v>
      </c>
      <c r="L1541" t="s">
        <v>70</v>
      </c>
      <c r="N1541" t="s">
        <v>102</v>
      </c>
      <c r="O1541" t="s">
        <v>70</v>
      </c>
      <c r="P1541" t="s">
        <v>1496</v>
      </c>
      <c r="S1541" t="s">
        <v>4563</v>
      </c>
      <c r="AC1541" t="s">
        <v>42</v>
      </c>
      <c r="AI1541" t="s">
        <v>449</v>
      </c>
      <c r="AK1541" t="s">
        <v>42</v>
      </c>
      <c r="AL1541" t="s">
        <v>43</v>
      </c>
    </row>
    <row r="1542" spans="1:38" x14ac:dyDescent="0.25">
      <c r="A1542">
        <v>1540</v>
      </c>
      <c r="B1542" t="s">
        <v>4564</v>
      </c>
      <c r="C1542" s="6" t="s">
        <v>482</v>
      </c>
      <c r="D1542">
        <v>49</v>
      </c>
      <c r="E1542" t="s">
        <v>46</v>
      </c>
      <c r="F1542" t="s">
        <v>47</v>
      </c>
      <c r="G1542" t="s">
        <v>178</v>
      </c>
      <c r="H1542" t="s">
        <v>82</v>
      </c>
      <c r="I1542" t="s">
        <v>57</v>
      </c>
      <c r="J1542" t="s">
        <v>178</v>
      </c>
      <c r="L1542" t="s">
        <v>70</v>
      </c>
      <c r="N1542" t="s">
        <v>59</v>
      </c>
      <c r="O1542" t="s">
        <v>70</v>
      </c>
      <c r="P1542" t="s">
        <v>178</v>
      </c>
      <c r="S1542" t="s">
        <v>726</v>
      </c>
      <c r="U1542" t="s">
        <v>42</v>
      </c>
      <c r="W1542" t="s">
        <v>42</v>
      </c>
      <c r="AK1542" t="s">
        <v>42</v>
      </c>
      <c r="AL1542" t="s">
        <v>43</v>
      </c>
    </row>
    <row r="1543" spans="1:38" x14ac:dyDescent="0.25">
      <c r="A1543">
        <v>1541</v>
      </c>
      <c r="B1543" t="s">
        <v>4565</v>
      </c>
      <c r="C1543" s="6" t="s">
        <v>1838</v>
      </c>
      <c r="D1543">
        <v>36</v>
      </c>
      <c r="E1543" t="s">
        <v>46</v>
      </c>
      <c r="F1543" t="s">
        <v>55</v>
      </c>
      <c r="G1543" t="s">
        <v>624</v>
      </c>
      <c r="H1543" t="s">
        <v>93</v>
      </c>
      <c r="I1543" t="s">
        <v>57</v>
      </c>
      <c r="J1543" t="s">
        <v>624</v>
      </c>
      <c r="K1543" t="s">
        <v>93</v>
      </c>
      <c r="L1543" t="s">
        <v>70</v>
      </c>
      <c r="N1543" t="s">
        <v>456</v>
      </c>
      <c r="O1543" t="s">
        <v>70</v>
      </c>
      <c r="P1543" t="s">
        <v>624</v>
      </c>
      <c r="Q1543" t="s">
        <v>93</v>
      </c>
      <c r="R1543" t="s">
        <v>57</v>
      </c>
      <c r="S1543" t="s">
        <v>4566</v>
      </c>
      <c r="U1543" t="s">
        <v>42</v>
      </c>
      <c r="V1543" t="s">
        <v>42</v>
      </c>
      <c r="W1543" t="s">
        <v>42</v>
      </c>
      <c r="AC1543" t="s">
        <v>42</v>
      </c>
      <c r="AD1543" t="s">
        <v>42</v>
      </c>
      <c r="AL1543" t="s">
        <v>43</v>
      </c>
    </row>
    <row r="1544" spans="1:38" x14ac:dyDescent="0.25">
      <c r="A1544">
        <v>1542</v>
      </c>
      <c r="B1544" t="s">
        <v>4567</v>
      </c>
      <c r="C1544" s="6" t="s">
        <v>854</v>
      </c>
      <c r="D1544">
        <v>58</v>
      </c>
      <c r="E1544" t="s">
        <v>46</v>
      </c>
      <c r="F1544" t="s">
        <v>55</v>
      </c>
      <c r="G1544" t="s">
        <v>395</v>
      </c>
      <c r="H1544" t="s">
        <v>49</v>
      </c>
      <c r="J1544" t="s">
        <v>146</v>
      </c>
      <c r="K1544" t="s">
        <v>49</v>
      </c>
      <c r="L1544" t="s">
        <v>34</v>
      </c>
      <c r="M1544" t="s">
        <v>4568</v>
      </c>
      <c r="N1544" t="s">
        <v>870</v>
      </c>
      <c r="O1544" t="s">
        <v>1796</v>
      </c>
      <c r="S1544" t="s">
        <v>762</v>
      </c>
      <c r="U1544" t="s">
        <v>42</v>
      </c>
      <c r="AL1544" t="s">
        <v>43</v>
      </c>
    </row>
    <row r="1545" spans="1:38" x14ac:dyDescent="0.25">
      <c r="A1545">
        <v>1543</v>
      </c>
      <c r="B1545" t="s">
        <v>4569</v>
      </c>
      <c r="C1545" s="6" t="s">
        <v>286</v>
      </c>
      <c r="D1545">
        <v>50</v>
      </c>
      <c r="E1545" t="s">
        <v>46</v>
      </c>
      <c r="F1545" t="s">
        <v>47</v>
      </c>
      <c r="G1545" t="s">
        <v>422</v>
      </c>
      <c r="H1545" t="s">
        <v>82</v>
      </c>
      <c r="I1545" t="s">
        <v>57</v>
      </c>
      <c r="J1545" t="s">
        <v>82</v>
      </c>
      <c r="K1545" t="s">
        <v>82</v>
      </c>
      <c r="L1545" t="s">
        <v>50</v>
      </c>
      <c r="N1545" t="s">
        <v>170</v>
      </c>
      <c r="O1545" t="s">
        <v>975</v>
      </c>
      <c r="P1545" t="s">
        <v>82</v>
      </c>
      <c r="Q1545" t="s">
        <v>82</v>
      </c>
      <c r="S1545" t="s">
        <v>4570</v>
      </c>
      <c r="W1545" t="s">
        <v>42</v>
      </c>
      <c r="X1545" t="s">
        <v>42</v>
      </c>
      <c r="AA1545" t="s">
        <v>42</v>
      </c>
      <c r="AK1545" t="s">
        <v>42</v>
      </c>
      <c r="AL1545" t="s">
        <v>43</v>
      </c>
    </row>
    <row r="1546" spans="1:38" x14ac:dyDescent="0.25">
      <c r="A1546">
        <v>1544</v>
      </c>
      <c r="B1546" t="s">
        <v>4571</v>
      </c>
      <c r="C1546" s="6" t="s">
        <v>4572</v>
      </c>
      <c r="D1546">
        <v>47</v>
      </c>
      <c r="E1546" t="s">
        <v>46</v>
      </c>
      <c r="F1546" t="s">
        <v>106</v>
      </c>
      <c r="G1546" t="s">
        <v>208</v>
      </c>
      <c r="H1546" t="s">
        <v>93</v>
      </c>
      <c r="I1546" t="s">
        <v>57</v>
      </c>
      <c r="J1546" t="s">
        <v>208</v>
      </c>
      <c r="K1546" t="s">
        <v>93</v>
      </c>
      <c r="L1546" t="s">
        <v>50</v>
      </c>
      <c r="N1546" t="s">
        <v>59</v>
      </c>
      <c r="O1546" t="s">
        <v>70</v>
      </c>
      <c r="P1546" t="s">
        <v>208</v>
      </c>
      <c r="Q1546" t="s">
        <v>93</v>
      </c>
      <c r="S1546" t="s">
        <v>4573</v>
      </c>
      <c r="U1546" t="s">
        <v>42</v>
      </c>
      <c r="V1546" t="s">
        <v>42</v>
      </c>
      <c r="W1546" t="s">
        <v>42</v>
      </c>
      <c r="AA1546" t="s">
        <v>42</v>
      </c>
      <c r="AK1546" t="s">
        <v>42</v>
      </c>
      <c r="AL1546" t="s">
        <v>43</v>
      </c>
    </row>
    <row r="1547" spans="1:38" x14ac:dyDescent="0.25">
      <c r="A1547">
        <v>1545</v>
      </c>
      <c r="B1547" t="s">
        <v>4574</v>
      </c>
      <c r="C1547" s="6" t="s">
        <v>3535</v>
      </c>
      <c r="D1547">
        <v>34</v>
      </c>
      <c r="E1547" t="s">
        <v>46</v>
      </c>
      <c r="F1547" t="s">
        <v>55</v>
      </c>
      <c r="G1547" t="s">
        <v>208</v>
      </c>
      <c r="H1547" t="s">
        <v>93</v>
      </c>
      <c r="I1547" t="s">
        <v>57</v>
      </c>
      <c r="J1547" t="s">
        <v>208</v>
      </c>
      <c r="K1547" t="s">
        <v>93</v>
      </c>
      <c r="L1547" t="s">
        <v>70</v>
      </c>
      <c r="N1547" t="s">
        <v>166</v>
      </c>
      <c r="O1547" t="s">
        <v>70</v>
      </c>
      <c r="P1547" t="s">
        <v>208</v>
      </c>
      <c r="Q1547" t="s">
        <v>93</v>
      </c>
      <c r="S1547" t="s">
        <v>4575</v>
      </c>
      <c r="U1547" t="s">
        <v>42</v>
      </c>
      <c r="W1547" t="s">
        <v>42</v>
      </c>
      <c r="AE1547" t="s">
        <v>42</v>
      </c>
      <c r="AK1547" t="s">
        <v>42</v>
      </c>
      <c r="AL1547" t="s">
        <v>43</v>
      </c>
    </row>
    <row r="1548" spans="1:38" x14ac:dyDescent="0.25">
      <c r="A1548">
        <v>1546</v>
      </c>
      <c r="B1548" t="s">
        <v>4576</v>
      </c>
      <c r="C1548" s="6" t="s">
        <v>969</v>
      </c>
      <c r="D1548">
        <v>51</v>
      </c>
      <c r="E1548" t="s">
        <v>54</v>
      </c>
      <c r="F1548" t="s">
        <v>55</v>
      </c>
      <c r="G1548" t="s">
        <v>82</v>
      </c>
      <c r="H1548" t="s">
        <v>82</v>
      </c>
      <c r="I1548" t="s">
        <v>57</v>
      </c>
      <c r="J1548" t="s">
        <v>82</v>
      </c>
      <c r="L1548" t="s">
        <v>50</v>
      </c>
      <c r="N1548" t="s">
        <v>69</v>
      </c>
      <c r="O1548" t="s">
        <v>287</v>
      </c>
      <c r="P1548" t="s">
        <v>82</v>
      </c>
      <c r="S1548" t="s">
        <v>4577</v>
      </c>
      <c r="W1548" t="s">
        <v>42</v>
      </c>
      <c r="AC1548" t="s">
        <v>42</v>
      </c>
      <c r="AK1548" t="s">
        <v>42</v>
      </c>
      <c r="AL1548" t="s">
        <v>43</v>
      </c>
    </row>
    <row r="1549" spans="1:38" x14ac:dyDescent="0.25">
      <c r="A1549">
        <v>1547</v>
      </c>
      <c r="B1549" t="s">
        <v>4578</v>
      </c>
      <c r="C1549" s="6" t="s">
        <v>1321</v>
      </c>
      <c r="D1549">
        <v>42</v>
      </c>
      <c r="E1549" t="s">
        <v>46</v>
      </c>
      <c r="F1549" t="s">
        <v>55</v>
      </c>
      <c r="G1549" t="s">
        <v>151</v>
      </c>
      <c r="H1549" t="s">
        <v>93</v>
      </c>
      <c r="I1549" t="s">
        <v>57</v>
      </c>
      <c r="J1549" t="s">
        <v>151</v>
      </c>
      <c r="K1549" t="s">
        <v>93</v>
      </c>
      <c r="L1549" t="s">
        <v>70</v>
      </c>
      <c r="N1549" t="s">
        <v>170</v>
      </c>
      <c r="O1549" t="s">
        <v>70</v>
      </c>
      <c r="P1549" t="s">
        <v>151</v>
      </c>
      <c r="Q1549" t="s">
        <v>93</v>
      </c>
      <c r="R1549" t="s">
        <v>57</v>
      </c>
      <c r="S1549" t="s">
        <v>342</v>
      </c>
      <c r="U1549" t="s">
        <v>42</v>
      </c>
      <c r="AL1549" t="s">
        <v>43</v>
      </c>
    </row>
    <row r="1550" spans="1:38" x14ac:dyDescent="0.25">
      <c r="A1550">
        <v>1548</v>
      </c>
      <c r="B1550" t="s">
        <v>4579</v>
      </c>
      <c r="C1550" s="6" t="s">
        <v>4580</v>
      </c>
      <c r="D1550">
        <v>53</v>
      </c>
      <c r="E1550" t="s">
        <v>54</v>
      </c>
      <c r="F1550" t="s">
        <v>55</v>
      </c>
      <c r="G1550" t="s">
        <v>937</v>
      </c>
      <c r="H1550" t="s">
        <v>202</v>
      </c>
      <c r="I1550" t="s">
        <v>57</v>
      </c>
      <c r="J1550" t="s">
        <v>201</v>
      </c>
      <c r="K1550" t="s">
        <v>202</v>
      </c>
      <c r="L1550" t="s">
        <v>50</v>
      </c>
      <c r="N1550" t="s">
        <v>170</v>
      </c>
      <c r="O1550" t="s">
        <v>70</v>
      </c>
      <c r="P1550" t="s">
        <v>937</v>
      </c>
      <c r="Q1550" t="s">
        <v>202</v>
      </c>
      <c r="R1550" t="s">
        <v>57</v>
      </c>
      <c r="S1550" t="s">
        <v>4581</v>
      </c>
      <c r="U1550" t="s">
        <v>42</v>
      </c>
      <c r="AC1550" t="s">
        <v>42</v>
      </c>
      <c r="AF1550" t="s">
        <v>42</v>
      </c>
      <c r="AL1550" t="s">
        <v>43</v>
      </c>
    </row>
    <row r="1551" spans="1:38" x14ac:dyDescent="0.25">
      <c r="A1551">
        <v>1549</v>
      </c>
      <c r="B1551" t="s">
        <v>4582</v>
      </c>
      <c r="C1551" s="6" t="s">
        <v>921</v>
      </c>
      <c r="D1551">
        <v>50</v>
      </c>
      <c r="E1551" t="s">
        <v>46</v>
      </c>
      <c r="F1551" t="s">
        <v>106</v>
      </c>
      <c r="J1551" t="s">
        <v>97</v>
      </c>
      <c r="L1551" t="s">
        <v>34</v>
      </c>
      <c r="M1551" t="s">
        <v>951</v>
      </c>
      <c r="N1551" t="s">
        <v>927</v>
      </c>
      <c r="O1551" t="s">
        <v>287</v>
      </c>
      <c r="P1551" t="s">
        <v>82</v>
      </c>
      <c r="S1551" t="s">
        <v>412</v>
      </c>
      <c r="W1551" t="s">
        <v>42</v>
      </c>
      <c r="AK1551" t="s">
        <v>42</v>
      </c>
      <c r="AL1551" t="s">
        <v>43</v>
      </c>
    </row>
    <row r="1552" spans="1:38" x14ac:dyDescent="0.25">
      <c r="A1552">
        <v>1550</v>
      </c>
      <c r="B1552" t="s">
        <v>4583</v>
      </c>
      <c r="C1552" s="6" t="s">
        <v>4584</v>
      </c>
      <c r="D1552">
        <v>32</v>
      </c>
      <c r="E1552" t="s">
        <v>46</v>
      </c>
      <c r="F1552" t="s">
        <v>55</v>
      </c>
      <c r="G1552" t="s">
        <v>1740</v>
      </c>
      <c r="J1552" t="s">
        <v>341</v>
      </c>
      <c r="K1552" t="s">
        <v>101</v>
      </c>
      <c r="L1552" t="s">
        <v>50</v>
      </c>
      <c r="N1552" t="s">
        <v>170</v>
      </c>
      <c r="O1552" t="s">
        <v>70</v>
      </c>
      <c r="S1552" t="s">
        <v>4585</v>
      </c>
      <c r="U1552" t="s">
        <v>42</v>
      </c>
      <c r="AA1552" t="s">
        <v>42</v>
      </c>
      <c r="AL1552" t="s">
        <v>43</v>
      </c>
    </row>
    <row r="1553" spans="1:38" x14ac:dyDescent="0.25">
      <c r="A1553">
        <v>1551</v>
      </c>
      <c r="B1553" t="s">
        <v>4586</v>
      </c>
      <c r="C1553" s="6" t="s">
        <v>1861</v>
      </c>
      <c r="D1553">
        <v>34</v>
      </c>
      <c r="E1553" t="s">
        <v>46</v>
      </c>
      <c r="F1553" t="s">
        <v>55</v>
      </c>
      <c r="G1553" t="s">
        <v>4587</v>
      </c>
      <c r="H1553" t="s">
        <v>142</v>
      </c>
      <c r="I1553" t="s">
        <v>57</v>
      </c>
      <c r="J1553" t="s">
        <v>4587</v>
      </c>
      <c r="K1553" t="s">
        <v>142</v>
      </c>
      <c r="L1553" t="s">
        <v>70</v>
      </c>
      <c r="N1553" t="s">
        <v>59</v>
      </c>
      <c r="O1553" t="s">
        <v>70</v>
      </c>
      <c r="P1553" t="s">
        <v>4587</v>
      </c>
      <c r="Q1553" t="s">
        <v>142</v>
      </c>
      <c r="R1553" t="s">
        <v>57</v>
      </c>
      <c r="S1553" t="s">
        <v>2195</v>
      </c>
      <c r="U1553" t="s">
        <v>42</v>
      </c>
      <c r="W1553" t="s">
        <v>42</v>
      </c>
      <c r="AL1553" t="s">
        <v>43</v>
      </c>
    </row>
    <row r="1554" spans="1:38" x14ac:dyDescent="0.25">
      <c r="A1554">
        <v>1552</v>
      </c>
      <c r="B1554" t="s">
        <v>4588</v>
      </c>
      <c r="C1554" s="6" t="s">
        <v>731</v>
      </c>
      <c r="D1554">
        <v>30</v>
      </c>
      <c r="E1554" t="s">
        <v>46</v>
      </c>
      <c r="F1554" t="s">
        <v>55</v>
      </c>
      <c r="G1554" t="s">
        <v>560</v>
      </c>
      <c r="H1554" t="s">
        <v>137</v>
      </c>
      <c r="I1554" t="s">
        <v>57</v>
      </c>
      <c r="J1554" t="s">
        <v>136</v>
      </c>
      <c r="K1554" t="s">
        <v>137</v>
      </c>
      <c r="L1554" t="s">
        <v>50</v>
      </c>
      <c r="N1554" t="s">
        <v>350</v>
      </c>
      <c r="O1554" t="s">
        <v>70</v>
      </c>
      <c r="P1554" t="s">
        <v>560</v>
      </c>
      <c r="Q1554" t="s">
        <v>137</v>
      </c>
      <c r="R1554" t="s">
        <v>57</v>
      </c>
      <c r="S1554" t="s">
        <v>4589</v>
      </c>
      <c r="U1554" t="s">
        <v>42</v>
      </c>
      <c r="W1554" t="s">
        <v>42</v>
      </c>
      <c r="AA1554" t="s">
        <v>42</v>
      </c>
      <c r="AL1554" t="s">
        <v>43</v>
      </c>
    </row>
    <row r="1555" spans="1:38" x14ac:dyDescent="0.25">
      <c r="A1555">
        <v>1553</v>
      </c>
      <c r="B1555" t="s">
        <v>4590</v>
      </c>
      <c r="C1555" s="6" t="s">
        <v>467</v>
      </c>
      <c r="D1555">
        <v>58</v>
      </c>
      <c r="E1555" t="s">
        <v>46</v>
      </c>
      <c r="F1555" t="s">
        <v>55</v>
      </c>
      <c r="G1555" t="s">
        <v>245</v>
      </c>
      <c r="H1555" t="s">
        <v>93</v>
      </c>
      <c r="I1555" t="s">
        <v>57</v>
      </c>
      <c r="J1555" t="s">
        <v>93</v>
      </c>
      <c r="K1555" t="s">
        <v>93</v>
      </c>
      <c r="L1555" t="s">
        <v>50</v>
      </c>
      <c r="N1555" t="s">
        <v>350</v>
      </c>
      <c r="O1555" t="s">
        <v>70</v>
      </c>
      <c r="P1555" t="s">
        <v>245</v>
      </c>
      <c r="Q1555" t="s">
        <v>93</v>
      </c>
      <c r="R1555" t="s">
        <v>57</v>
      </c>
      <c r="S1555" t="s">
        <v>4591</v>
      </c>
      <c r="U1555" t="s">
        <v>42</v>
      </c>
      <c r="Y1555" t="s">
        <v>42</v>
      </c>
      <c r="AL1555" t="s">
        <v>43</v>
      </c>
    </row>
    <row r="1556" spans="1:38" x14ac:dyDescent="0.25">
      <c r="A1556">
        <v>1554</v>
      </c>
      <c r="B1556" t="s">
        <v>4592</v>
      </c>
      <c r="C1556" s="6" t="s">
        <v>4593</v>
      </c>
      <c r="D1556">
        <v>41</v>
      </c>
      <c r="E1556" t="s">
        <v>46</v>
      </c>
      <c r="F1556" t="s">
        <v>55</v>
      </c>
      <c r="G1556" t="s">
        <v>192</v>
      </c>
      <c r="H1556" t="s">
        <v>82</v>
      </c>
      <c r="I1556" t="s">
        <v>57</v>
      </c>
      <c r="J1556" t="s">
        <v>192</v>
      </c>
      <c r="K1556" t="s">
        <v>82</v>
      </c>
      <c r="L1556" t="s">
        <v>70</v>
      </c>
      <c r="N1556" t="s">
        <v>59</v>
      </c>
      <c r="O1556" t="s">
        <v>70</v>
      </c>
      <c r="P1556" t="s">
        <v>192</v>
      </c>
      <c r="Q1556" t="s">
        <v>82</v>
      </c>
      <c r="R1556" t="s">
        <v>57</v>
      </c>
      <c r="S1556" t="s">
        <v>1220</v>
      </c>
      <c r="U1556" t="s">
        <v>42</v>
      </c>
      <c r="V1556" t="s">
        <v>42</v>
      </c>
      <c r="AL1556" t="s">
        <v>43</v>
      </c>
    </row>
    <row r="1557" spans="1:38" x14ac:dyDescent="0.25">
      <c r="A1557">
        <v>1555</v>
      </c>
      <c r="B1557" t="s">
        <v>4594</v>
      </c>
      <c r="C1557" s="6" t="s">
        <v>1513</v>
      </c>
      <c r="D1557">
        <v>52</v>
      </c>
      <c r="E1557" t="s">
        <v>46</v>
      </c>
      <c r="F1557" t="s">
        <v>55</v>
      </c>
      <c r="G1557" t="s">
        <v>749</v>
      </c>
      <c r="H1557" t="s">
        <v>82</v>
      </c>
      <c r="I1557" t="s">
        <v>57</v>
      </c>
      <c r="J1557" t="s">
        <v>178</v>
      </c>
      <c r="K1557" t="s">
        <v>82</v>
      </c>
      <c r="L1557" t="s">
        <v>50</v>
      </c>
      <c r="N1557" t="s">
        <v>59</v>
      </c>
      <c r="O1557" t="s">
        <v>70</v>
      </c>
      <c r="P1557" t="s">
        <v>749</v>
      </c>
      <c r="Q1557" t="s">
        <v>82</v>
      </c>
      <c r="R1557" t="s">
        <v>57</v>
      </c>
      <c r="S1557" t="s">
        <v>4595</v>
      </c>
      <c r="U1557" t="s">
        <v>42</v>
      </c>
      <c r="AA1557" t="s">
        <v>42</v>
      </c>
      <c r="AL1557" t="s">
        <v>43</v>
      </c>
    </row>
    <row r="1558" spans="1:38" x14ac:dyDescent="0.25">
      <c r="A1558">
        <v>1556</v>
      </c>
      <c r="B1558" t="s">
        <v>4596</v>
      </c>
      <c r="C1558" s="6" t="s">
        <v>489</v>
      </c>
      <c r="D1558">
        <v>30</v>
      </c>
      <c r="E1558" t="s">
        <v>46</v>
      </c>
      <c r="F1558" t="s">
        <v>74</v>
      </c>
      <c r="G1558" t="s">
        <v>2153</v>
      </c>
      <c r="J1558" t="s">
        <v>2153</v>
      </c>
      <c r="K1558" t="s">
        <v>82</v>
      </c>
      <c r="L1558" t="s">
        <v>70</v>
      </c>
      <c r="N1558" t="s">
        <v>59</v>
      </c>
      <c r="O1558" t="s">
        <v>70</v>
      </c>
      <c r="S1558" t="s">
        <v>538</v>
      </c>
      <c r="U1558" t="s">
        <v>42</v>
      </c>
      <c r="AL1558" t="s">
        <v>43</v>
      </c>
    </row>
    <row r="1559" spans="1:38" x14ac:dyDescent="0.25">
      <c r="A1559">
        <v>1557</v>
      </c>
      <c r="B1559" t="s">
        <v>4597</v>
      </c>
      <c r="C1559" s="6" t="s">
        <v>3478</v>
      </c>
      <c r="D1559">
        <v>49</v>
      </c>
      <c r="E1559" t="s">
        <v>46</v>
      </c>
      <c r="F1559" t="s">
        <v>106</v>
      </c>
      <c r="G1559" t="s">
        <v>82</v>
      </c>
      <c r="H1559" t="s">
        <v>82</v>
      </c>
      <c r="I1559" t="s">
        <v>57</v>
      </c>
      <c r="J1559" t="s">
        <v>82</v>
      </c>
      <c r="K1559" t="s">
        <v>82</v>
      </c>
      <c r="L1559" t="s">
        <v>50</v>
      </c>
      <c r="O1559" t="s">
        <v>34</v>
      </c>
      <c r="P1559" t="s">
        <v>82</v>
      </c>
      <c r="Q1559" t="s">
        <v>82</v>
      </c>
      <c r="R1559" t="s">
        <v>57</v>
      </c>
      <c r="S1559" t="s">
        <v>4598</v>
      </c>
      <c r="U1559" t="s">
        <v>42</v>
      </c>
      <c r="V1559" t="s">
        <v>42</v>
      </c>
      <c r="AK1559" t="s">
        <v>42</v>
      </c>
      <c r="AL1559" t="s">
        <v>43</v>
      </c>
    </row>
    <row r="1560" spans="1:38" x14ac:dyDescent="0.25">
      <c r="A1560">
        <v>1558</v>
      </c>
      <c r="B1560" t="s">
        <v>4599</v>
      </c>
      <c r="C1560" s="6" t="s">
        <v>4600</v>
      </c>
      <c r="D1560">
        <v>30</v>
      </c>
      <c r="E1560" t="s">
        <v>46</v>
      </c>
      <c r="F1560" t="s">
        <v>55</v>
      </c>
      <c r="G1560" t="s">
        <v>422</v>
      </c>
      <c r="H1560" t="s">
        <v>82</v>
      </c>
      <c r="I1560" t="s">
        <v>57</v>
      </c>
      <c r="J1560" t="s">
        <v>422</v>
      </c>
      <c r="K1560" t="s">
        <v>82</v>
      </c>
      <c r="L1560" t="s">
        <v>70</v>
      </c>
      <c r="N1560" t="s">
        <v>350</v>
      </c>
      <c r="O1560" t="s">
        <v>70</v>
      </c>
      <c r="P1560" t="s">
        <v>422</v>
      </c>
      <c r="Q1560" t="s">
        <v>82</v>
      </c>
      <c r="R1560" t="s">
        <v>57</v>
      </c>
      <c r="S1560" t="s">
        <v>4601</v>
      </c>
      <c r="V1560" t="s">
        <v>42</v>
      </c>
      <c r="W1560" t="s">
        <v>42</v>
      </c>
      <c r="AA1560" t="s">
        <v>42</v>
      </c>
      <c r="AC1560" t="s">
        <v>42</v>
      </c>
      <c r="AL1560" t="s">
        <v>43</v>
      </c>
    </row>
    <row r="1561" spans="1:38" x14ac:dyDescent="0.25">
      <c r="A1561">
        <v>1559</v>
      </c>
      <c r="B1561" t="s">
        <v>4602</v>
      </c>
      <c r="C1561" s="6" t="s">
        <v>1953</v>
      </c>
      <c r="D1561">
        <v>54</v>
      </c>
      <c r="E1561" t="s">
        <v>46</v>
      </c>
      <c r="F1561" t="s">
        <v>55</v>
      </c>
      <c r="G1561" t="s">
        <v>201</v>
      </c>
      <c r="H1561" t="s">
        <v>202</v>
      </c>
      <c r="I1561" t="s">
        <v>57</v>
      </c>
      <c r="J1561" t="s">
        <v>201</v>
      </c>
      <c r="K1561" t="s">
        <v>202</v>
      </c>
      <c r="L1561" t="s">
        <v>70</v>
      </c>
      <c r="N1561" t="s">
        <v>59</v>
      </c>
      <c r="O1561" t="s">
        <v>70</v>
      </c>
      <c r="P1561" t="s">
        <v>201</v>
      </c>
      <c r="Q1561" t="s">
        <v>202</v>
      </c>
      <c r="R1561" t="s">
        <v>57</v>
      </c>
      <c r="S1561" t="s">
        <v>4603</v>
      </c>
      <c r="U1561" t="s">
        <v>42</v>
      </c>
      <c r="W1561" t="s">
        <v>42</v>
      </c>
      <c r="AL1561" t="s">
        <v>43</v>
      </c>
    </row>
    <row r="1562" spans="1:38" x14ac:dyDescent="0.25">
      <c r="A1562">
        <v>1560</v>
      </c>
      <c r="B1562" t="s">
        <v>4604</v>
      </c>
      <c r="C1562" s="6" t="s">
        <v>741</v>
      </c>
      <c r="D1562">
        <v>29</v>
      </c>
      <c r="E1562" t="s">
        <v>46</v>
      </c>
      <c r="F1562" t="s">
        <v>55</v>
      </c>
      <c r="G1562" t="s">
        <v>82</v>
      </c>
      <c r="H1562" t="s">
        <v>82</v>
      </c>
      <c r="I1562" t="s">
        <v>57</v>
      </c>
      <c r="J1562" t="s">
        <v>82</v>
      </c>
      <c r="K1562" t="s">
        <v>82</v>
      </c>
      <c r="L1562" t="s">
        <v>70</v>
      </c>
      <c r="N1562" t="s">
        <v>59</v>
      </c>
      <c r="O1562" t="s">
        <v>70</v>
      </c>
      <c r="P1562" t="s">
        <v>82</v>
      </c>
      <c r="Q1562" t="s">
        <v>82</v>
      </c>
      <c r="R1562" t="s">
        <v>57</v>
      </c>
      <c r="S1562" t="s">
        <v>2493</v>
      </c>
      <c r="W1562" t="s">
        <v>42</v>
      </c>
      <c r="AA1562" t="s">
        <v>42</v>
      </c>
      <c r="AL1562" t="s">
        <v>43</v>
      </c>
    </row>
    <row r="1563" spans="1:38" x14ac:dyDescent="0.25">
      <c r="A1563">
        <v>1561</v>
      </c>
      <c r="B1563" t="s">
        <v>4605</v>
      </c>
      <c r="C1563" s="6" t="s">
        <v>4606</v>
      </c>
      <c r="D1563">
        <v>38</v>
      </c>
      <c r="E1563" t="s">
        <v>46</v>
      </c>
      <c r="F1563" t="s">
        <v>55</v>
      </c>
      <c r="G1563" t="s">
        <v>178</v>
      </c>
      <c r="H1563" t="s">
        <v>82</v>
      </c>
      <c r="I1563" t="s">
        <v>57</v>
      </c>
      <c r="J1563" t="s">
        <v>178</v>
      </c>
      <c r="K1563" t="s">
        <v>82</v>
      </c>
      <c r="L1563" t="s">
        <v>50</v>
      </c>
      <c r="N1563" t="s">
        <v>59</v>
      </c>
      <c r="O1563" t="s">
        <v>287</v>
      </c>
      <c r="P1563" t="s">
        <v>178</v>
      </c>
      <c r="Q1563" t="s">
        <v>82</v>
      </c>
      <c r="R1563" t="s">
        <v>57</v>
      </c>
      <c r="S1563" t="s">
        <v>4607</v>
      </c>
      <c r="U1563" t="s">
        <v>42</v>
      </c>
      <c r="W1563" t="s">
        <v>42</v>
      </c>
      <c r="AC1563" t="s">
        <v>42</v>
      </c>
      <c r="AL1563" t="s">
        <v>43</v>
      </c>
    </row>
    <row r="1564" spans="1:38" x14ac:dyDescent="0.25">
      <c r="A1564">
        <v>1562</v>
      </c>
      <c r="B1564" t="s">
        <v>4608</v>
      </c>
      <c r="C1564" s="6" t="s">
        <v>4609</v>
      </c>
      <c r="D1564">
        <v>27</v>
      </c>
      <c r="E1564" t="s">
        <v>46</v>
      </c>
      <c r="F1564" t="s">
        <v>55</v>
      </c>
      <c r="G1564" t="s">
        <v>574</v>
      </c>
      <c r="H1564" t="s">
        <v>251</v>
      </c>
      <c r="I1564" t="s">
        <v>57</v>
      </c>
      <c r="J1564" t="s">
        <v>4610</v>
      </c>
      <c r="L1564" t="s">
        <v>34</v>
      </c>
      <c r="O1564" t="s">
        <v>110</v>
      </c>
      <c r="P1564" t="s">
        <v>4610</v>
      </c>
      <c r="Q1564" t="s">
        <v>202</v>
      </c>
      <c r="R1564" t="s">
        <v>57</v>
      </c>
      <c r="S1564" t="s">
        <v>4611</v>
      </c>
      <c r="U1564" t="s">
        <v>42</v>
      </c>
      <c r="V1564" t="s">
        <v>42</v>
      </c>
      <c r="AK1564" t="s">
        <v>42</v>
      </c>
      <c r="AL1564" t="s">
        <v>43</v>
      </c>
    </row>
    <row r="1565" spans="1:38" x14ac:dyDescent="0.25">
      <c r="A1565">
        <v>1563</v>
      </c>
      <c r="B1565" t="s">
        <v>4612</v>
      </c>
      <c r="C1565" s="6" t="s">
        <v>4613</v>
      </c>
      <c r="D1565">
        <v>72</v>
      </c>
      <c r="E1565" t="s">
        <v>54</v>
      </c>
      <c r="F1565" t="s">
        <v>55</v>
      </c>
      <c r="G1565" t="s">
        <v>1404</v>
      </c>
      <c r="H1565" t="s">
        <v>202</v>
      </c>
      <c r="I1565" t="s">
        <v>57</v>
      </c>
      <c r="J1565" t="s">
        <v>1404</v>
      </c>
      <c r="K1565" t="s">
        <v>202</v>
      </c>
      <c r="L1565" t="s">
        <v>70</v>
      </c>
      <c r="O1565" t="s">
        <v>70</v>
      </c>
      <c r="P1565" t="s">
        <v>1404</v>
      </c>
      <c r="Q1565" t="s">
        <v>202</v>
      </c>
      <c r="R1565" t="s">
        <v>57</v>
      </c>
      <c r="S1565" t="s">
        <v>4614</v>
      </c>
      <c r="W1565" t="s">
        <v>42</v>
      </c>
      <c r="AC1565" t="s">
        <v>42</v>
      </c>
      <c r="AK1565" t="s">
        <v>42</v>
      </c>
      <c r="AL1565" t="s">
        <v>43</v>
      </c>
    </row>
    <row r="1566" spans="1:38" x14ac:dyDescent="0.25">
      <c r="A1566">
        <v>1564</v>
      </c>
      <c r="B1566" t="s">
        <v>4615</v>
      </c>
      <c r="C1566" s="6" t="s">
        <v>1950</v>
      </c>
      <c r="D1566">
        <v>45</v>
      </c>
      <c r="E1566" t="s">
        <v>46</v>
      </c>
      <c r="F1566" t="s">
        <v>55</v>
      </c>
      <c r="G1566" t="s">
        <v>93</v>
      </c>
      <c r="H1566" t="s">
        <v>93</v>
      </c>
      <c r="I1566" t="s">
        <v>57</v>
      </c>
      <c r="J1566" t="s">
        <v>93</v>
      </c>
      <c r="K1566" t="s">
        <v>93</v>
      </c>
      <c r="L1566" t="s">
        <v>50</v>
      </c>
      <c r="N1566" t="s">
        <v>170</v>
      </c>
      <c r="O1566" t="s">
        <v>70</v>
      </c>
      <c r="P1566" t="s">
        <v>93</v>
      </c>
      <c r="Q1566" t="s">
        <v>93</v>
      </c>
      <c r="R1566" t="s">
        <v>57</v>
      </c>
      <c r="S1566" t="s">
        <v>4616</v>
      </c>
      <c r="U1566" t="s">
        <v>42</v>
      </c>
      <c r="Y1566" t="s">
        <v>42</v>
      </c>
      <c r="AL1566" t="s">
        <v>43</v>
      </c>
    </row>
    <row r="1567" spans="1:38" x14ac:dyDescent="0.25">
      <c r="A1567">
        <v>1565</v>
      </c>
      <c r="B1567" t="s">
        <v>4617</v>
      </c>
      <c r="C1567" s="6" t="s">
        <v>2129</v>
      </c>
      <c r="D1567">
        <v>50</v>
      </c>
      <c r="E1567" t="s">
        <v>46</v>
      </c>
      <c r="F1567" t="s">
        <v>55</v>
      </c>
      <c r="G1567" t="s">
        <v>87</v>
      </c>
      <c r="H1567" t="s">
        <v>82</v>
      </c>
      <c r="I1567" t="s">
        <v>57</v>
      </c>
      <c r="J1567" t="s">
        <v>447</v>
      </c>
      <c r="L1567" t="s">
        <v>50</v>
      </c>
      <c r="N1567" t="s">
        <v>456</v>
      </c>
      <c r="O1567" t="s">
        <v>70</v>
      </c>
      <c r="P1567" t="s">
        <v>87</v>
      </c>
      <c r="S1567" t="s">
        <v>4618</v>
      </c>
      <c r="U1567" t="s">
        <v>42</v>
      </c>
      <c r="V1567" t="s">
        <v>42</v>
      </c>
      <c r="W1567" t="s">
        <v>42</v>
      </c>
      <c r="AC1567" t="s">
        <v>42</v>
      </c>
      <c r="AK1567" t="s">
        <v>42</v>
      </c>
      <c r="AL1567" t="s">
        <v>43</v>
      </c>
    </row>
    <row r="1568" spans="1:38" x14ac:dyDescent="0.25">
      <c r="A1568">
        <v>1566</v>
      </c>
      <c r="B1568" t="s">
        <v>4619</v>
      </c>
      <c r="C1568" s="6" t="s">
        <v>2747</v>
      </c>
      <c r="D1568">
        <v>48</v>
      </c>
      <c r="E1568" t="s">
        <v>46</v>
      </c>
      <c r="F1568" t="s">
        <v>55</v>
      </c>
      <c r="G1568" t="s">
        <v>362</v>
      </c>
      <c r="H1568" t="s">
        <v>251</v>
      </c>
      <c r="J1568" t="s">
        <v>362</v>
      </c>
      <c r="K1568" t="s">
        <v>251</v>
      </c>
      <c r="L1568" t="s">
        <v>50</v>
      </c>
      <c r="N1568" t="s">
        <v>3512</v>
      </c>
      <c r="O1568" t="s">
        <v>70</v>
      </c>
      <c r="S1568" t="s">
        <v>994</v>
      </c>
      <c r="V1568" t="s">
        <v>42</v>
      </c>
      <c r="AL1568" t="s">
        <v>43</v>
      </c>
    </row>
    <row r="1569" spans="1:38" x14ac:dyDescent="0.25">
      <c r="A1569">
        <v>1567</v>
      </c>
      <c r="B1569" t="s">
        <v>4620</v>
      </c>
      <c r="C1569" s="6" t="s">
        <v>4621</v>
      </c>
      <c r="D1569">
        <v>52</v>
      </c>
      <c r="E1569" t="s">
        <v>46</v>
      </c>
      <c r="F1569" t="s">
        <v>55</v>
      </c>
      <c r="G1569" t="s">
        <v>418</v>
      </c>
      <c r="H1569" t="s">
        <v>93</v>
      </c>
      <c r="I1569" t="s">
        <v>57</v>
      </c>
      <c r="J1569" t="s">
        <v>93</v>
      </c>
      <c r="K1569" t="s">
        <v>93</v>
      </c>
      <c r="L1569" t="s">
        <v>50</v>
      </c>
      <c r="O1569" t="s">
        <v>1796</v>
      </c>
      <c r="S1569" t="s">
        <v>4622</v>
      </c>
      <c r="W1569" t="s">
        <v>42</v>
      </c>
      <c r="Y1569" t="s">
        <v>42</v>
      </c>
      <c r="AK1569" t="s">
        <v>42</v>
      </c>
      <c r="AL1569" t="s">
        <v>43</v>
      </c>
    </row>
    <row r="1570" spans="1:38" x14ac:dyDescent="0.25">
      <c r="A1570">
        <v>1568</v>
      </c>
      <c r="B1570" t="s">
        <v>4623</v>
      </c>
      <c r="C1570" s="6" t="s">
        <v>1907</v>
      </c>
      <c r="D1570">
        <v>35</v>
      </c>
      <c r="E1570" t="s">
        <v>46</v>
      </c>
      <c r="F1570" t="s">
        <v>60</v>
      </c>
      <c r="J1570" t="s">
        <v>82</v>
      </c>
      <c r="K1570" t="s">
        <v>82</v>
      </c>
      <c r="L1570" t="s">
        <v>50</v>
      </c>
      <c r="N1570" t="s">
        <v>59</v>
      </c>
      <c r="O1570" t="s">
        <v>2583</v>
      </c>
      <c r="P1570" t="s">
        <v>82</v>
      </c>
      <c r="Q1570" t="s">
        <v>82</v>
      </c>
      <c r="R1570" t="s">
        <v>57</v>
      </c>
      <c r="S1570" t="s">
        <v>4624</v>
      </c>
      <c r="V1570" t="s">
        <v>42</v>
      </c>
      <c r="W1570" t="s">
        <v>42</v>
      </c>
      <c r="AA1570" t="s">
        <v>42</v>
      </c>
      <c r="AL1570" t="s">
        <v>43</v>
      </c>
    </row>
    <row r="1571" spans="1:38" x14ac:dyDescent="0.25">
      <c r="A1571">
        <v>1569</v>
      </c>
      <c r="B1571" t="s">
        <v>4625</v>
      </c>
      <c r="C1571" s="6" t="s">
        <v>1898</v>
      </c>
      <c r="D1571">
        <v>22</v>
      </c>
      <c r="E1571" t="s">
        <v>46</v>
      </c>
      <c r="F1571" t="s">
        <v>55</v>
      </c>
      <c r="G1571" t="s">
        <v>291</v>
      </c>
      <c r="H1571" t="s">
        <v>49</v>
      </c>
      <c r="I1571" t="s">
        <v>57</v>
      </c>
      <c r="J1571" t="s">
        <v>291</v>
      </c>
      <c r="K1571" t="s">
        <v>49</v>
      </c>
      <c r="L1571" t="s">
        <v>34</v>
      </c>
      <c r="M1571" t="s">
        <v>210</v>
      </c>
      <c r="N1571" t="s">
        <v>59</v>
      </c>
      <c r="O1571" t="s">
        <v>210</v>
      </c>
      <c r="P1571" t="s">
        <v>291</v>
      </c>
      <c r="Q1571" t="s">
        <v>49</v>
      </c>
      <c r="R1571" t="s">
        <v>57</v>
      </c>
      <c r="S1571" t="s">
        <v>4626</v>
      </c>
      <c r="U1571" t="s">
        <v>42</v>
      </c>
      <c r="W1571" t="s">
        <v>42</v>
      </c>
      <c r="AC1571" t="s">
        <v>42</v>
      </c>
      <c r="AL1571" t="s">
        <v>43</v>
      </c>
    </row>
    <row r="1572" spans="1:38" x14ac:dyDescent="0.25">
      <c r="A1572">
        <v>1570</v>
      </c>
      <c r="B1572" t="s">
        <v>4627</v>
      </c>
      <c r="C1572" s="6" t="s">
        <v>2421</v>
      </c>
      <c r="D1572">
        <v>49</v>
      </c>
      <c r="E1572" t="s">
        <v>46</v>
      </c>
      <c r="F1572" t="s">
        <v>55</v>
      </c>
      <c r="G1572" t="s">
        <v>100</v>
      </c>
      <c r="J1572" t="s">
        <v>100</v>
      </c>
      <c r="L1572" t="s">
        <v>70</v>
      </c>
      <c r="O1572" t="s">
        <v>70</v>
      </c>
      <c r="S1572" t="s">
        <v>4628</v>
      </c>
      <c r="AC1572" t="s">
        <v>42</v>
      </c>
      <c r="AI1572" t="s">
        <v>1621</v>
      </c>
      <c r="AL1572" t="s">
        <v>43</v>
      </c>
    </row>
    <row r="1573" spans="1:38" x14ac:dyDescent="0.25">
      <c r="A1573">
        <v>1571</v>
      </c>
      <c r="B1573" t="s">
        <v>4629</v>
      </c>
      <c r="C1573" s="6" t="s">
        <v>4630</v>
      </c>
      <c r="D1573">
        <v>47</v>
      </c>
      <c r="E1573" t="s">
        <v>46</v>
      </c>
      <c r="F1573" t="s">
        <v>47</v>
      </c>
      <c r="G1573" t="s">
        <v>146</v>
      </c>
      <c r="H1573" t="s">
        <v>49</v>
      </c>
      <c r="I1573" t="s">
        <v>57</v>
      </c>
      <c r="J1573" t="s">
        <v>146</v>
      </c>
      <c r="K1573" t="s">
        <v>49</v>
      </c>
      <c r="L1573" t="s">
        <v>70</v>
      </c>
      <c r="N1573" t="s">
        <v>59</v>
      </c>
      <c r="O1573" t="s">
        <v>70</v>
      </c>
      <c r="P1573" t="s">
        <v>146</v>
      </c>
      <c r="Q1573" t="s">
        <v>49</v>
      </c>
      <c r="R1573" t="s">
        <v>57</v>
      </c>
      <c r="S1573" t="s">
        <v>873</v>
      </c>
      <c r="V1573" t="s">
        <v>42</v>
      </c>
      <c r="AL1573" t="s">
        <v>43</v>
      </c>
    </row>
    <row r="1574" spans="1:38" x14ac:dyDescent="0.25">
      <c r="A1574">
        <v>1572</v>
      </c>
      <c r="B1574" t="s">
        <v>4631</v>
      </c>
      <c r="C1574" s="6" t="s">
        <v>609</v>
      </c>
      <c r="D1574">
        <v>21</v>
      </c>
      <c r="E1574" t="s">
        <v>46</v>
      </c>
      <c r="F1574" t="s">
        <v>55</v>
      </c>
      <c r="G1574" t="s">
        <v>146</v>
      </c>
      <c r="H1574" t="s">
        <v>49</v>
      </c>
      <c r="J1574" t="s">
        <v>146</v>
      </c>
      <c r="K1574" t="s">
        <v>49</v>
      </c>
      <c r="L1574" t="s">
        <v>50</v>
      </c>
      <c r="N1574" t="s">
        <v>59</v>
      </c>
      <c r="O1574" t="s">
        <v>70</v>
      </c>
      <c r="S1574" t="s">
        <v>62</v>
      </c>
      <c r="U1574" t="s">
        <v>42</v>
      </c>
      <c r="V1574" t="s">
        <v>42</v>
      </c>
      <c r="AL1574" t="s">
        <v>43</v>
      </c>
    </row>
    <row r="1575" spans="1:38" x14ac:dyDescent="0.25">
      <c r="A1575">
        <v>1573</v>
      </c>
      <c r="B1575" t="s">
        <v>4632</v>
      </c>
      <c r="C1575" s="6" t="s">
        <v>478</v>
      </c>
      <c r="D1575">
        <v>52</v>
      </c>
      <c r="E1575" t="s">
        <v>54</v>
      </c>
      <c r="F1575" t="s">
        <v>55</v>
      </c>
      <c r="G1575" t="s">
        <v>422</v>
      </c>
      <c r="H1575" t="s">
        <v>82</v>
      </c>
      <c r="I1575" t="s">
        <v>57</v>
      </c>
      <c r="J1575" t="s">
        <v>82</v>
      </c>
      <c r="K1575" t="s">
        <v>82</v>
      </c>
      <c r="L1575" t="s">
        <v>50</v>
      </c>
      <c r="N1575" t="s">
        <v>59</v>
      </c>
      <c r="O1575" t="s">
        <v>287</v>
      </c>
      <c r="P1575" t="s">
        <v>422</v>
      </c>
      <c r="Q1575" t="s">
        <v>82</v>
      </c>
      <c r="R1575" t="s">
        <v>57</v>
      </c>
      <c r="S1575" t="s">
        <v>886</v>
      </c>
      <c r="W1575" t="s">
        <v>42</v>
      </c>
      <c r="AL1575" t="s">
        <v>43</v>
      </c>
    </row>
    <row r="1576" spans="1:38" x14ac:dyDescent="0.25">
      <c r="A1576">
        <v>1574</v>
      </c>
      <c r="B1576" t="s">
        <v>4633</v>
      </c>
      <c r="C1576" s="6" t="s">
        <v>1018</v>
      </c>
      <c r="D1576">
        <v>35</v>
      </c>
      <c r="E1576" t="s">
        <v>54</v>
      </c>
      <c r="F1576" t="s">
        <v>47</v>
      </c>
      <c r="J1576" t="s">
        <v>97</v>
      </c>
      <c r="K1576" t="s">
        <v>82</v>
      </c>
      <c r="L1576" t="s">
        <v>34</v>
      </c>
      <c r="M1576" t="s">
        <v>951</v>
      </c>
      <c r="N1576" t="s">
        <v>59</v>
      </c>
      <c r="O1576" t="s">
        <v>287</v>
      </c>
      <c r="P1576" t="s">
        <v>97</v>
      </c>
      <c r="Q1576" t="s">
        <v>82</v>
      </c>
      <c r="R1576" t="s">
        <v>57</v>
      </c>
      <c r="S1576" t="s">
        <v>4634</v>
      </c>
      <c r="V1576" t="s">
        <v>42</v>
      </c>
      <c r="W1576" t="s">
        <v>42</v>
      </c>
      <c r="X1576" t="s">
        <v>42</v>
      </c>
      <c r="AA1576" t="s">
        <v>42</v>
      </c>
      <c r="AL1576" t="s">
        <v>43</v>
      </c>
    </row>
    <row r="1577" spans="1:38" x14ac:dyDescent="0.25">
      <c r="A1577">
        <v>1575</v>
      </c>
      <c r="B1577" t="s">
        <v>4635</v>
      </c>
      <c r="C1577" s="6" t="s">
        <v>4636</v>
      </c>
      <c r="D1577">
        <v>58</v>
      </c>
      <c r="E1577" t="s">
        <v>46</v>
      </c>
      <c r="F1577" t="s">
        <v>47</v>
      </c>
      <c r="G1577" t="s">
        <v>93</v>
      </c>
      <c r="H1577" t="s">
        <v>93</v>
      </c>
      <c r="I1577" t="s">
        <v>57</v>
      </c>
      <c r="J1577" t="s">
        <v>93</v>
      </c>
      <c r="L1577" t="s">
        <v>50</v>
      </c>
      <c r="N1577" t="s">
        <v>59</v>
      </c>
      <c r="O1577" t="s">
        <v>70</v>
      </c>
      <c r="P1577" t="s">
        <v>93</v>
      </c>
      <c r="S1577" t="s">
        <v>726</v>
      </c>
      <c r="U1577" t="s">
        <v>42</v>
      </c>
      <c r="W1577" t="s">
        <v>42</v>
      </c>
      <c r="AK1577" t="s">
        <v>42</v>
      </c>
      <c r="AL1577" t="s">
        <v>43</v>
      </c>
    </row>
    <row r="1578" spans="1:38" x14ac:dyDescent="0.25">
      <c r="A1578">
        <v>1576</v>
      </c>
      <c r="B1578" t="s">
        <v>4637</v>
      </c>
      <c r="C1578" s="6" t="s">
        <v>509</v>
      </c>
      <c r="D1578">
        <v>30</v>
      </c>
      <c r="E1578" t="s">
        <v>46</v>
      </c>
      <c r="F1578" t="s">
        <v>47</v>
      </c>
      <c r="G1578" t="s">
        <v>422</v>
      </c>
      <c r="H1578" t="s">
        <v>82</v>
      </c>
      <c r="I1578" t="s">
        <v>57</v>
      </c>
      <c r="J1578" t="s">
        <v>1804</v>
      </c>
      <c r="K1578" t="s">
        <v>82</v>
      </c>
      <c r="L1578" t="s">
        <v>34</v>
      </c>
      <c r="M1578" t="s">
        <v>110</v>
      </c>
      <c r="N1578" t="s">
        <v>59</v>
      </c>
      <c r="O1578" t="s">
        <v>110</v>
      </c>
      <c r="P1578" t="s">
        <v>1804</v>
      </c>
      <c r="Q1578" t="s">
        <v>82</v>
      </c>
      <c r="S1578" t="s">
        <v>4638</v>
      </c>
      <c r="V1578" t="s">
        <v>42</v>
      </c>
      <c r="W1578" t="s">
        <v>42</v>
      </c>
      <c r="AK1578" t="s">
        <v>42</v>
      </c>
      <c r="AL1578" t="s">
        <v>43</v>
      </c>
    </row>
    <row r="1579" spans="1:38" x14ac:dyDescent="0.25">
      <c r="A1579">
        <v>1577</v>
      </c>
      <c r="B1579" t="s">
        <v>4639</v>
      </c>
      <c r="C1579" s="6" t="s">
        <v>4640</v>
      </c>
      <c r="D1579">
        <v>41</v>
      </c>
      <c r="E1579" t="s">
        <v>46</v>
      </c>
      <c r="F1579" t="s">
        <v>106</v>
      </c>
      <c r="G1579" t="s">
        <v>178</v>
      </c>
      <c r="H1579" t="s">
        <v>82</v>
      </c>
      <c r="I1579" t="s">
        <v>57</v>
      </c>
      <c r="J1579" t="s">
        <v>208</v>
      </c>
      <c r="K1579" t="s">
        <v>93</v>
      </c>
      <c r="L1579" t="s">
        <v>50</v>
      </c>
      <c r="N1579" t="s">
        <v>59</v>
      </c>
      <c r="O1579" t="s">
        <v>60</v>
      </c>
      <c r="P1579" t="s">
        <v>61</v>
      </c>
      <c r="R1579" t="s">
        <v>57</v>
      </c>
      <c r="S1579" t="s">
        <v>4641</v>
      </c>
      <c r="W1579" t="s">
        <v>42</v>
      </c>
      <c r="Y1579" t="s">
        <v>42</v>
      </c>
      <c r="AL1579" t="s">
        <v>43</v>
      </c>
    </row>
    <row r="1580" spans="1:38" x14ac:dyDescent="0.25">
      <c r="A1580">
        <v>1578</v>
      </c>
      <c r="B1580" t="s">
        <v>4642</v>
      </c>
      <c r="C1580" s="6" t="s">
        <v>540</v>
      </c>
      <c r="D1580">
        <v>29</v>
      </c>
      <c r="E1580" t="s">
        <v>46</v>
      </c>
      <c r="F1580" t="s">
        <v>55</v>
      </c>
      <c r="G1580" t="s">
        <v>422</v>
      </c>
      <c r="H1580" t="s">
        <v>82</v>
      </c>
      <c r="I1580" t="s">
        <v>57</v>
      </c>
      <c r="J1580" t="s">
        <v>422</v>
      </c>
      <c r="L1580" t="s">
        <v>50</v>
      </c>
      <c r="N1580" t="s">
        <v>2057</v>
      </c>
      <c r="O1580" t="s">
        <v>70</v>
      </c>
      <c r="P1580" t="s">
        <v>422</v>
      </c>
      <c r="S1580" t="s">
        <v>412</v>
      </c>
      <c r="W1580" t="s">
        <v>42</v>
      </c>
      <c r="AK1580" t="s">
        <v>42</v>
      </c>
      <c r="AL1580" t="s">
        <v>43</v>
      </c>
    </row>
    <row r="1581" spans="1:38" x14ac:dyDescent="0.25">
      <c r="A1581">
        <v>1579</v>
      </c>
      <c r="B1581" t="s">
        <v>4643</v>
      </c>
      <c r="C1581" s="6" t="s">
        <v>1010</v>
      </c>
      <c r="D1581">
        <v>46</v>
      </c>
      <c r="E1581" t="s">
        <v>46</v>
      </c>
      <c r="F1581" t="s">
        <v>55</v>
      </c>
      <c r="G1581" t="s">
        <v>469</v>
      </c>
      <c r="H1581" t="s">
        <v>202</v>
      </c>
      <c r="I1581" t="s">
        <v>57</v>
      </c>
      <c r="J1581" t="s">
        <v>469</v>
      </c>
      <c r="K1581" t="s">
        <v>202</v>
      </c>
      <c r="L1581" t="s">
        <v>70</v>
      </c>
      <c r="O1581" t="s">
        <v>70</v>
      </c>
      <c r="P1581" t="s">
        <v>469</v>
      </c>
      <c r="Q1581" t="s">
        <v>202</v>
      </c>
      <c r="R1581" t="s">
        <v>57</v>
      </c>
      <c r="S1581" t="s">
        <v>4644</v>
      </c>
      <c r="U1581" t="s">
        <v>42</v>
      </c>
      <c r="W1581" t="s">
        <v>42</v>
      </c>
      <c r="AC1581" t="s">
        <v>42</v>
      </c>
      <c r="AK1581" t="s">
        <v>42</v>
      </c>
      <c r="AL1581" t="s">
        <v>43</v>
      </c>
    </row>
    <row r="1582" spans="1:38" x14ac:dyDescent="0.25">
      <c r="A1582">
        <v>1580</v>
      </c>
      <c r="B1582" t="s">
        <v>4645</v>
      </c>
      <c r="C1582" s="6" t="s">
        <v>2861</v>
      </c>
      <c r="D1582">
        <v>48</v>
      </c>
      <c r="E1582" t="s">
        <v>54</v>
      </c>
      <c r="F1582" t="s">
        <v>47</v>
      </c>
      <c r="G1582" t="s">
        <v>208</v>
      </c>
      <c r="J1582" t="s">
        <v>208</v>
      </c>
      <c r="K1582" t="s">
        <v>93</v>
      </c>
      <c r="L1582" t="s">
        <v>50</v>
      </c>
      <c r="N1582" t="s">
        <v>170</v>
      </c>
      <c r="O1582" t="s">
        <v>70</v>
      </c>
      <c r="S1582" t="s">
        <v>762</v>
      </c>
      <c r="U1582" t="s">
        <v>42</v>
      </c>
      <c r="AD1582" t="s">
        <v>42</v>
      </c>
      <c r="AL1582" t="s">
        <v>43</v>
      </c>
    </row>
    <row r="1583" spans="1:38" x14ac:dyDescent="0.25">
      <c r="A1583">
        <v>1581</v>
      </c>
      <c r="B1583" t="s">
        <v>4646</v>
      </c>
      <c r="C1583" s="6" t="s">
        <v>4647</v>
      </c>
      <c r="D1583">
        <v>42</v>
      </c>
      <c r="E1583" t="s">
        <v>46</v>
      </c>
      <c r="F1583" t="s">
        <v>55</v>
      </c>
      <c r="G1583" t="s">
        <v>260</v>
      </c>
      <c r="H1583" t="s">
        <v>49</v>
      </c>
      <c r="J1583" t="s">
        <v>260</v>
      </c>
      <c r="K1583" t="s">
        <v>49</v>
      </c>
      <c r="L1583" t="s">
        <v>70</v>
      </c>
      <c r="N1583" t="s">
        <v>59</v>
      </c>
      <c r="O1583" t="s">
        <v>70</v>
      </c>
      <c r="S1583" t="s">
        <v>4648</v>
      </c>
      <c r="V1583" t="s">
        <v>42</v>
      </c>
      <c r="W1583" t="s">
        <v>42</v>
      </c>
      <c r="AL1583" t="s">
        <v>43</v>
      </c>
    </row>
    <row r="1584" spans="1:38" x14ac:dyDescent="0.25">
      <c r="A1584">
        <v>1582</v>
      </c>
      <c r="B1584" t="s">
        <v>4649</v>
      </c>
      <c r="C1584" s="6" t="s">
        <v>3236</v>
      </c>
      <c r="D1584">
        <v>33</v>
      </c>
      <c r="E1584" t="s">
        <v>46</v>
      </c>
      <c r="F1584" t="s">
        <v>55</v>
      </c>
      <c r="G1584" t="s">
        <v>422</v>
      </c>
      <c r="H1584" t="s">
        <v>82</v>
      </c>
      <c r="I1584" t="s">
        <v>57</v>
      </c>
      <c r="J1584" t="s">
        <v>422</v>
      </c>
      <c r="K1584" t="s">
        <v>82</v>
      </c>
      <c r="L1584" t="s">
        <v>70</v>
      </c>
      <c r="N1584" t="s">
        <v>166</v>
      </c>
      <c r="O1584" t="s">
        <v>70</v>
      </c>
      <c r="P1584" t="s">
        <v>422</v>
      </c>
      <c r="Q1584" t="s">
        <v>82</v>
      </c>
      <c r="S1584" t="s">
        <v>412</v>
      </c>
      <c r="W1584" t="s">
        <v>42</v>
      </c>
      <c r="AK1584" t="s">
        <v>42</v>
      </c>
      <c r="AL1584" t="s">
        <v>43</v>
      </c>
    </row>
    <row r="1585" spans="1:38" x14ac:dyDescent="0.25">
      <c r="A1585">
        <v>1583</v>
      </c>
      <c r="B1585" t="s">
        <v>4650</v>
      </c>
      <c r="C1585" s="6" t="s">
        <v>4651</v>
      </c>
      <c r="D1585">
        <v>55</v>
      </c>
      <c r="E1585" t="s">
        <v>54</v>
      </c>
      <c r="F1585" t="s">
        <v>55</v>
      </c>
      <c r="G1585" t="s">
        <v>1243</v>
      </c>
      <c r="H1585" t="s">
        <v>82</v>
      </c>
      <c r="I1585" t="s">
        <v>57</v>
      </c>
      <c r="J1585" t="s">
        <v>1243</v>
      </c>
      <c r="L1585" t="s">
        <v>70</v>
      </c>
      <c r="N1585" t="s">
        <v>927</v>
      </c>
      <c r="O1585" t="s">
        <v>70</v>
      </c>
      <c r="P1585" t="s">
        <v>1243</v>
      </c>
      <c r="S1585" t="s">
        <v>4652</v>
      </c>
      <c r="U1585" t="s">
        <v>42</v>
      </c>
      <c r="V1585" t="s">
        <v>42</v>
      </c>
      <c r="W1585" t="s">
        <v>42</v>
      </c>
      <c r="AA1585" t="s">
        <v>42</v>
      </c>
      <c r="AK1585" t="s">
        <v>42</v>
      </c>
      <c r="AL1585" t="s">
        <v>43</v>
      </c>
    </row>
    <row r="1586" spans="1:38" x14ac:dyDescent="0.25">
      <c r="A1586">
        <v>1584</v>
      </c>
      <c r="B1586" t="s">
        <v>4653</v>
      </c>
      <c r="C1586" s="6" t="s">
        <v>4654</v>
      </c>
      <c r="D1586">
        <v>49</v>
      </c>
      <c r="E1586" t="s">
        <v>46</v>
      </c>
      <c r="F1586" t="s">
        <v>55</v>
      </c>
      <c r="G1586" t="s">
        <v>279</v>
      </c>
      <c r="H1586" t="s">
        <v>101</v>
      </c>
      <c r="J1586" t="s">
        <v>341</v>
      </c>
      <c r="K1586" t="s">
        <v>101</v>
      </c>
      <c r="L1586" t="s">
        <v>50</v>
      </c>
      <c r="N1586" t="s">
        <v>59</v>
      </c>
      <c r="O1586" t="s">
        <v>70</v>
      </c>
      <c r="S1586" t="s">
        <v>784</v>
      </c>
      <c r="U1586" t="s">
        <v>42</v>
      </c>
      <c r="V1586" t="s">
        <v>42</v>
      </c>
      <c r="AL1586" t="s">
        <v>43</v>
      </c>
    </row>
    <row r="1587" spans="1:38" x14ac:dyDescent="0.25">
      <c r="A1587">
        <v>1585</v>
      </c>
      <c r="B1587" t="s">
        <v>4655</v>
      </c>
      <c r="C1587" s="6" t="s">
        <v>3307</v>
      </c>
      <c r="D1587">
        <v>25</v>
      </c>
      <c r="E1587" t="s">
        <v>46</v>
      </c>
      <c r="F1587" t="s">
        <v>55</v>
      </c>
      <c r="G1587" t="s">
        <v>422</v>
      </c>
      <c r="H1587" t="s">
        <v>82</v>
      </c>
      <c r="J1587" t="s">
        <v>422</v>
      </c>
      <c r="K1587" t="s">
        <v>82</v>
      </c>
      <c r="L1587" t="s">
        <v>34</v>
      </c>
      <c r="M1587" t="s">
        <v>951</v>
      </c>
      <c r="N1587" t="s">
        <v>269</v>
      </c>
      <c r="O1587" t="s">
        <v>287</v>
      </c>
      <c r="S1587" t="s">
        <v>4656</v>
      </c>
      <c r="U1587" t="s">
        <v>42</v>
      </c>
      <c r="V1587" t="s">
        <v>42</v>
      </c>
      <c r="AL1587" t="s">
        <v>43</v>
      </c>
    </row>
    <row r="1588" spans="1:38" x14ac:dyDescent="0.25">
      <c r="A1588">
        <v>1586</v>
      </c>
      <c r="B1588" t="s">
        <v>4657</v>
      </c>
      <c r="C1588" s="6" t="s">
        <v>4658</v>
      </c>
      <c r="D1588">
        <v>54</v>
      </c>
      <c r="E1588" t="s">
        <v>46</v>
      </c>
      <c r="F1588" t="s">
        <v>55</v>
      </c>
      <c r="G1588" t="s">
        <v>2153</v>
      </c>
      <c r="H1588" t="s">
        <v>82</v>
      </c>
      <c r="I1588" t="s">
        <v>57</v>
      </c>
      <c r="J1588" t="s">
        <v>82</v>
      </c>
      <c r="L1588" t="s">
        <v>50</v>
      </c>
      <c r="N1588" t="s">
        <v>456</v>
      </c>
      <c r="O1588" t="s">
        <v>70</v>
      </c>
      <c r="P1588" t="s">
        <v>2153</v>
      </c>
      <c r="S1588" t="s">
        <v>4659</v>
      </c>
      <c r="U1588" t="s">
        <v>42</v>
      </c>
      <c r="W1588" t="s">
        <v>42</v>
      </c>
      <c r="AA1588" t="s">
        <v>42</v>
      </c>
      <c r="AK1588" t="s">
        <v>42</v>
      </c>
      <c r="AL1588" t="s">
        <v>43</v>
      </c>
    </row>
    <row r="1589" spans="1:38" x14ac:dyDescent="0.25">
      <c r="A1589">
        <v>1587</v>
      </c>
      <c r="B1589" t="s">
        <v>4660</v>
      </c>
      <c r="C1589" s="6" t="s">
        <v>4661</v>
      </c>
      <c r="D1589">
        <v>44</v>
      </c>
      <c r="E1589" t="s">
        <v>46</v>
      </c>
      <c r="F1589" t="s">
        <v>106</v>
      </c>
      <c r="G1589" t="s">
        <v>208</v>
      </c>
      <c r="J1589" t="s">
        <v>208</v>
      </c>
      <c r="K1589" t="s">
        <v>93</v>
      </c>
      <c r="L1589" t="s">
        <v>50</v>
      </c>
      <c r="N1589" t="s">
        <v>170</v>
      </c>
      <c r="O1589" t="s">
        <v>34</v>
      </c>
      <c r="S1589" t="s">
        <v>2046</v>
      </c>
      <c r="U1589" t="s">
        <v>42</v>
      </c>
      <c r="V1589" t="s">
        <v>42</v>
      </c>
      <c r="AA1589" t="s">
        <v>42</v>
      </c>
      <c r="AL1589" t="s">
        <v>43</v>
      </c>
    </row>
    <row r="1590" spans="1:38" x14ac:dyDescent="0.25">
      <c r="A1590">
        <v>1588</v>
      </c>
      <c r="B1590" t="s">
        <v>4662</v>
      </c>
      <c r="C1590" s="6" t="s">
        <v>524</v>
      </c>
      <c r="D1590">
        <v>60</v>
      </c>
      <c r="E1590" t="s">
        <v>46</v>
      </c>
      <c r="F1590" t="s">
        <v>55</v>
      </c>
      <c r="G1590" t="s">
        <v>418</v>
      </c>
      <c r="H1590" t="s">
        <v>93</v>
      </c>
      <c r="I1590" t="s">
        <v>57</v>
      </c>
      <c r="J1590" t="s">
        <v>418</v>
      </c>
      <c r="K1590" t="s">
        <v>93</v>
      </c>
      <c r="L1590" t="s">
        <v>70</v>
      </c>
      <c r="N1590" t="s">
        <v>102</v>
      </c>
      <c r="O1590" t="s">
        <v>70</v>
      </c>
      <c r="P1590" t="s">
        <v>418</v>
      </c>
      <c r="Q1590" t="s">
        <v>93</v>
      </c>
      <c r="R1590" t="s">
        <v>57</v>
      </c>
      <c r="S1590" t="s">
        <v>4663</v>
      </c>
      <c r="AC1590" t="s">
        <v>42</v>
      </c>
      <c r="AD1590" t="s">
        <v>42</v>
      </c>
      <c r="AL1590" t="s">
        <v>43</v>
      </c>
    </row>
    <row r="1591" spans="1:38" x14ac:dyDescent="0.25">
      <c r="A1591">
        <v>1589</v>
      </c>
      <c r="B1591" t="s">
        <v>4664</v>
      </c>
      <c r="C1591" s="6" t="s">
        <v>4665</v>
      </c>
      <c r="D1591">
        <v>22</v>
      </c>
      <c r="E1591" t="s">
        <v>54</v>
      </c>
      <c r="F1591" t="s">
        <v>55</v>
      </c>
      <c r="G1591" t="s">
        <v>362</v>
      </c>
      <c r="H1591" t="s">
        <v>251</v>
      </c>
      <c r="J1591" t="s">
        <v>362</v>
      </c>
      <c r="K1591" t="s">
        <v>251</v>
      </c>
      <c r="L1591" t="s">
        <v>50</v>
      </c>
      <c r="N1591" t="s">
        <v>4666</v>
      </c>
      <c r="O1591" t="s">
        <v>70</v>
      </c>
      <c r="S1591" t="s">
        <v>762</v>
      </c>
      <c r="U1591" t="s">
        <v>42</v>
      </c>
      <c r="AL1591" t="s">
        <v>43</v>
      </c>
    </row>
    <row r="1592" spans="1:38" x14ac:dyDescent="0.25">
      <c r="A1592">
        <v>1590</v>
      </c>
      <c r="B1592" t="s">
        <v>4667</v>
      </c>
      <c r="C1592" s="6" t="s">
        <v>4668</v>
      </c>
      <c r="D1592">
        <v>55</v>
      </c>
      <c r="E1592" t="s">
        <v>46</v>
      </c>
      <c r="F1592" t="s">
        <v>106</v>
      </c>
      <c r="G1592" t="s">
        <v>101</v>
      </c>
      <c r="H1592" t="s">
        <v>101</v>
      </c>
      <c r="I1592" t="s">
        <v>57</v>
      </c>
      <c r="J1592" t="s">
        <v>101</v>
      </c>
      <c r="K1592" t="s">
        <v>101</v>
      </c>
      <c r="L1592" t="s">
        <v>70</v>
      </c>
      <c r="O1592" t="s">
        <v>70</v>
      </c>
      <c r="P1592" t="s">
        <v>101</v>
      </c>
      <c r="Q1592" t="s">
        <v>101</v>
      </c>
      <c r="R1592" t="s">
        <v>57</v>
      </c>
      <c r="S1592" t="s">
        <v>4669</v>
      </c>
      <c r="U1592" t="s">
        <v>42</v>
      </c>
      <c r="AI1592" t="s">
        <v>1104</v>
      </c>
      <c r="AK1592" t="s">
        <v>42</v>
      </c>
      <c r="AL1592" t="s">
        <v>43</v>
      </c>
    </row>
    <row r="1593" spans="1:38" x14ac:dyDescent="0.25">
      <c r="A1593">
        <v>1591</v>
      </c>
      <c r="B1593" t="s">
        <v>4670</v>
      </c>
      <c r="C1593" s="6" t="s">
        <v>3006</v>
      </c>
      <c r="D1593">
        <v>48</v>
      </c>
      <c r="E1593" t="s">
        <v>46</v>
      </c>
      <c r="F1593" t="s">
        <v>47</v>
      </c>
      <c r="G1593" t="s">
        <v>208</v>
      </c>
      <c r="H1593" t="s">
        <v>93</v>
      </c>
      <c r="I1593" t="s">
        <v>57</v>
      </c>
      <c r="J1593" t="s">
        <v>208</v>
      </c>
      <c r="K1593" t="s">
        <v>93</v>
      </c>
      <c r="L1593" t="s">
        <v>70</v>
      </c>
      <c r="N1593" t="s">
        <v>59</v>
      </c>
      <c r="O1593" t="s">
        <v>70</v>
      </c>
      <c r="P1593" t="s">
        <v>208</v>
      </c>
      <c r="Q1593" t="s">
        <v>93</v>
      </c>
      <c r="R1593" t="s">
        <v>57</v>
      </c>
      <c r="S1593" t="s">
        <v>4671</v>
      </c>
      <c r="V1593" t="s">
        <v>42</v>
      </c>
      <c r="AF1593" t="s">
        <v>42</v>
      </c>
      <c r="AL1593" t="s">
        <v>43</v>
      </c>
    </row>
    <row r="1594" spans="1:38" x14ac:dyDescent="0.25">
      <c r="A1594">
        <v>1592</v>
      </c>
      <c r="B1594" t="s">
        <v>4672</v>
      </c>
      <c r="C1594" s="6" t="s">
        <v>1946</v>
      </c>
      <c r="D1594">
        <v>32</v>
      </c>
      <c r="E1594" t="s">
        <v>46</v>
      </c>
      <c r="F1594" t="s">
        <v>55</v>
      </c>
      <c r="G1594" t="s">
        <v>192</v>
      </c>
      <c r="H1594" t="s">
        <v>82</v>
      </c>
      <c r="I1594" t="s">
        <v>57</v>
      </c>
      <c r="J1594" t="s">
        <v>82</v>
      </c>
      <c r="K1594" t="s">
        <v>82</v>
      </c>
      <c r="L1594" t="s">
        <v>50</v>
      </c>
      <c r="O1594" t="s">
        <v>70</v>
      </c>
      <c r="P1594" t="s">
        <v>82</v>
      </c>
      <c r="S1594" t="s">
        <v>4673</v>
      </c>
      <c r="W1594" t="s">
        <v>42</v>
      </c>
      <c r="AK1594" t="s">
        <v>42</v>
      </c>
      <c r="AL1594" t="s">
        <v>43</v>
      </c>
    </row>
    <row r="1595" spans="1:38" x14ac:dyDescent="0.25">
      <c r="A1595">
        <v>1593</v>
      </c>
      <c r="B1595" t="s">
        <v>4674</v>
      </c>
      <c r="C1595" s="6" t="s">
        <v>1502</v>
      </c>
      <c r="D1595">
        <v>54</v>
      </c>
      <c r="E1595" t="s">
        <v>54</v>
      </c>
      <c r="F1595" t="s">
        <v>55</v>
      </c>
      <c r="G1595" t="s">
        <v>346</v>
      </c>
      <c r="H1595" t="s">
        <v>93</v>
      </c>
      <c r="I1595" t="s">
        <v>57</v>
      </c>
      <c r="J1595" t="s">
        <v>346</v>
      </c>
      <c r="K1595" t="s">
        <v>93</v>
      </c>
      <c r="L1595" t="s">
        <v>70</v>
      </c>
      <c r="N1595" t="s">
        <v>350</v>
      </c>
      <c r="O1595" t="s">
        <v>70</v>
      </c>
      <c r="P1595" t="s">
        <v>346</v>
      </c>
      <c r="Q1595" t="s">
        <v>93</v>
      </c>
      <c r="R1595" t="s">
        <v>57</v>
      </c>
      <c r="S1595" t="s">
        <v>859</v>
      </c>
      <c r="U1595" t="s">
        <v>42</v>
      </c>
      <c r="W1595" t="s">
        <v>42</v>
      </c>
      <c r="X1595" t="s">
        <v>42</v>
      </c>
      <c r="AL1595" t="s">
        <v>43</v>
      </c>
    </row>
    <row r="1596" spans="1:38" x14ac:dyDescent="0.25">
      <c r="A1596">
        <v>1594</v>
      </c>
      <c r="B1596" t="s">
        <v>4675</v>
      </c>
      <c r="C1596" s="6" t="s">
        <v>1977</v>
      </c>
      <c r="D1596">
        <v>39</v>
      </c>
      <c r="E1596" t="s">
        <v>46</v>
      </c>
      <c r="F1596" t="s">
        <v>106</v>
      </c>
      <c r="G1596" t="s">
        <v>97</v>
      </c>
      <c r="H1596" t="s">
        <v>82</v>
      </c>
      <c r="I1596" t="s">
        <v>57</v>
      </c>
      <c r="J1596" t="s">
        <v>97</v>
      </c>
      <c r="K1596" t="s">
        <v>82</v>
      </c>
      <c r="L1596" t="s">
        <v>70</v>
      </c>
      <c r="N1596" t="s">
        <v>350</v>
      </c>
      <c r="O1596" t="s">
        <v>70</v>
      </c>
      <c r="P1596" t="s">
        <v>97</v>
      </c>
      <c r="Q1596" t="s">
        <v>82</v>
      </c>
      <c r="S1596" t="s">
        <v>247</v>
      </c>
      <c r="W1596" t="s">
        <v>42</v>
      </c>
      <c r="AK1596" t="s">
        <v>42</v>
      </c>
      <c r="AL1596" t="s">
        <v>43</v>
      </c>
    </row>
    <row r="1597" spans="1:38" x14ac:dyDescent="0.25">
      <c r="A1597">
        <v>1595</v>
      </c>
      <c r="B1597" t="s">
        <v>4676</v>
      </c>
      <c r="C1597" s="6" t="s">
        <v>4677</v>
      </c>
      <c r="D1597">
        <v>30</v>
      </c>
      <c r="E1597" t="s">
        <v>46</v>
      </c>
      <c r="F1597" t="s">
        <v>55</v>
      </c>
      <c r="G1597" t="s">
        <v>101</v>
      </c>
      <c r="H1597" t="s">
        <v>101</v>
      </c>
      <c r="J1597" t="s">
        <v>101</v>
      </c>
      <c r="K1597" t="s">
        <v>101</v>
      </c>
      <c r="L1597" t="s">
        <v>50</v>
      </c>
      <c r="N1597" t="s">
        <v>4678</v>
      </c>
      <c r="O1597" t="s">
        <v>34</v>
      </c>
      <c r="S1597" t="s">
        <v>4679</v>
      </c>
      <c r="T1597" t="s">
        <v>4432</v>
      </c>
      <c r="AA1597" t="s">
        <v>42</v>
      </c>
      <c r="AI1597" t="s">
        <v>1528</v>
      </c>
      <c r="AL1597" t="s">
        <v>43</v>
      </c>
    </row>
    <row r="1598" spans="1:38" x14ac:dyDescent="0.25">
      <c r="A1598">
        <v>1596</v>
      </c>
      <c r="B1598" t="s">
        <v>4680</v>
      </c>
      <c r="C1598" s="6" t="s">
        <v>3313</v>
      </c>
      <c r="D1598">
        <v>29</v>
      </c>
      <c r="E1598" t="s">
        <v>46</v>
      </c>
      <c r="F1598" t="s">
        <v>106</v>
      </c>
      <c r="G1598" t="s">
        <v>93</v>
      </c>
      <c r="H1598" t="s">
        <v>93</v>
      </c>
      <c r="I1598" t="s">
        <v>57</v>
      </c>
      <c r="J1598" t="s">
        <v>93</v>
      </c>
      <c r="K1598" t="s">
        <v>93</v>
      </c>
      <c r="L1598" t="s">
        <v>50</v>
      </c>
      <c r="N1598" t="s">
        <v>59</v>
      </c>
      <c r="O1598" t="s">
        <v>34</v>
      </c>
      <c r="P1598" t="s">
        <v>93</v>
      </c>
      <c r="Q1598" t="s">
        <v>93</v>
      </c>
      <c r="S1598" t="s">
        <v>412</v>
      </c>
      <c r="W1598" t="s">
        <v>42</v>
      </c>
      <c r="AK1598" t="s">
        <v>42</v>
      </c>
      <c r="AL1598" t="s">
        <v>43</v>
      </c>
    </row>
    <row r="1599" spans="1:38" x14ac:dyDescent="0.25">
      <c r="A1599">
        <v>1597</v>
      </c>
      <c r="B1599" t="s">
        <v>4681</v>
      </c>
      <c r="C1599" s="6" t="s">
        <v>4682</v>
      </c>
      <c r="D1599">
        <v>30</v>
      </c>
      <c r="E1599" t="s">
        <v>46</v>
      </c>
      <c r="F1599" t="s">
        <v>55</v>
      </c>
      <c r="G1599" t="s">
        <v>422</v>
      </c>
      <c r="H1599" t="s">
        <v>82</v>
      </c>
      <c r="J1599" t="s">
        <v>664</v>
      </c>
      <c r="K1599" t="s">
        <v>82</v>
      </c>
      <c r="L1599" t="s">
        <v>34</v>
      </c>
      <c r="M1599" t="s">
        <v>70</v>
      </c>
      <c r="N1599" t="s">
        <v>102</v>
      </c>
      <c r="O1599" t="s">
        <v>34</v>
      </c>
      <c r="S1599" t="s">
        <v>2623</v>
      </c>
      <c r="AD1599" t="s">
        <v>42</v>
      </c>
      <c r="AL1599" t="s">
        <v>43</v>
      </c>
    </row>
    <row r="1600" spans="1:38" x14ac:dyDescent="0.25">
      <c r="A1600">
        <v>1598</v>
      </c>
      <c r="B1600" t="s">
        <v>4683</v>
      </c>
      <c r="C1600" s="6" t="s">
        <v>4684</v>
      </c>
      <c r="D1600">
        <v>31</v>
      </c>
      <c r="E1600" t="s">
        <v>54</v>
      </c>
      <c r="F1600" t="s">
        <v>55</v>
      </c>
      <c r="G1600" t="s">
        <v>2091</v>
      </c>
      <c r="J1600" t="s">
        <v>81</v>
      </c>
      <c r="K1600" t="s">
        <v>82</v>
      </c>
      <c r="L1600" t="s">
        <v>50</v>
      </c>
      <c r="S1600" t="s">
        <v>117</v>
      </c>
      <c r="V1600" t="s">
        <v>42</v>
      </c>
      <c r="AI1600" t="s">
        <v>4685</v>
      </c>
      <c r="AL1600" t="s">
        <v>43</v>
      </c>
    </row>
    <row r="1601" spans="1:38" x14ac:dyDescent="0.25">
      <c r="A1601">
        <v>1599</v>
      </c>
      <c r="B1601" t="s">
        <v>4686</v>
      </c>
      <c r="C1601" s="6" t="s">
        <v>161</v>
      </c>
      <c r="D1601">
        <v>44</v>
      </c>
      <c r="E1601" t="s">
        <v>46</v>
      </c>
      <c r="F1601" t="s">
        <v>55</v>
      </c>
      <c r="G1601" t="s">
        <v>520</v>
      </c>
      <c r="H1601" t="s">
        <v>82</v>
      </c>
      <c r="I1601" t="s">
        <v>57</v>
      </c>
      <c r="J1601" t="s">
        <v>520</v>
      </c>
      <c r="L1601" t="s">
        <v>70</v>
      </c>
      <c r="N1601" t="s">
        <v>69</v>
      </c>
      <c r="O1601" t="s">
        <v>70</v>
      </c>
      <c r="P1601" t="s">
        <v>520</v>
      </c>
      <c r="S1601" t="s">
        <v>4687</v>
      </c>
      <c r="U1601" t="s">
        <v>42</v>
      </c>
      <c r="AA1601" t="s">
        <v>42</v>
      </c>
      <c r="AK1601" t="s">
        <v>42</v>
      </c>
      <c r="AL1601" t="s">
        <v>43</v>
      </c>
    </row>
    <row r="1602" spans="1:38" x14ac:dyDescent="0.25">
      <c r="A1602">
        <v>1600</v>
      </c>
      <c r="B1602" t="s">
        <v>4688</v>
      </c>
      <c r="C1602" s="6" t="s">
        <v>4689</v>
      </c>
      <c r="D1602">
        <v>61</v>
      </c>
      <c r="E1602" t="s">
        <v>46</v>
      </c>
      <c r="F1602" t="s">
        <v>55</v>
      </c>
      <c r="G1602" t="s">
        <v>442</v>
      </c>
      <c r="H1602" t="s">
        <v>49</v>
      </c>
      <c r="I1602" t="s">
        <v>57</v>
      </c>
      <c r="J1602" t="s">
        <v>58</v>
      </c>
      <c r="K1602" t="s">
        <v>49</v>
      </c>
      <c r="L1602" t="s">
        <v>34</v>
      </c>
      <c r="M1602" t="s">
        <v>4690</v>
      </c>
      <c r="N1602" t="s">
        <v>59</v>
      </c>
      <c r="O1602" t="s">
        <v>287</v>
      </c>
      <c r="P1602" t="s">
        <v>58</v>
      </c>
      <c r="Q1602" t="s">
        <v>49</v>
      </c>
      <c r="S1602" t="s">
        <v>4691</v>
      </c>
      <c r="U1602" t="s">
        <v>42</v>
      </c>
      <c r="AD1602" t="s">
        <v>42</v>
      </c>
      <c r="AF1602" t="s">
        <v>42</v>
      </c>
      <c r="AK1602" t="s">
        <v>42</v>
      </c>
      <c r="AL1602" t="s">
        <v>43</v>
      </c>
    </row>
    <row r="1603" spans="1:38" x14ac:dyDescent="0.25">
      <c r="A1603">
        <v>1601</v>
      </c>
      <c r="B1603" t="s">
        <v>4692</v>
      </c>
      <c r="C1603" s="6" t="s">
        <v>4693</v>
      </c>
      <c r="D1603">
        <v>45</v>
      </c>
      <c r="E1603" t="s">
        <v>54</v>
      </c>
      <c r="F1603" t="s">
        <v>55</v>
      </c>
      <c r="G1603" t="s">
        <v>208</v>
      </c>
      <c r="H1603" t="s">
        <v>93</v>
      </c>
      <c r="J1603" t="s">
        <v>208</v>
      </c>
      <c r="K1603" t="s">
        <v>93</v>
      </c>
      <c r="L1603" t="s">
        <v>70</v>
      </c>
      <c r="N1603" t="s">
        <v>102</v>
      </c>
      <c r="O1603" t="s">
        <v>70</v>
      </c>
      <c r="S1603" t="s">
        <v>111</v>
      </c>
      <c r="AC1603" t="s">
        <v>42</v>
      </c>
      <c r="AI1603" t="s">
        <v>1528</v>
      </c>
      <c r="AL1603" t="s">
        <v>43</v>
      </c>
    </row>
    <row r="1604" spans="1:38" x14ac:dyDescent="0.25">
      <c r="A1604">
        <v>1602</v>
      </c>
      <c r="B1604" t="s">
        <v>4694</v>
      </c>
      <c r="C1604" s="6" t="s">
        <v>1045</v>
      </c>
      <c r="D1604">
        <v>25</v>
      </c>
      <c r="E1604" t="s">
        <v>54</v>
      </c>
      <c r="F1604" t="s">
        <v>55</v>
      </c>
      <c r="G1604" t="s">
        <v>92</v>
      </c>
      <c r="H1604" t="s">
        <v>93</v>
      </c>
      <c r="I1604" t="s">
        <v>57</v>
      </c>
      <c r="J1604" t="s">
        <v>92</v>
      </c>
      <c r="L1604" t="s">
        <v>70</v>
      </c>
      <c r="N1604" t="s">
        <v>69</v>
      </c>
      <c r="O1604" t="s">
        <v>70</v>
      </c>
      <c r="P1604" t="s">
        <v>92</v>
      </c>
      <c r="S1604" t="s">
        <v>4695</v>
      </c>
      <c r="U1604" t="s">
        <v>42</v>
      </c>
      <c r="W1604" t="s">
        <v>42</v>
      </c>
      <c r="AL1604" t="s">
        <v>43</v>
      </c>
    </row>
    <row r="1605" spans="1:38" x14ac:dyDescent="0.25">
      <c r="A1605">
        <v>1603</v>
      </c>
      <c r="B1605" t="s">
        <v>4696</v>
      </c>
      <c r="C1605" s="6" t="s">
        <v>1989</v>
      </c>
      <c r="D1605">
        <v>29</v>
      </c>
      <c r="E1605" t="s">
        <v>46</v>
      </c>
      <c r="F1605" t="s">
        <v>55</v>
      </c>
      <c r="G1605" t="s">
        <v>251</v>
      </c>
      <c r="H1605" t="s">
        <v>251</v>
      </c>
      <c r="I1605" t="s">
        <v>57</v>
      </c>
      <c r="J1605" t="s">
        <v>251</v>
      </c>
      <c r="K1605" t="s">
        <v>251</v>
      </c>
      <c r="L1605" t="s">
        <v>70</v>
      </c>
      <c r="N1605" t="s">
        <v>166</v>
      </c>
      <c r="O1605" t="s">
        <v>70</v>
      </c>
      <c r="P1605" t="s">
        <v>251</v>
      </c>
      <c r="Q1605" t="s">
        <v>251</v>
      </c>
      <c r="R1605" t="s">
        <v>57</v>
      </c>
      <c r="S1605" t="s">
        <v>4697</v>
      </c>
      <c r="V1605" t="s">
        <v>42</v>
      </c>
      <c r="W1605" t="s">
        <v>42</v>
      </c>
      <c r="AC1605" t="s">
        <v>42</v>
      </c>
      <c r="AL1605" t="s">
        <v>43</v>
      </c>
    </row>
    <row r="1606" spans="1:38" x14ac:dyDescent="0.25">
      <c r="A1606">
        <v>1604</v>
      </c>
      <c r="B1606" t="s">
        <v>4698</v>
      </c>
      <c r="C1606" s="6" t="s">
        <v>4390</v>
      </c>
      <c r="D1606">
        <v>41</v>
      </c>
      <c r="E1606" t="s">
        <v>46</v>
      </c>
      <c r="F1606" t="s">
        <v>60</v>
      </c>
      <c r="G1606" t="s">
        <v>201</v>
      </c>
      <c r="H1606" t="s">
        <v>202</v>
      </c>
      <c r="I1606" t="s">
        <v>57</v>
      </c>
      <c r="J1606" t="s">
        <v>201</v>
      </c>
      <c r="K1606" t="s">
        <v>202</v>
      </c>
      <c r="L1606" t="s">
        <v>50</v>
      </c>
      <c r="N1606" t="s">
        <v>59</v>
      </c>
      <c r="O1606" t="s">
        <v>60</v>
      </c>
      <c r="S1606" t="s">
        <v>3347</v>
      </c>
      <c r="T1606" t="s">
        <v>4699</v>
      </c>
      <c r="U1606" t="s">
        <v>42</v>
      </c>
      <c r="V1606" t="s">
        <v>42</v>
      </c>
      <c r="W1606" t="s">
        <v>42</v>
      </c>
      <c r="AK1606" t="s">
        <v>42</v>
      </c>
      <c r="AL1606" t="s">
        <v>43</v>
      </c>
    </row>
    <row r="1607" spans="1:38" x14ac:dyDescent="0.25">
      <c r="A1607">
        <v>1605</v>
      </c>
      <c r="B1607" t="s">
        <v>4700</v>
      </c>
      <c r="C1607" s="6" t="s">
        <v>1560</v>
      </c>
      <c r="D1607">
        <v>53</v>
      </c>
      <c r="E1607" t="s">
        <v>46</v>
      </c>
      <c r="F1607" t="s">
        <v>55</v>
      </c>
      <c r="G1607" t="s">
        <v>87</v>
      </c>
      <c r="H1607" t="s">
        <v>82</v>
      </c>
      <c r="I1607" t="s">
        <v>57</v>
      </c>
      <c r="J1607" t="s">
        <v>87</v>
      </c>
      <c r="K1607" t="s">
        <v>82</v>
      </c>
      <c r="L1607" t="s">
        <v>70</v>
      </c>
      <c r="O1607" t="s">
        <v>70</v>
      </c>
      <c r="P1607" t="s">
        <v>4701</v>
      </c>
      <c r="Q1607" t="s">
        <v>82</v>
      </c>
      <c r="R1607" t="s">
        <v>57</v>
      </c>
      <c r="S1607" t="s">
        <v>4702</v>
      </c>
      <c r="W1607" t="s">
        <v>42</v>
      </c>
      <c r="AC1607" t="s">
        <v>42</v>
      </c>
      <c r="AK1607" t="s">
        <v>42</v>
      </c>
      <c r="AL1607" t="s">
        <v>43</v>
      </c>
    </row>
    <row r="1608" spans="1:38" x14ac:dyDescent="0.25">
      <c r="A1608">
        <v>1606</v>
      </c>
      <c r="B1608" t="s">
        <v>4703</v>
      </c>
      <c r="C1608" s="6" t="s">
        <v>4704</v>
      </c>
      <c r="D1608">
        <v>41</v>
      </c>
      <c r="E1608" t="s">
        <v>46</v>
      </c>
      <c r="F1608" t="s">
        <v>55</v>
      </c>
      <c r="G1608" t="s">
        <v>790</v>
      </c>
      <c r="H1608" t="s">
        <v>82</v>
      </c>
      <c r="I1608" t="s">
        <v>57</v>
      </c>
      <c r="J1608" t="s">
        <v>2091</v>
      </c>
      <c r="K1608" t="s">
        <v>82</v>
      </c>
      <c r="L1608" t="s">
        <v>34</v>
      </c>
      <c r="M1608" t="s">
        <v>4075</v>
      </c>
      <c r="N1608" t="s">
        <v>59</v>
      </c>
      <c r="O1608" t="s">
        <v>110</v>
      </c>
      <c r="P1608" t="s">
        <v>2091</v>
      </c>
      <c r="Q1608" t="s">
        <v>82</v>
      </c>
      <c r="R1608" t="s">
        <v>57</v>
      </c>
      <c r="S1608" t="s">
        <v>4705</v>
      </c>
      <c r="V1608" t="s">
        <v>42</v>
      </c>
      <c r="W1608" t="s">
        <v>42</v>
      </c>
      <c r="AL1608" t="s">
        <v>43</v>
      </c>
    </row>
    <row r="1609" spans="1:38" x14ac:dyDescent="0.25">
      <c r="A1609">
        <v>1607</v>
      </c>
      <c r="B1609" t="s">
        <v>4706</v>
      </c>
      <c r="C1609" s="6" t="s">
        <v>4707</v>
      </c>
      <c r="D1609">
        <v>49</v>
      </c>
      <c r="E1609" t="s">
        <v>54</v>
      </c>
      <c r="F1609" t="s">
        <v>55</v>
      </c>
      <c r="G1609" t="s">
        <v>178</v>
      </c>
      <c r="H1609" t="s">
        <v>82</v>
      </c>
      <c r="J1609" t="s">
        <v>178</v>
      </c>
      <c r="K1609" t="s">
        <v>82</v>
      </c>
      <c r="L1609" t="s">
        <v>70</v>
      </c>
      <c r="N1609" t="s">
        <v>59</v>
      </c>
      <c r="O1609" t="s">
        <v>70</v>
      </c>
      <c r="S1609" t="s">
        <v>538</v>
      </c>
      <c r="U1609" t="s">
        <v>42</v>
      </c>
      <c r="AL1609" t="s">
        <v>43</v>
      </c>
    </row>
    <row r="1610" spans="1:38" x14ac:dyDescent="0.25">
      <c r="A1610">
        <v>1608</v>
      </c>
      <c r="B1610" t="s">
        <v>4708</v>
      </c>
      <c r="C1610" s="6" t="s">
        <v>4709</v>
      </c>
      <c r="D1610">
        <v>24</v>
      </c>
      <c r="E1610" t="s">
        <v>46</v>
      </c>
      <c r="F1610" t="s">
        <v>55</v>
      </c>
      <c r="G1610" t="s">
        <v>146</v>
      </c>
      <c r="H1610" t="s">
        <v>49</v>
      </c>
      <c r="I1610" t="s">
        <v>57</v>
      </c>
      <c r="J1610" t="s">
        <v>146</v>
      </c>
      <c r="K1610" t="s">
        <v>49</v>
      </c>
      <c r="L1610" t="s">
        <v>50</v>
      </c>
      <c r="N1610" t="s">
        <v>166</v>
      </c>
      <c r="O1610" t="s">
        <v>70</v>
      </c>
      <c r="P1610" t="s">
        <v>146</v>
      </c>
      <c r="Q1610" t="s">
        <v>49</v>
      </c>
      <c r="S1610" t="s">
        <v>4710</v>
      </c>
      <c r="U1610" t="s">
        <v>42</v>
      </c>
      <c r="V1610" t="s">
        <v>42</v>
      </c>
      <c r="W1610" t="s">
        <v>42</v>
      </c>
      <c r="AK1610" t="s">
        <v>42</v>
      </c>
      <c r="AL1610" t="s">
        <v>43</v>
      </c>
    </row>
    <row r="1611" spans="1:38" x14ac:dyDescent="0.25">
      <c r="A1611">
        <v>1609</v>
      </c>
      <c r="B1611" t="s">
        <v>4711</v>
      </c>
      <c r="C1611" s="6" t="s">
        <v>1489</v>
      </c>
      <c r="D1611">
        <v>47</v>
      </c>
      <c r="E1611" t="s">
        <v>46</v>
      </c>
      <c r="F1611" t="s">
        <v>55</v>
      </c>
      <c r="G1611" t="s">
        <v>93</v>
      </c>
      <c r="H1611" t="s">
        <v>93</v>
      </c>
      <c r="I1611" t="s">
        <v>57</v>
      </c>
      <c r="J1611" t="s">
        <v>93</v>
      </c>
      <c r="L1611" t="s">
        <v>50</v>
      </c>
      <c r="N1611" t="s">
        <v>927</v>
      </c>
      <c r="O1611" t="s">
        <v>70</v>
      </c>
      <c r="P1611" t="s">
        <v>93</v>
      </c>
      <c r="S1611" t="s">
        <v>159</v>
      </c>
      <c r="U1611" t="s">
        <v>42</v>
      </c>
      <c r="W1611" t="s">
        <v>42</v>
      </c>
      <c r="AK1611" t="s">
        <v>42</v>
      </c>
      <c r="AL1611" t="s">
        <v>43</v>
      </c>
    </row>
    <row r="1612" spans="1:38" x14ac:dyDescent="0.25">
      <c r="A1612">
        <v>1610</v>
      </c>
      <c r="B1612" t="s">
        <v>4712</v>
      </c>
      <c r="C1612" s="6" t="s">
        <v>4713</v>
      </c>
      <c r="D1612">
        <v>46</v>
      </c>
      <c r="E1612" t="s">
        <v>46</v>
      </c>
      <c r="F1612" t="s">
        <v>55</v>
      </c>
      <c r="G1612" t="s">
        <v>68</v>
      </c>
      <c r="H1612" t="s">
        <v>49</v>
      </c>
      <c r="I1612" t="s">
        <v>57</v>
      </c>
      <c r="J1612" t="s">
        <v>68</v>
      </c>
      <c r="L1612" t="s">
        <v>70</v>
      </c>
      <c r="N1612" t="s">
        <v>870</v>
      </c>
      <c r="O1612" t="s">
        <v>70</v>
      </c>
      <c r="P1612" t="s">
        <v>68</v>
      </c>
      <c r="S1612" t="s">
        <v>4714</v>
      </c>
      <c r="Y1612" t="s">
        <v>42</v>
      </c>
      <c r="AC1612" t="s">
        <v>42</v>
      </c>
      <c r="AI1612" t="s">
        <v>3846</v>
      </c>
      <c r="AK1612" t="s">
        <v>42</v>
      </c>
      <c r="AL1612" t="s">
        <v>43</v>
      </c>
    </row>
    <row r="1613" spans="1:38" x14ac:dyDescent="0.25">
      <c r="A1613">
        <v>1611</v>
      </c>
      <c r="B1613" t="s">
        <v>4715</v>
      </c>
      <c r="C1613" s="6" t="s">
        <v>4716</v>
      </c>
      <c r="D1613">
        <v>52</v>
      </c>
      <c r="E1613" t="s">
        <v>54</v>
      </c>
      <c r="F1613" t="s">
        <v>47</v>
      </c>
      <c r="G1613" t="s">
        <v>146</v>
      </c>
      <c r="I1613" t="s">
        <v>57</v>
      </c>
      <c r="J1613" t="s">
        <v>146</v>
      </c>
      <c r="K1613" t="s">
        <v>49</v>
      </c>
      <c r="L1613" t="s">
        <v>50</v>
      </c>
      <c r="N1613" t="s">
        <v>59</v>
      </c>
      <c r="O1613" t="s">
        <v>70</v>
      </c>
      <c r="P1613" t="s">
        <v>146</v>
      </c>
      <c r="Q1613" t="s">
        <v>49</v>
      </c>
      <c r="R1613" t="s">
        <v>57</v>
      </c>
      <c r="S1613" t="s">
        <v>813</v>
      </c>
      <c r="U1613" t="s">
        <v>42</v>
      </c>
      <c r="AA1613" t="s">
        <v>42</v>
      </c>
      <c r="AL1613" t="s">
        <v>43</v>
      </c>
    </row>
    <row r="1614" spans="1:38" x14ac:dyDescent="0.25">
      <c r="A1614">
        <v>1612</v>
      </c>
      <c r="B1614" t="s">
        <v>4717</v>
      </c>
      <c r="C1614" s="6" t="s">
        <v>3340</v>
      </c>
      <c r="D1614">
        <v>49</v>
      </c>
      <c r="E1614" t="s">
        <v>46</v>
      </c>
      <c r="F1614" t="s">
        <v>55</v>
      </c>
      <c r="G1614" t="s">
        <v>201</v>
      </c>
      <c r="H1614" t="s">
        <v>202</v>
      </c>
      <c r="I1614" t="s">
        <v>57</v>
      </c>
      <c r="J1614" t="s">
        <v>201</v>
      </c>
      <c r="K1614" t="s">
        <v>202</v>
      </c>
      <c r="L1614" t="s">
        <v>50</v>
      </c>
      <c r="N1614" t="s">
        <v>166</v>
      </c>
      <c r="O1614" t="s">
        <v>70</v>
      </c>
      <c r="P1614" t="s">
        <v>201</v>
      </c>
      <c r="Q1614" t="s">
        <v>202</v>
      </c>
      <c r="S1614" t="s">
        <v>4718</v>
      </c>
      <c r="V1614" t="s">
        <v>42</v>
      </c>
      <c r="W1614" t="s">
        <v>42</v>
      </c>
      <c r="AK1614" t="s">
        <v>42</v>
      </c>
      <c r="AL1614" t="s">
        <v>43</v>
      </c>
    </row>
    <row r="1615" spans="1:38" x14ac:dyDescent="0.25">
      <c r="A1615">
        <v>1613</v>
      </c>
      <c r="B1615" t="s">
        <v>4719</v>
      </c>
      <c r="C1615" s="6" t="s">
        <v>1315</v>
      </c>
      <c r="D1615">
        <v>40</v>
      </c>
      <c r="E1615" t="s">
        <v>46</v>
      </c>
      <c r="F1615" t="s">
        <v>55</v>
      </c>
      <c r="J1615" t="s">
        <v>3528</v>
      </c>
      <c r="K1615" t="s">
        <v>251</v>
      </c>
      <c r="L1615" t="s">
        <v>34</v>
      </c>
      <c r="M1615" t="s">
        <v>4720</v>
      </c>
      <c r="N1615" t="s">
        <v>59</v>
      </c>
      <c r="O1615" t="s">
        <v>287</v>
      </c>
      <c r="P1615" t="s">
        <v>3528</v>
      </c>
      <c r="Q1615" t="s">
        <v>251</v>
      </c>
      <c r="R1615" t="s">
        <v>57</v>
      </c>
      <c r="S1615" t="s">
        <v>4721</v>
      </c>
      <c r="V1615" t="s">
        <v>42</v>
      </c>
      <c r="W1615" t="s">
        <v>42</v>
      </c>
      <c r="X1615" t="s">
        <v>42</v>
      </c>
      <c r="AA1615" t="s">
        <v>42</v>
      </c>
      <c r="AL1615" t="s">
        <v>43</v>
      </c>
    </row>
    <row r="1616" spans="1:38" x14ac:dyDescent="0.25">
      <c r="A1616">
        <v>1614</v>
      </c>
      <c r="B1616" t="s">
        <v>4722</v>
      </c>
      <c r="C1616" s="6" t="s">
        <v>2501</v>
      </c>
      <c r="D1616">
        <v>40</v>
      </c>
      <c r="E1616" t="s">
        <v>54</v>
      </c>
      <c r="F1616" t="s">
        <v>55</v>
      </c>
      <c r="G1616" t="s">
        <v>4723</v>
      </c>
      <c r="H1616" t="s">
        <v>142</v>
      </c>
      <c r="I1616" t="s">
        <v>57</v>
      </c>
      <c r="J1616" t="s">
        <v>4723</v>
      </c>
      <c r="K1616" t="s">
        <v>142</v>
      </c>
      <c r="L1616" t="s">
        <v>70</v>
      </c>
      <c r="N1616" t="s">
        <v>59</v>
      </c>
      <c r="O1616" t="s">
        <v>70</v>
      </c>
      <c r="P1616" t="s">
        <v>4723</v>
      </c>
      <c r="Q1616" t="s">
        <v>142</v>
      </c>
      <c r="R1616" t="s">
        <v>57</v>
      </c>
      <c r="S1616" t="s">
        <v>897</v>
      </c>
      <c r="V1616" t="s">
        <v>42</v>
      </c>
      <c r="W1616" t="s">
        <v>42</v>
      </c>
      <c r="AL1616" t="s">
        <v>43</v>
      </c>
    </row>
    <row r="1617" spans="1:38" x14ac:dyDescent="0.25">
      <c r="A1617">
        <v>1615</v>
      </c>
      <c r="B1617" t="s">
        <v>4724</v>
      </c>
      <c r="C1617" s="6" t="s">
        <v>4725</v>
      </c>
      <c r="D1617">
        <v>28</v>
      </c>
      <c r="E1617" t="s">
        <v>46</v>
      </c>
      <c r="F1617" t="s">
        <v>55</v>
      </c>
      <c r="G1617" t="s">
        <v>1258</v>
      </c>
      <c r="H1617" t="s">
        <v>202</v>
      </c>
      <c r="I1617" t="s">
        <v>57</v>
      </c>
      <c r="J1617" t="s">
        <v>273</v>
      </c>
      <c r="L1617" t="s">
        <v>34</v>
      </c>
      <c r="M1617" t="s">
        <v>4726</v>
      </c>
      <c r="N1617" t="s">
        <v>59</v>
      </c>
      <c r="O1617" t="s">
        <v>4727</v>
      </c>
      <c r="P1617" t="s">
        <v>273</v>
      </c>
      <c r="S1617" t="s">
        <v>2637</v>
      </c>
      <c r="W1617" t="s">
        <v>42</v>
      </c>
      <c r="AA1617" t="s">
        <v>42</v>
      </c>
      <c r="AK1617" t="s">
        <v>42</v>
      </c>
      <c r="AL1617" t="s">
        <v>43</v>
      </c>
    </row>
    <row r="1618" spans="1:38" x14ac:dyDescent="0.25">
      <c r="A1618">
        <v>1616</v>
      </c>
      <c r="B1618" t="s">
        <v>4728</v>
      </c>
      <c r="C1618" s="6" t="s">
        <v>3139</v>
      </c>
      <c r="D1618">
        <v>64</v>
      </c>
      <c r="E1618" t="s">
        <v>46</v>
      </c>
      <c r="F1618" t="s">
        <v>106</v>
      </c>
      <c r="G1618" t="s">
        <v>101</v>
      </c>
      <c r="H1618" t="s">
        <v>101</v>
      </c>
      <c r="I1618" t="s">
        <v>57</v>
      </c>
      <c r="J1618" t="s">
        <v>101</v>
      </c>
      <c r="K1618" t="s">
        <v>101</v>
      </c>
      <c r="L1618" t="s">
        <v>70</v>
      </c>
      <c r="N1618" t="s">
        <v>59</v>
      </c>
      <c r="O1618" t="s">
        <v>70</v>
      </c>
      <c r="P1618" t="s">
        <v>101</v>
      </c>
      <c r="Q1618" t="s">
        <v>101</v>
      </c>
      <c r="R1618" t="s">
        <v>57</v>
      </c>
      <c r="S1618" t="s">
        <v>873</v>
      </c>
      <c r="V1618" t="s">
        <v>42</v>
      </c>
      <c r="AL1618" t="s">
        <v>43</v>
      </c>
    </row>
    <row r="1619" spans="1:38" x14ac:dyDescent="0.25">
      <c r="A1619">
        <v>1617</v>
      </c>
      <c r="B1619" t="s">
        <v>4729</v>
      </c>
      <c r="C1619" s="6" t="s">
        <v>1130</v>
      </c>
      <c r="D1619">
        <v>34</v>
      </c>
      <c r="E1619" t="s">
        <v>46</v>
      </c>
      <c r="F1619" t="s">
        <v>55</v>
      </c>
      <c r="G1619" t="s">
        <v>146</v>
      </c>
      <c r="J1619" t="s">
        <v>146</v>
      </c>
      <c r="L1619" t="s">
        <v>70</v>
      </c>
      <c r="N1619" t="s">
        <v>269</v>
      </c>
      <c r="O1619" t="s">
        <v>70</v>
      </c>
      <c r="S1619" t="s">
        <v>125</v>
      </c>
      <c r="AD1619" t="s">
        <v>42</v>
      </c>
      <c r="AL1619" t="s">
        <v>43</v>
      </c>
    </row>
    <row r="1620" spans="1:38" x14ac:dyDescent="0.25">
      <c r="A1620">
        <v>1618</v>
      </c>
      <c r="B1620" t="s">
        <v>4730</v>
      </c>
      <c r="C1620" s="6" t="s">
        <v>4731</v>
      </c>
      <c r="D1620">
        <v>55</v>
      </c>
      <c r="E1620" t="s">
        <v>54</v>
      </c>
      <c r="F1620" t="s">
        <v>55</v>
      </c>
      <c r="G1620" t="s">
        <v>92</v>
      </c>
      <c r="H1620" t="s">
        <v>93</v>
      </c>
      <c r="J1620" t="s">
        <v>92</v>
      </c>
      <c r="K1620" t="s">
        <v>93</v>
      </c>
      <c r="L1620" t="s">
        <v>70</v>
      </c>
      <c r="N1620" t="s">
        <v>59</v>
      </c>
      <c r="O1620" t="s">
        <v>70</v>
      </c>
      <c r="S1620" t="s">
        <v>198</v>
      </c>
      <c r="U1620" t="s">
        <v>42</v>
      </c>
      <c r="AA1620" t="s">
        <v>42</v>
      </c>
      <c r="AC1620" t="s">
        <v>42</v>
      </c>
      <c r="AL1620" t="s">
        <v>43</v>
      </c>
    </row>
    <row r="1621" spans="1:38" x14ac:dyDescent="0.25">
      <c r="A1621">
        <v>1619</v>
      </c>
      <c r="B1621" t="s">
        <v>4732</v>
      </c>
      <c r="C1621" s="6" t="s">
        <v>4733</v>
      </c>
      <c r="D1621">
        <v>49</v>
      </c>
      <c r="E1621" t="s">
        <v>54</v>
      </c>
      <c r="F1621" t="s">
        <v>55</v>
      </c>
      <c r="G1621" t="s">
        <v>3731</v>
      </c>
      <c r="H1621" t="s">
        <v>101</v>
      </c>
      <c r="I1621" t="s">
        <v>57</v>
      </c>
      <c r="J1621" t="s">
        <v>3731</v>
      </c>
      <c r="L1621" t="s">
        <v>70</v>
      </c>
      <c r="N1621" t="s">
        <v>59</v>
      </c>
      <c r="O1621" t="s">
        <v>70</v>
      </c>
      <c r="P1621" t="s">
        <v>3731</v>
      </c>
      <c r="S1621" t="s">
        <v>4734</v>
      </c>
      <c r="W1621" t="s">
        <v>42</v>
      </c>
      <c r="AK1621" t="s">
        <v>42</v>
      </c>
      <c r="AL1621" t="s">
        <v>43</v>
      </c>
    </row>
    <row r="1622" spans="1:38" x14ac:dyDescent="0.25">
      <c r="A1622">
        <v>1620</v>
      </c>
      <c r="B1622" t="s">
        <v>4735</v>
      </c>
      <c r="C1622" s="6" t="s">
        <v>692</v>
      </c>
      <c r="D1622">
        <v>52</v>
      </c>
      <c r="E1622" t="s">
        <v>46</v>
      </c>
      <c r="F1622" t="s">
        <v>55</v>
      </c>
      <c r="G1622" t="s">
        <v>1804</v>
      </c>
      <c r="H1622" t="s">
        <v>82</v>
      </c>
      <c r="I1622" t="s">
        <v>57</v>
      </c>
      <c r="J1622" t="s">
        <v>1804</v>
      </c>
      <c r="K1622" t="s">
        <v>82</v>
      </c>
      <c r="L1622" t="s">
        <v>70</v>
      </c>
      <c r="O1622" t="s">
        <v>70</v>
      </c>
      <c r="P1622" t="s">
        <v>1804</v>
      </c>
      <c r="Q1622" t="s">
        <v>82</v>
      </c>
      <c r="R1622" t="s">
        <v>57</v>
      </c>
      <c r="S1622" t="s">
        <v>4736</v>
      </c>
      <c r="Y1622" t="s">
        <v>42</v>
      </c>
      <c r="AC1622" t="s">
        <v>42</v>
      </c>
      <c r="AK1622" t="s">
        <v>42</v>
      </c>
      <c r="AL1622" t="s">
        <v>43</v>
      </c>
    </row>
    <row r="1623" spans="1:38" x14ac:dyDescent="0.25">
      <c r="A1623">
        <v>1621</v>
      </c>
      <c r="B1623" t="s">
        <v>4737</v>
      </c>
      <c r="C1623" s="6" t="s">
        <v>356</v>
      </c>
      <c r="D1623">
        <v>32</v>
      </c>
      <c r="E1623" t="s">
        <v>54</v>
      </c>
      <c r="F1623" t="s">
        <v>55</v>
      </c>
      <c r="G1623" t="s">
        <v>208</v>
      </c>
      <c r="H1623" t="s">
        <v>93</v>
      </c>
      <c r="I1623" t="s">
        <v>57</v>
      </c>
      <c r="J1623" t="s">
        <v>208</v>
      </c>
      <c r="L1623" t="s">
        <v>70</v>
      </c>
      <c r="N1623" t="s">
        <v>69</v>
      </c>
      <c r="O1623" t="s">
        <v>70</v>
      </c>
      <c r="P1623" t="s">
        <v>208</v>
      </c>
      <c r="S1623" t="s">
        <v>342</v>
      </c>
      <c r="U1623" t="s">
        <v>42</v>
      </c>
      <c r="AK1623" t="s">
        <v>42</v>
      </c>
      <c r="AL1623" t="s">
        <v>43</v>
      </c>
    </row>
    <row r="1624" spans="1:38" x14ac:dyDescent="0.25">
      <c r="A1624">
        <v>1622</v>
      </c>
      <c r="B1624" t="s">
        <v>4738</v>
      </c>
      <c r="C1624" s="6" t="s">
        <v>2026</v>
      </c>
      <c r="D1624">
        <v>49</v>
      </c>
      <c r="E1624" t="s">
        <v>54</v>
      </c>
      <c r="F1624" t="s">
        <v>106</v>
      </c>
      <c r="G1624" t="s">
        <v>2405</v>
      </c>
      <c r="H1624" t="s">
        <v>101</v>
      </c>
      <c r="I1624" t="s">
        <v>57</v>
      </c>
      <c r="J1624" t="s">
        <v>2405</v>
      </c>
      <c r="L1624" t="s">
        <v>70</v>
      </c>
      <c r="N1624" t="s">
        <v>59</v>
      </c>
      <c r="O1624" t="s">
        <v>70</v>
      </c>
      <c r="P1624" t="s">
        <v>2405</v>
      </c>
      <c r="S1624" t="s">
        <v>4739</v>
      </c>
      <c r="Y1624" t="s">
        <v>42</v>
      </c>
      <c r="AC1624" t="s">
        <v>42</v>
      </c>
      <c r="AK1624" t="s">
        <v>42</v>
      </c>
      <c r="AL1624" t="s">
        <v>43</v>
      </c>
    </row>
    <row r="1625" spans="1:38" x14ac:dyDescent="0.25">
      <c r="A1625">
        <v>1623</v>
      </c>
      <c r="B1625" t="s">
        <v>4740</v>
      </c>
      <c r="C1625" s="6" t="s">
        <v>4741</v>
      </c>
      <c r="D1625">
        <v>51</v>
      </c>
      <c r="E1625" t="s">
        <v>46</v>
      </c>
      <c r="F1625" t="s">
        <v>55</v>
      </c>
      <c r="G1625" t="s">
        <v>58</v>
      </c>
      <c r="H1625" t="s">
        <v>49</v>
      </c>
      <c r="I1625" t="s">
        <v>57</v>
      </c>
      <c r="J1625" t="s">
        <v>58</v>
      </c>
      <c r="K1625" t="s">
        <v>49</v>
      </c>
      <c r="L1625" t="s">
        <v>34</v>
      </c>
      <c r="M1625" t="s">
        <v>210</v>
      </c>
      <c r="N1625" t="s">
        <v>59</v>
      </c>
      <c r="O1625" t="s">
        <v>210</v>
      </c>
      <c r="P1625" t="s">
        <v>58</v>
      </c>
      <c r="Q1625" t="s">
        <v>49</v>
      </c>
      <c r="S1625" t="s">
        <v>4742</v>
      </c>
      <c r="U1625" t="s">
        <v>42</v>
      </c>
      <c r="W1625" t="s">
        <v>42</v>
      </c>
      <c r="AK1625" t="s">
        <v>42</v>
      </c>
      <c r="AL1625" t="s">
        <v>43</v>
      </c>
    </row>
    <row r="1626" spans="1:38" x14ac:dyDescent="0.25">
      <c r="A1626">
        <v>1624</v>
      </c>
      <c r="B1626" t="s">
        <v>4743</v>
      </c>
      <c r="C1626" s="6" t="s">
        <v>4744</v>
      </c>
      <c r="D1626">
        <v>37</v>
      </c>
      <c r="E1626" t="s">
        <v>46</v>
      </c>
      <c r="F1626" t="s">
        <v>106</v>
      </c>
      <c r="G1626" t="s">
        <v>165</v>
      </c>
      <c r="H1626" t="s">
        <v>93</v>
      </c>
      <c r="J1626" t="s">
        <v>165</v>
      </c>
      <c r="K1626" t="s">
        <v>93</v>
      </c>
      <c r="L1626" t="s">
        <v>50</v>
      </c>
      <c r="N1626" t="s">
        <v>59</v>
      </c>
      <c r="O1626" t="s">
        <v>70</v>
      </c>
      <c r="S1626" t="s">
        <v>4745</v>
      </c>
      <c r="U1626" t="s">
        <v>42</v>
      </c>
      <c r="V1626" t="s">
        <v>42</v>
      </c>
      <c r="AI1626" t="s">
        <v>713</v>
      </c>
      <c r="AL1626" t="s">
        <v>43</v>
      </c>
    </row>
    <row r="1627" spans="1:38" x14ac:dyDescent="0.25">
      <c r="A1627">
        <v>1625</v>
      </c>
      <c r="B1627" t="s">
        <v>4746</v>
      </c>
      <c r="C1627" s="6" t="s">
        <v>2821</v>
      </c>
      <c r="D1627">
        <v>35</v>
      </c>
      <c r="E1627" t="s">
        <v>46</v>
      </c>
      <c r="F1627" t="s">
        <v>55</v>
      </c>
      <c r="G1627" t="s">
        <v>208</v>
      </c>
      <c r="I1627" t="s">
        <v>57</v>
      </c>
      <c r="J1627" t="s">
        <v>82</v>
      </c>
      <c r="K1627" t="s">
        <v>82</v>
      </c>
      <c r="L1627" t="s">
        <v>34</v>
      </c>
      <c r="M1627" t="s">
        <v>4747</v>
      </c>
      <c r="N1627" t="s">
        <v>59</v>
      </c>
      <c r="O1627" t="s">
        <v>1960</v>
      </c>
      <c r="P1627" t="s">
        <v>82</v>
      </c>
      <c r="Q1627" t="s">
        <v>82</v>
      </c>
      <c r="R1627" t="s">
        <v>57</v>
      </c>
      <c r="S1627" t="s">
        <v>4748</v>
      </c>
      <c r="U1627" t="s">
        <v>42</v>
      </c>
      <c r="V1627" t="s">
        <v>42</v>
      </c>
      <c r="W1627" t="s">
        <v>42</v>
      </c>
      <c r="AC1627" t="s">
        <v>42</v>
      </c>
      <c r="AL1627" t="s">
        <v>43</v>
      </c>
    </row>
    <row r="1628" spans="1:38" x14ac:dyDescent="0.25">
      <c r="A1628">
        <v>1626</v>
      </c>
      <c r="B1628" t="s">
        <v>4749</v>
      </c>
      <c r="C1628" s="6" t="s">
        <v>157</v>
      </c>
      <c r="D1628">
        <v>25</v>
      </c>
      <c r="E1628" t="s">
        <v>46</v>
      </c>
      <c r="F1628" t="s">
        <v>55</v>
      </c>
      <c r="G1628" t="s">
        <v>81</v>
      </c>
      <c r="H1628" t="s">
        <v>82</v>
      </c>
      <c r="I1628" t="s">
        <v>57</v>
      </c>
      <c r="J1628" t="s">
        <v>81</v>
      </c>
      <c r="L1628" t="s">
        <v>70</v>
      </c>
      <c r="N1628" t="s">
        <v>170</v>
      </c>
      <c r="O1628" t="s">
        <v>70</v>
      </c>
      <c r="P1628" t="s">
        <v>81</v>
      </c>
      <c r="S1628" t="s">
        <v>4750</v>
      </c>
      <c r="V1628" t="s">
        <v>42</v>
      </c>
      <c r="W1628" t="s">
        <v>42</v>
      </c>
      <c r="AK1628" t="s">
        <v>42</v>
      </c>
      <c r="AL1628" t="s">
        <v>43</v>
      </c>
    </row>
    <row r="1629" spans="1:38" x14ac:dyDescent="0.25">
      <c r="A1629">
        <v>1627</v>
      </c>
      <c r="B1629" t="s">
        <v>4751</v>
      </c>
      <c r="C1629" s="6" t="s">
        <v>4752</v>
      </c>
      <c r="D1629">
        <v>44</v>
      </c>
      <c r="E1629" t="s">
        <v>54</v>
      </c>
      <c r="F1629" t="s">
        <v>55</v>
      </c>
      <c r="G1629" t="s">
        <v>101</v>
      </c>
      <c r="H1629" t="s">
        <v>101</v>
      </c>
      <c r="I1629" t="s">
        <v>57</v>
      </c>
      <c r="J1629" t="s">
        <v>101</v>
      </c>
      <c r="K1629" t="s">
        <v>101</v>
      </c>
      <c r="L1629" t="s">
        <v>70</v>
      </c>
      <c r="N1629" t="s">
        <v>2019</v>
      </c>
      <c r="O1629" t="s">
        <v>70</v>
      </c>
      <c r="P1629" t="s">
        <v>101</v>
      </c>
      <c r="Q1629" t="s">
        <v>101</v>
      </c>
      <c r="S1629" t="s">
        <v>4753</v>
      </c>
      <c r="W1629" t="s">
        <v>42</v>
      </c>
      <c r="AC1629" t="s">
        <v>42</v>
      </c>
      <c r="AK1629" t="s">
        <v>42</v>
      </c>
      <c r="AL1629" t="s">
        <v>43</v>
      </c>
    </row>
    <row r="1630" spans="1:38" x14ac:dyDescent="0.25">
      <c r="A1630">
        <v>1628</v>
      </c>
      <c r="B1630" t="s">
        <v>4754</v>
      </c>
      <c r="C1630" s="6" t="s">
        <v>4755</v>
      </c>
      <c r="D1630">
        <v>29</v>
      </c>
      <c r="E1630" t="s">
        <v>54</v>
      </c>
      <c r="F1630" t="s">
        <v>55</v>
      </c>
      <c r="G1630" t="s">
        <v>48</v>
      </c>
      <c r="H1630" t="s">
        <v>49</v>
      </c>
      <c r="I1630" t="s">
        <v>57</v>
      </c>
      <c r="J1630" t="s">
        <v>48</v>
      </c>
      <c r="K1630" t="s">
        <v>49</v>
      </c>
      <c r="L1630" t="s">
        <v>70</v>
      </c>
      <c r="N1630" t="s">
        <v>170</v>
      </c>
      <c r="O1630" t="s">
        <v>70</v>
      </c>
      <c r="P1630" t="s">
        <v>48</v>
      </c>
      <c r="Q1630" t="s">
        <v>49</v>
      </c>
      <c r="R1630" t="s">
        <v>57</v>
      </c>
      <c r="S1630" t="s">
        <v>4756</v>
      </c>
      <c r="U1630" t="s">
        <v>42</v>
      </c>
      <c r="AL1630" t="s">
        <v>43</v>
      </c>
    </row>
    <row r="1631" spans="1:38" x14ac:dyDescent="0.25">
      <c r="A1631">
        <v>1629</v>
      </c>
      <c r="B1631" t="s">
        <v>4757</v>
      </c>
      <c r="C1631" s="6" t="s">
        <v>2356</v>
      </c>
      <c r="D1631">
        <v>30</v>
      </c>
      <c r="E1631" t="s">
        <v>46</v>
      </c>
      <c r="F1631" t="s">
        <v>55</v>
      </c>
      <c r="G1631" t="s">
        <v>1500</v>
      </c>
      <c r="H1631" t="s">
        <v>82</v>
      </c>
      <c r="I1631" t="s">
        <v>57</v>
      </c>
      <c r="J1631" t="s">
        <v>82</v>
      </c>
      <c r="K1631" t="s">
        <v>82</v>
      </c>
      <c r="L1631" t="s">
        <v>50</v>
      </c>
      <c r="N1631" t="s">
        <v>4758</v>
      </c>
      <c r="O1631" t="s">
        <v>1796</v>
      </c>
      <c r="P1631" t="s">
        <v>82</v>
      </c>
      <c r="Q1631" t="s">
        <v>82</v>
      </c>
      <c r="S1631" t="s">
        <v>4759</v>
      </c>
      <c r="AA1631" t="s">
        <v>42</v>
      </c>
      <c r="AL1631" t="s">
        <v>43</v>
      </c>
    </row>
    <row r="1632" spans="1:38" x14ac:dyDescent="0.25">
      <c r="A1632">
        <v>1630</v>
      </c>
      <c r="B1632" t="s">
        <v>4760</v>
      </c>
      <c r="C1632" s="6" t="s">
        <v>2079</v>
      </c>
      <c r="D1632">
        <v>58</v>
      </c>
      <c r="E1632" t="s">
        <v>46</v>
      </c>
      <c r="F1632" t="s">
        <v>55</v>
      </c>
      <c r="G1632" t="s">
        <v>469</v>
      </c>
      <c r="H1632" t="s">
        <v>202</v>
      </c>
      <c r="I1632" t="s">
        <v>57</v>
      </c>
      <c r="J1632" t="s">
        <v>469</v>
      </c>
      <c r="K1632" t="s">
        <v>202</v>
      </c>
      <c r="L1632" t="s">
        <v>70</v>
      </c>
      <c r="N1632" t="s">
        <v>59</v>
      </c>
      <c r="O1632" t="s">
        <v>70</v>
      </c>
      <c r="P1632" t="s">
        <v>469</v>
      </c>
      <c r="Q1632" t="s">
        <v>202</v>
      </c>
      <c r="S1632" t="s">
        <v>4478</v>
      </c>
      <c r="U1632" t="s">
        <v>42</v>
      </c>
      <c r="W1632" t="s">
        <v>42</v>
      </c>
      <c r="AA1632" t="s">
        <v>42</v>
      </c>
      <c r="AK1632" t="s">
        <v>42</v>
      </c>
      <c r="AL1632" t="s">
        <v>43</v>
      </c>
    </row>
    <row r="1633" spans="1:38" x14ac:dyDescent="0.25">
      <c r="A1633">
        <v>1631</v>
      </c>
      <c r="B1633" t="s">
        <v>4761</v>
      </c>
      <c r="C1633" s="6" t="s">
        <v>1386</v>
      </c>
      <c r="D1633">
        <v>30</v>
      </c>
      <c r="E1633" t="s">
        <v>46</v>
      </c>
      <c r="F1633" t="s">
        <v>55</v>
      </c>
      <c r="G1633" t="s">
        <v>1731</v>
      </c>
      <c r="H1633" t="s">
        <v>93</v>
      </c>
      <c r="I1633" t="s">
        <v>57</v>
      </c>
      <c r="J1633" t="s">
        <v>1731</v>
      </c>
      <c r="K1633" t="s">
        <v>93</v>
      </c>
      <c r="L1633" t="s">
        <v>70</v>
      </c>
      <c r="N1633" t="s">
        <v>2203</v>
      </c>
      <c r="O1633" t="s">
        <v>70</v>
      </c>
      <c r="P1633" t="s">
        <v>1731</v>
      </c>
      <c r="Q1633" t="s">
        <v>93</v>
      </c>
      <c r="R1633" t="s">
        <v>57</v>
      </c>
      <c r="S1633" t="s">
        <v>4762</v>
      </c>
      <c r="Y1633" t="s">
        <v>42</v>
      </c>
      <c r="AC1633" t="s">
        <v>42</v>
      </c>
      <c r="AL1633" t="s">
        <v>43</v>
      </c>
    </row>
    <row r="1634" spans="1:38" x14ac:dyDescent="0.25">
      <c r="A1634">
        <v>1632</v>
      </c>
      <c r="B1634" t="s">
        <v>4763</v>
      </c>
      <c r="C1634" s="6" t="s">
        <v>1142</v>
      </c>
      <c r="D1634">
        <v>43</v>
      </c>
      <c r="E1634" t="s">
        <v>46</v>
      </c>
      <c r="F1634" t="s">
        <v>106</v>
      </c>
      <c r="G1634" t="s">
        <v>146</v>
      </c>
      <c r="H1634" t="s">
        <v>49</v>
      </c>
      <c r="I1634" t="s">
        <v>57</v>
      </c>
      <c r="J1634" t="s">
        <v>146</v>
      </c>
      <c r="K1634" t="s">
        <v>49</v>
      </c>
      <c r="L1634" t="s">
        <v>70</v>
      </c>
      <c r="N1634" t="s">
        <v>3210</v>
      </c>
      <c r="O1634" t="s">
        <v>70</v>
      </c>
      <c r="P1634" t="s">
        <v>146</v>
      </c>
      <c r="Q1634" t="s">
        <v>49</v>
      </c>
      <c r="R1634" t="s">
        <v>57</v>
      </c>
      <c r="S1634" t="s">
        <v>1192</v>
      </c>
      <c r="U1634" t="s">
        <v>42</v>
      </c>
      <c r="AA1634" t="s">
        <v>42</v>
      </c>
      <c r="AL1634" t="s">
        <v>43</v>
      </c>
    </row>
    <row r="1635" spans="1:38" x14ac:dyDescent="0.25">
      <c r="A1635">
        <v>1633</v>
      </c>
      <c r="B1635" t="s">
        <v>4764</v>
      </c>
      <c r="C1635" s="6" t="s">
        <v>2359</v>
      </c>
      <c r="D1635">
        <v>32</v>
      </c>
      <c r="E1635" t="s">
        <v>46</v>
      </c>
      <c r="F1635" t="s">
        <v>55</v>
      </c>
      <c r="J1635" t="s">
        <v>208</v>
      </c>
      <c r="K1635" t="s">
        <v>93</v>
      </c>
      <c r="L1635" t="s">
        <v>34</v>
      </c>
      <c r="M1635" t="s">
        <v>280</v>
      </c>
      <c r="N1635" t="s">
        <v>59</v>
      </c>
      <c r="O1635" t="s">
        <v>287</v>
      </c>
      <c r="P1635" t="s">
        <v>208</v>
      </c>
      <c r="Q1635" t="s">
        <v>93</v>
      </c>
      <c r="R1635" t="s">
        <v>57</v>
      </c>
      <c r="S1635" t="s">
        <v>4765</v>
      </c>
      <c r="U1635" t="s">
        <v>42</v>
      </c>
      <c r="V1635" t="s">
        <v>42</v>
      </c>
      <c r="W1635" t="s">
        <v>42</v>
      </c>
      <c r="AC1635" t="s">
        <v>42</v>
      </c>
      <c r="AI1635" t="s">
        <v>713</v>
      </c>
      <c r="AL1635" t="s">
        <v>43</v>
      </c>
    </row>
    <row r="1636" spans="1:38" x14ac:dyDescent="0.25">
      <c r="A1636">
        <v>1634</v>
      </c>
      <c r="B1636" t="s">
        <v>4766</v>
      </c>
      <c r="C1636" s="6" t="s">
        <v>4767</v>
      </c>
      <c r="D1636">
        <v>34</v>
      </c>
      <c r="E1636" t="s">
        <v>54</v>
      </c>
      <c r="F1636" t="s">
        <v>55</v>
      </c>
      <c r="G1636" t="s">
        <v>208</v>
      </c>
      <c r="H1636" t="s">
        <v>93</v>
      </c>
      <c r="I1636" t="s">
        <v>57</v>
      </c>
      <c r="J1636" t="s">
        <v>208</v>
      </c>
      <c r="K1636" t="s">
        <v>93</v>
      </c>
      <c r="L1636" t="s">
        <v>70</v>
      </c>
      <c r="N1636" t="s">
        <v>166</v>
      </c>
      <c r="O1636" t="s">
        <v>70</v>
      </c>
      <c r="P1636" t="s">
        <v>208</v>
      </c>
      <c r="Q1636" t="s">
        <v>93</v>
      </c>
      <c r="R1636" t="s">
        <v>57</v>
      </c>
      <c r="S1636" t="s">
        <v>4768</v>
      </c>
      <c r="U1636" t="s">
        <v>42</v>
      </c>
      <c r="V1636" t="s">
        <v>42</v>
      </c>
      <c r="W1636" t="s">
        <v>42</v>
      </c>
      <c r="AA1636" t="s">
        <v>42</v>
      </c>
      <c r="AL1636" t="s">
        <v>43</v>
      </c>
    </row>
    <row r="1637" spans="1:38" x14ac:dyDescent="0.25">
      <c r="A1637">
        <v>1635</v>
      </c>
      <c r="B1637" t="s">
        <v>4769</v>
      </c>
      <c r="C1637" s="6" t="s">
        <v>1756</v>
      </c>
      <c r="D1637">
        <v>47</v>
      </c>
      <c r="E1637" t="s">
        <v>46</v>
      </c>
      <c r="F1637" t="s">
        <v>106</v>
      </c>
      <c r="G1637" t="s">
        <v>82</v>
      </c>
      <c r="H1637" t="s">
        <v>82</v>
      </c>
      <c r="I1637" t="s">
        <v>57</v>
      </c>
      <c r="J1637" t="s">
        <v>82</v>
      </c>
      <c r="K1637" t="s">
        <v>82</v>
      </c>
      <c r="L1637" t="s">
        <v>50</v>
      </c>
      <c r="N1637" t="s">
        <v>59</v>
      </c>
      <c r="O1637" t="s">
        <v>287</v>
      </c>
      <c r="P1637" t="s">
        <v>82</v>
      </c>
      <c r="Q1637" t="s">
        <v>82</v>
      </c>
      <c r="R1637" t="s">
        <v>57</v>
      </c>
      <c r="S1637" t="s">
        <v>412</v>
      </c>
      <c r="W1637" t="s">
        <v>42</v>
      </c>
      <c r="AL1637" t="s">
        <v>43</v>
      </c>
    </row>
    <row r="1638" spans="1:38" x14ac:dyDescent="0.25">
      <c r="A1638">
        <v>1636</v>
      </c>
      <c r="B1638" t="s">
        <v>4770</v>
      </c>
      <c r="C1638" s="6" t="s">
        <v>2951</v>
      </c>
      <c r="D1638">
        <v>44</v>
      </c>
      <c r="E1638" t="s">
        <v>46</v>
      </c>
      <c r="F1638" t="s">
        <v>106</v>
      </c>
      <c r="G1638" t="s">
        <v>146</v>
      </c>
      <c r="H1638" t="s">
        <v>49</v>
      </c>
      <c r="I1638" t="s">
        <v>57</v>
      </c>
      <c r="J1638" t="s">
        <v>146</v>
      </c>
      <c r="K1638" t="s">
        <v>49</v>
      </c>
      <c r="L1638" t="s">
        <v>70</v>
      </c>
      <c r="N1638" t="s">
        <v>59</v>
      </c>
      <c r="O1638" t="s">
        <v>70</v>
      </c>
      <c r="P1638" t="s">
        <v>146</v>
      </c>
      <c r="Q1638" t="s">
        <v>49</v>
      </c>
      <c r="R1638" t="s">
        <v>57</v>
      </c>
      <c r="S1638" t="s">
        <v>4771</v>
      </c>
      <c r="U1638" t="s">
        <v>42</v>
      </c>
      <c r="V1638" t="s">
        <v>42</v>
      </c>
      <c r="AC1638" t="s">
        <v>42</v>
      </c>
      <c r="AL1638" t="s">
        <v>43</v>
      </c>
    </row>
    <row r="1639" spans="1:38" x14ac:dyDescent="0.25">
      <c r="A1639">
        <v>1637</v>
      </c>
      <c r="B1639" t="s">
        <v>4772</v>
      </c>
      <c r="C1639" s="6" t="s">
        <v>4773</v>
      </c>
      <c r="D1639">
        <v>49</v>
      </c>
      <c r="E1639" t="s">
        <v>46</v>
      </c>
      <c r="F1639" t="s">
        <v>55</v>
      </c>
      <c r="G1639" t="s">
        <v>151</v>
      </c>
      <c r="H1639" t="s">
        <v>93</v>
      </c>
      <c r="J1639" t="s">
        <v>151</v>
      </c>
      <c r="K1639" t="s">
        <v>93</v>
      </c>
      <c r="L1639" t="s">
        <v>70</v>
      </c>
      <c r="N1639" t="s">
        <v>170</v>
      </c>
      <c r="O1639" t="s">
        <v>70</v>
      </c>
      <c r="S1639" t="s">
        <v>4585</v>
      </c>
      <c r="U1639" t="s">
        <v>42</v>
      </c>
      <c r="AA1639" t="s">
        <v>42</v>
      </c>
      <c r="AL1639" t="s">
        <v>43</v>
      </c>
    </row>
    <row r="1640" spans="1:38" x14ac:dyDescent="0.25">
      <c r="A1640">
        <v>1638</v>
      </c>
      <c r="B1640" t="s">
        <v>4774</v>
      </c>
      <c r="C1640" s="6" t="s">
        <v>1640</v>
      </c>
      <c r="D1640">
        <v>41</v>
      </c>
      <c r="E1640" t="s">
        <v>46</v>
      </c>
      <c r="F1640" t="s">
        <v>106</v>
      </c>
      <c r="G1640" t="s">
        <v>81</v>
      </c>
      <c r="H1640" t="s">
        <v>82</v>
      </c>
      <c r="I1640" t="s">
        <v>57</v>
      </c>
      <c r="J1640" t="s">
        <v>81</v>
      </c>
      <c r="K1640" t="s">
        <v>82</v>
      </c>
      <c r="L1640" t="s">
        <v>70</v>
      </c>
      <c r="N1640" t="s">
        <v>350</v>
      </c>
      <c r="O1640" t="s">
        <v>70</v>
      </c>
      <c r="P1640" t="s">
        <v>81</v>
      </c>
      <c r="Q1640" t="s">
        <v>82</v>
      </c>
      <c r="R1640" t="s">
        <v>57</v>
      </c>
      <c r="S1640" t="s">
        <v>4775</v>
      </c>
      <c r="U1640" t="s">
        <v>42</v>
      </c>
      <c r="V1640" t="s">
        <v>42</v>
      </c>
      <c r="W1640" t="s">
        <v>42</v>
      </c>
      <c r="AC1640" t="s">
        <v>42</v>
      </c>
      <c r="AD1640" t="s">
        <v>42</v>
      </c>
      <c r="AL1640" t="s">
        <v>43</v>
      </c>
    </row>
    <row r="1641" spans="1:38" x14ac:dyDescent="0.25">
      <c r="A1641">
        <v>1639</v>
      </c>
      <c r="B1641" t="s">
        <v>4776</v>
      </c>
      <c r="C1641" s="6" t="s">
        <v>4777</v>
      </c>
      <c r="D1641">
        <v>45</v>
      </c>
      <c r="E1641" t="s">
        <v>46</v>
      </c>
      <c r="F1641" t="s">
        <v>55</v>
      </c>
      <c r="J1641" t="s">
        <v>93</v>
      </c>
      <c r="K1641" t="s">
        <v>93</v>
      </c>
      <c r="L1641" t="s">
        <v>34</v>
      </c>
      <c r="M1641" t="s">
        <v>4778</v>
      </c>
      <c r="N1641" t="s">
        <v>102</v>
      </c>
      <c r="O1641" t="s">
        <v>110</v>
      </c>
      <c r="S1641" t="s">
        <v>78</v>
      </c>
      <c r="W1641" t="s">
        <v>42</v>
      </c>
      <c r="AL1641" t="s">
        <v>43</v>
      </c>
    </row>
    <row r="1642" spans="1:38" x14ac:dyDescent="0.25">
      <c r="A1642">
        <v>1640</v>
      </c>
      <c r="B1642" t="s">
        <v>4779</v>
      </c>
      <c r="C1642" s="6" t="s">
        <v>4780</v>
      </c>
      <c r="D1642">
        <v>29</v>
      </c>
      <c r="E1642" t="s">
        <v>54</v>
      </c>
      <c r="F1642" t="s">
        <v>55</v>
      </c>
      <c r="G1642" t="s">
        <v>151</v>
      </c>
      <c r="J1642" t="s">
        <v>151</v>
      </c>
      <c r="K1642" t="s">
        <v>93</v>
      </c>
      <c r="L1642" t="s">
        <v>70</v>
      </c>
      <c r="N1642" t="s">
        <v>69</v>
      </c>
      <c r="O1642" t="s">
        <v>70</v>
      </c>
      <c r="S1642" t="s">
        <v>4781</v>
      </c>
      <c r="Y1642" t="s">
        <v>42</v>
      </c>
      <c r="AC1642" t="s">
        <v>42</v>
      </c>
      <c r="AD1642" t="s">
        <v>42</v>
      </c>
      <c r="AL1642" t="s">
        <v>43</v>
      </c>
    </row>
    <row r="1643" spans="1:38" x14ac:dyDescent="0.25">
      <c r="A1643">
        <v>1641</v>
      </c>
      <c r="B1643" t="s">
        <v>4782</v>
      </c>
      <c r="C1643" s="6" t="s">
        <v>4658</v>
      </c>
      <c r="D1643">
        <v>57</v>
      </c>
      <c r="E1643" t="s">
        <v>46</v>
      </c>
      <c r="F1643" t="s">
        <v>106</v>
      </c>
      <c r="G1643" t="s">
        <v>82</v>
      </c>
      <c r="H1643" t="s">
        <v>82</v>
      </c>
      <c r="I1643" t="s">
        <v>57</v>
      </c>
      <c r="J1643" t="s">
        <v>82</v>
      </c>
      <c r="L1643" t="s">
        <v>50</v>
      </c>
      <c r="N1643" t="s">
        <v>59</v>
      </c>
      <c r="O1643" t="s">
        <v>60</v>
      </c>
      <c r="P1643" t="s">
        <v>61</v>
      </c>
      <c r="S1643" t="s">
        <v>4783</v>
      </c>
      <c r="W1643" t="s">
        <v>42</v>
      </c>
      <c r="AA1643" t="s">
        <v>42</v>
      </c>
      <c r="AK1643" t="s">
        <v>42</v>
      </c>
      <c r="AL1643" t="s">
        <v>43</v>
      </c>
    </row>
    <row r="1644" spans="1:38" x14ac:dyDescent="0.25">
      <c r="A1644">
        <v>1642</v>
      </c>
      <c r="B1644" t="s">
        <v>4784</v>
      </c>
      <c r="C1644" s="6" t="s">
        <v>2123</v>
      </c>
      <c r="D1644">
        <v>68</v>
      </c>
      <c r="E1644" t="s">
        <v>46</v>
      </c>
      <c r="F1644" t="s">
        <v>55</v>
      </c>
      <c r="G1644" t="s">
        <v>201</v>
      </c>
      <c r="H1644" t="s">
        <v>202</v>
      </c>
      <c r="I1644" t="s">
        <v>57</v>
      </c>
      <c r="J1644" t="s">
        <v>668</v>
      </c>
      <c r="K1644" t="s">
        <v>202</v>
      </c>
      <c r="L1644" t="s">
        <v>34</v>
      </c>
      <c r="M1644" t="s">
        <v>234</v>
      </c>
      <c r="N1644" t="s">
        <v>166</v>
      </c>
      <c r="O1644" t="s">
        <v>110</v>
      </c>
      <c r="P1644" t="s">
        <v>201</v>
      </c>
      <c r="Q1644" t="s">
        <v>202</v>
      </c>
      <c r="S1644" t="s">
        <v>4785</v>
      </c>
      <c r="U1644" t="s">
        <v>42</v>
      </c>
      <c r="V1644" t="s">
        <v>42</v>
      </c>
      <c r="W1644" t="s">
        <v>42</v>
      </c>
      <c r="X1644" t="s">
        <v>42</v>
      </c>
      <c r="AA1644" t="s">
        <v>42</v>
      </c>
      <c r="AK1644" t="s">
        <v>42</v>
      </c>
      <c r="AL1644" t="s">
        <v>43</v>
      </c>
    </row>
    <row r="1645" spans="1:38" x14ac:dyDescent="0.25">
      <c r="A1645">
        <v>1643</v>
      </c>
      <c r="B1645" t="s">
        <v>4786</v>
      </c>
      <c r="C1645" s="6" t="s">
        <v>676</v>
      </c>
      <c r="D1645">
        <v>29</v>
      </c>
      <c r="E1645" t="s">
        <v>46</v>
      </c>
      <c r="F1645" t="s">
        <v>106</v>
      </c>
      <c r="G1645" t="s">
        <v>4787</v>
      </c>
      <c r="H1645" t="s">
        <v>4788</v>
      </c>
      <c r="I1645" t="s">
        <v>1992</v>
      </c>
      <c r="J1645" t="s">
        <v>842</v>
      </c>
      <c r="K1645" t="s">
        <v>82</v>
      </c>
      <c r="L1645" t="s">
        <v>34</v>
      </c>
      <c r="O1645" t="s">
        <v>110</v>
      </c>
      <c r="S1645" t="s">
        <v>3409</v>
      </c>
      <c r="U1645" t="s">
        <v>42</v>
      </c>
      <c r="AA1645" t="s">
        <v>42</v>
      </c>
      <c r="AK1645" t="s">
        <v>42</v>
      </c>
      <c r="AL1645" t="s">
        <v>43</v>
      </c>
    </row>
    <row r="1646" spans="1:38" x14ac:dyDescent="0.25">
      <c r="A1646">
        <v>1644</v>
      </c>
      <c r="B1646" t="s">
        <v>4789</v>
      </c>
      <c r="C1646" s="6" t="s">
        <v>2945</v>
      </c>
      <c r="D1646">
        <v>38</v>
      </c>
      <c r="E1646" t="s">
        <v>46</v>
      </c>
      <c r="F1646" t="s">
        <v>55</v>
      </c>
      <c r="G1646" t="s">
        <v>4790</v>
      </c>
      <c r="H1646" t="s">
        <v>4790</v>
      </c>
      <c r="I1646" t="s">
        <v>1992</v>
      </c>
      <c r="J1646" t="s">
        <v>58</v>
      </c>
      <c r="K1646" t="s">
        <v>49</v>
      </c>
      <c r="L1646" t="s">
        <v>34</v>
      </c>
      <c r="N1646" t="s">
        <v>59</v>
      </c>
      <c r="O1646" t="s">
        <v>110</v>
      </c>
      <c r="P1646" t="s">
        <v>58</v>
      </c>
      <c r="Q1646" t="s">
        <v>49</v>
      </c>
      <c r="S1646" t="s">
        <v>461</v>
      </c>
      <c r="AL1646" t="s">
        <v>43</v>
      </c>
    </row>
    <row r="1647" spans="1:38" x14ac:dyDescent="0.25">
      <c r="A1647">
        <v>1645</v>
      </c>
      <c r="B1647" t="s">
        <v>4791</v>
      </c>
      <c r="C1647" s="6" t="s">
        <v>2121</v>
      </c>
      <c r="D1647">
        <v>28</v>
      </c>
      <c r="E1647" t="s">
        <v>46</v>
      </c>
      <c r="F1647" t="s">
        <v>55</v>
      </c>
      <c r="G1647" t="s">
        <v>93</v>
      </c>
      <c r="H1647" t="s">
        <v>93</v>
      </c>
      <c r="I1647" t="s">
        <v>57</v>
      </c>
      <c r="J1647" t="s">
        <v>93</v>
      </c>
      <c r="K1647" t="s">
        <v>93</v>
      </c>
      <c r="L1647" t="s">
        <v>70</v>
      </c>
      <c r="O1647" t="s">
        <v>70</v>
      </c>
      <c r="P1647" t="s">
        <v>93</v>
      </c>
      <c r="Q1647" t="s">
        <v>93</v>
      </c>
      <c r="R1647" t="s">
        <v>57</v>
      </c>
      <c r="S1647" t="s">
        <v>4792</v>
      </c>
      <c r="U1647" t="s">
        <v>42</v>
      </c>
      <c r="W1647" t="s">
        <v>42</v>
      </c>
      <c r="AA1647" t="s">
        <v>42</v>
      </c>
      <c r="AE1647" t="s">
        <v>42</v>
      </c>
      <c r="AK1647" t="s">
        <v>42</v>
      </c>
      <c r="AL1647" t="s">
        <v>43</v>
      </c>
    </row>
    <row r="1648" spans="1:38" x14ac:dyDescent="0.25">
      <c r="A1648">
        <v>1646</v>
      </c>
      <c r="B1648" t="s">
        <v>4793</v>
      </c>
      <c r="C1648" s="6" t="s">
        <v>463</v>
      </c>
      <c r="D1648">
        <v>45</v>
      </c>
      <c r="E1648" t="s">
        <v>46</v>
      </c>
      <c r="F1648" t="s">
        <v>55</v>
      </c>
      <c r="G1648" t="s">
        <v>2221</v>
      </c>
      <c r="J1648" t="s">
        <v>2221</v>
      </c>
      <c r="K1648" t="s">
        <v>101</v>
      </c>
      <c r="L1648" t="s">
        <v>70</v>
      </c>
      <c r="N1648" t="s">
        <v>170</v>
      </c>
      <c r="O1648" t="s">
        <v>70</v>
      </c>
      <c r="S1648" t="s">
        <v>221</v>
      </c>
      <c r="U1648" t="s">
        <v>42</v>
      </c>
      <c r="AA1648" t="s">
        <v>42</v>
      </c>
      <c r="AL1648" t="s">
        <v>43</v>
      </c>
    </row>
    <row r="1649" spans="1:38" x14ac:dyDescent="0.25">
      <c r="A1649">
        <v>1647</v>
      </c>
      <c r="B1649" t="s">
        <v>4794</v>
      </c>
      <c r="C1649" s="6" t="s">
        <v>1307</v>
      </c>
      <c r="D1649">
        <v>39</v>
      </c>
      <c r="E1649" t="s">
        <v>46</v>
      </c>
      <c r="F1649" t="s">
        <v>106</v>
      </c>
      <c r="G1649" t="s">
        <v>341</v>
      </c>
      <c r="H1649" t="s">
        <v>101</v>
      </c>
      <c r="I1649" t="s">
        <v>57</v>
      </c>
      <c r="J1649" t="s">
        <v>341</v>
      </c>
      <c r="K1649" t="s">
        <v>101</v>
      </c>
      <c r="L1649" t="s">
        <v>70</v>
      </c>
      <c r="N1649" t="s">
        <v>59</v>
      </c>
      <c r="O1649" t="s">
        <v>70</v>
      </c>
      <c r="P1649" t="s">
        <v>341</v>
      </c>
      <c r="Q1649" t="s">
        <v>101</v>
      </c>
      <c r="R1649" t="s">
        <v>57</v>
      </c>
      <c r="S1649" t="s">
        <v>412</v>
      </c>
      <c r="W1649" t="s">
        <v>42</v>
      </c>
      <c r="AL1649" t="s">
        <v>43</v>
      </c>
    </row>
    <row r="1650" spans="1:38" x14ac:dyDescent="0.25">
      <c r="A1650">
        <v>1648</v>
      </c>
      <c r="B1650" t="s">
        <v>4795</v>
      </c>
      <c r="C1650" s="6" t="s">
        <v>667</v>
      </c>
      <c r="D1650">
        <v>41</v>
      </c>
      <c r="E1650" t="s">
        <v>54</v>
      </c>
      <c r="F1650" t="s">
        <v>106</v>
      </c>
      <c r="G1650" t="s">
        <v>146</v>
      </c>
      <c r="H1650" t="s">
        <v>49</v>
      </c>
      <c r="J1650" t="s">
        <v>146</v>
      </c>
      <c r="K1650" t="s">
        <v>49</v>
      </c>
      <c r="L1650" t="s">
        <v>50</v>
      </c>
      <c r="N1650" t="s">
        <v>4796</v>
      </c>
      <c r="O1650" t="s">
        <v>70</v>
      </c>
      <c r="S1650" t="s">
        <v>4797</v>
      </c>
      <c r="AD1650" t="s">
        <v>42</v>
      </c>
      <c r="AI1650" t="s">
        <v>1452</v>
      </c>
      <c r="AL1650" t="s">
        <v>43</v>
      </c>
    </row>
    <row r="1651" spans="1:38" x14ac:dyDescent="0.25">
      <c r="A1651">
        <v>1649</v>
      </c>
      <c r="B1651" t="s">
        <v>4798</v>
      </c>
      <c r="C1651" s="6" t="s">
        <v>2053</v>
      </c>
      <c r="D1651">
        <v>31</v>
      </c>
      <c r="E1651" t="s">
        <v>46</v>
      </c>
      <c r="F1651" t="s">
        <v>55</v>
      </c>
      <c r="G1651" t="s">
        <v>1536</v>
      </c>
      <c r="H1651" t="s">
        <v>142</v>
      </c>
      <c r="I1651" t="s">
        <v>57</v>
      </c>
      <c r="J1651" t="s">
        <v>1536</v>
      </c>
      <c r="K1651" t="s">
        <v>142</v>
      </c>
      <c r="L1651" t="s">
        <v>70</v>
      </c>
      <c r="N1651" t="s">
        <v>166</v>
      </c>
      <c r="O1651" t="s">
        <v>70</v>
      </c>
      <c r="P1651" t="s">
        <v>1536</v>
      </c>
      <c r="Q1651" t="s">
        <v>142</v>
      </c>
      <c r="R1651" t="s">
        <v>57</v>
      </c>
      <c r="S1651" t="s">
        <v>4799</v>
      </c>
      <c r="V1651" t="s">
        <v>42</v>
      </c>
      <c r="W1651" t="s">
        <v>42</v>
      </c>
      <c r="Y1651" t="s">
        <v>42</v>
      </c>
      <c r="AC1651" t="s">
        <v>42</v>
      </c>
      <c r="AL1651" t="s">
        <v>43</v>
      </c>
    </row>
    <row r="1652" spans="1:38" x14ac:dyDescent="0.25">
      <c r="A1652">
        <v>1650</v>
      </c>
      <c r="B1652" t="s">
        <v>4800</v>
      </c>
      <c r="C1652" s="6" t="s">
        <v>4801</v>
      </c>
      <c r="D1652">
        <v>26</v>
      </c>
      <c r="E1652" t="s">
        <v>46</v>
      </c>
      <c r="F1652" t="s">
        <v>47</v>
      </c>
      <c r="G1652" t="s">
        <v>93</v>
      </c>
      <c r="H1652" t="s">
        <v>93</v>
      </c>
      <c r="I1652" t="s">
        <v>57</v>
      </c>
      <c r="J1652" t="s">
        <v>525</v>
      </c>
      <c r="K1652" t="s">
        <v>93</v>
      </c>
      <c r="L1652" t="s">
        <v>34</v>
      </c>
      <c r="M1652" t="s">
        <v>4802</v>
      </c>
      <c r="N1652" t="s">
        <v>166</v>
      </c>
      <c r="O1652" t="s">
        <v>70</v>
      </c>
      <c r="P1652" t="s">
        <v>525</v>
      </c>
      <c r="Q1652" t="s">
        <v>93</v>
      </c>
      <c r="S1652" t="s">
        <v>4803</v>
      </c>
      <c r="W1652" t="s">
        <v>42</v>
      </c>
      <c r="X1652" t="s">
        <v>42</v>
      </c>
      <c r="Y1652" t="s">
        <v>42</v>
      </c>
      <c r="AA1652" t="s">
        <v>42</v>
      </c>
      <c r="AK1652" t="s">
        <v>42</v>
      </c>
      <c r="AL1652" t="s">
        <v>43</v>
      </c>
    </row>
    <row r="1653" spans="1:38" x14ac:dyDescent="0.25">
      <c r="A1653">
        <v>1651</v>
      </c>
      <c r="B1653" t="s">
        <v>4804</v>
      </c>
      <c r="C1653" s="6" t="s">
        <v>2109</v>
      </c>
      <c r="D1653">
        <v>57</v>
      </c>
      <c r="E1653" t="s">
        <v>46</v>
      </c>
      <c r="F1653" t="s">
        <v>55</v>
      </c>
      <c r="G1653" t="s">
        <v>208</v>
      </c>
      <c r="H1653" t="s">
        <v>93</v>
      </c>
      <c r="I1653" t="s">
        <v>57</v>
      </c>
      <c r="J1653" t="s">
        <v>208</v>
      </c>
      <c r="K1653" t="s">
        <v>93</v>
      </c>
      <c r="L1653" t="s">
        <v>50</v>
      </c>
      <c r="N1653" t="s">
        <v>456</v>
      </c>
      <c r="O1653" t="s">
        <v>70</v>
      </c>
      <c r="P1653" t="s">
        <v>208</v>
      </c>
      <c r="Q1653" t="s">
        <v>93</v>
      </c>
      <c r="S1653" t="s">
        <v>4805</v>
      </c>
      <c r="U1653" t="s">
        <v>42</v>
      </c>
      <c r="W1653" t="s">
        <v>42</v>
      </c>
      <c r="X1653" t="s">
        <v>42</v>
      </c>
      <c r="AC1653" t="s">
        <v>42</v>
      </c>
      <c r="AD1653" t="s">
        <v>42</v>
      </c>
      <c r="AK1653" t="s">
        <v>42</v>
      </c>
      <c r="AL1653" t="s">
        <v>43</v>
      </c>
    </row>
    <row r="1654" spans="1:38" x14ac:dyDescent="0.25">
      <c r="A1654">
        <v>1652</v>
      </c>
      <c r="B1654" t="s">
        <v>4806</v>
      </c>
      <c r="C1654" s="6" t="s">
        <v>2098</v>
      </c>
      <c r="D1654">
        <v>39</v>
      </c>
      <c r="E1654" t="s">
        <v>46</v>
      </c>
      <c r="F1654" t="s">
        <v>55</v>
      </c>
      <c r="G1654" t="s">
        <v>668</v>
      </c>
      <c r="H1654" t="s">
        <v>202</v>
      </c>
      <c r="I1654" t="s">
        <v>57</v>
      </c>
      <c r="J1654" t="s">
        <v>668</v>
      </c>
      <c r="K1654" t="s">
        <v>202</v>
      </c>
      <c r="L1654" t="s">
        <v>70</v>
      </c>
      <c r="N1654" t="s">
        <v>350</v>
      </c>
      <c r="O1654" t="s">
        <v>70</v>
      </c>
      <c r="P1654" t="s">
        <v>668</v>
      </c>
      <c r="Q1654" t="s">
        <v>202</v>
      </c>
      <c r="R1654" t="s">
        <v>57</v>
      </c>
      <c r="S1654" t="s">
        <v>4807</v>
      </c>
      <c r="U1654" t="s">
        <v>42</v>
      </c>
      <c r="V1654" t="s">
        <v>42</v>
      </c>
      <c r="W1654" t="s">
        <v>42</v>
      </c>
      <c r="AL1654" t="s">
        <v>43</v>
      </c>
    </row>
    <row r="1655" spans="1:38" x14ac:dyDescent="0.25">
      <c r="A1655">
        <v>1653</v>
      </c>
      <c r="B1655" t="s">
        <v>4808</v>
      </c>
      <c r="C1655" s="6" t="s">
        <v>4809</v>
      </c>
      <c r="D1655">
        <v>24</v>
      </c>
      <c r="E1655" t="s">
        <v>46</v>
      </c>
      <c r="F1655" t="s">
        <v>55</v>
      </c>
      <c r="G1655" t="s">
        <v>92</v>
      </c>
      <c r="H1655" t="s">
        <v>93</v>
      </c>
      <c r="I1655" t="s">
        <v>57</v>
      </c>
      <c r="J1655" t="s">
        <v>92</v>
      </c>
      <c r="K1655" t="s">
        <v>93</v>
      </c>
      <c r="L1655" t="s">
        <v>70</v>
      </c>
      <c r="O1655" t="s">
        <v>70</v>
      </c>
      <c r="S1655" t="s">
        <v>538</v>
      </c>
      <c r="U1655" t="s">
        <v>42</v>
      </c>
      <c r="AK1655" t="s">
        <v>42</v>
      </c>
      <c r="AL1655" t="s">
        <v>43</v>
      </c>
    </row>
    <row r="1656" spans="1:38" x14ac:dyDescent="0.25">
      <c r="A1656">
        <v>1654</v>
      </c>
      <c r="B1656" t="s">
        <v>4810</v>
      </c>
      <c r="C1656" s="6" t="s">
        <v>2487</v>
      </c>
      <c r="D1656">
        <v>56</v>
      </c>
      <c r="E1656" t="s">
        <v>54</v>
      </c>
      <c r="F1656" t="s">
        <v>55</v>
      </c>
      <c r="G1656" t="s">
        <v>664</v>
      </c>
      <c r="H1656" t="s">
        <v>82</v>
      </c>
      <c r="I1656" t="s">
        <v>57</v>
      </c>
      <c r="J1656" t="s">
        <v>664</v>
      </c>
      <c r="K1656" t="s">
        <v>82</v>
      </c>
      <c r="L1656" t="s">
        <v>70</v>
      </c>
      <c r="O1656" t="s">
        <v>70</v>
      </c>
      <c r="S1656" t="s">
        <v>4811</v>
      </c>
      <c r="U1656" t="s">
        <v>42</v>
      </c>
      <c r="AC1656" t="s">
        <v>42</v>
      </c>
      <c r="AK1656" t="s">
        <v>42</v>
      </c>
      <c r="AL1656" t="s">
        <v>43</v>
      </c>
    </row>
    <row r="1657" spans="1:38" x14ac:dyDescent="0.25">
      <c r="A1657">
        <v>1655</v>
      </c>
      <c r="B1657" t="s">
        <v>4812</v>
      </c>
      <c r="C1657" s="6" t="s">
        <v>1669</v>
      </c>
      <c r="D1657">
        <v>42</v>
      </c>
      <c r="E1657" t="s">
        <v>46</v>
      </c>
      <c r="F1657" t="s">
        <v>55</v>
      </c>
      <c r="G1657" t="s">
        <v>165</v>
      </c>
      <c r="H1657" t="s">
        <v>93</v>
      </c>
      <c r="I1657" t="s">
        <v>57</v>
      </c>
      <c r="J1657" t="s">
        <v>165</v>
      </c>
      <c r="K1657" t="s">
        <v>93</v>
      </c>
      <c r="L1657" t="s">
        <v>34</v>
      </c>
      <c r="M1657" t="s">
        <v>4813</v>
      </c>
      <c r="N1657" t="s">
        <v>59</v>
      </c>
      <c r="O1657" t="s">
        <v>4727</v>
      </c>
      <c r="P1657" t="s">
        <v>165</v>
      </c>
      <c r="Q1657" t="s">
        <v>93</v>
      </c>
      <c r="R1657" t="s">
        <v>57</v>
      </c>
      <c r="S1657" t="s">
        <v>4814</v>
      </c>
      <c r="U1657" t="s">
        <v>42</v>
      </c>
      <c r="W1657" t="s">
        <v>42</v>
      </c>
      <c r="X1657" t="s">
        <v>42</v>
      </c>
      <c r="AC1657" t="s">
        <v>42</v>
      </c>
      <c r="AL1657" t="s">
        <v>43</v>
      </c>
    </row>
    <row r="1658" spans="1:38" x14ac:dyDescent="0.25">
      <c r="A1658">
        <v>1656</v>
      </c>
      <c r="B1658" t="s">
        <v>4815</v>
      </c>
      <c r="C1658" s="6" t="s">
        <v>2022</v>
      </c>
      <c r="D1658">
        <v>62</v>
      </c>
      <c r="E1658" t="s">
        <v>46</v>
      </c>
      <c r="F1658" t="s">
        <v>55</v>
      </c>
      <c r="G1658" t="s">
        <v>93</v>
      </c>
      <c r="H1658" t="s">
        <v>93</v>
      </c>
      <c r="I1658" t="s">
        <v>57</v>
      </c>
      <c r="J1658" t="s">
        <v>93</v>
      </c>
      <c r="K1658" t="s">
        <v>93</v>
      </c>
      <c r="L1658" t="s">
        <v>70</v>
      </c>
      <c r="O1658" t="s">
        <v>110</v>
      </c>
      <c r="P1658" t="s">
        <v>93</v>
      </c>
      <c r="Q1658" t="s">
        <v>93</v>
      </c>
      <c r="R1658" t="s">
        <v>57</v>
      </c>
      <c r="S1658" t="s">
        <v>4816</v>
      </c>
      <c r="Y1658" t="s">
        <v>42</v>
      </c>
      <c r="AA1658" t="s">
        <v>42</v>
      </c>
      <c r="AC1658" t="s">
        <v>42</v>
      </c>
      <c r="AK1658" t="s">
        <v>42</v>
      </c>
      <c r="AL1658" t="s">
        <v>43</v>
      </c>
    </row>
    <row r="1659" spans="1:38" x14ac:dyDescent="0.25">
      <c r="A1659">
        <v>1657</v>
      </c>
      <c r="B1659" t="s">
        <v>4817</v>
      </c>
      <c r="C1659" s="6" t="s">
        <v>319</v>
      </c>
      <c r="D1659">
        <v>17</v>
      </c>
      <c r="E1659" t="s">
        <v>54</v>
      </c>
      <c r="F1659" t="s">
        <v>55</v>
      </c>
      <c r="G1659" t="s">
        <v>1731</v>
      </c>
      <c r="H1659" t="s">
        <v>93</v>
      </c>
      <c r="I1659" t="s">
        <v>57</v>
      </c>
      <c r="J1659" t="s">
        <v>165</v>
      </c>
      <c r="K1659" t="s">
        <v>93</v>
      </c>
      <c r="L1659" t="s">
        <v>50</v>
      </c>
      <c r="O1659" t="s">
        <v>70</v>
      </c>
      <c r="P1659" t="s">
        <v>1731</v>
      </c>
      <c r="Q1659" t="s">
        <v>93</v>
      </c>
      <c r="R1659" t="s">
        <v>57</v>
      </c>
      <c r="S1659" t="s">
        <v>4818</v>
      </c>
      <c r="U1659" t="s">
        <v>42</v>
      </c>
      <c r="AK1659" t="s">
        <v>42</v>
      </c>
      <c r="AL1659" t="s">
        <v>43</v>
      </c>
    </row>
    <row r="1660" spans="1:38" x14ac:dyDescent="0.25">
      <c r="A1660">
        <v>1658</v>
      </c>
      <c r="B1660" t="s">
        <v>4819</v>
      </c>
      <c r="C1660" s="6" t="s">
        <v>1134</v>
      </c>
      <c r="D1660">
        <v>27</v>
      </c>
      <c r="E1660" t="s">
        <v>46</v>
      </c>
      <c r="F1660" t="s">
        <v>55</v>
      </c>
      <c r="G1660" t="s">
        <v>238</v>
      </c>
      <c r="H1660" t="s">
        <v>93</v>
      </c>
      <c r="I1660" t="s">
        <v>57</v>
      </c>
      <c r="J1660" t="s">
        <v>238</v>
      </c>
      <c r="K1660" t="s">
        <v>93</v>
      </c>
      <c r="L1660" t="s">
        <v>70</v>
      </c>
      <c r="N1660" t="s">
        <v>59</v>
      </c>
      <c r="O1660" t="s">
        <v>70</v>
      </c>
      <c r="P1660" t="s">
        <v>238</v>
      </c>
      <c r="Q1660" t="s">
        <v>93</v>
      </c>
      <c r="S1660" t="s">
        <v>342</v>
      </c>
      <c r="U1660" t="s">
        <v>42</v>
      </c>
      <c r="AK1660" t="s">
        <v>42</v>
      </c>
      <c r="AL1660" t="s">
        <v>43</v>
      </c>
    </row>
    <row r="1661" spans="1:38" x14ac:dyDescent="0.25">
      <c r="A1661">
        <v>1659</v>
      </c>
      <c r="B1661" t="s">
        <v>4820</v>
      </c>
      <c r="C1661" s="6" t="s">
        <v>2093</v>
      </c>
      <c r="D1661">
        <v>59</v>
      </c>
      <c r="E1661" t="s">
        <v>46</v>
      </c>
      <c r="F1661" t="s">
        <v>55</v>
      </c>
      <c r="G1661" t="s">
        <v>460</v>
      </c>
      <c r="H1661" t="s">
        <v>93</v>
      </c>
      <c r="I1661" t="s">
        <v>57</v>
      </c>
      <c r="J1661" t="s">
        <v>460</v>
      </c>
      <c r="K1661" t="s">
        <v>93</v>
      </c>
      <c r="L1661" t="s">
        <v>70</v>
      </c>
      <c r="O1661" t="s">
        <v>70</v>
      </c>
      <c r="P1661" t="s">
        <v>460</v>
      </c>
      <c r="Q1661" t="s">
        <v>93</v>
      </c>
      <c r="R1661" t="s">
        <v>57</v>
      </c>
      <c r="S1661" t="s">
        <v>4821</v>
      </c>
      <c r="W1661" t="s">
        <v>42</v>
      </c>
      <c r="Y1661" t="s">
        <v>42</v>
      </c>
      <c r="AC1661" t="s">
        <v>42</v>
      </c>
      <c r="AK1661" t="s">
        <v>42</v>
      </c>
      <c r="AL1661" t="s">
        <v>43</v>
      </c>
    </row>
    <row r="1662" spans="1:38" x14ac:dyDescent="0.25">
      <c r="A1662">
        <v>1660</v>
      </c>
      <c r="B1662" t="s">
        <v>4822</v>
      </c>
      <c r="C1662" s="6" t="s">
        <v>4823</v>
      </c>
      <c r="D1662">
        <v>59</v>
      </c>
      <c r="E1662" t="s">
        <v>46</v>
      </c>
      <c r="F1662" t="s">
        <v>55</v>
      </c>
      <c r="G1662" t="s">
        <v>92</v>
      </c>
      <c r="H1662" t="s">
        <v>93</v>
      </c>
      <c r="J1662" t="s">
        <v>208</v>
      </c>
      <c r="K1662" t="s">
        <v>93</v>
      </c>
      <c r="L1662" t="s">
        <v>34</v>
      </c>
      <c r="M1662" t="s">
        <v>4824</v>
      </c>
      <c r="N1662" t="s">
        <v>59</v>
      </c>
      <c r="O1662" t="s">
        <v>110</v>
      </c>
      <c r="S1662" t="s">
        <v>4825</v>
      </c>
      <c r="U1662" t="s">
        <v>42</v>
      </c>
      <c r="V1662" t="s">
        <v>42</v>
      </c>
      <c r="AA1662" t="s">
        <v>42</v>
      </c>
      <c r="AL1662" t="s">
        <v>43</v>
      </c>
    </row>
    <row r="1663" spans="1:38" x14ac:dyDescent="0.25">
      <c r="A1663">
        <v>1661</v>
      </c>
      <c r="B1663" t="s">
        <v>4826</v>
      </c>
      <c r="C1663" s="6" t="s">
        <v>4012</v>
      </c>
      <c r="D1663">
        <v>54</v>
      </c>
      <c r="E1663" t="s">
        <v>54</v>
      </c>
      <c r="F1663" t="s">
        <v>55</v>
      </c>
      <c r="G1663" t="s">
        <v>3731</v>
      </c>
      <c r="H1663" t="s">
        <v>101</v>
      </c>
      <c r="I1663" t="s">
        <v>57</v>
      </c>
      <c r="J1663" t="s">
        <v>341</v>
      </c>
      <c r="L1663" t="s">
        <v>50</v>
      </c>
      <c r="N1663" t="s">
        <v>4827</v>
      </c>
      <c r="O1663" t="s">
        <v>70</v>
      </c>
      <c r="P1663" t="s">
        <v>3731</v>
      </c>
      <c r="S1663" t="s">
        <v>4828</v>
      </c>
      <c r="Y1663" t="s">
        <v>42</v>
      </c>
      <c r="AA1663" t="s">
        <v>42</v>
      </c>
      <c r="AC1663" t="s">
        <v>42</v>
      </c>
      <c r="AG1663" t="s">
        <v>42</v>
      </c>
      <c r="AK1663" t="s">
        <v>42</v>
      </c>
      <c r="AL1663" t="s">
        <v>43</v>
      </c>
    </row>
    <row r="1664" spans="1:38" x14ac:dyDescent="0.25">
      <c r="A1664">
        <v>1662</v>
      </c>
      <c r="B1664" t="s">
        <v>4829</v>
      </c>
      <c r="C1664" s="6" t="s">
        <v>4830</v>
      </c>
      <c r="D1664">
        <v>53</v>
      </c>
      <c r="E1664" t="s">
        <v>46</v>
      </c>
      <c r="F1664" t="s">
        <v>55</v>
      </c>
      <c r="G1664" t="s">
        <v>93</v>
      </c>
      <c r="H1664" t="s">
        <v>93</v>
      </c>
      <c r="I1664" t="s">
        <v>57</v>
      </c>
      <c r="J1664" t="s">
        <v>93</v>
      </c>
      <c r="L1664" t="s">
        <v>70</v>
      </c>
      <c r="N1664" t="s">
        <v>69</v>
      </c>
      <c r="O1664" t="s">
        <v>70</v>
      </c>
      <c r="P1664" t="s">
        <v>93</v>
      </c>
      <c r="S1664" t="s">
        <v>4831</v>
      </c>
      <c r="AA1664" t="s">
        <v>42</v>
      </c>
      <c r="AD1664" t="s">
        <v>42</v>
      </c>
      <c r="AK1664" t="s">
        <v>42</v>
      </c>
      <c r="AL1664" t="s">
        <v>43</v>
      </c>
    </row>
    <row r="1665" spans="1:38" x14ac:dyDescent="0.25">
      <c r="A1665">
        <v>1663</v>
      </c>
      <c r="B1665" t="s">
        <v>4832</v>
      </c>
      <c r="C1665" s="6" t="s">
        <v>783</v>
      </c>
      <c r="D1665">
        <v>43</v>
      </c>
      <c r="E1665" t="s">
        <v>46</v>
      </c>
      <c r="F1665" t="s">
        <v>106</v>
      </c>
      <c r="J1665" t="s">
        <v>82</v>
      </c>
      <c r="K1665" t="s">
        <v>82</v>
      </c>
      <c r="L1665" t="s">
        <v>50</v>
      </c>
      <c r="N1665" t="s">
        <v>269</v>
      </c>
      <c r="O1665" t="s">
        <v>60</v>
      </c>
      <c r="S1665" t="s">
        <v>84</v>
      </c>
      <c r="U1665" t="s">
        <v>42</v>
      </c>
      <c r="AL1665" t="s">
        <v>43</v>
      </c>
    </row>
    <row r="1666" spans="1:38" x14ac:dyDescent="0.25">
      <c r="A1666">
        <v>1664</v>
      </c>
      <c r="B1666" t="s">
        <v>4833</v>
      </c>
      <c r="C1666" s="6" t="s">
        <v>1700</v>
      </c>
      <c r="D1666">
        <v>22</v>
      </c>
      <c r="E1666" t="s">
        <v>46</v>
      </c>
      <c r="F1666" t="s">
        <v>55</v>
      </c>
      <c r="G1666" t="s">
        <v>81</v>
      </c>
      <c r="H1666" t="s">
        <v>82</v>
      </c>
      <c r="J1666" t="s">
        <v>81</v>
      </c>
      <c r="K1666" t="s">
        <v>82</v>
      </c>
      <c r="L1666" t="s">
        <v>70</v>
      </c>
      <c r="N1666" t="s">
        <v>59</v>
      </c>
      <c r="O1666" t="s">
        <v>70</v>
      </c>
      <c r="S1666" t="s">
        <v>4834</v>
      </c>
      <c r="U1666" t="s">
        <v>42</v>
      </c>
      <c r="V1666" t="s">
        <v>42</v>
      </c>
      <c r="AA1666" t="s">
        <v>42</v>
      </c>
      <c r="AL1666" t="s">
        <v>43</v>
      </c>
    </row>
    <row r="1667" spans="1:38" x14ac:dyDescent="0.25">
      <c r="A1667">
        <v>1665</v>
      </c>
      <c r="B1667" t="s">
        <v>4835</v>
      </c>
      <c r="C1667" s="6" t="s">
        <v>4836</v>
      </c>
      <c r="D1667">
        <v>58</v>
      </c>
      <c r="E1667" t="s">
        <v>54</v>
      </c>
      <c r="F1667" t="s">
        <v>55</v>
      </c>
      <c r="G1667" t="s">
        <v>418</v>
      </c>
      <c r="H1667" t="s">
        <v>93</v>
      </c>
      <c r="I1667" t="s">
        <v>57</v>
      </c>
      <c r="J1667" t="s">
        <v>418</v>
      </c>
      <c r="K1667" t="s">
        <v>93</v>
      </c>
      <c r="L1667" t="s">
        <v>70</v>
      </c>
      <c r="N1667" t="s">
        <v>4837</v>
      </c>
      <c r="O1667" t="s">
        <v>70</v>
      </c>
      <c r="P1667" t="s">
        <v>418</v>
      </c>
      <c r="Q1667" t="s">
        <v>93</v>
      </c>
      <c r="S1667" t="s">
        <v>4838</v>
      </c>
      <c r="Y1667" t="s">
        <v>42</v>
      </c>
      <c r="AK1667" t="s">
        <v>42</v>
      </c>
      <c r="AL1667" t="s">
        <v>43</v>
      </c>
    </row>
    <row r="1668" spans="1:38" x14ac:dyDescent="0.25">
      <c r="A1668">
        <v>1666</v>
      </c>
      <c r="B1668" t="s">
        <v>4839</v>
      </c>
      <c r="C1668" s="6" t="s">
        <v>4840</v>
      </c>
      <c r="D1668">
        <v>48</v>
      </c>
      <c r="E1668" t="s">
        <v>54</v>
      </c>
      <c r="F1668" t="s">
        <v>55</v>
      </c>
      <c r="G1668" t="s">
        <v>836</v>
      </c>
      <c r="J1668" t="s">
        <v>836</v>
      </c>
      <c r="L1668" t="s">
        <v>70</v>
      </c>
      <c r="N1668" t="s">
        <v>102</v>
      </c>
      <c r="O1668" t="s">
        <v>70</v>
      </c>
      <c r="S1668" t="s">
        <v>4841</v>
      </c>
      <c r="T1668" t="s">
        <v>4842</v>
      </c>
      <c r="AC1668" t="s">
        <v>42</v>
      </c>
      <c r="AE1668" t="s">
        <v>42</v>
      </c>
      <c r="AI1668" t="s">
        <v>4843</v>
      </c>
      <c r="AL1668" t="s">
        <v>43</v>
      </c>
    </row>
    <row r="1669" spans="1:38" x14ac:dyDescent="0.25">
      <c r="A1669">
        <v>1667</v>
      </c>
      <c r="B1669" t="s">
        <v>4844</v>
      </c>
      <c r="C1669" s="6" t="s">
        <v>3044</v>
      </c>
      <c r="D1669">
        <v>53</v>
      </c>
      <c r="E1669" t="s">
        <v>46</v>
      </c>
      <c r="F1669" t="s">
        <v>55</v>
      </c>
      <c r="G1669" t="s">
        <v>273</v>
      </c>
      <c r="H1669" t="s">
        <v>202</v>
      </c>
      <c r="I1669" t="s">
        <v>57</v>
      </c>
      <c r="J1669" t="s">
        <v>273</v>
      </c>
      <c r="L1669" t="s">
        <v>70</v>
      </c>
      <c r="N1669" t="s">
        <v>59</v>
      </c>
      <c r="O1669" t="s">
        <v>70</v>
      </c>
      <c r="P1669" t="s">
        <v>273</v>
      </c>
      <c r="S1669" t="s">
        <v>4845</v>
      </c>
      <c r="W1669" t="s">
        <v>42</v>
      </c>
      <c r="Y1669" t="s">
        <v>42</v>
      </c>
      <c r="AA1669" t="s">
        <v>42</v>
      </c>
      <c r="AK1669" t="s">
        <v>42</v>
      </c>
      <c r="AL1669" t="s">
        <v>43</v>
      </c>
    </row>
    <row r="1670" spans="1:38" x14ac:dyDescent="0.25">
      <c r="A1670">
        <v>1668</v>
      </c>
      <c r="B1670" t="s">
        <v>4846</v>
      </c>
      <c r="C1670" s="6" t="s">
        <v>4847</v>
      </c>
      <c r="D1670">
        <v>49</v>
      </c>
      <c r="E1670" t="s">
        <v>46</v>
      </c>
      <c r="F1670" t="s">
        <v>47</v>
      </c>
      <c r="G1670" t="s">
        <v>136</v>
      </c>
      <c r="H1670" t="s">
        <v>137</v>
      </c>
      <c r="I1670" t="s">
        <v>57</v>
      </c>
      <c r="J1670" t="s">
        <v>136</v>
      </c>
      <c r="K1670" t="s">
        <v>137</v>
      </c>
      <c r="L1670" t="s">
        <v>50</v>
      </c>
      <c r="N1670" t="s">
        <v>59</v>
      </c>
      <c r="O1670" t="s">
        <v>1885</v>
      </c>
      <c r="P1670" t="s">
        <v>136</v>
      </c>
      <c r="Q1670" t="s">
        <v>137</v>
      </c>
      <c r="R1670" t="s">
        <v>57</v>
      </c>
      <c r="S1670" t="s">
        <v>2637</v>
      </c>
      <c r="W1670" t="s">
        <v>42</v>
      </c>
      <c r="AA1670" t="s">
        <v>42</v>
      </c>
      <c r="AL1670" t="s">
        <v>43</v>
      </c>
    </row>
    <row r="1671" spans="1:38" x14ac:dyDescent="0.25">
      <c r="A1671">
        <v>1669</v>
      </c>
      <c r="B1671" t="s">
        <v>4848</v>
      </c>
      <c r="C1671" s="6" t="s">
        <v>1285</v>
      </c>
      <c r="D1671">
        <v>33</v>
      </c>
      <c r="E1671" t="s">
        <v>46</v>
      </c>
      <c r="F1671" t="s">
        <v>55</v>
      </c>
      <c r="G1671" t="s">
        <v>165</v>
      </c>
      <c r="H1671" t="s">
        <v>93</v>
      </c>
      <c r="I1671" t="s">
        <v>57</v>
      </c>
      <c r="J1671" t="s">
        <v>165</v>
      </c>
      <c r="K1671" t="s">
        <v>93</v>
      </c>
      <c r="L1671" t="s">
        <v>70</v>
      </c>
      <c r="N1671" t="s">
        <v>2019</v>
      </c>
      <c r="O1671" t="s">
        <v>70</v>
      </c>
      <c r="P1671" t="s">
        <v>165</v>
      </c>
      <c r="Q1671" t="s">
        <v>93</v>
      </c>
      <c r="S1671" t="s">
        <v>4849</v>
      </c>
      <c r="W1671" t="s">
        <v>42</v>
      </c>
      <c r="X1671" t="s">
        <v>42</v>
      </c>
      <c r="AK1671" t="s">
        <v>42</v>
      </c>
      <c r="AL1671" t="s">
        <v>43</v>
      </c>
    </row>
    <row r="1672" spans="1:38" x14ac:dyDescent="0.25">
      <c r="A1672">
        <v>1670</v>
      </c>
      <c r="B1672" t="s">
        <v>4850</v>
      </c>
      <c r="C1672" s="6" t="s">
        <v>4851</v>
      </c>
      <c r="D1672">
        <v>51</v>
      </c>
      <c r="E1672" t="s">
        <v>54</v>
      </c>
      <c r="F1672" t="s">
        <v>106</v>
      </c>
      <c r="G1672" t="s">
        <v>165</v>
      </c>
      <c r="H1672" t="s">
        <v>93</v>
      </c>
      <c r="I1672" t="s">
        <v>57</v>
      </c>
      <c r="J1672" t="s">
        <v>165</v>
      </c>
      <c r="K1672" t="s">
        <v>93</v>
      </c>
      <c r="L1672" t="s">
        <v>50</v>
      </c>
      <c r="N1672" t="s">
        <v>170</v>
      </c>
      <c r="O1672" t="s">
        <v>70</v>
      </c>
      <c r="P1672" t="s">
        <v>165</v>
      </c>
      <c r="Q1672" t="s">
        <v>93</v>
      </c>
      <c r="R1672" t="s">
        <v>57</v>
      </c>
      <c r="S1672" t="s">
        <v>873</v>
      </c>
      <c r="V1672" t="s">
        <v>42</v>
      </c>
      <c r="AL1672" t="s">
        <v>43</v>
      </c>
    </row>
    <row r="1673" spans="1:38" x14ac:dyDescent="0.25">
      <c r="A1673">
        <v>1671</v>
      </c>
      <c r="B1673" t="s">
        <v>4852</v>
      </c>
      <c r="C1673" s="6" t="s">
        <v>789</v>
      </c>
      <c r="D1673">
        <v>29</v>
      </c>
      <c r="E1673" t="s">
        <v>46</v>
      </c>
      <c r="F1673" t="s">
        <v>55</v>
      </c>
      <c r="G1673" t="s">
        <v>469</v>
      </c>
      <c r="J1673" t="s">
        <v>469</v>
      </c>
      <c r="K1673" t="s">
        <v>202</v>
      </c>
      <c r="L1673" t="s">
        <v>50</v>
      </c>
      <c r="N1673" t="s">
        <v>269</v>
      </c>
      <c r="O1673" t="s">
        <v>34</v>
      </c>
      <c r="S1673" t="s">
        <v>84</v>
      </c>
      <c r="U1673" t="s">
        <v>42</v>
      </c>
      <c r="AL1673" t="s">
        <v>43</v>
      </c>
    </row>
    <row r="1674" spans="1:38" x14ac:dyDescent="0.25">
      <c r="A1674">
        <v>1672</v>
      </c>
      <c r="B1674" t="s">
        <v>4853</v>
      </c>
      <c r="C1674" s="6" t="s">
        <v>4854</v>
      </c>
      <c r="D1674">
        <v>55</v>
      </c>
      <c r="E1674" t="s">
        <v>54</v>
      </c>
      <c r="F1674" t="s">
        <v>55</v>
      </c>
      <c r="G1674" t="s">
        <v>107</v>
      </c>
      <c r="H1674" t="s">
        <v>49</v>
      </c>
      <c r="J1674" t="s">
        <v>107</v>
      </c>
      <c r="K1674" t="s">
        <v>49</v>
      </c>
      <c r="L1674" t="s">
        <v>70</v>
      </c>
      <c r="N1674" t="s">
        <v>102</v>
      </c>
      <c r="O1674" t="s">
        <v>70</v>
      </c>
      <c r="S1674" t="s">
        <v>4855</v>
      </c>
      <c r="Y1674" t="s">
        <v>42</v>
      </c>
      <c r="AL1674" t="s">
        <v>43</v>
      </c>
    </row>
    <row r="1675" spans="1:38" x14ac:dyDescent="0.25">
      <c r="A1675">
        <v>1673</v>
      </c>
      <c r="B1675" t="s">
        <v>4856</v>
      </c>
      <c r="C1675" s="6" t="s">
        <v>4857</v>
      </c>
      <c r="D1675">
        <v>30</v>
      </c>
      <c r="E1675" t="s">
        <v>46</v>
      </c>
      <c r="F1675" t="s">
        <v>55</v>
      </c>
      <c r="G1675" t="s">
        <v>165</v>
      </c>
      <c r="H1675" t="s">
        <v>93</v>
      </c>
      <c r="I1675" t="s">
        <v>57</v>
      </c>
      <c r="J1675" t="s">
        <v>208</v>
      </c>
      <c r="K1675" t="s">
        <v>93</v>
      </c>
      <c r="L1675" t="s">
        <v>50</v>
      </c>
      <c r="N1675" t="s">
        <v>166</v>
      </c>
      <c r="O1675" t="s">
        <v>70</v>
      </c>
      <c r="P1675" t="s">
        <v>208</v>
      </c>
      <c r="Q1675" t="s">
        <v>93</v>
      </c>
      <c r="S1675" t="s">
        <v>4858</v>
      </c>
      <c r="U1675" t="s">
        <v>42</v>
      </c>
      <c r="AC1675" t="s">
        <v>42</v>
      </c>
      <c r="AK1675" t="s">
        <v>42</v>
      </c>
      <c r="AL1675" t="s">
        <v>43</v>
      </c>
    </row>
    <row r="1676" spans="1:38" x14ac:dyDescent="0.25">
      <c r="A1676">
        <v>1674</v>
      </c>
      <c r="B1676" t="s">
        <v>4859</v>
      </c>
      <c r="C1676" s="6" t="s">
        <v>4860</v>
      </c>
      <c r="D1676">
        <v>23</v>
      </c>
      <c r="E1676" t="s">
        <v>46</v>
      </c>
      <c r="F1676" t="s">
        <v>55</v>
      </c>
      <c r="G1676" t="s">
        <v>273</v>
      </c>
      <c r="H1676" t="s">
        <v>202</v>
      </c>
      <c r="I1676" t="s">
        <v>57</v>
      </c>
      <c r="J1676" t="s">
        <v>273</v>
      </c>
      <c r="K1676" t="s">
        <v>202</v>
      </c>
      <c r="L1676" t="s">
        <v>70</v>
      </c>
      <c r="N1676" t="s">
        <v>166</v>
      </c>
      <c r="O1676" t="s">
        <v>70</v>
      </c>
      <c r="P1676" t="s">
        <v>273</v>
      </c>
      <c r="Q1676" t="s">
        <v>202</v>
      </c>
      <c r="S1676" t="s">
        <v>412</v>
      </c>
      <c r="T1676" t="s">
        <v>4861</v>
      </c>
      <c r="V1676" t="s">
        <v>42</v>
      </c>
      <c r="W1676" t="s">
        <v>42</v>
      </c>
      <c r="AK1676" t="s">
        <v>42</v>
      </c>
      <c r="AL1676" t="s">
        <v>43</v>
      </c>
    </row>
    <row r="1677" spans="1:38" x14ac:dyDescent="0.25">
      <c r="A1677">
        <v>1675</v>
      </c>
      <c r="B1677" t="s">
        <v>4862</v>
      </c>
      <c r="C1677" s="6" t="s">
        <v>655</v>
      </c>
      <c r="D1677">
        <v>33</v>
      </c>
      <c r="E1677" t="s">
        <v>46</v>
      </c>
      <c r="F1677" t="s">
        <v>55</v>
      </c>
      <c r="G1677" t="s">
        <v>178</v>
      </c>
      <c r="H1677" t="s">
        <v>82</v>
      </c>
      <c r="I1677" t="s">
        <v>57</v>
      </c>
      <c r="J1677" t="s">
        <v>178</v>
      </c>
      <c r="K1677" t="s">
        <v>82</v>
      </c>
      <c r="L1677" t="s">
        <v>70</v>
      </c>
      <c r="N1677" t="s">
        <v>166</v>
      </c>
      <c r="O1677" t="s">
        <v>70</v>
      </c>
      <c r="P1677" t="s">
        <v>178</v>
      </c>
      <c r="Q1677" t="s">
        <v>82</v>
      </c>
      <c r="R1677" t="s">
        <v>57</v>
      </c>
      <c r="S1677" t="s">
        <v>4863</v>
      </c>
      <c r="V1677" t="s">
        <v>42</v>
      </c>
      <c r="W1677" t="s">
        <v>42</v>
      </c>
      <c r="AA1677" t="s">
        <v>42</v>
      </c>
      <c r="AL1677" t="s">
        <v>43</v>
      </c>
    </row>
    <row r="1678" spans="1:38" x14ac:dyDescent="0.25">
      <c r="A1678">
        <v>1676</v>
      </c>
      <c r="B1678" t="s">
        <v>4864</v>
      </c>
      <c r="C1678" s="6" t="s">
        <v>4668</v>
      </c>
      <c r="D1678">
        <v>25</v>
      </c>
      <c r="E1678" t="s">
        <v>54</v>
      </c>
      <c r="F1678" t="s">
        <v>55</v>
      </c>
      <c r="G1678" t="s">
        <v>315</v>
      </c>
      <c r="H1678" t="s">
        <v>49</v>
      </c>
      <c r="I1678" t="s">
        <v>57</v>
      </c>
      <c r="J1678" t="s">
        <v>93</v>
      </c>
      <c r="K1678" t="s">
        <v>93</v>
      </c>
      <c r="L1678" t="s">
        <v>50</v>
      </c>
      <c r="O1678" t="s">
        <v>70</v>
      </c>
      <c r="P1678" t="s">
        <v>315</v>
      </c>
      <c r="Q1678" t="s">
        <v>49</v>
      </c>
      <c r="R1678" t="s">
        <v>57</v>
      </c>
      <c r="S1678" t="s">
        <v>4865</v>
      </c>
      <c r="U1678" t="s">
        <v>42</v>
      </c>
      <c r="V1678" t="s">
        <v>42</v>
      </c>
      <c r="W1678" t="s">
        <v>42</v>
      </c>
      <c r="AC1678" t="s">
        <v>42</v>
      </c>
      <c r="AK1678" t="s">
        <v>42</v>
      </c>
      <c r="AL1678" t="s">
        <v>43</v>
      </c>
    </row>
    <row r="1679" spans="1:38" x14ac:dyDescent="0.25">
      <c r="A1679">
        <v>1677</v>
      </c>
      <c r="B1679" t="s">
        <v>4866</v>
      </c>
      <c r="C1679" s="6" t="s">
        <v>1267</v>
      </c>
      <c r="D1679">
        <v>19</v>
      </c>
      <c r="E1679" t="s">
        <v>54</v>
      </c>
      <c r="F1679" t="s">
        <v>55</v>
      </c>
      <c r="G1679" t="s">
        <v>192</v>
      </c>
      <c r="H1679" t="s">
        <v>82</v>
      </c>
      <c r="I1679" t="s">
        <v>57</v>
      </c>
      <c r="J1679" t="s">
        <v>192</v>
      </c>
      <c r="K1679" t="s">
        <v>82</v>
      </c>
      <c r="L1679" t="s">
        <v>70</v>
      </c>
      <c r="O1679" t="s">
        <v>70</v>
      </c>
      <c r="S1679" t="s">
        <v>4867</v>
      </c>
      <c r="W1679" t="s">
        <v>42</v>
      </c>
      <c r="AA1679" t="s">
        <v>42</v>
      </c>
      <c r="AK1679" t="s">
        <v>42</v>
      </c>
      <c r="AL1679" t="s">
        <v>43</v>
      </c>
    </row>
    <row r="1680" spans="1:38" x14ac:dyDescent="0.25">
      <c r="A1680">
        <v>1678</v>
      </c>
      <c r="B1680" t="s">
        <v>4868</v>
      </c>
      <c r="C1680" s="6" t="s">
        <v>4869</v>
      </c>
      <c r="D1680">
        <v>43</v>
      </c>
      <c r="E1680" t="s">
        <v>46</v>
      </c>
      <c r="F1680" t="s">
        <v>55</v>
      </c>
      <c r="G1680" t="s">
        <v>165</v>
      </c>
      <c r="I1680" t="s">
        <v>57</v>
      </c>
      <c r="J1680" t="s">
        <v>469</v>
      </c>
      <c r="L1680" t="s">
        <v>50</v>
      </c>
      <c r="N1680" t="s">
        <v>59</v>
      </c>
      <c r="O1680" t="s">
        <v>34</v>
      </c>
      <c r="P1680" t="s">
        <v>469</v>
      </c>
      <c r="S1680" t="s">
        <v>4750</v>
      </c>
      <c r="V1680" t="s">
        <v>42</v>
      </c>
      <c r="W1680" t="s">
        <v>42</v>
      </c>
      <c r="AK1680" t="s">
        <v>42</v>
      </c>
      <c r="AL1680" t="s">
        <v>43</v>
      </c>
    </row>
    <row r="1681" spans="1:38" x14ac:dyDescent="0.25">
      <c r="A1681">
        <v>1679</v>
      </c>
      <c r="B1681" t="s">
        <v>4870</v>
      </c>
      <c r="C1681" s="6" t="s">
        <v>1697</v>
      </c>
      <c r="D1681">
        <v>38</v>
      </c>
      <c r="E1681" t="s">
        <v>46</v>
      </c>
      <c r="F1681" t="s">
        <v>55</v>
      </c>
      <c r="G1681" t="s">
        <v>101</v>
      </c>
      <c r="H1681" t="s">
        <v>101</v>
      </c>
      <c r="I1681" t="s">
        <v>57</v>
      </c>
      <c r="J1681" t="s">
        <v>101</v>
      </c>
      <c r="K1681" t="s">
        <v>101</v>
      </c>
      <c r="L1681" t="s">
        <v>50</v>
      </c>
      <c r="N1681" t="s">
        <v>4871</v>
      </c>
      <c r="O1681" t="s">
        <v>70</v>
      </c>
      <c r="P1681" t="s">
        <v>101</v>
      </c>
      <c r="Q1681" t="s">
        <v>101</v>
      </c>
      <c r="S1681" t="s">
        <v>2751</v>
      </c>
      <c r="T1681" t="s">
        <v>3335</v>
      </c>
      <c r="AL1681" t="s">
        <v>43</v>
      </c>
    </row>
    <row r="1682" spans="1:38" x14ac:dyDescent="0.25">
      <c r="A1682">
        <v>1680</v>
      </c>
      <c r="B1682" t="s">
        <v>4872</v>
      </c>
      <c r="C1682" s="6" t="s">
        <v>1656</v>
      </c>
      <c r="D1682">
        <v>23</v>
      </c>
      <c r="E1682" t="s">
        <v>54</v>
      </c>
      <c r="F1682" t="s">
        <v>106</v>
      </c>
      <c r="G1682" t="s">
        <v>146</v>
      </c>
      <c r="H1682" t="s">
        <v>49</v>
      </c>
      <c r="I1682" t="s">
        <v>57</v>
      </c>
      <c r="J1682" t="s">
        <v>146</v>
      </c>
      <c r="K1682" t="s">
        <v>49</v>
      </c>
      <c r="L1682" t="s">
        <v>70</v>
      </c>
      <c r="N1682" t="s">
        <v>170</v>
      </c>
      <c r="O1682" t="s">
        <v>70</v>
      </c>
      <c r="P1682" t="s">
        <v>146</v>
      </c>
      <c r="Q1682" t="s">
        <v>49</v>
      </c>
      <c r="S1682" t="s">
        <v>4873</v>
      </c>
      <c r="U1682" t="s">
        <v>42</v>
      </c>
      <c r="AC1682" t="s">
        <v>42</v>
      </c>
      <c r="AK1682" t="s">
        <v>42</v>
      </c>
      <c r="AL1682" t="s">
        <v>43</v>
      </c>
    </row>
    <row r="1683" spans="1:38" x14ac:dyDescent="0.25">
      <c r="A1683">
        <v>1681</v>
      </c>
      <c r="B1683" t="s">
        <v>4874</v>
      </c>
      <c r="C1683" s="6" t="s">
        <v>4875</v>
      </c>
      <c r="D1683">
        <v>32</v>
      </c>
      <c r="E1683" t="s">
        <v>54</v>
      </c>
      <c r="F1683" t="s">
        <v>55</v>
      </c>
      <c r="G1683" t="s">
        <v>146</v>
      </c>
      <c r="H1683" t="s">
        <v>49</v>
      </c>
      <c r="J1683" t="s">
        <v>146</v>
      </c>
      <c r="K1683" t="s">
        <v>49</v>
      </c>
      <c r="L1683" t="s">
        <v>70</v>
      </c>
      <c r="N1683" t="s">
        <v>83</v>
      </c>
      <c r="O1683" t="s">
        <v>70</v>
      </c>
      <c r="S1683" t="s">
        <v>51</v>
      </c>
      <c r="V1683" t="s">
        <v>42</v>
      </c>
      <c r="AL1683" t="s">
        <v>43</v>
      </c>
    </row>
    <row r="1684" spans="1:38" x14ac:dyDescent="0.25">
      <c r="A1684">
        <v>1682</v>
      </c>
      <c r="B1684" t="s">
        <v>4876</v>
      </c>
      <c r="C1684" s="6" t="s">
        <v>773</v>
      </c>
      <c r="D1684">
        <v>22</v>
      </c>
      <c r="E1684" t="s">
        <v>46</v>
      </c>
      <c r="F1684" t="s">
        <v>55</v>
      </c>
      <c r="G1684" t="s">
        <v>101</v>
      </c>
      <c r="J1684" t="s">
        <v>101</v>
      </c>
      <c r="K1684" t="s">
        <v>101</v>
      </c>
      <c r="L1684" t="s">
        <v>70</v>
      </c>
      <c r="N1684" t="s">
        <v>4877</v>
      </c>
      <c r="O1684" t="s">
        <v>70</v>
      </c>
      <c r="S1684" t="s">
        <v>1471</v>
      </c>
      <c r="AD1684" t="s">
        <v>42</v>
      </c>
      <c r="AL1684" t="s">
        <v>43</v>
      </c>
    </row>
    <row r="1685" spans="1:38" x14ac:dyDescent="0.25">
      <c r="A1685">
        <v>1683</v>
      </c>
      <c r="B1685" t="s">
        <v>4878</v>
      </c>
      <c r="C1685" s="6" t="s">
        <v>1311</v>
      </c>
      <c r="D1685">
        <v>58</v>
      </c>
      <c r="E1685" t="s">
        <v>54</v>
      </c>
      <c r="F1685" t="s">
        <v>55</v>
      </c>
      <c r="G1685" t="s">
        <v>2303</v>
      </c>
      <c r="H1685" t="s">
        <v>101</v>
      </c>
      <c r="I1685" t="s">
        <v>57</v>
      </c>
      <c r="J1685" t="s">
        <v>2303</v>
      </c>
      <c r="K1685" t="s">
        <v>101</v>
      </c>
      <c r="L1685" t="s">
        <v>70</v>
      </c>
      <c r="P1685" t="s">
        <v>101</v>
      </c>
      <c r="S1685" t="s">
        <v>4879</v>
      </c>
      <c r="Y1685" t="s">
        <v>42</v>
      </c>
      <c r="AC1685" t="s">
        <v>42</v>
      </c>
      <c r="AK1685" t="s">
        <v>42</v>
      </c>
      <c r="AL1685" t="s">
        <v>43</v>
      </c>
    </row>
    <row r="1686" spans="1:38" x14ac:dyDescent="0.25">
      <c r="A1686">
        <v>1684</v>
      </c>
      <c r="B1686" t="s">
        <v>4880</v>
      </c>
      <c r="C1686" s="6" t="s">
        <v>4881</v>
      </c>
      <c r="D1686">
        <v>34</v>
      </c>
      <c r="E1686" t="s">
        <v>46</v>
      </c>
      <c r="F1686" t="s">
        <v>55</v>
      </c>
      <c r="G1686" t="s">
        <v>1593</v>
      </c>
      <c r="J1686" t="s">
        <v>1593</v>
      </c>
      <c r="K1686" t="s">
        <v>142</v>
      </c>
      <c r="L1686" t="s">
        <v>70</v>
      </c>
      <c r="N1686" t="s">
        <v>170</v>
      </c>
      <c r="O1686" t="s">
        <v>70</v>
      </c>
      <c r="S1686" t="s">
        <v>84</v>
      </c>
      <c r="U1686" t="s">
        <v>42</v>
      </c>
      <c r="AL1686" t="s">
        <v>43</v>
      </c>
    </row>
    <row r="1687" spans="1:38" x14ac:dyDescent="0.25">
      <c r="A1687">
        <v>1685</v>
      </c>
      <c r="B1687" t="s">
        <v>4882</v>
      </c>
      <c r="C1687" s="6" t="s">
        <v>4883</v>
      </c>
      <c r="D1687">
        <v>37</v>
      </c>
      <c r="E1687" t="s">
        <v>54</v>
      </c>
      <c r="F1687" t="s">
        <v>55</v>
      </c>
      <c r="G1687" t="s">
        <v>4884</v>
      </c>
      <c r="J1687" t="s">
        <v>649</v>
      </c>
      <c r="K1687" t="s">
        <v>82</v>
      </c>
      <c r="L1687" t="s">
        <v>34</v>
      </c>
      <c r="M1687" t="s">
        <v>2792</v>
      </c>
      <c r="N1687" t="s">
        <v>4885</v>
      </c>
      <c r="O1687" t="s">
        <v>800</v>
      </c>
      <c r="S1687" t="s">
        <v>4886</v>
      </c>
      <c r="U1687" t="s">
        <v>42</v>
      </c>
      <c r="Y1687" t="s">
        <v>42</v>
      </c>
      <c r="Z1687" t="s">
        <v>42</v>
      </c>
      <c r="AC1687" t="s">
        <v>42</v>
      </c>
      <c r="AI1687" t="s">
        <v>4887</v>
      </c>
      <c r="AL1687" t="s">
        <v>43</v>
      </c>
    </row>
    <row r="1688" spans="1:38" x14ac:dyDescent="0.25">
      <c r="A1688">
        <v>1686</v>
      </c>
      <c r="B1688" t="s">
        <v>4888</v>
      </c>
      <c r="C1688" s="6" t="s">
        <v>4889</v>
      </c>
      <c r="D1688">
        <v>45</v>
      </c>
      <c r="E1688" t="s">
        <v>54</v>
      </c>
      <c r="F1688" t="s">
        <v>55</v>
      </c>
      <c r="G1688" t="s">
        <v>320</v>
      </c>
      <c r="H1688" t="s">
        <v>49</v>
      </c>
      <c r="I1688" t="s">
        <v>57</v>
      </c>
      <c r="J1688" t="s">
        <v>320</v>
      </c>
      <c r="L1688" t="s">
        <v>70</v>
      </c>
      <c r="N1688" t="s">
        <v>59</v>
      </c>
      <c r="O1688" t="s">
        <v>70</v>
      </c>
      <c r="P1688" t="s">
        <v>320</v>
      </c>
      <c r="S1688" t="s">
        <v>342</v>
      </c>
      <c r="U1688" t="s">
        <v>42</v>
      </c>
      <c r="AK1688" t="s">
        <v>42</v>
      </c>
      <c r="AL1688" t="s">
        <v>43</v>
      </c>
    </row>
    <row r="1689" spans="1:38" x14ac:dyDescent="0.25">
      <c r="A1689">
        <v>1687</v>
      </c>
      <c r="B1689" t="s">
        <v>4890</v>
      </c>
      <c r="C1689" s="6" t="s">
        <v>4891</v>
      </c>
      <c r="D1689">
        <v>41</v>
      </c>
      <c r="E1689" t="s">
        <v>46</v>
      </c>
      <c r="F1689" t="s">
        <v>55</v>
      </c>
      <c r="G1689" t="s">
        <v>48</v>
      </c>
      <c r="H1689" t="s">
        <v>49</v>
      </c>
      <c r="I1689" t="s">
        <v>57</v>
      </c>
      <c r="J1689" t="s">
        <v>48</v>
      </c>
      <c r="L1689" t="s">
        <v>50</v>
      </c>
      <c r="N1689" t="s">
        <v>59</v>
      </c>
      <c r="O1689" t="s">
        <v>287</v>
      </c>
      <c r="P1689" t="s">
        <v>48</v>
      </c>
      <c r="S1689" t="s">
        <v>342</v>
      </c>
      <c r="U1689" t="s">
        <v>42</v>
      </c>
      <c r="AK1689" t="s">
        <v>42</v>
      </c>
      <c r="AL1689" t="s">
        <v>43</v>
      </c>
    </row>
    <row r="1690" spans="1:38" x14ac:dyDescent="0.25">
      <c r="A1690">
        <v>1688</v>
      </c>
      <c r="B1690" t="s">
        <v>4892</v>
      </c>
      <c r="C1690" s="6" t="s">
        <v>1326</v>
      </c>
      <c r="D1690">
        <v>37</v>
      </c>
      <c r="E1690" t="s">
        <v>46</v>
      </c>
      <c r="F1690" t="s">
        <v>106</v>
      </c>
      <c r="G1690" t="s">
        <v>208</v>
      </c>
      <c r="H1690" t="s">
        <v>93</v>
      </c>
      <c r="I1690" t="s">
        <v>57</v>
      </c>
      <c r="J1690" t="s">
        <v>208</v>
      </c>
      <c r="K1690" t="s">
        <v>93</v>
      </c>
      <c r="L1690" t="s">
        <v>70</v>
      </c>
      <c r="N1690" t="s">
        <v>166</v>
      </c>
      <c r="O1690" t="s">
        <v>70</v>
      </c>
      <c r="P1690" t="s">
        <v>208</v>
      </c>
      <c r="Q1690" t="s">
        <v>93</v>
      </c>
      <c r="S1690" t="s">
        <v>4893</v>
      </c>
      <c r="T1690" t="s">
        <v>4861</v>
      </c>
      <c r="V1690" t="s">
        <v>42</v>
      </c>
      <c r="W1690" t="s">
        <v>42</v>
      </c>
      <c r="AC1690" t="s">
        <v>42</v>
      </c>
      <c r="AK1690" t="s">
        <v>42</v>
      </c>
      <c r="AL1690" t="s">
        <v>43</v>
      </c>
    </row>
    <row r="1691" spans="1:38" x14ac:dyDescent="0.25">
      <c r="A1691">
        <v>1689</v>
      </c>
      <c r="B1691" t="s">
        <v>4894</v>
      </c>
      <c r="C1691" s="6" t="s">
        <v>4895</v>
      </c>
      <c r="D1691">
        <v>74</v>
      </c>
      <c r="E1691" t="s">
        <v>46</v>
      </c>
      <c r="F1691" t="s">
        <v>55</v>
      </c>
      <c r="G1691" t="s">
        <v>48</v>
      </c>
      <c r="H1691" t="s">
        <v>49</v>
      </c>
      <c r="I1691" t="s">
        <v>57</v>
      </c>
      <c r="J1691" t="s">
        <v>48</v>
      </c>
      <c r="K1691" t="s">
        <v>49</v>
      </c>
      <c r="L1691" t="s">
        <v>70</v>
      </c>
      <c r="N1691" t="s">
        <v>59</v>
      </c>
      <c r="O1691" t="s">
        <v>70</v>
      </c>
      <c r="P1691" t="s">
        <v>48</v>
      </c>
      <c r="Q1691" t="s">
        <v>49</v>
      </c>
      <c r="S1691" t="s">
        <v>4092</v>
      </c>
      <c r="U1691" t="s">
        <v>42</v>
      </c>
      <c r="AI1691" t="s">
        <v>257</v>
      </c>
      <c r="AK1691" t="s">
        <v>42</v>
      </c>
      <c r="AL1691" t="s">
        <v>43</v>
      </c>
    </row>
    <row r="1692" spans="1:38" x14ac:dyDescent="0.25">
      <c r="A1692">
        <v>1690</v>
      </c>
      <c r="B1692" t="s">
        <v>4896</v>
      </c>
      <c r="C1692" s="6" t="s">
        <v>3114</v>
      </c>
      <c r="D1692">
        <v>60</v>
      </c>
      <c r="E1692" t="s">
        <v>46</v>
      </c>
      <c r="F1692" t="s">
        <v>47</v>
      </c>
      <c r="G1692" t="s">
        <v>146</v>
      </c>
      <c r="H1692" t="s">
        <v>49</v>
      </c>
      <c r="J1692" t="s">
        <v>146</v>
      </c>
      <c r="K1692" t="s">
        <v>49</v>
      </c>
      <c r="L1692" t="s">
        <v>50</v>
      </c>
      <c r="N1692" t="s">
        <v>83</v>
      </c>
      <c r="O1692" t="s">
        <v>70</v>
      </c>
      <c r="S1692" t="s">
        <v>51</v>
      </c>
      <c r="V1692" t="s">
        <v>42</v>
      </c>
      <c r="AL1692" t="s">
        <v>43</v>
      </c>
    </row>
    <row r="1693" spans="1:38" x14ac:dyDescent="0.25">
      <c r="A1693">
        <v>1691</v>
      </c>
      <c r="B1693" t="s">
        <v>4897</v>
      </c>
      <c r="C1693" s="6" t="s">
        <v>4898</v>
      </c>
      <c r="D1693">
        <v>51</v>
      </c>
      <c r="E1693" t="s">
        <v>46</v>
      </c>
      <c r="F1693" t="s">
        <v>47</v>
      </c>
      <c r="G1693" t="s">
        <v>208</v>
      </c>
      <c r="H1693" t="s">
        <v>93</v>
      </c>
      <c r="I1693" t="s">
        <v>57</v>
      </c>
      <c r="J1693" t="s">
        <v>208</v>
      </c>
      <c r="L1693" t="s">
        <v>50</v>
      </c>
      <c r="N1693" t="s">
        <v>59</v>
      </c>
      <c r="O1693" t="s">
        <v>70</v>
      </c>
      <c r="P1693" t="s">
        <v>208</v>
      </c>
      <c r="S1693" t="s">
        <v>4899</v>
      </c>
      <c r="V1693" t="s">
        <v>42</v>
      </c>
      <c r="W1693" t="s">
        <v>42</v>
      </c>
      <c r="AK1693" t="s">
        <v>42</v>
      </c>
      <c r="AL1693" t="s">
        <v>43</v>
      </c>
    </row>
    <row r="1694" spans="1:38" x14ac:dyDescent="0.25">
      <c r="A1694">
        <v>1692</v>
      </c>
      <c r="B1694" t="s">
        <v>4900</v>
      </c>
      <c r="C1694" s="6" t="s">
        <v>1318</v>
      </c>
      <c r="D1694">
        <v>27</v>
      </c>
      <c r="E1694" t="s">
        <v>54</v>
      </c>
      <c r="F1694" t="s">
        <v>55</v>
      </c>
      <c r="G1694" t="s">
        <v>305</v>
      </c>
      <c r="H1694" t="s">
        <v>93</v>
      </c>
      <c r="I1694" t="s">
        <v>57</v>
      </c>
      <c r="J1694" t="s">
        <v>305</v>
      </c>
      <c r="L1694" t="s">
        <v>70</v>
      </c>
      <c r="N1694" t="s">
        <v>166</v>
      </c>
      <c r="P1694" t="s">
        <v>4901</v>
      </c>
      <c r="S1694" t="s">
        <v>4902</v>
      </c>
      <c r="U1694" t="s">
        <v>42</v>
      </c>
      <c r="V1694" t="s">
        <v>42</v>
      </c>
      <c r="W1694" t="s">
        <v>42</v>
      </c>
      <c r="AC1694" t="s">
        <v>42</v>
      </c>
      <c r="AK1694" t="s">
        <v>42</v>
      </c>
      <c r="AL1694" t="s">
        <v>43</v>
      </c>
    </row>
    <row r="1695" spans="1:38" x14ac:dyDescent="0.25">
      <c r="A1695">
        <v>1693</v>
      </c>
      <c r="B1695" t="s">
        <v>4903</v>
      </c>
      <c r="C1695" s="6" t="s">
        <v>4904</v>
      </c>
      <c r="D1695">
        <v>52</v>
      </c>
      <c r="E1695" t="s">
        <v>46</v>
      </c>
      <c r="F1695" t="s">
        <v>55</v>
      </c>
      <c r="G1695" t="s">
        <v>178</v>
      </c>
      <c r="H1695" t="s">
        <v>82</v>
      </c>
      <c r="I1695" t="s">
        <v>57</v>
      </c>
      <c r="J1695" t="s">
        <v>178</v>
      </c>
      <c r="L1695" t="s">
        <v>70</v>
      </c>
      <c r="N1695" t="s">
        <v>4905</v>
      </c>
      <c r="O1695" t="s">
        <v>70</v>
      </c>
      <c r="P1695" t="s">
        <v>178</v>
      </c>
      <c r="S1695" t="s">
        <v>4906</v>
      </c>
      <c r="Y1695" t="s">
        <v>42</v>
      </c>
      <c r="AB1695" t="s">
        <v>42</v>
      </c>
      <c r="AC1695" t="s">
        <v>42</v>
      </c>
      <c r="AG1695" t="s">
        <v>42</v>
      </c>
      <c r="AI1695" t="s">
        <v>4907</v>
      </c>
      <c r="AK1695" t="s">
        <v>42</v>
      </c>
      <c r="AL1695" t="s">
        <v>43</v>
      </c>
    </row>
    <row r="1696" spans="1:38" x14ac:dyDescent="0.25">
      <c r="A1696">
        <v>1694</v>
      </c>
      <c r="B1696" t="s">
        <v>4908</v>
      </c>
      <c r="C1696" s="6" t="s">
        <v>3405</v>
      </c>
      <c r="D1696">
        <v>37</v>
      </c>
      <c r="E1696" t="s">
        <v>46</v>
      </c>
      <c r="F1696" t="s">
        <v>55</v>
      </c>
      <c r="G1696" t="s">
        <v>92</v>
      </c>
      <c r="H1696" t="s">
        <v>93</v>
      </c>
      <c r="I1696" t="s">
        <v>57</v>
      </c>
      <c r="J1696" t="s">
        <v>92</v>
      </c>
      <c r="K1696" t="s">
        <v>93</v>
      </c>
      <c r="L1696" t="s">
        <v>70</v>
      </c>
      <c r="N1696" t="s">
        <v>4909</v>
      </c>
      <c r="O1696" t="s">
        <v>70</v>
      </c>
      <c r="P1696" t="s">
        <v>92</v>
      </c>
      <c r="Q1696" t="s">
        <v>93</v>
      </c>
      <c r="R1696" t="s">
        <v>57</v>
      </c>
      <c r="S1696" t="s">
        <v>4910</v>
      </c>
      <c r="AC1696" t="s">
        <v>42</v>
      </c>
      <c r="AD1696" t="s">
        <v>42</v>
      </c>
      <c r="AL1696" t="s">
        <v>43</v>
      </c>
    </row>
    <row r="1697" spans="1:38" x14ac:dyDescent="0.25">
      <c r="A1697">
        <v>1695</v>
      </c>
      <c r="B1697" t="s">
        <v>4911</v>
      </c>
      <c r="C1697" s="6" t="s">
        <v>851</v>
      </c>
      <c r="D1697">
        <v>25</v>
      </c>
      <c r="E1697" t="s">
        <v>46</v>
      </c>
      <c r="F1697" t="s">
        <v>55</v>
      </c>
      <c r="G1697" t="s">
        <v>238</v>
      </c>
      <c r="H1697" t="s">
        <v>93</v>
      </c>
      <c r="J1697" t="s">
        <v>238</v>
      </c>
      <c r="K1697" t="s">
        <v>93</v>
      </c>
      <c r="L1697" t="s">
        <v>50</v>
      </c>
      <c r="N1697" t="s">
        <v>59</v>
      </c>
      <c r="O1697" t="s">
        <v>60</v>
      </c>
      <c r="S1697" t="s">
        <v>4297</v>
      </c>
      <c r="U1697" t="s">
        <v>42</v>
      </c>
      <c r="AA1697" t="s">
        <v>42</v>
      </c>
      <c r="AL1697" t="s">
        <v>43</v>
      </c>
    </row>
    <row r="1698" spans="1:38" x14ac:dyDescent="0.25">
      <c r="A1698">
        <v>1696</v>
      </c>
      <c r="B1698" t="s">
        <v>4912</v>
      </c>
      <c r="C1698" s="6" t="s">
        <v>4913</v>
      </c>
      <c r="D1698">
        <v>29</v>
      </c>
      <c r="E1698" t="s">
        <v>54</v>
      </c>
      <c r="F1698" t="s">
        <v>55</v>
      </c>
      <c r="G1698" t="s">
        <v>525</v>
      </c>
      <c r="J1698" t="s">
        <v>165</v>
      </c>
      <c r="K1698" t="s">
        <v>93</v>
      </c>
      <c r="L1698" t="s">
        <v>50</v>
      </c>
      <c r="N1698" t="s">
        <v>59</v>
      </c>
      <c r="O1698" t="s">
        <v>298</v>
      </c>
      <c r="S1698" t="s">
        <v>4914</v>
      </c>
      <c r="U1698" t="s">
        <v>42</v>
      </c>
      <c r="V1698" t="s">
        <v>42</v>
      </c>
      <c r="AL1698" t="s">
        <v>43</v>
      </c>
    </row>
    <row r="1699" spans="1:38" x14ac:dyDescent="0.25">
      <c r="A1699">
        <v>1697</v>
      </c>
      <c r="B1699" t="s">
        <v>4915</v>
      </c>
      <c r="C1699" s="6" t="s">
        <v>4891</v>
      </c>
      <c r="D1699">
        <v>24</v>
      </c>
      <c r="E1699" t="s">
        <v>46</v>
      </c>
      <c r="F1699" t="s">
        <v>55</v>
      </c>
      <c r="G1699" t="s">
        <v>1258</v>
      </c>
      <c r="H1699" t="s">
        <v>202</v>
      </c>
      <c r="I1699" t="s">
        <v>57</v>
      </c>
      <c r="J1699" t="s">
        <v>208</v>
      </c>
      <c r="L1699" t="s">
        <v>34</v>
      </c>
      <c r="M1699" t="s">
        <v>4916</v>
      </c>
      <c r="N1699" t="s">
        <v>69</v>
      </c>
      <c r="O1699" t="s">
        <v>975</v>
      </c>
      <c r="P1699" t="s">
        <v>208</v>
      </c>
      <c r="S1699" t="s">
        <v>538</v>
      </c>
      <c r="U1699" t="s">
        <v>42</v>
      </c>
      <c r="AK1699" t="s">
        <v>42</v>
      </c>
      <c r="AL1699" t="s">
        <v>43</v>
      </c>
    </row>
    <row r="1700" spans="1:38" x14ac:dyDescent="0.25">
      <c r="A1700">
        <v>1698</v>
      </c>
      <c r="B1700" t="s">
        <v>4917</v>
      </c>
      <c r="C1700" s="6" t="s">
        <v>830</v>
      </c>
      <c r="D1700">
        <v>71</v>
      </c>
      <c r="E1700" t="s">
        <v>46</v>
      </c>
      <c r="F1700" t="s">
        <v>55</v>
      </c>
      <c r="G1700" t="s">
        <v>178</v>
      </c>
      <c r="H1700" t="s">
        <v>82</v>
      </c>
      <c r="I1700" t="s">
        <v>57</v>
      </c>
      <c r="J1700" t="s">
        <v>178</v>
      </c>
      <c r="K1700" t="s">
        <v>82</v>
      </c>
      <c r="L1700" t="s">
        <v>50</v>
      </c>
      <c r="O1700" t="s">
        <v>70</v>
      </c>
      <c r="S1700" t="s">
        <v>4918</v>
      </c>
      <c r="AC1700" t="s">
        <v>42</v>
      </c>
      <c r="AF1700" t="s">
        <v>42</v>
      </c>
      <c r="AI1700" t="s">
        <v>487</v>
      </c>
      <c r="AK1700" t="s">
        <v>42</v>
      </c>
      <c r="AL1700" t="s">
        <v>43</v>
      </c>
    </row>
    <row r="1701" spans="1:38" x14ac:dyDescent="0.25">
      <c r="A1701">
        <v>1699</v>
      </c>
      <c r="B1701" t="s">
        <v>4919</v>
      </c>
      <c r="C1701" s="6" t="s">
        <v>1810</v>
      </c>
      <c r="D1701">
        <v>32</v>
      </c>
      <c r="E1701" t="s">
        <v>54</v>
      </c>
      <c r="F1701" t="s">
        <v>55</v>
      </c>
      <c r="G1701" t="s">
        <v>395</v>
      </c>
      <c r="H1701" t="s">
        <v>49</v>
      </c>
      <c r="I1701" t="s">
        <v>57</v>
      </c>
      <c r="J1701" t="s">
        <v>395</v>
      </c>
      <c r="L1701" t="s">
        <v>70</v>
      </c>
      <c r="N1701" t="s">
        <v>927</v>
      </c>
      <c r="O1701" t="s">
        <v>70</v>
      </c>
      <c r="P1701" t="s">
        <v>395</v>
      </c>
      <c r="S1701" t="s">
        <v>4920</v>
      </c>
      <c r="U1701" t="s">
        <v>42</v>
      </c>
      <c r="AC1701" t="s">
        <v>42</v>
      </c>
      <c r="AK1701" t="s">
        <v>42</v>
      </c>
      <c r="AL1701" t="s">
        <v>43</v>
      </c>
    </row>
    <row r="1702" spans="1:38" x14ac:dyDescent="0.25">
      <c r="A1702">
        <v>1700</v>
      </c>
      <c r="B1702" t="s">
        <v>4921</v>
      </c>
      <c r="C1702" s="6" t="s">
        <v>1459</v>
      </c>
      <c r="D1702">
        <v>54</v>
      </c>
      <c r="E1702" t="s">
        <v>54</v>
      </c>
      <c r="F1702" t="s">
        <v>55</v>
      </c>
      <c r="G1702" t="s">
        <v>1804</v>
      </c>
      <c r="H1702" t="s">
        <v>82</v>
      </c>
      <c r="I1702" t="s">
        <v>57</v>
      </c>
      <c r="J1702" t="s">
        <v>1804</v>
      </c>
      <c r="L1702" t="s">
        <v>70</v>
      </c>
      <c r="N1702" t="s">
        <v>59</v>
      </c>
      <c r="O1702" t="s">
        <v>70</v>
      </c>
      <c r="P1702" t="s">
        <v>1804</v>
      </c>
      <c r="S1702" t="s">
        <v>4634</v>
      </c>
      <c r="V1702" t="s">
        <v>42</v>
      </c>
      <c r="W1702" t="s">
        <v>42</v>
      </c>
      <c r="AA1702" t="s">
        <v>42</v>
      </c>
      <c r="AK1702" t="s">
        <v>42</v>
      </c>
      <c r="AL1702" t="s">
        <v>43</v>
      </c>
    </row>
    <row r="1703" spans="1:38" x14ac:dyDescent="0.25">
      <c r="A1703">
        <v>1701</v>
      </c>
      <c r="B1703" t="s">
        <v>4922</v>
      </c>
      <c r="C1703" s="6" t="s">
        <v>4923</v>
      </c>
      <c r="D1703">
        <v>54</v>
      </c>
      <c r="E1703" t="s">
        <v>54</v>
      </c>
      <c r="F1703" t="s">
        <v>47</v>
      </c>
      <c r="G1703" t="s">
        <v>58</v>
      </c>
      <c r="H1703" t="s">
        <v>49</v>
      </c>
      <c r="I1703" t="s">
        <v>57</v>
      </c>
      <c r="J1703" t="s">
        <v>58</v>
      </c>
      <c r="K1703" t="s">
        <v>49</v>
      </c>
      <c r="L1703" t="s">
        <v>50</v>
      </c>
      <c r="N1703" t="s">
        <v>170</v>
      </c>
      <c r="O1703" t="s">
        <v>70</v>
      </c>
      <c r="P1703" t="s">
        <v>58</v>
      </c>
      <c r="Q1703" t="s">
        <v>49</v>
      </c>
      <c r="R1703" t="s">
        <v>57</v>
      </c>
      <c r="S1703" t="s">
        <v>1813</v>
      </c>
      <c r="U1703" t="s">
        <v>42</v>
      </c>
      <c r="V1703" t="s">
        <v>42</v>
      </c>
      <c r="AL1703" t="s">
        <v>43</v>
      </c>
    </row>
    <row r="1704" spans="1:38" x14ac:dyDescent="0.25">
      <c r="A1704">
        <v>1702</v>
      </c>
      <c r="B1704" t="s">
        <v>4924</v>
      </c>
      <c r="C1704" s="6" t="s">
        <v>1399</v>
      </c>
      <c r="D1704">
        <v>32</v>
      </c>
      <c r="E1704" t="s">
        <v>46</v>
      </c>
      <c r="F1704" t="s">
        <v>106</v>
      </c>
      <c r="G1704" t="s">
        <v>192</v>
      </c>
      <c r="H1704" t="s">
        <v>82</v>
      </c>
      <c r="J1704" t="s">
        <v>192</v>
      </c>
      <c r="K1704" t="s">
        <v>82</v>
      </c>
      <c r="L1704" t="s">
        <v>70</v>
      </c>
      <c r="N1704" t="s">
        <v>83</v>
      </c>
      <c r="O1704" t="s">
        <v>70</v>
      </c>
      <c r="S1704" t="s">
        <v>89</v>
      </c>
      <c r="U1704" t="s">
        <v>42</v>
      </c>
      <c r="AL1704" t="s">
        <v>43</v>
      </c>
    </row>
    <row r="1705" spans="1:38" x14ac:dyDescent="0.25">
      <c r="A1705">
        <v>1703</v>
      </c>
      <c r="B1705" t="s">
        <v>4925</v>
      </c>
      <c r="C1705" s="6" t="s">
        <v>1799</v>
      </c>
      <c r="D1705">
        <v>53</v>
      </c>
      <c r="E1705" t="s">
        <v>46</v>
      </c>
      <c r="F1705" t="s">
        <v>55</v>
      </c>
      <c r="G1705" t="s">
        <v>3711</v>
      </c>
      <c r="J1705" t="s">
        <v>3711</v>
      </c>
      <c r="K1705" t="s">
        <v>101</v>
      </c>
      <c r="L1705" t="s">
        <v>34</v>
      </c>
      <c r="M1705" t="s">
        <v>423</v>
      </c>
      <c r="N1705" t="s">
        <v>170</v>
      </c>
      <c r="O1705" t="s">
        <v>34</v>
      </c>
      <c r="S1705" t="s">
        <v>4926</v>
      </c>
      <c r="U1705" t="s">
        <v>42</v>
      </c>
      <c r="V1705" t="s">
        <v>42</v>
      </c>
      <c r="W1705" t="s">
        <v>42</v>
      </c>
      <c r="AL1705" t="s">
        <v>43</v>
      </c>
    </row>
    <row r="1706" spans="1:38" x14ac:dyDescent="0.25">
      <c r="A1706">
        <v>1704</v>
      </c>
      <c r="B1706" t="s">
        <v>4927</v>
      </c>
      <c r="C1706" s="6" t="s">
        <v>1368</v>
      </c>
      <c r="D1706">
        <v>28</v>
      </c>
      <c r="E1706" t="s">
        <v>46</v>
      </c>
      <c r="F1706" t="s">
        <v>55</v>
      </c>
      <c r="G1706" t="s">
        <v>260</v>
      </c>
      <c r="H1706" t="s">
        <v>49</v>
      </c>
      <c r="I1706" t="s">
        <v>57</v>
      </c>
      <c r="J1706" t="s">
        <v>260</v>
      </c>
      <c r="L1706" t="s">
        <v>70</v>
      </c>
      <c r="N1706" t="s">
        <v>927</v>
      </c>
      <c r="O1706" t="s">
        <v>70</v>
      </c>
      <c r="P1706" t="s">
        <v>260</v>
      </c>
      <c r="S1706" t="s">
        <v>4928</v>
      </c>
      <c r="U1706" t="s">
        <v>42</v>
      </c>
      <c r="W1706" t="s">
        <v>42</v>
      </c>
      <c r="AA1706" t="s">
        <v>42</v>
      </c>
      <c r="AK1706" t="s">
        <v>42</v>
      </c>
      <c r="AL1706" t="s">
        <v>43</v>
      </c>
    </row>
    <row r="1707" spans="1:38" x14ac:dyDescent="0.25">
      <c r="A1707">
        <v>1705</v>
      </c>
      <c r="B1707" t="s">
        <v>4929</v>
      </c>
      <c r="C1707" s="6" t="s">
        <v>2632</v>
      </c>
      <c r="D1707">
        <v>41</v>
      </c>
      <c r="E1707" t="s">
        <v>46</v>
      </c>
      <c r="F1707" t="s">
        <v>55</v>
      </c>
      <c r="G1707" t="s">
        <v>81</v>
      </c>
      <c r="H1707" t="s">
        <v>82</v>
      </c>
      <c r="I1707" t="s">
        <v>57</v>
      </c>
      <c r="J1707" t="s">
        <v>81</v>
      </c>
      <c r="K1707" t="s">
        <v>82</v>
      </c>
      <c r="L1707" t="s">
        <v>34</v>
      </c>
      <c r="M1707" t="s">
        <v>210</v>
      </c>
      <c r="N1707" t="s">
        <v>59</v>
      </c>
      <c r="O1707" t="s">
        <v>210</v>
      </c>
      <c r="P1707" t="s">
        <v>81</v>
      </c>
      <c r="Q1707" t="s">
        <v>82</v>
      </c>
      <c r="S1707" t="s">
        <v>412</v>
      </c>
      <c r="W1707" t="s">
        <v>42</v>
      </c>
      <c r="AK1707" t="s">
        <v>42</v>
      </c>
      <c r="AL1707" t="s">
        <v>43</v>
      </c>
    </row>
    <row r="1708" spans="1:38" x14ac:dyDescent="0.25">
      <c r="A1708">
        <v>1706</v>
      </c>
      <c r="B1708" t="s">
        <v>4930</v>
      </c>
      <c r="C1708" s="6" t="s">
        <v>4931</v>
      </c>
      <c r="D1708">
        <v>40</v>
      </c>
      <c r="E1708" t="s">
        <v>46</v>
      </c>
      <c r="F1708" t="s">
        <v>55</v>
      </c>
      <c r="G1708" t="s">
        <v>146</v>
      </c>
      <c r="H1708" t="s">
        <v>49</v>
      </c>
      <c r="I1708" t="s">
        <v>57</v>
      </c>
      <c r="J1708" t="s">
        <v>146</v>
      </c>
      <c r="K1708" t="s">
        <v>49</v>
      </c>
      <c r="L1708" t="s">
        <v>70</v>
      </c>
      <c r="N1708" t="s">
        <v>350</v>
      </c>
      <c r="O1708" t="s">
        <v>70</v>
      </c>
      <c r="P1708" t="s">
        <v>146</v>
      </c>
      <c r="Q1708" t="s">
        <v>49</v>
      </c>
      <c r="R1708" t="s">
        <v>57</v>
      </c>
      <c r="S1708" t="s">
        <v>439</v>
      </c>
      <c r="U1708" t="s">
        <v>42</v>
      </c>
      <c r="W1708" t="s">
        <v>42</v>
      </c>
      <c r="AL1708" t="s">
        <v>43</v>
      </c>
    </row>
    <row r="1709" spans="1:38" x14ac:dyDescent="0.25">
      <c r="A1709">
        <v>1707</v>
      </c>
      <c r="B1709" t="s">
        <v>4932</v>
      </c>
      <c r="C1709" s="6" t="s">
        <v>3457</v>
      </c>
      <c r="D1709">
        <v>50</v>
      </c>
      <c r="E1709" t="s">
        <v>46</v>
      </c>
      <c r="F1709" t="s">
        <v>55</v>
      </c>
      <c r="G1709" t="s">
        <v>341</v>
      </c>
      <c r="J1709" t="s">
        <v>341</v>
      </c>
      <c r="K1709" t="s">
        <v>101</v>
      </c>
      <c r="L1709" t="s">
        <v>50</v>
      </c>
      <c r="N1709" t="s">
        <v>170</v>
      </c>
      <c r="O1709" t="s">
        <v>70</v>
      </c>
      <c r="S1709" t="s">
        <v>4933</v>
      </c>
      <c r="U1709" t="s">
        <v>42</v>
      </c>
      <c r="V1709" t="s">
        <v>42</v>
      </c>
      <c r="AA1709" t="s">
        <v>42</v>
      </c>
      <c r="AL1709" t="s">
        <v>43</v>
      </c>
    </row>
    <row r="1710" spans="1:38" x14ac:dyDescent="0.25">
      <c r="A1710">
        <v>1708</v>
      </c>
      <c r="B1710" t="s">
        <v>4934</v>
      </c>
      <c r="C1710" s="6" t="s">
        <v>1416</v>
      </c>
      <c r="D1710">
        <v>48</v>
      </c>
      <c r="E1710" t="s">
        <v>46</v>
      </c>
      <c r="F1710" t="s">
        <v>55</v>
      </c>
      <c r="G1710" t="s">
        <v>49</v>
      </c>
      <c r="H1710" t="s">
        <v>49</v>
      </c>
      <c r="I1710" t="s">
        <v>57</v>
      </c>
      <c r="J1710" t="s">
        <v>146</v>
      </c>
      <c r="L1710" t="s">
        <v>50</v>
      </c>
      <c r="N1710" t="s">
        <v>69</v>
      </c>
      <c r="O1710" t="s">
        <v>70</v>
      </c>
      <c r="P1710" t="s">
        <v>49</v>
      </c>
      <c r="S1710" t="s">
        <v>4935</v>
      </c>
      <c r="U1710" t="s">
        <v>42</v>
      </c>
      <c r="V1710" t="s">
        <v>42</v>
      </c>
      <c r="W1710" t="s">
        <v>42</v>
      </c>
      <c r="AA1710" t="s">
        <v>42</v>
      </c>
      <c r="AK1710" t="s">
        <v>42</v>
      </c>
      <c r="AL1710" t="s">
        <v>43</v>
      </c>
    </row>
    <row r="1711" spans="1:38" x14ac:dyDescent="0.25">
      <c r="A1711">
        <v>1709</v>
      </c>
      <c r="B1711" t="s">
        <v>4936</v>
      </c>
      <c r="C1711" s="6" t="s">
        <v>349</v>
      </c>
      <c r="D1711">
        <v>61</v>
      </c>
      <c r="E1711" t="s">
        <v>46</v>
      </c>
      <c r="F1711" t="s">
        <v>55</v>
      </c>
      <c r="G1711" t="s">
        <v>107</v>
      </c>
      <c r="H1711" t="s">
        <v>49</v>
      </c>
      <c r="I1711" t="s">
        <v>57</v>
      </c>
      <c r="J1711" t="s">
        <v>107</v>
      </c>
      <c r="K1711" t="s">
        <v>49</v>
      </c>
      <c r="L1711" t="s">
        <v>70</v>
      </c>
      <c r="N1711" t="s">
        <v>4937</v>
      </c>
      <c r="O1711" t="s">
        <v>70</v>
      </c>
      <c r="P1711" t="s">
        <v>107</v>
      </c>
      <c r="Q1711" t="s">
        <v>49</v>
      </c>
      <c r="S1711" t="s">
        <v>3027</v>
      </c>
      <c r="AA1711" t="s">
        <v>42</v>
      </c>
      <c r="AD1711" t="s">
        <v>42</v>
      </c>
      <c r="AK1711" t="s">
        <v>42</v>
      </c>
      <c r="AL1711" t="s">
        <v>43</v>
      </c>
    </row>
    <row r="1712" spans="1:38" x14ac:dyDescent="0.25">
      <c r="A1712">
        <v>1710</v>
      </c>
      <c r="B1712" t="s">
        <v>4938</v>
      </c>
      <c r="C1712" s="6" t="s">
        <v>1831</v>
      </c>
      <c r="D1712">
        <v>52</v>
      </c>
      <c r="E1712" t="s">
        <v>54</v>
      </c>
      <c r="F1712" t="s">
        <v>55</v>
      </c>
      <c r="G1712" t="s">
        <v>525</v>
      </c>
      <c r="J1712" t="s">
        <v>525</v>
      </c>
      <c r="K1712" t="s">
        <v>93</v>
      </c>
      <c r="L1712" t="s">
        <v>70</v>
      </c>
      <c r="N1712" t="s">
        <v>59</v>
      </c>
      <c r="O1712" t="s">
        <v>70</v>
      </c>
      <c r="S1712" t="s">
        <v>538</v>
      </c>
      <c r="T1712" t="s">
        <v>4939</v>
      </c>
      <c r="U1712" t="s">
        <v>42</v>
      </c>
      <c r="AL1712" t="s">
        <v>43</v>
      </c>
    </row>
    <row r="1713" spans="1:38" x14ac:dyDescent="0.25">
      <c r="A1713">
        <v>1711</v>
      </c>
      <c r="B1713" t="s">
        <v>4940</v>
      </c>
      <c r="C1713" s="6" t="s">
        <v>4941</v>
      </c>
      <c r="D1713">
        <v>39</v>
      </c>
      <c r="E1713" t="s">
        <v>46</v>
      </c>
      <c r="F1713" t="s">
        <v>55</v>
      </c>
      <c r="G1713" t="s">
        <v>341</v>
      </c>
      <c r="H1713" t="s">
        <v>101</v>
      </c>
      <c r="I1713" t="s">
        <v>57</v>
      </c>
      <c r="J1713" t="s">
        <v>341</v>
      </c>
      <c r="K1713" t="s">
        <v>101</v>
      </c>
      <c r="L1713" t="s">
        <v>70</v>
      </c>
      <c r="N1713" t="s">
        <v>59</v>
      </c>
      <c r="O1713" t="s">
        <v>70</v>
      </c>
      <c r="P1713" t="s">
        <v>341</v>
      </c>
      <c r="Q1713" t="s">
        <v>101</v>
      </c>
      <c r="R1713" t="s">
        <v>57</v>
      </c>
      <c r="S1713" t="s">
        <v>2195</v>
      </c>
      <c r="U1713" t="s">
        <v>42</v>
      </c>
      <c r="W1713" t="s">
        <v>42</v>
      </c>
      <c r="AL1713" t="s">
        <v>43</v>
      </c>
    </row>
    <row r="1714" spans="1:38" x14ac:dyDescent="0.25">
      <c r="A1714">
        <v>1712</v>
      </c>
      <c r="B1714" t="s">
        <v>4942</v>
      </c>
      <c r="C1714" s="6" t="s">
        <v>4943</v>
      </c>
      <c r="D1714">
        <v>48</v>
      </c>
      <c r="E1714" t="s">
        <v>46</v>
      </c>
      <c r="F1714" t="s">
        <v>55</v>
      </c>
      <c r="G1714" t="s">
        <v>267</v>
      </c>
      <c r="H1714" t="s">
        <v>142</v>
      </c>
      <c r="I1714" t="s">
        <v>57</v>
      </c>
      <c r="J1714" t="s">
        <v>267</v>
      </c>
      <c r="K1714" t="s">
        <v>142</v>
      </c>
      <c r="L1714" t="s">
        <v>70</v>
      </c>
      <c r="N1714" t="s">
        <v>2633</v>
      </c>
      <c r="O1714" t="s">
        <v>70</v>
      </c>
      <c r="P1714" t="s">
        <v>267</v>
      </c>
      <c r="Q1714" t="s">
        <v>142</v>
      </c>
      <c r="S1714" t="s">
        <v>2242</v>
      </c>
      <c r="T1714" t="s">
        <v>4944</v>
      </c>
      <c r="AC1714" t="s">
        <v>42</v>
      </c>
      <c r="AL1714" t="s">
        <v>43</v>
      </c>
    </row>
    <row r="1715" spans="1:38" x14ac:dyDescent="0.25">
      <c r="A1715">
        <v>1713</v>
      </c>
      <c r="B1715" t="s">
        <v>4945</v>
      </c>
      <c r="C1715" s="6" t="s">
        <v>4946</v>
      </c>
      <c r="D1715">
        <v>56</v>
      </c>
      <c r="E1715" t="s">
        <v>46</v>
      </c>
      <c r="F1715" t="s">
        <v>55</v>
      </c>
      <c r="G1715" t="s">
        <v>49</v>
      </c>
      <c r="H1715" t="s">
        <v>49</v>
      </c>
      <c r="I1715" t="s">
        <v>57</v>
      </c>
      <c r="J1715" t="s">
        <v>146</v>
      </c>
      <c r="L1715" t="s">
        <v>50</v>
      </c>
      <c r="N1715" t="s">
        <v>4947</v>
      </c>
      <c r="O1715" t="s">
        <v>70</v>
      </c>
      <c r="P1715" t="s">
        <v>49</v>
      </c>
      <c r="S1715" t="s">
        <v>4948</v>
      </c>
      <c r="Y1715" t="s">
        <v>42</v>
      </c>
      <c r="AK1715" t="s">
        <v>42</v>
      </c>
      <c r="AL1715" t="s">
        <v>43</v>
      </c>
    </row>
    <row r="1716" spans="1:38" x14ac:dyDescent="0.25">
      <c r="A1716">
        <v>1714</v>
      </c>
      <c r="B1716" t="s">
        <v>4949</v>
      </c>
      <c r="C1716" s="6" t="s">
        <v>2256</v>
      </c>
      <c r="D1716">
        <v>28</v>
      </c>
      <c r="E1716" t="s">
        <v>46</v>
      </c>
      <c r="F1716" t="s">
        <v>55</v>
      </c>
      <c r="G1716" t="s">
        <v>260</v>
      </c>
      <c r="H1716" t="s">
        <v>49</v>
      </c>
      <c r="I1716" t="s">
        <v>57</v>
      </c>
      <c r="J1716" t="s">
        <v>260</v>
      </c>
      <c r="K1716" t="s">
        <v>49</v>
      </c>
      <c r="L1716" t="s">
        <v>70</v>
      </c>
      <c r="N1716" t="s">
        <v>59</v>
      </c>
      <c r="O1716" t="s">
        <v>70</v>
      </c>
      <c r="P1716" t="s">
        <v>260</v>
      </c>
      <c r="Q1716" t="s">
        <v>49</v>
      </c>
      <c r="R1716" t="s">
        <v>57</v>
      </c>
      <c r="S1716" t="s">
        <v>4950</v>
      </c>
      <c r="U1716" t="s">
        <v>42</v>
      </c>
      <c r="V1716" t="s">
        <v>42</v>
      </c>
      <c r="W1716" t="s">
        <v>42</v>
      </c>
      <c r="X1716" t="s">
        <v>42</v>
      </c>
      <c r="AC1716" t="s">
        <v>42</v>
      </c>
      <c r="AE1716" t="s">
        <v>42</v>
      </c>
      <c r="AL1716" t="s">
        <v>43</v>
      </c>
    </row>
    <row r="1717" spans="1:38" x14ac:dyDescent="0.25">
      <c r="A1717">
        <v>1715</v>
      </c>
      <c r="B1717" t="s">
        <v>4951</v>
      </c>
      <c r="C1717" s="6" t="s">
        <v>822</v>
      </c>
      <c r="D1717">
        <v>58</v>
      </c>
      <c r="E1717" t="s">
        <v>46</v>
      </c>
      <c r="F1717" t="s">
        <v>47</v>
      </c>
      <c r="G1717" t="s">
        <v>146</v>
      </c>
      <c r="H1717" t="s">
        <v>49</v>
      </c>
      <c r="I1717" t="s">
        <v>57</v>
      </c>
      <c r="J1717" t="s">
        <v>146</v>
      </c>
      <c r="K1717" t="s">
        <v>49</v>
      </c>
      <c r="L1717" t="s">
        <v>70</v>
      </c>
      <c r="O1717" t="s">
        <v>70</v>
      </c>
      <c r="P1717" t="s">
        <v>146</v>
      </c>
      <c r="Q1717" t="s">
        <v>49</v>
      </c>
      <c r="R1717" t="s">
        <v>57</v>
      </c>
      <c r="S1717" t="s">
        <v>873</v>
      </c>
      <c r="V1717" t="s">
        <v>42</v>
      </c>
      <c r="AL1717" t="s">
        <v>43</v>
      </c>
    </row>
    <row r="1718" spans="1:38" x14ac:dyDescent="0.25">
      <c r="A1718">
        <v>1716</v>
      </c>
      <c r="B1718" t="s">
        <v>4952</v>
      </c>
      <c r="C1718" s="6" t="s">
        <v>4953</v>
      </c>
      <c r="D1718">
        <v>41</v>
      </c>
      <c r="E1718" t="s">
        <v>46</v>
      </c>
      <c r="F1718" t="s">
        <v>55</v>
      </c>
      <c r="G1718" t="s">
        <v>208</v>
      </c>
      <c r="J1718" t="s">
        <v>208</v>
      </c>
      <c r="K1718" t="s">
        <v>93</v>
      </c>
      <c r="L1718" t="s">
        <v>70</v>
      </c>
      <c r="N1718" t="s">
        <v>59</v>
      </c>
      <c r="O1718" t="s">
        <v>70</v>
      </c>
      <c r="S1718" t="s">
        <v>4533</v>
      </c>
      <c r="U1718" t="s">
        <v>42</v>
      </c>
      <c r="V1718" t="s">
        <v>42</v>
      </c>
      <c r="AL1718" t="s">
        <v>43</v>
      </c>
    </row>
    <row r="1719" spans="1:38" x14ac:dyDescent="0.25">
      <c r="A1719">
        <v>1717</v>
      </c>
      <c r="B1719" t="s">
        <v>4954</v>
      </c>
      <c r="C1719" s="6" t="s">
        <v>3907</v>
      </c>
      <c r="D1719">
        <v>36</v>
      </c>
      <c r="E1719" t="s">
        <v>46</v>
      </c>
      <c r="F1719" t="s">
        <v>55</v>
      </c>
      <c r="G1719" t="s">
        <v>1500</v>
      </c>
      <c r="H1719" t="s">
        <v>82</v>
      </c>
      <c r="I1719" t="s">
        <v>57</v>
      </c>
      <c r="J1719" t="s">
        <v>1500</v>
      </c>
      <c r="K1719" t="s">
        <v>82</v>
      </c>
      <c r="L1719" t="s">
        <v>70</v>
      </c>
      <c r="N1719" t="s">
        <v>59</v>
      </c>
      <c r="O1719" t="s">
        <v>70</v>
      </c>
      <c r="P1719" t="s">
        <v>1500</v>
      </c>
      <c r="Q1719" t="s">
        <v>82</v>
      </c>
      <c r="R1719" t="s">
        <v>57</v>
      </c>
      <c r="S1719" t="s">
        <v>2195</v>
      </c>
      <c r="U1719" t="s">
        <v>42</v>
      </c>
      <c r="W1719" t="s">
        <v>42</v>
      </c>
      <c r="AL1719" t="s">
        <v>43</v>
      </c>
    </row>
    <row r="1720" spans="1:38" x14ac:dyDescent="0.25">
      <c r="A1720">
        <v>1718</v>
      </c>
      <c r="B1720" t="s">
        <v>4955</v>
      </c>
      <c r="C1720" s="6" t="s">
        <v>4956</v>
      </c>
      <c r="D1720">
        <v>20</v>
      </c>
      <c r="E1720" t="s">
        <v>46</v>
      </c>
      <c r="F1720" t="s">
        <v>55</v>
      </c>
      <c r="G1720" t="s">
        <v>93</v>
      </c>
      <c r="H1720" t="s">
        <v>93</v>
      </c>
      <c r="J1720" t="s">
        <v>93</v>
      </c>
      <c r="K1720" t="s">
        <v>93</v>
      </c>
      <c r="L1720" t="s">
        <v>70</v>
      </c>
      <c r="N1720" t="s">
        <v>59</v>
      </c>
      <c r="O1720" t="s">
        <v>70</v>
      </c>
      <c r="S1720" t="s">
        <v>4957</v>
      </c>
      <c r="U1720" t="s">
        <v>42</v>
      </c>
      <c r="AD1720" t="s">
        <v>42</v>
      </c>
      <c r="AL1720" t="s">
        <v>43</v>
      </c>
    </row>
    <row r="1721" spans="1:38" x14ac:dyDescent="0.25">
      <c r="A1721">
        <v>1719</v>
      </c>
      <c r="B1721" t="s">
        <v>4958</v>
      </c>
      <c r="C1721" s="6" t="s">
        <v>4959</v>
      </c>
      <c r="D1721">
        <v>44</v>
      </c>
      <c r="E1721" t="s">
        <v>46</v>
      </c>
      <c r="F1721" t="s">
        <v>55</v>
      </c>
      <c r="G1721" t="s">
        <v>513</v>
      </c>
      <c r="H1721" t="s">
        <v>101</v>
      </c>
      <c r="J1721" t="s">
        <v>341</v>
      </c>
      <c r="K1721" t="s">
        <v>101</v>
      </c>
      <c r="L1721" t="s">
        <v>50</v>
      </c>
      <c r="N1721" t="s">
        <v>59</v>
      </c>
      <c r="O1721" t="s">
        <v>70</v>
      </c>
      <c r="S1721" t="s">
        <v>342</v>
      </c>
      <c r="U1721" t="s">
        <v>42</v>
      </c>
      <c r="AL1721" t="s">
        <v>43</v>
      </c>
    </row>
    <row r="1722" spans="1:38" x14ac:dyDescent="0.25">
      <c r="A1722">
        <v>1720</v>
      </c>
      <c r="B1722" t="s">
        <v>4960</v>
      </c>
      <c r="C1722" s="6" t="s">
        <v>4961</v>
      </c>
      <c r="D1722">
        <v>27</v>
      </c>
      <c r="E1722" t="s">
        <v>46</v>
      </c>
      <c r="F1722" t="s">
        <v>106</v>
      </c>
      <c r="G1722" t="s">
        <v>136</v>
      </c>
      <c r="H1722" t="s">
        <v>137</v>
      </c>
      <c r="I1722" t="s">
        <v>57</v>
      </c>
      <c r="J1722" t="s">
        <v>136</v>
      </c>
      <c r="K1722" t="s">
        <v>137</v>
      </c>
      <c r="L1722" t="s">
        <v>34</v>
      </c>
      <c r="M1722" t="s">
        <v>4962</v>
      </c>
      <c r="N1722" t="s">
        <v>59</v>
      </c>
      <c r="O1722" t="s">
        <v>171</v>
      </c>
      <c r="P1722" t="s">
        <v>136</v>
      </c>
      <c r="Q1722" t="s">
        <v>137</v>
      </c>
      <c r="R1722" t="s">
        <v>57</v>
      </c>
      <c r="S1722" t="s">
        <v>412</v>
      </c>
      <c r="W1722" t="s">
        <v>42</v>
      </c>
      <c r="AL1722" t="s">
        <v>43</v>
      </c>
    </row>
    <row r="1723" spans="1:38" x14ac:dyDescent="0.25">
      <c r="A1723">
        <v>1721</v>
      </c>
      <c r="B1723" t="s">
        <v>4963</v>
      </c>
      <c r="C1723" s="6" t="s">
        <v>2231</v>
      </c>
      <c r="D1723">
        <v>22</v>
      </c>
      <c r="E1723" t="s">
        <v>46</v>
      </c>
      <c r="F1723" t="s">
        <v>55</v>
      </c>
      <c r="G1723" t="s">
        <v>974</v>
      </c>
      <c r="H1723" t="s">
        <v>137</v>
      </c>
      <c r="I1723" t="s">
        <v>57</v>
      </c>
      <c r="J1723" t="s">
        <v>974</v>
      </c>
      <c r="L1723" t="s">
        <v>70</v>
      </c>
      <c r="N1723" t="s">
        <v>170</v>
      </c>
      <c r="O1723" t="s">
        <v>70</v>
      </c>
      <c r="P1723" t="s">
        <v>974</v>
      </c>
      <c r="S1723" t="s">
        <v>4964</v>
      </c>
      <c r="U1723" t="s">
        <v>42</v>
      </c>
      <c r="V1723" t="s">
        <v>42</v>
      </c>
      <c r="W1723" t="s">
        <v>42</v>
      </c>
      <c r="AK1723" t="s">
        <v>42</v>
      </c>
      <c r="AL1723" t="s">
        <v>43</v>
      </c>
    </row>
    <row r="1724" spans="1:38" x14ac:dyDescent="0.25">
      <c r="A1724">
        <v>1722</v>
      </c>
      <c r="B1724" t="s">
        <v>4965</v>
      </c>
      <c r="C1724" s="6" t="s">
        <v>3882</v>
      </c>
      <c r="D1724">
        <v>46</v>
      </c>
      <c r="E1724" t="s">
        <v>54</v>
      </c>
      <c r="F1724" t="s">
        <v>55</v>
      </c>
      <c r="G1724" t="s">
        <v>525</v>
      </c>
      <c r="H1724" t="s">
        <v>93</v>
      </c>
      <c r="I1724" t="s">
        <v>57</v>
      </c>
      <c r="J1724" t="s">
        <v>525</v>
      </c>
      <c r="K1724" t="s">
        <v>93</v>
      </c>
      <c r="L1724" t="s">
        <v>70</v>
      </c>
      <c r="N1724" t="s">
        <v>59</v>
      </c>
      <c r="O1724" t="s">
        <v>70</v>
      </c>
      <c r="P1724" t="s">
        <v>525</v>
      </c>
      <c r="Q1724" t="s">
        <v>93</v>
      </c>
      <c r="R1724" t="s">
        <v>57</v>
      </c>
      <c r="S1724" t="s">
        <v>4966</v>
      </c>
      <c r="U1724" t="s">
        <v>42</v>
      </c>
      <c r="V1724" t="s">
        <v>42</v>
      </c>
      <c r="W1724" t="s">
        <v>42</v>
      </c>
      <c r="AC1724" t="s">
        <v>42</v>
      </c>
      <c r="AD1724" t="s">
        <v>42</v>
      </c>
      <c r="AL1724" t="s">
        <v>43</v>
      </c>
    </row>
    <row r="1725" spans="1:38" x14ac:dyDescent="0.25">
      <c r="A1725">
        <v>1723</v>
      </c>
      <c r="B1725" t="s">
        <v>4967</v>
      </c>
      <c r="C1725" s="6" t="s">
        <v>4968</v>
      </c>
      <c r="D1725">
        <v>28</v>
      </c>
      <c r="E1725" t="s">
        <v>46</v>
      </c>
      <c r="F1725" t="s">
        <v>55</v>
      </c>
      <c r="J1725" t="s">
        <v>433</v>
      </c>
      <c r="K1725" t="s">
        <v>142</v>
      </c>
      <c r="L1725" t="s">
        <v>34</v>
      </c>
      <c r="O1725" t="s">
        <v>70</v>
      </c>
      <c r="P1725" t="s">
        <v>433</v>
      </c>
      <c r="Q1725" t="s">
        <v>142</v>
      </c>
      <c r="R1725" t="s">
        <v>57</v>
      </c>
      <c r="S1725" t="s">
        <v>538</v>
      </c>
      <c r="U1725" t="s">
        <v>42</v>
      </c>
      <c r="AK1725" t="s">
        <v>42</v>
      </c>
      <c r="AL1725" t="s">
        <v>43</v>
      </c>
    </row>
    <row r="1726" spans="1:38" x14ac:dyDescent="0.25">
      <c r="A1726">
        <v>1724</v>
      </c>
      <c r="B1726" t="s">
        <v>4969</v>
      </c>
      <c r="C1726" s="6" t="s">
        <v>4970</v>
      </c>
      <c r="D1726">
        <v>29</v>
      </c>
      <c r="E1726" t="s">
        <v>46</v>
      </c>
      <c r="F1726" t="s">
        <v>55</v>
      </c>
      <c r="G1726" t="s">
        <v>208</v>
      </c>
      <c r="H1726" t="s">
        <v>93</v>
      </c>
      <c r="I1726" t="s">
        <v>57</v>
      </c>
      <c r="J1726" t="s">
        <v>208</v>
      </c>
      <c r="K1726" t="s">
        <v>93</v>
      </c>
      <c r="L1726" t="s">
        <v>50</v>
      </c>
      <c r="O1726" t="s">
        <v>70</v>
      </c>
      <c r="P1726" t="s">
        <v>208</v>
      </c>
      <c r="Q1726" t="s">
        <v>93</v>
      </c>
      <c r="R1726" t="s">
        <v>57</v>
      </c>
      <c r="S1726" t="s">
        <v>4971</v>
      </c>
      <c r="U1726" t="s">
        <v>42</v>
      </c>
      <c r="V1726" t="s">
        <v>42</v>
      </c>
      <c r="AA1726" t="s">
        <v>42</v>
      </c>
      <c r="AK1726" t="s">
        <v>42</v>
      </c>
      <c r="AL1726" t="s">
        <v>43</v>
      </c>
    </row>
    <row r="1727" spans="1:38" x14ac:dyDescent="0.25">
      <c r="A1727">
        <v>1725</v>
      </c>
      <c r="B1727" t="s">
        <v>4972</v>
      </c>
      <c r="C1727" s="6" t="s">
        <v>4973</v>
      </c>
      <c r="D1727">
        <v>51</v>
      </c>
      <c r="E1727" t="s">
        <v>46</v>
      </c>
      <c r="F1727" t="s">
        <v>106</v>
      </c>
      <c r="G1727" t="s">
        <v>146</v>
      </c>
      <c r="H1727" t="s">
        <v>49</v>
      </c>
      <c r="J1727" t="s">
        <v>146</v>
      </c>
      <c r="K1727" t="s">
        <v>49</v>
      </c>
      <c r="L1727" t="s">
        <v>70</v>
      </c>
      <c r="N1727" t="s">
        <v>59</v>
      </c>
      <c r="O1727" t="s">
        <v>70</v>
      </c>
      <c r="S1727" t="s">
        <v>897</v>
      </c>
      <c r="V1727" t="s">
        <v>42</v>
      </c>
      <c r="W1727" t="s">
        <v>42</v>
      </c>
      <c r="AL1727" t="s">
        <v>43</v>
      </c>
    </row>
    <row r="1728" spans="1:38" x14ac:dyDescent="0.25">
      <c r="A1728">
        <v>1726</v>
      </c>
      <c r="B1728" t="s">
        <v>4974</v>
      </c>
      <c r="C1728" s="6" t="s">
        <v>2811</v>
      </c>
      <c r="D1728">
        <v>20</v>
      </c>
      <c r="E1728" t="s">
        <v>54</v>
      </c>
      <c r="F1728" t="s">
        <v>47</v>
      </c>
      <c r="G1728" t="s">
        <v>93</v>
      </c>
      <c r="H1728" t="s">
        <v>93</v>
      </c>
      <c r="J1728" t="s">
        <v>93</v>
      </c>
      <c r="K1728" t="s">
        <v>93</v>
      </c>
      <c r="L1728" t="s">
        <v>70</v>
      </c>
      <c r="N1728" t="s">
        <v>88</v>
      </c>
      <c r="O1728" t="s">
        <v>70</v>
      </c>
      <c r="S1728" t="s">
        <v>89</v>
      </c>
      <c r="U1728" t="s">
        <v>42</v>
      </c>
      <c r="AL1728" t="s">
        <v>43</v>
      </c>
    </row>
    <row r="1729" spans="1:38" x14ac:dyDescent="0.25">
      <c r="A1729">
        <v>1727</v>
      </c>
      <c r="B1729" t="s">
        <v>4975</v>
      </c>
      <c r="C1729" s="6" t="s">
        <v>4976</v>
      </c>
      <c r="D1729">
        <v>30</v>
      </c>
      <c r="E1729" t="s">
        <v>46</v>
      </c>
      <c r="F1729" t="s">
        <v>55</v>
      </c>
      <c r="G1729" t="s">
        <v>273</v>
      </c>
      <c r="H1729" t="s">
        <v>202</v>
      </c>
      <c r="I1729" t="s">
        <v>57</v>
      </c>
      <c r="J1729" t="s">
        <v>273</v>
      </c>
      <c r="K1729" t="s">
        <v>202</v>
      </c>
      <c r="L1729" t="s">
        <v>70</v>
      </c>
      <c r="N1729" t="s">
        <v>59</v>
      </c>
      <c r="O1729" t="s">
        <v>70</v>
      </c>
      <c r="P1729" t="s">
        <v>273</v>
      </c>
      <c r="Q1729" t="s">
        <v>202</v>
      </c>
      <c r="S1729" t="s">
        <v>4977</v>
      </c>
      <c r="U1729" t="s">
        <v>42</v>
      </c>
      <c r="W1729" t="s">
        <v>42</v>
      </c>
      <c r="AF1729" t="s">
        <v>42</v>
      </c>
      <c r="AK1729" t="s">
        <v>42</v>
      </c>
      <c r="AL1729" t="s">
        <v>43</v>
      </c>
    </row>
    <row r="1730" spans="1:38" x14ac:dyDescent="0.25">
      <c r="A1730">
        <v>1728</v>
      </c>
      <c r="B1730" t="s">
        <v>4978</v>
      </c>
      <c r="C1730" s="6" t="s">
        <v>2766</v>
      </c>
      <c r="D1730">
        <v>57</v>
      </c>
      <c r="E1730" t="s">
        <v>46</v>
      </c>
      <c r="F1730" t="s">
        <v>55</v>
      </c>
      <c r="G1730" t="s">
        <v>422</v>
      </c>
      <c r="H1730" t="s">
        <v>82</v>
      </c>
      <c r="I1730" t="s">
        <v>57</v>
      </c>
      <c r="J1730" t="s">
        <v>422</v>
      </c>
      <c r="K1730" t="s">
        <v>82</v>
      </c>
      <c r="L1730" t="s">
        <v>70</v>
      </c>
      <c r="O1730" t="s">
        <v>70</v>
      </c>
      <c r="S1730" t="s">
        <v>928</v>
      </c>
      <c r="Y1730" t="s">
        <v>42</v>
      </c>
      <c r="AK1730" t="s">
        <v>42</v>
      </c>
      <c r="AL1730" t="s">
        <v>43</v>
      </c>
    </row>
    <row r="1731" spans="1:38" x14ac:dyDescent="0.25">
      <c r="A1731">
        <v>1729</v>
      </c>
      <c r="B1731" t="s">
        <v>4979</v>
      </c>
      <c r="C1731" s="6" t="s">
        <v>441</v>
      </c>
      <c r="D1731">
        <v>54</v>
      </c>
      <c r="E1731" t="s">
        <v>46</v>
      </c>
      <c r="F1731" t="s">
        <v>55</v>
      </c>
      <c r="G1731" t="s">
        <v>165</v>
      </c>
      <c r="H1731" t="s">
        <v>93</v>
      </c>
      <c r="I1731" t="s">
        <v>57</v>
      </c>
      <c r="J1731" t="s">
        <v>165</v>
      </c>
      <c r="K1731" t="s">
        <v>93</v>
      </c>
      <c r="L1731" t="s">
        <v>50</v>
      </c>
      <c r="N1731" t="s">
        <v>4980</v>
      </c>
      <c r="O1731" t="s">
        <v>186</v>
      </c>
      <c r="P1731" t="s">
        <v>165</v>
      </c>
      <c r="Q1731" t="s">
        <v>93</v>
      </c>
      <c r="R1731" t="s">
        <v>57</v>
      </c>
      <c r="S1731" t="s">
        <v>4981</v>
      </c>
      <c r="Y1731" t="s">
        <v>42</v>
      </c>
      <c r="AI1731" t="s">
        <v>4982</v>
      </c>
      <c r="AL1731" t="s">
        <v>43</v>
      </c>
    </row>
    <row r="1732" spans="1:38" x14ac:dyDescent="0.25">
      <c r="A1732">
        <v>1730</v>
      </c>
      <c r="B1732" t="s">
        <v>4983</v>
      </c>
      <c r="C1732" s="6" t="s">
        <v>4984</v>
      </c>
      <c r="D1732">
        <v>52</v>
      </c>
      <c r="E1732" t="s">
        <v>54</v>
      </c>
      <c r="F1732" t="s">
        <v>55</v>
      </c>
      <c r="G1732" t="s">
        <v>320</v>
      </c>
      <c r="J1732" t="s">
        <v>320</v>
      </c>
      <c r="L1732" t="s">
        <v>70</v>
      </c>
      <c r="N1732" t="s">
        <v>102</v>
      </c>
      <c r="O1732" t="s">
        <v>70</v>
      </c>
      <c r="S1732" t="s">
        <v>4985</v>
      </c>
      <c r="AC1732" t="s">
        <v>42</v>
      </c>
      <c r="AI1732" t="s">
        <v>1621</v>
      </c>
      <c r="AL1732" t="s">
        <v>43</v>
      </c>
    </row>
    <row r="1733" spans="1:38" x14ac:dyDescent="0.25">
      <c r="A1733">
        <v>1731</v>
      </c>
      <c r="B1733" t="s">
        <v>4986</v>
      </c>
      <c r="C1733" s="6" t="s">
        <v>2098</v>
      </c>
      <c r="D1733">
        <v>57</v>
      </c>
      <c r="E1733" t="s">
        <v>46</v>
      </c>
      <c r="F1733" t="s">
        <v>47</v>
      </c>
      <c r="G1733" t="s">
        <v>93</v>
      </c>
      <c r="H1733" t="s">
        <v>93</v>
      </c>
      <c r="I1733" t="s">
        <v>57</v>
      </c>
      <c r="J1733" t="s">
        <v>146</v>
      </c>
      <c r="K1733" t="s">
        <v>49</v>
      </c>
      <c r="L1733" t="s">
        <v>50</v>
      </c>
      <c r="N1733" t="s">
        <v>170</v>
      </c>
      <c r="O1733" t="s">
        <v>2559</v>
      </c>
      <c r="P1733" t="s">
        <v>146</v>
      </c>
      <c r="Q1733" t="s">
        <v>49</v>
      </c>
      <c r="R1733" t="s">
        <v>57</v>
      </c>
      <c r="S1733" t="s">
        <v>3057</v>
      </c>
      <c r="U1733" t="s">
        <v>42</v>
      </c>
      <c r="W1733" t="s">
        <v>42</v>
      </c>
      <c r="AA1733" t="s">
        <v>42</v>
      </c>
      <c r="AL1733" t="s">
        <v>43</v>
      </c>
    </row>
    <row r="1734" spans="1:38" x14ac:dyDescent="0.25">
      <c r="A1734">
        <v>1732</v>
      </c>
      <c r="B1734" t="s">
        <v>4987</v>
      </c>
      <c r="C1734" s="6" t="s">
        <v>2730</v>
      </c>
      <c r="D1734">
        <v>26</v>
      </c>
      <c r="E1734" t="s">
        <v>54</v>
      </c>
      <c r="F1734" t="s">
        <v>55</v>
      </c>
      <c r="G1734" t="s">
        <v>291</v>
      </c>
      <c r="H1734" t="s">
        <v>49</v>
      </c>
      <c r="I1734" t="s">
        <v>57</v>
      </c>
      <c r="J1734" t="s">
        <v>291</v>
      </c>
      <c r="L1734" t="s">
        <v>70</v>
      </c>
      <c r="N1734" t="s">
        <v>927</v>
      </c>
      <c r="O1734" t="s">
        <v>70</v>
      </c>
      <c r="P1734" t="s">
        <v>291</v>
      </c>
      <c r="S1734" t="s">
        <v>4988</v>
      </c>
      <c r="W1734" t="s">
        <v>42</v>
      </c>
      <c r="AG1734" t="s">
        <v>42</v>
      </c>
      <c r="AJ1734" t="s">
        <v>42</v>
      </c>
      <c r="AK1734" t="s">
        <v>42</v>
      </c>
      <c r="AL1734" t="s">
        <v>43</v>
      </c>
    </row>
    <row r="1735" spans="1:38" x14ac:dyDescent="0.25">
      <c r="A1735">
        <v>1733</v>
      </c>
      <c r="B1735" t="s">
        <v>4989</v>
      </c>
      <c r="C1735" s="6" t="s">
        <v>1462</v>
      </c>
      <c r="D1735">
        <v>47</v>
      </c>
      <c r="E1735" t="s">
        <v>46</v>
      </c>
      <c r="F1735" t="s">
        <v>55</v>
      </c>
      <c r="G1735" t="s">
        <v>460</v>
      </c>
      <c r="H1735" t="s">
        <v>93</v>
      </c>
      <c r="I1735" t="s">
        <v>57</v>
      </c>
      <c r="J1735" t="s">
        <v>305</v>
      </c>
      <c r="L1735" t="s">
        <v>34</v>
      </c>
      <c r="M1735" t="s">
        <v>4990</v>
      </c>
      <c r="N1735" t="s">
        <v>166</v>
      </c>
      <c r="O1735" t="s">
        <v>4242</v>
      </c>
      <c r="P1735" t="s">
        <v>305</v>
      </c>
      <c r="Q1735" t="s">
        <v>93</v>
      </c>
      <c r="R1735" t="s">
        <v>57</v>
      </c>
      <c r="S1735" t="s">
        <v>4991</v>
      </c>
      <c r="U1735" t="s">
        <v>42</v>
      </c>
      <c r="V1735" t="s">
        <v>42</v>
      </c>
      <c r="W1735" t="s">
        <v>42</v>
      </c>
      <c r="AL1735" t="s">
        <v>43</v>
      </c>
    </row>
    <row r="1736" spans="1:38" x14ac:dyDescent="0.25">
      <c r="A1736">
        <v>1734</v>
      </c>
      <c r="B1736" t="s">
        <v>4992</v>
      </c>
      <c r="C1736" s="6" t="s">
        <v>2771</v>
      </c>
      <c r="D1736">
        <v>41</v>
      </c>
      <c r="E1736" t="s">
        <v>46</v>
      </c>
      <c r="F1736" t="s">
        <v>34</v>
      </c>
      <c r="G1736" t="s">
        <v>260</v>
      </c>
      <c r="J1736" t="s">
        <v>260</v>
      </c>
      <c r="K1736" t="s">
        <v>49</v>
      </c>
      <c r="L1736" t="s">
        <v>70</v>
      </c>
      <c r="N1736" t="s">
        <v>269</v>
      </c>
      <c r="O1736" t="s">
        <v>70</v>
      </c>
      <c r="S1736" t="s">
        <v>3959</v>
      </c>
      <c r="T1736" t="s">
        <v>492</v>
      </c>
      <c r="AE1736" t="s">
        <v>42</v>
      </c>
      <c r="AL1736" t="s">
        <v>43</v>
      </c>
    </row>
    <row r="1737" spans="1:38" x14ac:dyDescent="0.25">
      <c r="A1737">
        <v>1735</v>
      </c>
      <c r="B1737" t="s">
        <v>4993</v>
      </c>
      <c r="C1737" s="6" t="s">
        <v>4994</v>
      </c>
      <c r="D1737">
        <v>52</v>
      </c>
      <c r="E1737" t="s">
        <v>46</v>
      </c>
      <c r="F1737" t="s">
        <v>47</v>
      </c>
      <c r="G1737" t="s">
        <v>208</v>
      </c>
      <c r="H1737" t="s">
        <v>93</v>
      </c>
      <c r="I1737" t="s">
        <v>57</v>
      </c>
      <c r="J1737" t="s">
        <v>208</v>
      </c>
      <c r="K1737" t="s">
        <v>93</v>
      </c>
      <c r="L1737" t="s">
        <v>70</v>
      </c>
      <c r="N1737" t="s">
        <v>350</v>
      </c>
      <c r="O1737" t="s">
        <v>70</v>
      </c>
      <c r="P1737" t="s">
        <v>208</v>
      </c>
      <c r="Q1737" t="s">
        <v>93</v>
      </c>
      <c r="R1737" t="s">
        <v>57</v>
      </c>
      <c r="S1737" t="s">
        <v>4995</v>
      </c>
      <c r="U1737" t="s">
        <v>42</v>
      </c>
      <c r="V1737" t="s">
        <v>42</v>
      </c>
      <c r="W1737" t="s">
        <v>42</v>
      </c>
      <c r="X1737" t="s">
        <v>42</v>
      </c>
      <c r="AA1737" t="s">
        <v>42</v>
      </c>
      <c r="AL1737" t="s">
        <v>43</v>
      </c>
    </row>
    <row r="1738" spans="1:38" x14ac:dyDescent="0.25">
      <c r="A1738">
        <v>1736</v>
      </c>
      <c r="B1738" t="s">
        <v>4996</v>
      </c>
      <c r="C1738" s="6" t="s">
        <v>4997</v>
      </c>
      <c r="D1738">
        <v>35</v>
      </c>
      <c r="E1738" t="s">
        <v>46</v>
      </c>
      <c r="F1738" t="s">
        <v>55</v>
      </c>
      <c r="G1738" t="s">
        <v>178</v>
      </c>
      <c r="H1738" t="s">
        <v>82</v>
      </c>
      <c r="I1738" t="s">
        <v>57</v>
      </c>
      <c r="J1738" t="s">
        <v>178</v>
      </c>
      <c r="K1738" t="s">
        <v>82</v>
      </c>
      <c r="L1738" t="s">
        <v>50</v>
      </c>
      <c r="N1738" t="s">
        <v>59</v>
      </c>
      <c r="O1738" t="s">
        <v>60</v>
      </c>
      <c r="S1738" t="s">
        <v>4998</v>
      </c>
      <c r="W1738" t="s">
        <v>42</v>
      </c>
      <c r="AA1738" t="s">
        <v>42</v>
      </c>
      <c r="AK1738" t="s">
        <v>42</v>
      </c>
      <c r="AL1738" t="s">
        <v>43</v>
      </c>
    </row>
    <row r="1739" spans="1:38" x14ac:dyDescent="0.25">
      <c r="A1739">
        <v>1737</v>
      </c>
      <c r="B1739" t="s">
        <v>4999</v>
      </c>
      <c r="C1739" s="6" t="s">
        <v>2374</v>
      </c>
      <c r="D1739">
        <v>54</v>
      </c>
      <c r="E1739" t="s">
        <v>46</v>
      </c>
      <c r="F1739" t="s">
        <v>55</v>
      </c>
      <c r="G1739" t="s">
        <v>5000</v>
      </c>
      <c r="H1739" t="s">
        <v>202</v>
      </c>
      <c r="I1739" t="s">
        <v>57</v>
      </c>
      <c r="J1739" t="s">
        <v>5000</v>
      </c>
      <c r="K1739" t="s">
        <v>202</v>
      </c>
      <c r="L1739" t="s">
        <v>70</v>
      </c>
      <c r="N1739" t="s">
        <v>166</v>
      </c>
      <c r="O1739" t="s">
        <v>70</v>
      </c>
      <c r="P1739" t="s">
        <v>5000</v>
      </c>
      <c r="Q1739" t="s">
        <v>202</v>
      </c>
      <c r="S1739" t="s">
        <v>3436</v>
      </c>
      <c r="T1739" t="s">
        <v>4551</v>
      </c>
      <c r="U1739" t="s">
        <v>42</v>
      </c>
      <c r="W1739" t="s">
        <v>42</v>
      </c>
      <c r="X1739" t="s">
        <v>42</v>
      </c>
      <c r="AK1739" t="s">
        <v>42</v>
      </c>
      <c r="AL1739" t="s">
        <v>43</v>
      </c>
    </row>
    <row r="1740" spans="1:38" x14ac:dyDescent="0.25">
      <c r="A1740">
        <v>1738</v>
      </c>
      <c r="B1740" t="s">
        <v>5001</v>
      </c>
      <c r="C1740" s="6" t="s">
        <v>402</v>
      </c>
      <c r="D1740">
        <v>36</v>
      </c>
      <c r="E1740" t="s">
        <v>46</v>
      </c>
      <c r="F1740" t="s">
        <v>55</v>
      </c>
      <c r="G1740" t="s">
        <v>136</v>
      </c>
      <c r="H1740" t="s">
        <v>137</v>
      </c>
      <c r="I1740" t="s">
        <v>57</v>
      </c>
      <c r="J1740" t="s">
        <v>136</v>
      </c>
      <c r="K1740" t="s">
        <v>137</v>
      </c>
      <c r="L1740" t="s">
        <v>70</v>
      </c>
      <c r="N1740" t="s">
        <v>350</v>
      </c>
      <c r="O1740" t="s">
        <v>70</v>
      </c>
      <c r="P1740" t="s">
        <v>136</v>
      </c>
      <c r="Q1740" t="s">
        <v>137</v>
      </c>
      <c r="R1740" t="s">
        <v>57</v>
      </c>
      <c r="S1740" t="s">
        <v>5002</v>
      </c>
      <c r="V1740" t="s">
        <v>42</v>
      </c>
      <c r="W1740" t="s">
        <v>42</v>
      </c>
      <c r="AD1740" t="s">
        <v>42</v>
      </c>
      <c r="AI1740" t="s">
        <v>1324</v>
      </c>
      <c r="AL1740" t="s">
        <v>43</v>
      </c>
    </row>
    <row r="1741" spans="1:38" x14ac:dyDescent="0.25">
      <c r="A1741">
        <v>1739</v>
      </c>
      <c r="B1741" t="s">
        <v>5003</v>
      </c>
      <c r="C1741" s="6" t="s">
        <v>5004</v>
      </c>
      <c r="D1741">
        <v>26</v>
      </c>
      <c r="E1741" t="s">
        <v>54</v>
      </c>
      <c r="F1741" t="s">
        <v>55</v>
      </c>
      <c r="G1741" t="s">
        <v>679</v>
      </c>
      <c r="H1741" t="s">
        <v>251</v>
      </c>
      <c r="I1741" t="s">
        <v>57</v>
      </c>
      <c r="J1741" t="s">
        <v>82</v>
      </c>
      <c r="L1741" t="s">
        <v>50</v>
      </c>
      <c r="N1741" t="s">
        <v>69</v>
      </c>
      <c r="O1741" t="s">
        <v>70</v>
      </c>
      <c r="P1741" t="s">
        <v>679</v>
      </c>
      <c r="S1741" t="s">
        <v>5005</v>
      </c>
      <c r="W1741" t="s">
        <v>42</v>
      </c>
      <c r="AC1741" t="s">
        <v>42</v>
      </c>
      <c r="AK1741" t="s">
        <v>42</v>
      </c>
      <c r="AL1741" t="s">
        <v>43</v>
      </c>
    </row>
    <row r="1742" spans="1:38" x14ac:dyDescent="0.25">
      <c r="A1742">
        <v>1740</v>
      </c>
      <c r="B1742" t="s">
        <v>5006</v>
      </c>
      <c r="C1742" s="6" t="s">
        <v>5007</v>
      </c>
      <c r="D1742">
        <v>19</v>
      </c>
      <c r="E1742" t="s">
        <v>46</v>
      </c>
      <c r="F1742" t="s">
        <v>55</v>
      </c>
      <c r="G1742" t="s">
        <v>5008</v>
      </c>
      <c r="H1742" t="s">
        <v>137</v>
      </c>
      <c r="J1742" t="s">
        <v>146</v>
      </c>
      <c r="K1742" t="s">
        <v>49</v>
      </c>
      <c r="L1742" t="s">
        <v>34</v>
      </c>
      <c r="M1742" t="s">
        <v>5009</v>
      </c>
      <c r="N1742" t="s">
        <v>170</v>
      </c>
      <c r="O1742" t="s">
        <v>34</v>
      </c>
      <c r="S1742" t="s">
        <v>111</v>
      </c>
      <c r="U1742" t="s">
        <v>42</v>
      </c>
      <c r="AC1742" t="s">
        <v>42</v>
      </c>
      <c r="AL1742" t="s">
        <v>43</v>
      </c>
    </row>
    <row r="1743" spans="1:38" x14ac:dyDescent="0.25">
      <c r="A1743">
        <v>1741</v>
      </c>
      <c r="B1743" t="s">
        <v>5010</v>
      </c>
      <c r="C1743" s="6" t="s">
        <v>5011</v>
      </c>
      <c r="D1743">
        <v>54</v>
      </c>
      <c r="E1743" t="s">
        <v>54</v>
      </c>
      <c r="F1743" t="s">
        <v>55</v>
      </c>
      <c r="G1743" t="s">
        <v>136</v>
      </c>
      <c r="H1743" t="s">
        <v>137</v>
      </c>
      <c r="J1743" t="s">
        <v>136</v>
      </c>
      <c r="K1743" t="s">
        <v>137</v>
      </c>
      <c r="L1743" t="s">
        <v>50</v>
      </c>
      <c r="N1743" t="s">
        <v>88</v>
      </c>
      <c r="O1743" t="s">
        <v>70</v>
      </c>
      <c r="S1743" t="s">
        <v>89</v>
      </c>
      <c r="U1743" t="s">
        <v>42</v>
      </c>
      <c r="AL1743" t="s">
        <v>43</v>
      </c>
    </row>
    <row r="1744" spans="1:38" x14ac:dyDescent="0.25">
      <c r="A1744">
        <v>1742</v>
      </c>
      <c r="B1744" t="s">
        <v>5012</v>
      </c>
      <c r="C1744" s="6" t="s">
        <v>5013</v>
      </c>
      <c r="D1744">
        <v>64</v>
      </c>
      <c r="E1744" t="s">
        <v>46</v>
      </c>
      <c r="F1744" t="s">
        <v>55</v>
      </c>
      <c r="G1744" t="s">
        <v>136</v>
      </c>
      <c r="J1744" t="s">
        <v>136</v>
      </c>
      <c r="K1744" t="s">
        <v>137</v>
      </c>
      <c r="L1744" t="s">
        <v>70</v>
      </c>
      <c r="N1744" t="s">
        <v>102</v>
      </c>
      <c r="O1744" t="s">
        <v>70</v>
      </c>
      <c r="S1744" t="s">
        <v>125</v>
      </c>
      <c r="AD1744" t="s">
        <v>42</v>
      </c>
      <c r="AL1744" t="s">
        <v>43</v>
      </c>
    </row>
    <row r="1745" spans="1:38" x14ac:dyDescent="0.25">
      <c r="A1745">
        <v>1743</v>
      </c>
      <c r="B1745" t="s">
        <v>5014</v>
      </c>
      <c r="C1745" s="6" t="s">
        <v>988</v>
      </c>
      <c r="D1745">
        <v>30</v>
      </c>
      <c r="E1745" t="s">
        <v>54</v>
      </c>
      <c r="F1745" t="s">
        <v>106</v>
      </c>
      <c r="G1745" t="s">
        <v>151</v>
      </c>
      <c r="J1745" t="s">
        <v>93</v>
      </c>
      <c r="K1745" t="s">
        <v>93</v>
      </c>
      <c r="L1745" t="s">
        <v>34</v>
      </c>
      <c r="M1745" t="s">
        <v>951</v>
      </c>
      <c r="S1745" t="s">
        <v>5015</v>
      </c>
      <c r="AC1745" t="s">
        <v>42</v>
      </c>
      <c r="AD1745" t="s">
        <v>42</v>
      </c>
      <c r="AL1745" t="s">
        <v>43</v>
      </c>
    </row>
    <row r="1746" spans="1:38" x14ac:dyDescent="0.25">
      <c r="A1746">
        <v>1744</v>
      </c>
      <c r="B1746" t="s">
        <v>5016</v>
      </c>
      <c r="C1746" s="6" t="s">
        <v>1924</v>
      </c>
      <c r="D1746">
        <v>45</v>
      </c>
      <c r="E1746" t="s">
        <v>54</v>
      </c>
      <c r="F1746" t="s">
        <v>55</v>
      </c>
      <c r="G1746" t="s">
        <v>5017</v>
      </c>
      <c r="H1746" t="s">
        <v>1036</v>
      </c>
      <c r="I1746" t="s">
        <v>191</v>
      </c>
      <c r="J1746" t="s">
        <v>82</v>
      </c>
      <c r="K1746" t="s">
        <v>82</v>
      </c>
      <c r="L1746" t="s">
        <v>50</v>
      </c>
      <c r="N1746" t="s">
        <v>5018</v>
      </c>
      <c r="O1746" t="s">
        <v>60</v>
      </c>
      <c r="S1746" t="s">
        <v>5019</v>
      </c>
      <c r="AJ1746" t="s">
        <v>42</v>
      </c>
      <c r="AL1746" t="s">
        <v>43</v>
      </c>
    </row>
    <row r="1747" spans="1:38" x14ac:dyDescent="0.25">
      <c r="A1747">
        <v>1745</v>
      </c>
      <c r="B1747" t="s">
        <v>5020</v>
      </c>
      <c r="C1747" s="6" t="s">
        <v>3126</v>
      </c>
      <c r="D1747">
        <v>47</v>
      </c>
      <c r="E1747" t="s">
        <v>54</v>
      </c>
      <c r="F1747" t="s">
        <v>55</v>
      </c>
      <c r="G1747" t="s">
        <v>93</v>
      </c>
      <c r="H1747" t="s">
        <v>93</v>
      </c>
      <c r="I1747" t="s">
        <v>57</v>
      </c>
      <c r="J1747" t="s">
        <v>93</v>
      </c>
      <c r="K1747" t="s">
        <v>93</v>
      </c>
      <c r="L1747" t="s">
        <v>34</v>
      </c>
      <c r="M1747" t="s">
        <v>3040</v>
      </c>
      <c r="N1747" t="s">
        <v>166</v>
      </c>
      <c r="O1747" t="s">
        <v>1773</v>
      </c>
      <c r="P1747" t="s">
        <v>93</v>
      </c>
      <c r="Q1747" t="s">
        <v>93</v>
      </c>
      <c r="R1747" t="s">
        <v>57</v>
      </c>
      <c r="S1747" t="s">
        <v>5021</v>
      </c>
      <c r="U1747" t="s">
        <v>42</v>
      </c>
      <c r="V1747" t="s">
        <v>42</v>
      </c>
      <c r="W1747" t="s">
        <v>42</v>
      </c>
      <c r="X1747" t="s">
        <v>42</v>
      </c>
      <c r="AL1747" t="s">
        <v>43</v>
      </c>
    </row>
    <row r="1748" spans="1:38" x14ac:dyDescent="0.25">
      <c r="A1748">
        <v>1746</v>
      </c>
      <c r="B1748" t="s">
        <v>5022</v>
      </c>
      <c r="C1748" s="6" t="s">
        <v>1025</v>
      </c>
      <c r="D1748">
        <v>36</v>
      </c>
      <c r="E1748" t="s">
        <v>46</v>
      </c>
      <c r="F1748" t="s">
        <v>106</v>
      </c>
      <c r="G1748" t="s">
        <v>178</v>
      </c>
      <c r="H1748" t="s">
        <v>82</v>
      </c>
      <c r="I1748" t="s">
        <v>57</v>
      </c>
      <c r="J1748" t="s">
        <v>178</v>
      </c>
      <c r="K1748" t="s">
        <v>82</v>
      </c>
      <c r="L1748" t="s">
        <v>70</v>
      </c>
      <c r="N1748" t="s">
        <v>166</v>
      </c>
      <c r="O1748" t="s">
        <v>70</v>
      </c>
      <c r="P1748" t="s">
        <v>178</v>
      </c>
      <c r="Q1748" t="s">
        <v>82</v>
      </c>
      <c r="S1748" t="s">
        <v>2190</v>
      </c>
      <c r="W1748" t="s">
        <v>42</v>
      </c>
      <c r="X1748" t="s">
        <v>42</v>
      </c>
      <c r="AK1748" t="s">
        <v>42</v>
      </c>
      <c r="AL1748" t="s">
        <v>43</v>
      </c>
    </row>
    <row r="1749" spans="1:38" x14ac:dyDescent="0.25">
      <c r="A1749">
        <v>1747</v>
      </c>
      <c r="B1749" t="s">
        <v>5023</v>
      </c>
      <c r="C1749" s="6" t="s">
        <v>1917</v>
      </c>
      <c r="D1749">
        <v>38</v>
      </c>
      <c r="E1749" t="s">
        <v>46</v>
      </c>
      <c r="F1749" t="s">
        <v>47</v>
      </c>
      <c r="G1749" t="s">
        <v>93</v>
      </c>
      <c r="H1749" t="s">
        <v>93</v>
      </c>
      <c r="I1749" t="s">
        <v>57</v>
      </c>
      <c r="J1749" t="s">
        <v>93</v>
      </c>
      <c r="K1749" t="s">
        <v>93</v>
      </c>
      <c r="L1749" t="s">
        <v>34</v>
      </c>
      <c r="M1749" t="s">
        <v>951</v>
      </c>
      <c r="N1749" t="s">
        <v>350</v>
      </c>
      <c r="O1749" t="s">
        <v>70</v>
      </c>
      <c r="P1749" t="s">
        <v>93</v>
      </c>
      <c r="Q1749" t="s">
        <v>93</v>
      </c>
      <c r="S1749" t="s">
        <v>5024</v>
      </c>
      <c r="V1749" t="s">
        <v>42</v>
      </c>
      <c r="W1749" t="s">
        <v>42</v>
      </c>
      <c r="X1749" t="s">
        <v>42</v>
      </c>
      <c r="AA1749" t="s">
        <v>42</v>
      </c>
      <c r="AK1749" t="s">
        <v>42</v>
      </c>
      <c r="AL1749" t="s">
        <v>43</v>
      </c>
    </row>
    <row r="1750" spans="1:38" x14ac:dyDescent="0.25">
      <c r="A1750">
        <v>1748</v>
      </c>
      <c r="B1750" t="s">
        <v>5025</v>
      </c>
      <c r="C1750" s="6" t="s">
        <v>1943</v>
      </c>
      <c r="D1750">
        <v>53</v>
      </c>
      <c r="E1750" t="s">
        <v>46</v>
      </c>
      <c r="F1750" t="s">
        <v>55</v>
      </c>
      <c r="G1750" t="s">
        <v>93</v>
      </c>
      <c r="J1750" t="s">
        <v>93</v>
      </c>
      <c r="K1750" t="s">
        <v>93</v>
      </c>
      <c r="L1750" t="s">
        <v>70</v>
      </c>
      <c r="N1750" t="s">
        <v>59</v>
      </c>
      <c r="O1750" t="s">
        <v>70</v>
      </c>
      <c r="S1750" t="s">
        <v>5026</v>
      </c>
      <c r="U1750" t="s">
        <v>42</v>
      </c>
      <c r="AA1750" t="s">
        <v>42</v>
      </c>
      <c r="AL1750" t="s">
        <v>43</v>
      </c>
    </row>
    <row r="1751" spans="1:38" x14ac:dyDescent="0.25">
      <c r="A1751">
        <v>1749</v>
      </c>
      <c r="B1751" t="s">
        <v>5027</v>
      </c>
      <c r="C1751" s="6" t="s">
        <v>5028</v>
      </c>
      <c r="D1751">
        <v>55</v>
      </c>
      <c r="E1751" t="s">
        <v>46</v>
      </c>
      <c r="F1751" t="s">
        <v>55</v>
      </c>
      <c r="G1751" t="s">
        <v>5029</v>
      </c>
      <c r="H1751" t="s">
        <v>82</v>
      </c>
      <c r="I1751" t="s">
        <v>57</v>
      </c>
      <c r="J1751" t="s">
        <v>5029</v>
      </c>
      <c r="L1751" t="s">
        <v>70</v>
      </c>
      <c r="N1751" t="s">
        <v>927</v>
      </c>
      <c r="O1751" t="s">
        <v>70</v>
      </c>
      <c r="P1751" t="s">
        <v>5029</v>
      </c>
      <c r="S1751" t="s">
        <v>873</v>
      </c>
      <c r="V1751" t="s">
        <v>42</v>
      </c>
      <c r="AL1751" t="s">
        <v>43</v>
      </c>
    </row>
    <row r="1752" spans="1:38" x14ac:dyDescent="0.25">
      <c r="A1752">
        <v>1750</v>
      </c>
      <c r="B1752" t="s">
        <v>5030</v>
      </c>
      <c r="C1752" s="6" t="s">
        <v>3706</v>
      </c>
      <c r="D1752">
        <v>44</v>
      </c>
      <c r="E1752" t="s">
        <v>54</v>
      </c>
      <c r="F1752" t="s">
        <v>55</v>
      </c>
      <c r="G1752" t="s">
        <v>362</v>
      </c>
      <c r="J1752" t="s">
        <v>362</v>
      </c>
      <c r="K1752" t="s">
        <v>251</v>
      </c>
      <c r="L1752" t="s">
        <v>50</v>
      </c>
      <c r="N1752" t="s">
        <v>59</v>
      </c>
      <c r="O1752" t="s">
        <v>70</v>
      </c>
      <c r="S1752" t="s">
        <v>5031</v>
      </c>
      <c r="V1752" t="s">
        <v>42</v>
      </c>
      <c r="AI1752" t="s">
        <v>435</v>
      </c>
      <c r="AL1752" t="s">
        <v>43</v>
      </c>
    </row>
    <row r="1753" spans="1:38" x14ac:dyDescent="0.25">
      <c r="A1753">
        <v>1751</v>
      </c>
      <c r="B1753" t="s">
        <v>5032</v>
      </c>
      <c r="C1753" s="6" t="s">
        <v>5033</v>
      </c>
      <c r="D1753">
        <v>44</v>
      </c>
      <c r="E1753" t="s">
        <v>46</v>
      </c>
      <c r="F1753" t="s">
        <v>55</v>
      </c>
      <c r="G1753" t="s">
        <v>208</v>
      </c>
      <c r="H1753" t="s">
        <v>93</v>
      </c>
      <c r="I1753" t="s">
        <v>57</v>
      </c>
      <c r="J1753" t="s">
        <v>208</v>
      </c>
      <c r="K1753" t="s">
        <v>93</v>
      </c>
      <c r="L1753" t="s">
        <v>50</v>
      </c>
      <c r="O1753" t="s">
        <v>70</v>
      </c>
      <c r="S1753" t="s">
        <v>5034</v>
      </c>
      <c r="U1753" t="s">
        <v>42</v>
      </c>
      <c r="V1753" t="s">
        <v>42</v>
      </c>
      <c r="AC1753" t="s">
        <v>42</v>
      </c>
      <c r="AD1753" t="s">
        <v>42</v>
      </c>
      <c r="AK1753" t="s">
        <v>42</v>
      </c>
      <c r="AL1753" t="s">
        <v>43</v>
      </c>
    </row>
    <row r="1754" spans="1:38" x14ac:dyDescent="0.25">
      <c r="A1754">
        <v>1752</v>
      </c>
      <c r="B1754" t="s">
        <v>5035</v>
      </c>
      <c r="C1754" s="6" t="s">
        <v>783</v>
      </c>
      <c r="D1754">
        <v>61</v>
      </c>
      <c r="E1754" t="s">
        <v>54</v>
      </c>
      <c r="F1754" t="s">
        <v>55</v>
      </c>
      <c r="G1754" t="s">
        <v>201</v>
      </c>
      <c r="H1754" t="s">
        <v>202</v>
      </c>
      <c r="J1754" t="s">
        <v>201</v>
      </c>
      <c r="K1754" t="s">
        <v>202</v>
      </c>
      <c r="L1754" t="s">
        <v>70</v>
      </c>
      <c r="N1754" t="s">
        <v>102</v>
      </c>
      <c r="O1754" t="s">
        <v>70</v>
      </c>
      <c r="S1754" t="s">
        <v>5036</v>
      </c>
      <c r="Y1754" t="s">
        <v>42</v>
      </c>
      <c r="AL1754" t="s">
        <v>43</v>
      </c>
    </row>
    <row r="1755" spans="1:38" x14ac:dyDescent="0.25">
      <c r="A1755">
        <v>1753</v>
      </c>
      <c r="B1755" t="s">
        <v>5037</v>
      </c>
      <c r="C1755" s="6" t="s">
        <v>5038</v>
      </c>
      <c r="D1755">
        <v>32</v>
      </c>
      <c r="E1755" t="s">
        <v>54</v>
      </c>
      <c r="F1755" t="s">
        <v>55</v>
      </c>
      <c r="G1755" t="s">
        <v>61</v>
      </c>
      <c r="J1755" t="s">
        <v>82</v>
      </c>
      <c r="K1755" t="s">
        <v>82</v>
      </c>
      <c r="L1755" t="s">
        <v>34</v>
      </c>
      <c r="M1755" t="s">
        <v>377</v>
      </c>
      <c r="N1755" t="s">
        <v>59</v>
      </c>
      <c r="O1755" t="s">
        <v>287</v>
      </c>
      <c r="P1755" t="s">
        <v>82</v>
      </c>
      <c r="Q1755" t="s">
        <v>82</v>
      </c>
      <c r="R1755" t="s">
        <v>57</v>
      </c>
      <c r="S1755" t="s">
        <v>5039</v>
      </c>
      <c r="U1755" t="s">
        <v>42</v>
      </c>
      <c r="V1755" t="s">
        <v>42</v>
      </c>
      <c r="W1755" t="s">
        <v>42</v>
      </c>
      <c r="AL1755" t="s">
        <v>43</v>
      </c>
    </row>
    <row r="1756" spans="1:38" x14ac:dyDescent="0.25">
      <c r="A1756">
        <v>1754</v>
      </c>
      <c r="B1756" t="s">
        <v>5040</v>
      </c>
      <c r="C1756" s="6" t="s">
        <v>1953</v>
      </c>
      <c r="D1756">
        <v>26</v>
      </c>
      <c r="E1756" t="s">
        <v>46</v>
      </c>
      <c r="F1756" t="s">
        <v>55</v>
      </c>
      <c r="H1756" t="s">
        <v>93</v>
      </c>
      <c r="J1756" t="s">
        <v>208</v>
      </c>
      <c r="K1756" t="s">
        <v>93</v>
      </c>
      <c r="L1756" t="s">
        <v>34</v>
      </c>
      <c r="M1756" t="s">
        <v>951</v>
      </c>
      <c r="N1756" t="s">
        <v>59</v>
      </c>
      <c r="O1756" t="s">
        <v>287</v>
      </c>
      <c r="P1756" t="s">
        <v>208</v>
      </c>
      <c r="Q1756" t="s">
        <v>93</v>
      </c>
      <c r="R1756" t="s">
        <v>57</v>
      </c>
      <c r="S1756" t="s">
        <v>476</v>
      </c>
      <c r="U1756" t="s">
        <v>42</v>
      </c>
      <c r="V1756" t="s">
        <v>42</v>
      </c>
      <c r="W1756" t="s">
        <v>42</v>
      </c>
      <c r="AL1756" t="s">
        <v>43</v>
      </c>
    </row>
    <row r="1757" spans="1:38" x14ac:dyDescent="0.25">
      <c r="A1757">
        <v>1755</v>
      </c>
      <c r="B1757" t="s">
        <v>5041</v>
      </c>
      <c r="C1757" s="6" t="s">
        <v>5042</v>
      </c>
      <c r="D1757">
        <v>29</v>
      </c>
      <c r="E1757" t="s">
        <v>46</v>
      </c>
      <c r="F1757" t="s">
        <v>47</v>
      </c>
      <c r="G1757" t="s">
        <v>146</v>
      </c>
      <c r="H1757" t="s">
        <v>49</v>
      </c>
      <c r="I1757" t="s">
        <v>57</v>
      </c>
      <c r="J1757" t="s">
        <v>146</v>
      </c>
      <c r="K1757" t="s">
        <v>49</v>
      </c>
      <c r="L1757" t="s">
        <v>70</v>
      </c>
      <c r="N1757" t="s">
        <v>59</v>
      </c>
      <c r="O1757" t="s">
        <v>70</v>
      </c>
      <c r="P1757" t="s">
        <v>146</v>
      </c>
      <c r="Q1757" t="s">
        <v>49</v>
      </c>
      <c r="R1757" t="s">
        <v>57</v>
      </c>
      <c r="S1757" t="s">
        <v>3086</v>
      </c>
      <c r="V1757" t="s">
        <v>42</v>
      </c>
      <c r="AA1757" t="s">
        <v>42</v>
      </c>
      <c r="AL1757" t="s">
        <v>43</v>
      </c>
    </row>
    <row r="1758" spans="1:38" x14ac:dyDescent="0.25">
      <c r="A1758">
        <v>1756</v>
      </c>
      <c r="B1758" t="s">
        <v>5043</v>
      </c>
      <c r="C1758" s="6" t="s">
        <v>1108</v>
      </c>
      <c r="D1758">
        <v>33</v>
      </c>
      <c r="E1758" t="s">
        <v>46</v>
      </c>
      <c r="F1758" t="s">
        <v>55</v>
      </c>
      <c r="G1758" t="s">
        <v>510</v>
      </c>
      <c r="H1758" t="s">
        <v>82</v>
      </c>
      <c r="I1758" t="s">
        <v>57</v>
      </c>
      <c r="J1758" t="s">
        <v>362</v>
      </c>
      <c r="K1758" t="s">
        <v>251</v>
      </c>
      <c r="L1758" t="s">
        <v>50</v>
      </c>
      <c r="O1758" t="s">
        <v>70</v>
      </c>
      <c r="S1758" t="s">
        <v>5044</v>
      </c>
      <c r="U1758" t="s">
        <v>42</v>
      </c>
      <c r="W1758" t="s">
        <v>42</v>
      </c>
      <c r="AI1758" t="s">
        <v>5045</v>
      </c>
      <c r="AK1758" t="s">
        <v>42</v>
      </c>
      <c r="AL1758" t="s">
        <v>43</v>
      </c>
    </row>
    <row r="1759" spans="1:38" x14ac:dyDescent="0.25">
      <c r="A1759">
        <v>1757</v>
      </c>
      <c r="B1759" t="s">
        <v>5046</v>
      </c>
      <c r="C1759" s="6" t="s">
        <v>1034</v>
      </c>
      <c r="D1759">
        <v>24</v>
      </c>
      <c r="E1759" t="s">
        <v>46</v>
      </c>
      <c r="F1759" t="s">
        <v>106</v>
      </c>
      <c r="G1759" t="s">
        <v>82</v>
      </c>
      <c r="H1759" t="s">
        <v>82</v>
      </c>
      <c r="J1759" t="s">
        <v>82</v>
      </c>
      <c r="K1759" t="s">
        <v>82</v>
      </c>
      <c r="L1759" t="s">
        <v>70</v>
      </c>
      <c r="N1759" t="s">
        <v>59</v>
      </c>
      <c r="O1759" t="s">
        <v>70</v>
      </c>
      <c r="S1759" t="s">
        <v>784</v>
      </c>
      <c r="U1759" t="s">
        <v>42</v>
      </c>
      <c r="V1759" t="s">
        <v>42</v>
      </c>
      <c r="AL1759" t="s">
        <v>43</v>
      </c>
    </row>
    <row r="1760" spans="1:38" x14ac:dyDescent="0.25">
      <c r="A1760">
        <v>1758</v>
      </c>
      <c r="B1760" t="s">
        <v>5047</v>
      </c>
      <c r="C1760" s="6" t="s">
        <v>5048</v>
      </c>
      <c r="D1760">
        <v>22</v>
      </c>
      <c r="E1760" t="s">
        <v>54</v>
      </c>
      <c r="F1760" t="s">
        <v>55</v>
      </c>
      <c r="G1760" t="s">
        <v>1268</v>
      </c>
      <c r="H1760" t="s">
        <v>202</v>
      </c>
      <c r="I1760" t="s">
        <v>57</v>
      </c>
      <c r="J1760" t="s">
        <v>1268</v>
      </c>
      <c r="K1760" t="s">
        <v>202</v>
      </c>
      <c r="L1760" t="s">
        <v>70</v>
      </c>
      <c r="N1760" t="s">
        <v>166</v>
      </c>
      <c r="O1760" t="s">
        <v>70</v>
      </c>
      <c r="P1760" t="s">
        <v>1268</v>
      </c>
      <c r="Q1760" t="s">
        <v>202</v>
      </c>
      <c r="R1760" t="s">
        <v>57</v>
      </c>
      <c r="S1760" t="s">
        <v>5049</v>
      </c>
      <c r="V1760" t="s">
        <v>42</v>
      </c>
      <c r="W1760" t="s">
        <v>42</v>
      </c>
      <c r="AL1760" t="s">
        <v>43</v>
      </c>
    </row>
    <row r="1761" spans="1:38" x14ac:dyDescent="0.25">
      <c r="A1761">
        <v>1759</v>
      </c>
      <c r="B1761" t="s">
        <v>5050</v>
      </c>
      <c r="C1761" s="6" t="s">
        <v>5051</v>
      </c>
      <c r="D1761">
        <v>25</v>
      </c>
      <c r="E1761" t="s">
        <v>46</v>
      </c>
      <c r="F1761" t="s">
        <v>55</v>
      </c>
      <c r="G1761" t="s">
        <v>503</v>
      </c>
      <c r="H1761" t="s">
        <v>82</v>
      </c>
      <c r="J1761" t="s">
        <v>503</v>
      </c>
      <c r="K1761" t="s">
        <v>82</v>
      </c>
      <c r="L1761" t="s">
        <v>50</v>
      </c>
      <c r="N1761" t="s">
        <v>5052</v>
      </c>
      <c r="O1761" t="s">
        <v>70</v>
      </c>
      <c r="S1761" t="s">
        <v>5053</v>
      </c>
      <c r="Y1761" t="s">
        <v>42</v>
      </c>
      <c r="AC1761" t="s">
        <v>42</v>
      </c>
      <c r="AF1761" t="s">
        <v>42</v>
      </c>
      <c r="AL1761" t="s">
        <v>43</v>
      </c>
    </row>
    <row r="1762" spans="1:38" x14ac:dyDescent="0.25">
      <c r="A1762">
        <v>1760</v>
      </c>
      <c r="B1762" t="s">
        <v>5054</v>
      </c>
      <c r="C1762" s="6" t="s">
        <v>5055</v>
      </c>
      <c r="D1762">
        <v>47</v>
      </c>
      <c r="E1762" t="s">
        <v>46</v>
      </c>
      <c r="F1762" t="s">
        <v>47</v>
      </c>
      <c r="G1762" t="s">
        <v>82</v>
      </c>
      <c r="H1762" t="s">
        <v>82</v>
      </c>
      <c r="J1762" t="s">
        <v>82</v>
      </c>
      <c r="K1762" t="s">
        <v>82</v>
      </c>
      <c r="L1762" t="s">
        <v>50</v>
      </c>
      <c r="N1762" t="s">
        <v>83</v>
      </c>
      <c r="O1762" t="s">
        <v>70</v>
      </c>
      <c r="S1762" t="s">
        <v>659</v>
      </c>
      <c r="U1762" t="s">
        <v>42</v>
      </c>
      <c r="V1762" t="s">
        <v>42</v>
      </c>
      <c r="AL1762" t="s">
        <v>43</v>
      </c>
    </row>
    <row r="1763" spans="1:38" x14ac:dyDescent="0.25">
      <c r="A1763">
        <v>1761</v>
      </c>
      <c r="B1763" t="s">
        <v>5056</v>
      </c>
      <c r="C1763" s="6" t="s">
        <v>4304</v>
      </c>
      <c r="D1763">
        <v>37</v>
      </c>
      <c r="E1763" t="s">
        <v>46</v>
      </c>
      <c r="F1763" t="s">
        <v>55</v>
      </c>
      <c r="G1763" t="s">
        <v>503</v>
      </c>
      <c r="J1763" t="s">
        <v>503</v>
      </c>
      <c r="K1763" t="s">
        <v>82</v>
      </c>
      <c r="L1763" t="s">
        <v>70</v>
      </c>
      <c r="N1763" t="s">
        <v>83</v>
      </c>
      <c r="O1763" t="s">
        <v>70</v>
      </c>
      <c r="S1763" t="s">
        <v>659</v>
      </c>
      <c r="U1763" t="s">
        <v>42</v>
      </c>
      <c r="V1763" t="s">
        <v>42</v>
      </c>
      <c r="AL1763" t="s">
        <v>43</v>
      </c>
    </row>
    <row r="1764" spans="1:38" x14ac:dyDescent="0.25">
      <c r="A1764">
        <v>1762</v>
      </c>
      <c r="B1764" t="s">
        <v>5057</v>
      </c>
      <c r="C1764" s="6" t="s">
        <v>586</v>
      </c>
      <c r="D1764">
        <v>28</v>
      </c>
      <c r="E1764" t="s">
        <v>46</v>
      </c>
      <c r="F1764" t="s">
        <v>55</v>
      </c>
      <c r="G1764" t="s">
        <v>5058</v>
      </c>
      <c r="H1764" t="s">
        <v>49</v>
      </c>
      <c r="I1764" t="s">
        <v>57</v>
      </c>
      <c r="J1764" t="s">
        <v>469</v>
      </c>
      <c r="L1764" t="s">
        <v>34</v>
      </c>
      <c r="M1764" t="s">
        <v>280</v>
      </c>
      <c r="N1764" t="s">
        <v>59</v>
      </c>
      <c r="O1764" t="s">
        <v>287</v>
      </c>
      <c r="P1764" t="s">
        <v>469</v>
      </c>
      <c r="S1764" t="s">
        <v>342</v>
      </c>
      <c r="U1764" t="s">
        <v>42</v>
      </c>
      <c r="AK1764" t="s">
        <v>42</v>
      </c>
      <c r="AL1764" t="s">
        <v>43</v>
      </c>
    </row>
    <row r="1765" spans="1:38" x14ac:dyDescent="0.25">
      <c r="A1765">
        <v>1763</v>
      </c>
      <c r="B1765" t="s">
        <v>5059</v>
      </c>
      <c r="C1765" s="6" t="s">
        <v>3851</v>
      </c>
      <c r="D1765">
        <v>31</v>
      </c>
      <c r="E1765" t="s">
        <v>46</v>
      </c>
      <c r="F1765" t="s">
        <v>55</v>
      </c>
      <c r="G1765" t="s">
        <v>3609</v>
      </c>
      <c r="H1765" t="s">
        <v>251</v>
      </c>
      <c r="I1765" t="s">
        <v>57</v>
      </c>
      <c r="J1765" t="s">
        <v>3609</v>
      </c>
      <c r="K1765" t="s">
        <v>251</v>
      </c>
      <c r="L1765" t="s">
        <v>70</v>
      </c>
      <c r="N1765" t="s">
        <v>170</v>
      </c>
      <c r="O1765" t="s">
        <v>70</v>
      </c>
      <c r="P1765" t="s">
        <v>3609</v>
      </c>
      <c r="Q1765" t="s">
        <v>251</v>
      </c>
      <c r="R1765" t="s">
        <v>5060</v>
      </c>
      <c r="S1765" t="s">
        <v>5061</v>
      </c>
      <c r="W1765" t="s">
        <v>42</v>
      </c>
      <c r="X1765" t="s">
        <v>42</v>
      </c>
      <c r="AC1765" t="s">
        <v>42</v>
      </c>
      <c r="AE1765" t="s">
        <v>42</v>
      </c>
      <c r="AL1765" t="s">
        <v>43</v>
      </c>
    </row>
    <row r="1766" spans="1:38" x14ac:dyDescent="0.25">
      <c r="A1766">
        <v>1764</v>
      </c>
      <c r="B1766" t="s">
        <v>5062</v>
      </c>
      <c r="C1766" s="6" t="s">
        <v>5048</v>
      </c>
      <c r="D1766">
        <v>31</v>
      </c>
      <c r="E1766" t="s">
        <v>54</v>
      </c>
      <c r="F1766" t="s">
        <v>55</v>
      </c>
      <c r="G1766" t="s">
        <v>395</v>
      </c>
      <c r="H1766" t="s">
        <v>49</v>
      </c>
      <c r="I1766" t="s">
        <v>57</v>
      </c>
      <c r="J1766" t="s">
        <v>146</v>
      </c>
      <c r="K1766" t="s">
        <v>49</v>
      </c>
      <c r="L1766" t="s">
        <v>50</v>
      </c>
      <c r="N1766" t="s">
        <v>59</v>
      </c>
      <c r="O1766" t="s">
        <v>287</v>
      </c>
      <c r="P1766" t="s">
        <v>146</v>
      </c>
      <c r="Q1766" t="s">
        <v>49</v>
      </c>
      <c r="R1766" t="s">
        <v>57</v>
      </c>
      <c r="S1766" t="s">
        <v>5063</v>
      </c>
      <c r="W1766" t="s">
        <v>42</v>
      </c>
      <c r="AC1766" t="s">
        <v>42</v>
      </c>
      <c r="AL1766" t="s">
        <v>43</v>
      </c>
    </row>
    <row r="1767" spans="1:38" x14ac:dyDescent="0.25">
      <c r="A1767">
        <v>1765</v>
      </c>
      <c r="B1767" t="s">
        <v>5064</v>
      </c>
      <c r="C1767" s="6" t="s">
        <v>2404</v>
      </c>
      <c r="D1767">
        <v>44</v>
      </c>
      <c r="E1767" t="s">
        <v>46</v>
      </c>
      <c r="F1767" t="s">
        <v>55</v>
      </c>
      <c r="G1767" t="s">
        <v>146</v>
      </c>
      <c r="H1767" t="s">
        <v>49</v>
      </c>
      <c r="I1767" t="s">
        <v>57</v>
      </c>
      <c r="J1767" t="s">
        <v>146</v>
      </c>
      <c r="K1767" t="s">
        <v>49</v>
      </c>
      <c r="L1767" t="s">
        <v>50</v>
      </c>
      <c r="N1767" t="s">
        <v>170</v>
      </c>
      <c r="O1767" t="s">
        <v>2559</v>
      </c>
      <c r="S1767" t="s">
        <v>5065</v>
      </c>
      <c r="W1767" t="s">
        <v>42</v>
      </c>
      <c r="AA1767" t="s">
        <v>42</v>
      </c>
      <c r="AC1767" t="s">
        <v>42</v>
      </c>
      <c r="AL1767" t="s">
        <v>43</v>
      </c>
    </row>
    <row r="1768" spans="1:38" x14ac:dyDescent="0.25">
      <c r="A1768">
        <v>1766</v>
      </c>
      <c r="B1768" t="s">
        <v>5066</v>
      </c>
      <c r="C1768" s="6" t="s">
        <v>1505</v>
      </c>
      <c r="D1768">
        <v>51</v>
      </c>
      <c r="E1768" t="s">
        <v>46</v>
      </c>
      <c r="F1768" t="s">
        <v>55</v>
      </c>
      <c r="G1768" t="s">
        <v>320</v>
      </c>
      <c r="J1768" t="s">
        <v>320</v>
      </c>
      <c r="K1768" t="s">
        <v>49</v>
      </c>
      <c r="L1768" t="s">
        <v>70</v>
      </c>
      <c r="N1768" t="s">
        <v>102</v>
      </c>
      <c r="O1768" t="s">
        <v>70</v>
      </c>
      <c r="S1768" t="s">
        <v>5067</v>
      </c>
      <c r="U1768" t="s">
        <v>42</v>
      </c>
      <c r="AC1768" t="s">
        <v>42</v>
      </c>
      <c r="AD1768" t="s">
        <v>42</v>
      </c>
      <c r="AL1768" t="s">
        <v>43</v>
      </c>
    </row>
    <row r="1769" spans="1:38" x14ac:dyDescent="0.25">
      <c r="A1769">
        <v>1767</v>
      </c>
      <c r="B1769" t="s">
        <v>5068</v>
      </c>
      <c r="C1769" s="6" t="s">
        <v>5069</v>
      </c>
      <c r="D1769">
        <v>47</v>
      </c>
      <c r="E1769" t="s">
        <v>46</v>
      </c>
      <c r="F1769" t="s">
        <v>55</v>
      </c>
      <c r="G1769" t="s">
        <v>101</v>
      </c>
      <c r="H1769" t="s">
        <v>101</v>
      </c>
      <c r="I1769" t="s">
        <v>57</v>
      </c>
      <c r="J1769" t="s">
        <v>101</v>
      </c>
      <c r="K1769" t="s">
        <v>101</v>
      </c>
      <c r="L1769" t="s">
        <v>70</v>
      </c>
      <c r="O1769" t="s">
        <v>70</v>
      </c>
      <c r="P1769" t="s">
        <v>101</v>
      </c>
      <c r="Q1769" t="s">
        <v>101</v>
      </c>
      <c r="R1769" t="s">
        <v>57</v>
      </c>
      <c r="S1769" t="s">
        <v>5070</v>
      </c>
      <c r="U1769" t="s">
        <v>42</v>
      </c>
      <c r="V1769" t="s">
        <v>42</v>
      </c>
      <c r="AB1769" t="s">
        <v>42</v>
      </c>
      <c r="AC1769" t="s">
        <v>42</v>
      </c>
      <c r="AK1769" t="s">
        <v>42</v>
      </c>
      <c r="AL1769" t="s">
        <v>43</v>
      </c>
    </row>
    <row r="1770" spans="1:38" x14ac:dyDescent="0.25">
      <c r="A1770">
        <v>1768</v>
      </c>
      <c r="B1770" t="s">
        <v>5071</v>
      </c>
      <c r="C1770" s="6" t="s">
        <v>2690</v>
      </c>
      <c r="D1770">
        <v>53</v>
      </c>
      <c r="E1770" t="s">
        <v>46</v>
      </c>
      <c r="F1770" t="s">
        <v>55</v>
      </c>
      <c r="G1770" t="s">
        <v>150</v>
      </c>
      <c r="H1770" t="s">
        <v>93</v>
      </c>
      <c r="J1770" t="s">
        <v>150</v>
      </c>
      <c r="K1770" t="s">
        <v>93</v>
      </c>
      <c r="L1770" t="s">
        <v>70</v>
      </c>
      <c r="N1770" t="s">
        <v>102</v>
      </c>
      <c r="O1770" t="s">
        <v>70</v>
      </c>
      <c r="S1770" t="s">
        <v>5072</v>
      </c>
      <c r="AA1770" t="s">
        <v>42</v>
      </c>
      <c r="AI1770" t="s">
        <v>1528</v>
      </c>
      <c r="AL1770" t="s">
        <v>43</v>
      </c>
    </row>
    <row r="1771" spans="1:38" x14ac:dyDescent="0.25">
      <c r="A1771">
        <v>1769</v>
      </c>
      <c r="B1771" t="s">
        <v>5073</v>
      </c>
      <c r="C1771" s="6" t="s">
        <v>605</v>
      </c>
      <c r="D1771">
        <v>39</v>
      </c>
      <c r="E1771" t="s">
        <v>46</v>
      </c>
      <c r="F1771" t="s">
        <v>732</v>
      </c>
      <c r="G1771" t="s">
        <v>1593</v>
      </c>
      <c r="H1771" t="s">
        <v>142</v>
      </c>
      <c r="I1771" t="s">
        <v>57</v>
      </c>
      <c r="J1771" t="s">
        <v>1593</v>
      </c>
      <c r="K1771" t="s">
        <v>142</v>
      </c>
      <c r="L1771" t="s">
        <v>50</v>
      </c>
      <c r="O1771" t="s">
        <v>70</v>
      </c>
      <c r="P1771" t="s">
        <v>1593</v>
      </c>
      <c r="Q1771" t="s">
        <v>142</v>
      </c>
      <c r="R1771" t="s">
        <v>57</v>
      </c>
      <c r="S1771" t="s">
        <v>159</v>
      </c>
      <c r="U1771" t="s">
        <v>42</v>
      </c>
      <c r="W1771" t="s">
        <v>42</v>
      </c>
      <c r="AK1771" t="s">
        <v>42</v>
      </c>
      <c r="AL1771" t="s">
        <v>43</v>
      </c>
    </row>
    <row r="1772" spans="1:38" x14ac:dyDescent="0.25">
      <c r="A1772">
        <v>1770</v>
      </c>
      <c r="B1772" t="s">
        <v>5074</v>
      </c>
      <c r="C1772" s="6" t="s">
        <v>1060</v>
      </c>
      <c r="D1772">
        <v>49</v>
      </c>
      <c r="E1772" t="s">
        <v>46</v>
      </c>
      <c r="F1772" t="s">
        <v>47</v>
      </c>
      <c r="G1772" t="s">
        <v>208</v>
      </c>
      <c r="H1772" t="s">
        <v>93</v>
      </c>
      <c r="I1772" t="s">
        <v>57</v>
      </c>
      <c r="J1772" t="s">
        <v>208</v>
      </c>
      <c r="K1772" t="s">
        <v>93</v>
      </c>
      <c r="L1772" t="s">
        <v>70</v>
      </c>
      <c r="N1772" t="s">
        <v>59</v>
      </c>
      <c r="O1772" t="s">
        <v>70</v>
      </c>
      <c r="P1772" t="s">
        <v>208</v>
      </c>
      <c r="Q1772" t="s">
        <v>93</v>
      </c>
      <c r="S1772" t="s">
        <v>5075</v>
      </c>
      <c r="W1772" t="s">
        <v>42</v>
      </c>
      <c r="X1772" t="s">
        <v>42</v>
      </c>
      <c r="AA1772" t="s">
        <v>42</v>
      </c>
      <c r="AK1772" t="s">
        <v>42</v>
      </c>
      <c r="AL1772" t="s">
        <v>43</v>
      </c>
    </row>
    <row r="1773" spans="1:38" x14ac:dyDescent="0.25">
      <c r="A1773">
        <v>1771</v>
      </c>
      <c r="B1773" t="s">
        <v>5076</v>
      </c>
      <c r="C1773" s="6" t="s">
        <v>5077</v>
      </c>
      <c r="D1773">
        <v>29</v>
      </c>
      <c r="E1773" t="s">
        <v>46</v>
      </c>
      <c r="F1773" t="s">
        <v>55</v>
      </c>
      <c r="G1773" t="s">
        <v>5078</v>
      </c>
      <c r="H1773" t="s">
        <v>5079</v>
      </c>
      <c r="I1773" t="s">
        <v>5080</v>
      </c>
      <c r="J1773" t="s">
        <v>1593</v>
      </c>
      <c r="K1773" t="s">
        <v>142</v>
      </c>
      <c r="L1773" t="s">
        <v>34</v>
      </c>
      <c r="M1773" t="s">
        <v>234</v>
      </c>
      <c r="N1773" t="s">
        <v>59</v>
      </c>
      <c r="O1773" t="s">
        <v>110</v>
      </c>
      <c r="P1773" t="s">
        <v>1593</v>
      </c>
      <c r="Q1773" t="s">
        <v>142</v>
      </c>
      <c r="R1773" t="s">
        <v>57</v>
      </c>
      <c r="S1773" t="s">
        <v>5081</v>
      </c>
      <c r="W1773" t="s">
        <v>42</v>
      </c>
      <c r="X1773" t="s">
        <v>42</v>
      </c>
      <c r="AC1773" t="s">
        <v>42</v>
      </c>
      <c r="AI1773" t="s">
        <v>2682</v>
      </c>
      <c r="AL1773" t="s">
        <v>43</v>
      </c>
    </row>
    <row r="1774" spans="1:38" x14ac:dyDescent="0.25">
      <c r="A1774">
        <v>1772</v>
      </c>
      <c r="B1774" t="s">
        <v>5082</v>
      </c>
      <c r="C1774" s="6" t="s">
        <v>5083</v>
      </c>
      <c r="D1774">
        <v>35</v>
      </c>
      <c r="E1774" t="s">
        <v>46</v>
      </c>
      <c r="F1774" t="s">
        <v>55</v>
      </c>
      <c r="G1774" t="s">
        <v>201</v>
      </c>
      <c r="J1774" t="s">
        <v>201</v>
      </c>
      <c r="L1774" t="s">
        <v>50</v>
      </c>
      <c r="N1774" t="s">
        <v>2061</v>
      </c>
      <c r="O1774" t="s">
        <v>70</v>
      </c>
      <c r="S1774" t="s">
        <v>5084</v>
      </c>
      <c r="U1774" t="s">
        <v>42</v>
      </c>
      <c r="AA1774" t="s">
        <v>42</v>
      </c>
      <c r="AL1774" t="s">
        <v>43</v>
      </c>
    </row>
    <row r="1775" spans="1:38" x14ac:dyDescent="0.25">
      <c r="A1775">
        <v>1773</v>
      </c>
      <c r="B1775" t="s">
        <v>5085</v>
      </c>
      <c r="C1775" s="6" t="s">
        <v>5086</v>
      </c>
      <c r="D1775">
        <v>42</v>
      </c>
      <c r="E1775" t="s">
        <v>46</v>
      </c>
      <c r="F1775" t="s">
        <v>55</v>
      </c>
      <c r="G1775" t="s">
        <v>502</v>
      </c>
      <c r="H1775" t="s">
        <v>82</v>
      </c>
      <c r="I1775" t="s">
        <v>57</v>
      </c>
      <c r="J1775" t="s">
        <v>503</v>
      </c>
      <c r="L1775" t="s">
        <v>50</v>
      </c>
      <c r="N1775" t="s">
        <v>59</v>
      </c>
      <c r="O1775" t="s">
        <v>70</v>
      </c>
      <c r="P1775" t="s">
        <v>502</v>
      </c>
      <c r="S1775" t="s">
        <v>2579</v>
      </c>
      <c r="U1775" t="s">
        <v>42</v>
      </c>
      <c r="W1775" t="s">
        <v>42</v>
      </c>
      <c r="AK1775" t="s">
        <v>42</v>
      </c>
      <c r="AL1775" t="s">
        <v>43</v>
      </c>
    </row>
    <row r="1776" spans="1:38" x14ac:dyDescent="0.25">
      <c r="A1776">
        <v>1774</v>
      </c>
      <c r="B1776" t="s">
        <v>5087</v>
      </c>
      <c r="C1776" s="6" t="s">
        <v>5088</v>
      </c>
      <c r="D1776">
        <v>37</v>
      </c>
      <c r="E1776" t="s">
        <v>54</v>
      </c>
      <c r="F1776" t="s">
        <v>47</v>
      </c>
      <c r="G1776" t="s">
        <v>107</v>
      </c>
      <c r="H1776" t="s">
        <v>49</v>
      </c>
      <c r="I1776" t="s">
        <v>57</v>
      </c>
      <c r="J1776" t="s">
        <v>146</v>
      </c>
      <c r="L1776" t="s">
        <v>50</v>
      </c>
      <c r="N1776" t="s">
        <v>59</v>
      </c>
      <c r="O1776" t="s">
        <v>70</v>
      </c>
      <c r="P1776" t="s">
        <v>146</v>
      </c>
      <c r="S1776" t="s">
        <v>5089</v>
      </c>
      <c r="V1776" t="s">
        <v>42</v>
      </c>
      <c r="W1776" t="s">
        <v>42</v>
      </c>
      <c r="AA1776" t="s">
        <v>42</v>
      </c>
      <c r="AD1776" t="s">
        <v>42</v>
      </c>
      <c r="AK1776" t="s">
        <v>42</v>
      </c>
      <c r="AL1776" t="s">
        <v>43</v>
      </c>
    </row>
    <row r="1777" spans="1:38" x14ac:dyDescent="0.25">
      <c r="A1777">
        <v>1775</v>
      </c>
      <c r="B1777" t="s">
        <v>5090</v>
      </c>
      <c r="C1777" s="6" t="s">
        <v>1120</v>
      </c>
      <c r="D1777">
        <v>54</v>
      </c>
      <c r="E1777" t="s">
        <v>46</v>
      </c>
      <c r="F1777" t="s">
        <v>47</v>
      </c>
      <c r="G1777" t="s">
        <v>82</v>
      </c>
      <c r="J1777" t="s">
        <v>1243</v>
      </c>
      <c r="K1777" t="s">
        <v>82</v>
      </c>
      <c r="L1777" t="s">
        <v>34</v>
      </c>
      <c r="M1777" t="s">
        <v>5091</v>
      </c>
      <c r="N1777" t="s">
        <v>59</v>
      </c>
      <c r="O1777" t="s">
        <v>110</v>
      </c>
      <c r="S1777" t="s">
        <v>5092</v>
      </c>
      <c r="V1777" t="s">
        <v>42</v>
      </c>
      <c r="AL1777" t="s">
        <v>43</v>
      </c>
    </row>
    <row r="1778" spans="1:38" x14ac:dyDescent="0.25">
      <c r="A1778">
        <v>1776</v>
      </c>
      <c r="B1778" t="s">
        <v>5093</v>
      </c>
      <c r="C1778" s="6" t="s">
        <v>822</v>
      </c>
      <c r="D1778">
        <v>46</v>
      </c>
      <c r="E1778" t="s">
        <v>54</v>
      </c>
      <c r="F1778" t="s">
        <v>55</v>
      </c>
      <c r="G1778" t="s">
        <v>520</v>
      </c>
      <c r="H1778" t="s">
        <v>82</v>
      </c>
      <c r="I1778" t="s">
        <v>57</v>
      </c>
      <c r="J1778" t="s">
        <v>520</v>
      </c>
      <c r="K1778" t="s">
        <v>82</v>
      </c>
      <c r="L1778" t="s">
        <v>70</v>
      </c>
      <c r="O1778" t="s">
        <v>70</v>
      </c>
      <c r="P1778" t="s">
        <v>520</v>
      </c>
      <c r="Q1778" t="s">
        <v>82</v>
      </c>
      <c r="R1778" t="s">
        <v>57</v>
      </c>
      <c r="S1778" t="s">
        <v>5094</v>
      </c>
      <c r="U1778" t="s">
        <v>42</v>
      </c>
      <c r="AC1778" t="s">
        <v>42</v>
      </c>
      <c r="AK1778" t="s">
        <v>42</v>
      </c>
      <c r="AL1778" t="s">
        <v>43</v>
      </c>
    </row>
    <row r="1779" spans="1:38" x14ac:dyDescent="0.25">
      <c r="A1779">
        <v>1777</v>
      </c>
      <c r="B1779" t="s">
        <v>5095</v>
      </c>
      <c r="C1779" s="6" t="s">
        <v>5096</v>
      </c>
      <c r="D1779">
        <v>23</v>
      </c>
      <c r="E1779" t="s">
        <v>46</v>
      </c>
      <c r="F1779" t="s">
        <v>55</v>
      </c>
      <c r="G1779" t="s">
        <v>82</v>
      </c>
      <c r="H1779" t="s">
        <v>82</v>
      </c>
      <c r="I1779" t="s">
        <v>57</v>
      </c>
      <c r="J1779" t="s">
        <v>82</v>
      </c>
      <c r="K1779" t="s">
        <v>82</v>
      </c>
      <c r="L1779" t="s">
        <v>70</v>
      </c>
      <c r="N1779" t="s">
        <v>59</v>
      </c>
      <c r="O1779" t="s">
        <v>70</v>
      </c>
      <c r="P1779" t="s">
        <v>82</v>
      </c>
      <c r="Q1779" t="s">
        <v>82</v>
      </c>
      <c r="R1779" t="s">
        <v>57</v>
      </c>
      <c r="S1779" t="s">
        <v>5097</v>
      </c>
      <c r="W1779" t="s">
        <v>42</v>
      </c>
      <c r="AE1779" t="s">
        <v>42</v>
      </c>
      <c r="AL1779" t="s">
        <v>43</v>
      </c>
    </row>
    <row r="1780" spans="1:38" x14ac:dyDescent="0.25">
      <c r="A1780">
        <v>1778</v>
      </c>
      <c r="B1780" t="s">
        <v>5098</v>
      </c>
      <c r="C1780" s="6" t="s">
        <v>2806</v>
      </c>
      <c r="D1780">
        <v>39</v>
      </c>
      <c r="E1780" t="s">
        <v>46</v>
      </c>
      <c r="F1780" t="s">
        <v>55</v>
      </c>
      <c r="G1780" t="s">
        <v>238</v>
      </c>
      <c r="H1780" t="s">
        <v>93</v>
      </c>
      <c r="I1780" t="s">
        <v>57</v>
      </c>
      <c r="J1780" t="s">
        <v>238</v>
      </c>
      <c r="K1780" t="s">
        <v>93</v>
      </c>
      <c r="L1780" t="s">
        <v>70</v>
      </c>
      <c r="N1780" t="s">
        <v>102</v>
      </c>
      <c r="O1780" t="s">
        <v>70</v>
      </c>
      <c r="P1780" t="s">
        <v>238</v>
      </c>
      <c r="Q1780" t="s">
        <v>93</v>
      </c>
      <c r="S1780" t="s">
        <v>5099</v>
      </c>
      <c r="T1780" t="s">
        <v>492</v>
      </c>
      <c r="AA1780" t="s">
        <v>42</v>
      </c>
      <c r="AF1780" t="s">
        <v>42</v>
      </c>
      <c r="AK1780" t="s">
        <v>42</v>
      </c>
      <c r="AL1780" t="s">
        <v>43</v>
      </c>
    </row>
    <row r="1781" spans="1:38" x14ac:dyDescent="0.25">
      <c r="A1781">
        <v>1779</v>
      </c>
      <c r="B1781" t="s">
        <v>5100</v>
      </c>
      <c r="C1781" s="6" t="s">
        <v>5101</v>
      </c>
      <c r="D1781">
        <v>24</v>
      </c>
      <c r="E1781" t="s">
        <v>46</v>
      </c>
      <c r="F1781" t="s">
        <v>55</v>
      </c>
      <c r="G1781" t="s">
        <v>93</v>
      </c>
      <c r="H1781" t="s">
        <v>93</v>
      </c>
      <c r="I1781" t="s">
        <v>57</v>
      </c>
      <c r="J1781" t="s">
        <v>93</v>
      </c>
      <c r="K1781" t="s">
        <v>93</v>
      </c>
      <c r="L1781" t="s">
        <v>70</v>
      </c>
      <c r="O1781" t="s">
        <v>70</v>
      </c>
      <c r="S1781" t="s">
        <v>3234</v>
      </c>
      <c r="U1781" t="s">
        <v>42</v>
      </c>
      <c r="AC1781" t="s">
        <v>42</v>
      </c>
      <c r="AK1781" t="s">
        <v>42</v>
      </c>
      <c r="AL1781" t="s">
        <v>43</v>
      </c>
    </row>
    <row r="1782" spans="1:38" x14ac:dyDescent="0.25">
      <c r="A1782">
        <v>1780</v>
      </c>
      <c r="B1782" t="s">
        <v>5102</v>
      </c>
      <c r="C1782" s="6" t="s">
        <v>2010</v>
      </c>
      <c r="D1782">
        <v>52</v>
      </c>
      <c r="E1782" t="s">
        <v>46</v>
      </c>
      <c r="F1782" t="s">
        <v>106</v>
      </c>
      <c r="G1782" t="s">
        <v>97</v>
      </c>
      <c r="H1782" t="s">
        <v>82</v>
      </c>
      <c r="I1782" t="s">
        <v>57</v>
      </c>
      <c r="J1782" t="s">
        <v>82</v>
      </c>
      <c r="L1782" t="s">
        <v>50</v>
      </c>
      <c r="N1782" t="s">
        <v>170</v>
      </c>
      <c r="O1782" t="s">
        <v>70</v>
      </c>
      <c r="P1782" t="s">
        <v>97</v>
      </c>
      <c r="S1782" t="s">
        <v>5103</v>
      </c>
      <c r="AC1782" t="s">
        <v>42</v>
      </c>
      <c r="AJ1782" t="s">
        <v>42</v>
      </c>
      <c r="AK1782" t="s">
        <v>42</v>
      </c>
      <c r="AL1782" t="s">
        <v>43</v>
      </c>
    </row>
    <row r="1783" spans="1:38" x14ac:dyDescent="0.25">
      <c r="A1783">
        <v>1781</v>
      </c>
      <c r="B1783" t="s">
        <v>5104</v>
      </c>
      <c r="C1783" s="6" t="s">
        <v>1564</v>
      </c>
      <c r="D1783">
        <v>36</v>
      </c>
      <c r="E1783" t="s">
        <v>46</v>
      </c>
      <c r="F1783" t="s">
        <v>55</v>
      </c>
      <c r="G1783" t="s">
        <v>250</v>
      </c>
      <c r="H1783" t="s">
        <v>251</v>
      </c>
      <c r="I1783" t="s">
        <v>57</v>
      </c>
      <c r="J1783" t="s">
        <v>82</v>
      </c>
      <c r="K1783" t="s">
        <v>82</v>
      </c>
      <c r="L1783" t="s">
        <v>50</v>
      </c>
      <c r="N1783" t="s">
        <v>59</v>
      </c>
      <c r="O1783" t="s">
        <v>70</v>
      </c>
      <c r="P1783" t="s">
        <v>250</v>
      </c>
      <c r="Q1783" t="s">
        <v>251</v>
      </c>
      <c r="R1783" t="s">
        <v>57</v>
      </c>
      <c r="S1783" t="s">
        <v>5105</v>
      </c>
      <c r="V1783" t="s">
        <v>42</v>
      </c>
      <c r="W1783" t="s">
        <v>42</v>
      </c>
      <c r="AC1783" t="s">
        <v>42</v>
      </c>
      <c r="AE1783" t="s">
        <v>42</v>
      </c>
      <c r="AL1783" t="s">
        <v>43</v>
      </c>
    </row>
    <row r="1784" spans="1:38" x14ac:dyDescent="0.25">
      <c r="A1784">
        <v>1782</v>
      </c>
      <c r="B1784" t="s">
        <v>5106</v>
      </c>
      <c r="C1784" s="6" t="s">
        <v>5107</v>
      </c>
      <c r="D1784">
        <v>43</v>
      </c>
      <c r="E1784" t="s">
        <v>46</v>
      </c>
      <c r="F1784" t="s">
        <v>55</v>
      </c>
      <c r="G1784" t="s">
        <v>525</v>
      </c>
      <c r="H1784" t="s">
        <v>93</v>
      </c>
      <c r="I1784" t="s">
        <v>57</v>
      </c>
      <c r="J1784" t="s">
        <v>525</v>
      </c>
      <c r="K1784" t="s">
        <v>93</v>
      </c>
      <c r="L1784" t="s">
        <v>34</v>
      </c>
      <c r="O1784" t="s">
        <v>110</v>
      </c>
      <c r="P1784" t="s">
        <v>5108</v>
      </c>
      <c r="Q1784" t="s">
        <v>93</v>
      </c>
      <c r="R1784" t="s">
        <v>57</v>
      </c>
      <c r="S1784" t="s">
        <v>1813</v>
      </c>
      <c r="U1784" t="s">
        <v>42</v>
      </c>
      <c r="V1784" t="s">
        <v>42</v>
      </c>
      <c r="AK1784" t="s">
        <v>42</v>
      </c>
      <c r="AL1784" t="s">
        <v>43</v>
      </c>
    </row>
    <row r="1785" spans="1:38" x14ac:dyDescent="0.25">
      <c r="A1785">
        <v>1783</v>
      </c>
      <c r="B1785" t="s">
        <v>5109</v>
      </c>
      <c r="C1785" s="6" t="s">
        <v>2478</v>
      </c>
      <c r="D1785">
        <v>26</v>
      </c>
      <c r="E1785" t="s">
        <v>46</v>
      </c>
      <c r="F1785" t="s">
        <v>55</v>
      </c>
      <c r="G1785" t="s">
        <v>82</v>
      </c>
      <c r="H1785" t="s">
        <v>82</v>
      </c>
      <c r="I1785" t="s">
        <v>57</v>
      </c>
      <c r="J1785" t="s">
        <v>82</v>
      </c>
      <c r="K1785" t="s">
        <v>82</v>
      </c>
      <c r="L1785" t="s">
        <v>70</v>
      </c>
      <c r="N1785" t="s">
        <v>59</v>
      </c>
      <c r="O1785" t="s">
        <v>70</v>
      </c>
      <c r="P1785" t="s">
        <v>82</v>
      </c>
      <c r="Q1785" t="s">
        <v>82</v>
      </c>
      <c r="R1785" t="s">
        <v>57</v>
      </c>
      <c r="S1785" t="s">
        <v>726</v>
      </c>
      <c r="U1785" t="s">
        <v>42</v>
      </c>
      <c r="W1785" t="s">
        <v>42</v>
      </c>
      <c r="AL1785" t="s">
        <v>43</v>
      </c>
    </row>
    <row r="1786" spans="1:38" x14ac:dyDescent="0.25">
      <c r="A1786">
        <v>1784</v>
      </c>
      <c r="B1786" t="s">
        <v>5110</v>
      </c>
      <c r="C1786" s="6" t="s">
        <v>1127</v>
      </c>
      <c r="D1786">
        <v>49</v>
      </c>
      <c r="E1786" t="s">
        <v>54</v>
      </c>
      <c r="F1786" t="s">
        <v>55</v>
      </c>
      <c r="G1786" t="s">
        <v>101</v>
      </c>
      <c r="J1786" t="s">
        <v>101</v>
      </c>
      <c r="K1786" t="s">
        <v>101</v>
      </c>
      <c r="L1786" t="s">
        <v>50</v>
      </c>
      <c r="N1786" t="s">
        <v>69</v>
      </c>
      <c r="O1786" t="s">
        <v>70</v>
      </c>
      <c r="S1786" t="s">
        <v>5111</v>
      </c>
      <c r="Y1786" t="s">
        <v>42</v>
      </c>
      <c r="AA1786" t="s">
        <v>42</v>
      </c>
      <c r="AL1786" t="s">
        <v>43</v>
      </c>
    </row>
    <row r="1787" spans="1:38" x14ac:dyDescent="0.25">
      <c r="A1787">
        <v>1785</v>
      </c>
      <c r="B1787" t="s">
        <v>5112</v>
      </c>
      <c r="C1787" s="6" t="s">
        <v>583</v>
      </c>
      <c r="D1787">
        <v>51</v>
      </c>
      <c r="E1787" t="s">
        <v>46</v>
      </c>
      <c r="F1787" t="s">
        <v>55</v>
      </c>
      <c r="G1787" t="s">
        <v>150</v>
      </c>
      <c r="H1787" t="s">
        <v>93</v>
      </c>
      <c r="I1787" t="s">
        <v>57</v>
      </c>
      <c r="J1787" t="s">
        <v>151</v>
      </c>
      <c r="K1787" t="s">
        <v>93</v>
      </c>
      <c r="L1787" t="s">
        <v>50</v>
      </c>
      <c r="O1787" t="s">
        <v>70</v>
      </c>
      <c r="S1787" t="s">
        <v>4533</v>
      </c>
      <c r="U1787" t="s">
        <v>42</v>
      </c>
      <c r="V1787" t="s">
        <v>42</v>
      </c>
      <c r="AK1787" t="s">
        <v>42</v>
      </c>
      <c r="AL1787" t="s">
        <v>43</v>
      </c>
    </row>
    <row r="1788" spans="1:38" x14ac:dyDescent="0.25">
      <c r="A1788">
        <v>1786</v>
      </c>
      <c r="B1788" t="s">
        <v>5113</v>
      </c>
      <c r="C1788" s="6" t="s">
        <v>5114</v>
      </c>
      <c r="D1788">
        <v>58</v>
      </c>
      <c r="E1788" t="s">
        <v>46</v>
      </c>
      <c r="F1788" t="s">
        <v>55</v>
      </c>
      <c r="G1788" t="s">
        <v>525</v>
      </c>
      <c r="H1788" t="s">
        <v>93</v>
      </c>
      <c r="I1788" t="s">
        <v>57</v>
      </c>
      <c r="J1788" t="s">
        <v>525</v>
      </c>
      <c r="K1788" t="s">
        <v>93</v>
      </c>
      <c r="L1788" t="s">
        <v>70</v>
      </c>
      <c r="O1788" t="s">
        <v>70</v>
      </c>
      <c r="P1788" t="s">
        <v>525</v>
      </c>
      <c r="Q1788" t="s">
        <v>93</v>
      </c>
      <c r="R1788" t="s">
        <v>57</v>
      </c>
      <c r="S1788" t="s">
        <v>5115</v>
      </c>
      <c r="U1788" t="s">
        <v>42</v>
      </c>
      <c r="AK1788" t="s">
        <v>42</v>
      </c>
      <c r="AL1788" t="s">
        <v>43</v>
      </c>
    </row>
    <row r="1789" spans="1:38" x14ac:dyDescent="0.25">
      <c r="A1789">
        <v>1787</v>
      </c>
      <c r="B1789" t="s">
        <v>5116</v>
      </c>
      <c r="C1789" s="6" t="s">
        <v>3596</v>
      </c>
      <c r="D1789">
        <v>33</v>
      </c>
      <c r="E1789" t="s">
        <v>46</v>
      </c>
      <c r="F1789" t="s">
        <v>55</v>
      </c>
      <c r="G1789" t="s">
        <v>208</v>
      </c>
      <c r="H1789" t="s">
        <v>93</v>
      </c>
      <c r="I1789" t="s">
        <v>57</v>
      </c>
      <c r="J1789" t="s">
        <v>208</v>
      </c>
      <c r="K1789" t="s">
        <v>93</v>
      </c>
      <c r="L1789" t="s">
        <v>50</v>
      </c>
      <c r="N1789" t="s">
        <v>166</v>
      </c>
      <c r="O1789" t="s">
        <v>70</v>
      </c>
      <c r="P1789" t="s">
        <v>208</v>
      </c>
      <c r="Q1789" t="s">
        <v>93</v>
      </c>
      <c r="S1789" t="s">
        <v>5117</v>
      </c>
      <c r="U1789" t="s">
        <v>42</v>
      </c>
      <c r="W1789" t="s">
        <v>42</v>
      </c>
      <c r="AA1789" t="s">
        <v>42</v>
      </c>
      <c r="AK1789" t="s">
        <v>42</v>
      </c>
      <c r="AL1789" t="s">
        <v>43</v>
      </c>
    </row>
    <row r="1790" spans="1:38" x14ac:dyDescent="0.25">
      <c r="A1790">
        <v>1788</v>
      </c>
      <c r="B1790" t="s">
        <v>5118</v>
      </c>
      <c r="C1790" s="6" t="s">
        <v>1547</v>
      </c>
      <c r="D1790">
        <v>61</v>
      </c>
      <c r="E1790" t="s">
        <v>54</v>
      </c>
      <c r="F1790" t="s">
        <v>55</v>
      </c>
      <c r="G1790" t="s">
        <v>1263</v>
      </c>
      <c r="J1790" t="s">
        <v>341</v>
      </c>
      <c r="K1790" t="s">
        <v>101</v>
      </c>
      <c r="L1790" t="s">
        <v>50</v>
      </c>
      <c r="N1790" t="s">
        <v>102</v>
      </c>
      <c r="O1790" t="s">
        <v>70</v>
      </c>
      <c r="S1790" t="s">
        <v>5119</v>
      </c>
      <c r="AC1790" t="s">
        <v>42</v>
      </c>
      <c r="AI1790" t="s">
        <v>493</v>
      </c>
      <c r="AL1790" t="s">
        <v>43</v>
      </c>
    </row>
    <row r="1791" spans="1:38" x14ac:dyDescent="0.25">
      <c r="A1791">
        <v>1789</v>
      </c>
      <c r="B1791" t="s">
        <v>5120</v>
      </c>
      <c r="C1791" s="6" t="s">
        <v>1313</v>
      </c>
      <c r="D1791">
        <v>53</v>
      </c>
      <c r="E1791" t="s">
        <v>46</v>
      </c>
      <c r="F1791" t="s">
        <v>55</v>
      </c>
      <c r="G1791" t="s">
        <v>346</v>
      </c>
      <c r="H1791" t="s">
        <v>93</v>
      </c>
      <c r="I1791" t="s">
        <v>57</v>
      </c>
      <c r="J1791" t="s">
        <v>208</v>
      </c>
      <c r="K1791" t="s">
        <v>93</v>
      </c>
      <c r="L1791" t="s">
        <v>50</v>
      </c>
      <c r="N1791" t="s">
        <v>59</v>
      </c>
      <c r="O1791" t="s">
        <v>70</v>
      </c>
      <c r="P1791" t="s">
        <v>346</v>
      </c>
      <c r="Q1791" t="s">
        <v>93</v>
      </c>
      <c r="R1791" t="s">
        <v>57</v>
      </c>
      <c r="S1791" t="s">
        <v>5121</v>
      </c>
      <c r="U1791" t="s">
        <v>42</v>
      </c>
      <c r="W1791" t="s">
        <v>42</v>
      </c>
      <c r="X1791" t="s">
        <v>42</v>
      </c>
      <c r="AA1791" t="s">
        <v>42</v>
      </c>
      <c r="AC1791" t="s">
        <v>42</v>
      </c>
      <c r="AL1791" t="s">
        <v>43</v>
      </c>
    </row>
    <row r="1792" spans="1:38" x14ac:dyDescent="0.25">
      <c r="A1792">
        <v>1790</v>
      </c>
      <c r="B1792" t="s">
        <v>5122</v>
      </c>
      <c r="C1792" s="6" t="s">
        <v>1004</v>
      </c>
      <c r="D1792">
        <v>34</v>
      </c>
      <c r="E1792" t="s">
        <v>46</v>
      </c>
      <c r="F1792" t="s">
        <v>55</v>
      </c>
      <c r="G1792" t="s">
        <v>132</v>
      </c>
      <c r="H1792" t="s">
        <v>93</v>
      </c>
      <c r="I1792" t="s">
        <v>57</v>
      </c>
      <c r="J1792" t="s">
        <v>132</v>
      </c>
      <c r="L1792" t="s">
        <v>70</v>
      </c>
      <c r="N1792" t="s">
        <v>170</v>
      </c>
      <c r="O1792" t="s">
        <v>70</v>
      </c>
      <c r="P1792" t="s">
        <v>132</v>
      </c>
      <c r="S1792" t="s">
        <v>5123</v>
      </c>
      <c r="U1792" t="s">
        <v>42</v>
      </c>
      <c r="AA1792" t="s">
        <v>42</v>
      </c>
      <c r="AK1792" t="s">
        <v>42</v>
      </c>
      <c r="AL1792" t="s">
        <v>43</v>
      </c>
    </row>
    <row r="1793" spans="1:38" x14ac:dyDescent="0.25">
      <c r="A1793">
        <v>1791</v>
      </c>
      <c r="B1793" t="s">
        <v>5124</v>
      </c>
      <c r="C1793" s="6" t="s">
        <v>5125</v>
      </c>
      <c r="D1793">
        <v>45</v>
      </c>
      <c r="E1793" t="s">
        <v>46</v>
      </c>
      <c r="F1793" t="s">
        <v>47</v>
      </c>
      <c r="G1793" t="s">
        <v>178</v>
      </c>
      <c r="H1793" t="s">
        <v>82</v>
      </c>
      <c r="I1793" t="s">
        <v>57</v>
      </c>
      <c r="J1793" t="s">
        <v>82</v>
      </c>
      <c r="L1793" t="s">
        <v>50</v>
      </c>
      <c r="N1793" t="s">
        <v>59</v>
      </c>
      <c r="O1793" t="s">
        <v>975</v>
      </c>
      <c r="P1793" t="s">
        <v>82</v>
      </c>
      <c r="S1793" t="s">
        <v>5126</v>
      </c>
      <c r="U1793" t="s">
        <v>42</v>
      </c>
      <c r="AA1793" t="s">
        <v>42</v>
      </c>
      <c r="AK1793" t="s">
        <v>42</v>
      </c>
      <c r="AL1793" t="s">
        <v>43</v>
      </c>
    </row>
    <row r="1794" spans="1:38" x14ac:dyDescent="0.25">
      <c r="A1794">
        <v>1792</v>
      </c>
      <c r="B1794" t="s">
        <v>5127</v>
      </c>
      <c r="C1794" s="6" t="s">
        <v>5128</v>
      </c>
      <c r="D1794">
        <v>25</v>
      </c>
      <c r="E1794" t="s">
        <v>46</v>
      </c>
      <c r="F1794" t="s">
        <v>55</v>
      </c>
      <c r="G1794" t="s">
        <v>208</v>
      </c>
      <c r="H1794" t="s">
        <v>93</v>
      </c>
      <c r="J1794" t="s">
        <v>208</v>
      </c>
      <c r="K1794" t="s">
        <v>93</v>
      </c>
      <c r="L1794" t="s">
        <v>70</v>
      </c>
      <c r="N1794" t="s">
        <v>5129</v>
      </c>
      <c r="O1794" t="s">
        <v>70</v>
      </c>
      <c r="S1794" t="s">
        <v>2204</v>
      </c>
      <c r="T1794" t="s">
        <v>5130</v>
      </c>
      <c r="Y1794" t="s">
        <v>42</v>
      </c>
      <c r="AL1794" t="s">
        <v>43</v>
      </c>
    </row>
    <row r="1795" spans="1:38" x14ac:dyDescent="0.25">
      <c r="A1795">
        <v>1793</v>
      </c>
      <c r="B1795" t="s">
        <v>5131</v>
      </c>
      <c r="C1795" s="6" t="s">
        <v>5132</v>
      </c>
      <c r="D1795">
        <v>52</v>
      </c>
      <c r="E1795" t="s">
        <v>46</v>
      </c>
      <c r="F1795" t="s">
        <v>55</v>
      </c>
      <c r="G1795" t="s">
        <v>146</v>
      </c>
      <c r="H1795" t="s">
        <v>49</v>
      </c>
      <c r="I1795" t="s">
        <v>57</v>
      </c>
      <c r="J1795" t="s">
        <v>146</v>
      </c>
      <c r="L1795" t="s">
        <v>70</v>
      </c>
      <c r="N1795" t="s">
        <v>59</v>
      </c>
      <c r="O1795" t="s">
        <v>287</v>
      </c>
      <c r="P1795" t="s">
        <v>49</v>
      </c>
      <c r="S1795" t="s">
        <v>5133</v>
      </c>
      <c r="Y1795" t="s">
        <v>42</v>
      </c>
      <c r="AA1795" t="s">
        <v>42</v>
      </c>
      <c r="AK1795" t="s">
        <v>42</v>
      </c>
      <c r="AL1795" t="s">
        <v>43</v>
      </c>
    </row>
    <row r="1796" spans="1:38" x14ac:dyDescent="0.25">
      <c r="A1796">
        <v>1794</v>
      </c>
      <c r="B1796" t="s">
        <v>5134</v>
      </c>
      <c r="C1796" s="6" t="s">
        <v>5135</v>
      </c>
      <c r="D1796">
        <v>29</v>
      </c>
      <c r="E1796" t="s">
        <v>54</v>
      </c>
      <c r="F1796" t="s">
        <v>55</v>
      </c>
      <c r="G1796" t="s">
        <v>208</v>
      </c>
      <c r="H1796" t="s">
        <v>93</v>
      </c>
      <c r="J1796" t="s">
        <v>208</v>
      </c>
      <c r="K1796" t="s">
        <v>93</v>
      </c>
      <c r="L1796" t="s">
        <v>70</v>
      </c>
      <c r="N1796" t="s">
        <v>59</v>
      </c>
      <c r="O1796" t="s">
        <v>70</v>
      </c>
      <c r="S1796" t="s">
        <v>84</v>
      </c>
      <c r="U1796" t="s">
        <v>42</v>
      </c>
      <c r="AL1796" t="s">
        <v>43</v>
      </c>
    </row>
    <row r="1797" spans="1:38" x14ac:dyDescent="0.25">
      <c r="A1797">
        <v>1795</v>
      </c>
      <c r="B1797" t="s">
        <v>5136</v>
      </c>
      <c r="C1797" s="6" t="s">
        <v>5137</v>
      </c>
      <c r="D1797">
        <v>25</v>
      </c>
      <c r="E1797" t="s">
        <v>46</v>
      </c>
      <c r="F1797" t="s">
        <v>47</v>
      </c>
      <c r="G1797" t="s">
        <v>136</v>
      </c>
      <c r="J1797" t="s">
        <v>2091</v>
      </c>
      <c r="L1797" t="s">
        <v>34</v>
      </c>
      <c r="M1797" t="s">
        <v>951</v>
      </c>
      <c r="N1797" t="s">
        <v>59</v>
      </c>
      <c r="O1797" t="s">
        <v>287</v>
      </c>
      <c r="S1797" t="s">
        <v>5138</v>
      </c>
      <c r="U1797" t="s">
        <v>42</v>
      </c>
      <c r="V1797" t="s">
        <v>42</v>
      </c>
      <c r="AC1797" t="s">
        <v>42</v>
      </c>
      <c r="AL1797" t="s">
        <v>43</v>
      </c>
    </row>
    <row r="1798" spans="1:38" x14ac:dyDescent="0.25">
      <c r="A1798">
        <v>1796</v>
      </c>
      <c r="B1798" t="s">
        <v>5139</v>
      </c>
      <c r="C1798" s="6" t="s">
        <v>5140</v>
      </c>
      <c r="D1798">
        <v>40</v>
      </c>
      <c r="E1798" t="s">
        <v>46</v>
      </c>
      <c r="F1798" t="s">
        <v>55</v>
      </c>
      <c r="G1798" t="s">
        <v>520</v>
      </c>
      <c r="H1798" t="s">
        <v>82</v>
      </c>
      <c r="I1798" t="s">
        <v>57</v>
      </c>
      <c r="J1798" t="s">
        <v>520</v>
      </c>
      <c r="K1798" t="s">
        <v>82</v>
      </c>
      <c r="L1798" t="s">
        <v>70</v>
      </c>
      <c r="N1798" t="s">
        <v>59</v>
      </c>
      <c r="O1798" t="s">
        <v>70</v>
      </c>
      <c r="P1798" t="s">
        <v>520</v>
      </c>
      <c r="Q1798" t="s">
        <v>82</v>
      </c>
      <c r="S1798" t="s">
        <v>5141</v>
      </c>
      <c r="U1798" t="s">
        <v>42</v>
      </c>
      <c r="W1798" t="s">
        <v>42</v>
      </c>
      <c r="X1798" t="s">
        <v>42</v>
      </c>
      <c r="AK1798" t="s">
        <v>42</v>
      </c>
      <c r="AL1798" t="s">
        <v>43</v>
      </c>
    </row>
    <row r="1799" spans="1:38" x14ac:dyDescent="0.25">
      <c r="A1799">
        <v>1797</v>
      </c>
      <c r="B1799" t="s">
        <v>5142</v>
      </c>
      <c r="C1799" s="6" t="s">
        <v>2038</v>
      </c>
      <c r="D1799">
        <v>41</v>
      </c>
      <c r="E1799" t="s">
        <v>54</v>
      </c>
      <c r="F1799" t="s">
        <v>55</v>
      </c>
      <c r="G1799" t="s">
        <v>165</v>
      </c>
      <c r="H1799" t="s">
        <v>93</v>
      </c>
      <c r="I1799" t="s">
        <v>57</v>
      </c>
      <c r="J1799" t="s">
        <v>165</v>
      </c>
      <c r="L1799" t="s">
        <v>50</v>
      </c>
      <c r="N1799" t="s">
        <v>5143</v>
      </c>
      <c r="O1799" t="s">
        <v>70</v>
      </c>
      <c r="P1799" t="s">
        <v>165</v>
      </c>
      <c r="S1799" t="s">
        <v>5144</v>
      </c>
      <c r="Y1799" t="s">
        <v>42</v>
      </c>
      <c r="AA1799" t="s">
        <v>42</v>
      </c>
      <c r="AK1799" t="s">
        <v>42</v>
      </c>
      <c r="AL1799" t="s">
        <v>43</v>
      </c>
    </row>
    <row r="1800" spans="1:38" x14ac:dyDescent="0.25">
      <c r="A1800">
        <v>1798</v>
      </c>
      <c r="B1800" t="s">
        <v>5145</v>
      </c>
      <c r="C1800" s="6" t="s">
        <v>1165</v>
      </c>
      <c r="D1800">
        <v>55</v>
      </c>
      <c r="E1800" t="s">
        <v>46</v>
      </c>
      <c r="F1800" t="s">
        <v>55</v>
      </c>
      <c r="G1800" t="s">
        <v>165</v>
      </c>
      <c r="H1800" t="s">
        <v>93</v>
      </c>
      <c r="I1800" t="s">
        <v>57</v>
      </c>
      <c r="J1800" t="s">
        <v>165</v>
      </c>
      <c r="K1800" t="s">
        <v>93</v>
      </c>
      <c r="L1800" t="s">
        <v>70</v>
      </c>
      <c r="O1800" t="s">
        <v>70</v>
      </c>
      <c r="P1800" t="s">
        <v>165</v>
      </c>
      <c r="R1800" t="s">
        <v>57</v>
      </c>
      <c r="S1800" t="s">
        <v>5146</v>
      </c>
      <c r="AD1800" t="s">
        <v>42</v>
      </c>
      <c r="AI1800" t="s">
        <v>487</v>
      </c>
      <c r="AK1800" t="s">
        <v>42</v>
      </c>
      <c r="AL1800" t="s">
        <v>43</v>
      </c>
    </row>
    <row r="1801" spans="1:38" x14ac:dyDescent="0.25">
      <c r="A1801">
        <v>1799</v>
      </c>
      <c r="B1801" t="s">
        <v>5147</v>
      </c>
      <c r="C1801" s="6" t="s">
        <v>4809</v>
      </c>
      <c r="D1801">
        <v>43</v>
      </c>
      <c r="E1801" t="s">
        <v>46</v>
      </c>
      <c r="F1801" t="s">
        <v>106</v>
      </c>
      <c r="G1801" t="s">
        <v>178</v>
      </c>
      <c r="H1801" t="s">
        <v>82</v>
      </c>
      <c r="I1801" t="s">
        <v>57</v>
      </c>
      <c r="J1801" t="s">
        <v>178</v>
      </c>
      <c r="K1801" t="s">
        <v>82</v>
      </c>
      <c r="L1801" t="s">
        <v>70</v>
      </c>
      <c r="O1801" t="s">
        <v>70</v>
      </c>
      <c r="P1801" t="s">
        <v>178</v>
      </c>
      <c r="Q1801" t="s">
        <v>82</v>
      </c>
      <c r="R1801" t="s">
        <v>57</v>
      </c>
      <c r="S1801" t="s">
        <v>5148</v>
      </c>
      <c r="AA1801" t="s">
        <v>42</v>
      </c>
      <c r="AC1801" t="s">
        <v>42</v>
      </c>
      <c r="AL1801" t="s">
        <v>43</v>
      </c>
    </row>
    <row r="1802" spans="1:38" x14ac:dyDescent="0.25">
      <c r="A1802">
        <v>1800</v>
      </c>
      <c r="B1802" t="s">
        <v>5149</v>
      </c>
      <c r="C1802" s="6" t="s">
        <v>5150</v>
      </c>
      <c r="D1802">
        <v>34</v>
      </c>
      <c r="E1802" t="s">
        <v>46</v>
      </c>
      <c r="F1802" t="s">
        <v>55</v>
      </c>
      <c r="G1802" t="s">
        <v>341</v>
      </c>
      <c r="J1802" t="s">
        <v>341</v>
      </c>
      <c r="K1802" t="s">
        <v>101</v>
      </c>
      <c r="L1802" t="s">
        <v>50</v>
      </c>
      <c r="N1802" t="s">
        <v>59</v>
      </c>
      <c r="O1802" t="s">
        <v>34</v>
      </c>
      <c r="S1802" t="s">
        <v>2563</v>
      </c>
      <c r="U1802" t="s">
        <v>42</v>
      </c>
      <c r="AA1802" t="s">
        <v>42</v>
      </c>
      <c r="AL1802" t="s">
        <v>43</v>
      </c>
    </row>
    <row r="1803" spans="1:38" x14ac:dyDescent="0.25">
      <c r="A1803">
        <v>1801</v>
      </c>
      <c r="B1803" t="s">
        <v>5151</v>
      </c>
      <c r="C1803" s="6" t="s">
        <v>1630</v>
      </c>
      <c r="D1803">
        <v>66</v>
      </c>
      <c r="E1803" t="s">
        <v>54</v>
      </c>
      <c r="F1803" t="s">
        <v>55</v>
      </c>
      <c r="G1803" t="s">
        <v>208</v>
      </c>
      <c r="H1803" t="s">
        <v>93</v>
      </c>
      <c r="I1803" t="s">
        <v>57</v>
      </c>
      <c r="J1803" t="s">
        <v>208</v>
      </c>
      <c r="K1803" t="s">
        <v>93</v>
      </c>
      <c r="L1803" t="s">
        <v>70</v>
      </c>
      <c r="O1803" t="s">
        <v>70</v>
      </c>
      <c r="P1803" t="s">
        <v>208</v>
      </c>
      <c r="Q1803" t="s">
        <v>93</v>
      </c>
      <c r="R1803" t="s">
        <v>57</v>
      </c>
      <c r="S1803" t="s">
        <v>5152</v>
      </c>
      <c r="U1803" t="s">
        <v>42</v>
      </c>
      <c r="AA1803" t="s">
        <v>42</v>
      </c>
      <c r="AC1803" t="s">
        <v>42</v>
      </c>
      <c r="AK1803" t="s">
        <v>42</v>
      </c>
      <c r="AL1803" t="s">
        <v>43</v>
      </c>
    </row>
    <row r="1804" spans="1:38" x14ac:dyDescent="0.25">
      <c r="A1804">
        <v>1802</v>
      </c>
      <c r="B1804" t="s">
        <v>5153</v>
      </c>
      <c r="C1804" s="6" t="s">
        <v>902</v>
      </c>
      <c r="D1804">
        <v>34</v>
      </c>
      <c r="E1804" t="s">
        <v>54</v>
      </c>
      <c r="F1804" t="s">
        <v>47</v>
      </c>
      <c r="G1804" t="s">
        <v>82</v>
      </c>
      <c r="H1804" t="s">
        <v>82</v>
      </c>
      <c r="I1804" t="s">
        <v>57</v>
      </c>
      <c r="J1804" t="s">
        <v>82</v>
      </c>
      <c r="K1804" t="s">
        <v>82</v>
      </c>
      <c r="L1804" t="s">
        <v>50</v>
      </c>
      <c r="N1804" t="s">
        <v>5154</v>
      </c>
      <c r="O1804" t="s">
        <v>70</v>
      </c>
      <c r="P1804" t="s">
        <v>82</v>
      </c>
      <c r="Q1804" t="s">
        <v>82</v>
      </c>
      <c r="S1804" t="s">
        <v>5155</v>
      </c>
      <c r="Y1804" t="s">
        <v>42</v>
      </c>
      <c r="AA1804" t="s">
        <v>42</v>
      </c>
      <c r="AK1804" t="s">
        <v>42</v>
      </c>
      <c r="AL1804" t="s">
        <v>43</v>
      </c>
    </row>
    <row r="1805" spans="1:38" x14ac:dyDescent="0.25">
      <c r="A1805">
        <v>1803</v>
      </c>
      <c r="B1805" t="s">
        <v>5156</v>
      </c>
      <c r="C1805" s="6" t="s">
        <v>1339</v>
      </c>
      <c r="D1805">
        <v>60</v>
      </c>
      <c r="E1805" t="s">
        <v>46</v>
      </c>
      <c r="F1805" t="s">
        <v>55</v>
      </c>
      <c r="G1805" t="s">
        <v>1049</v>
      </c>
      <c r="H1805" t="s">
        <v>142</v>
      </c>
      <c r="I1805" t="s">
        <v>57</v>
      </c>
      <c r="J1805" t="s">
        <v>1740</v>
      </c>
      <c r="L1805" t="s">
        <v>50</v>
      </c>
      <c r="N1805" t="s">
        <v>69</v>
      </c>
      <c r="O1805" t="s">
        <v>2559</v>
      </c>
      <c r="P1805" t="s">
        <v>1049</v>
      </c>
      <c r="S1805" t="s">
        <v>5157</v>
      </c>
      <c r="W1805" t="s">
        <v>42</v>
      </c>
      <c r="AA1805" t="s">
        <v>42</v>
      </c>
      <c r="AF1805" t="s">
        <v>42</v>
      </c>
      <c r="AK1805" t="s">
        <v>42</v>
      </c>
      <c r="AL1805" t="s">
        <v>43</v>
      </c>
    </row>
    <row r="1806" spans="1:38" x14ac:dyDescent="0.25">
      <c r="A1806">
        <v>1804</v>
      </c>
      <c r="B1806" t="s">
        <v>5158</v>
      </c>
      <c r="C1806" s="6" t="s">
        <v>1604</v>
      </c>
      <c r="D1806">
        <v>34</v>
      </c>
      <c r="E1806" t="s">
        <v>46</v>
      </c>
      <c r="F1806" t="s">
        <v>55</v>
      </c>
      <c r="G1806" t="s">
        <v>97</v>
      </c>
      <c r="H1806" t="s">
        <v>82</v>
      </c>
      <c r="I1806" t="s">
        <v>57</v>
      </c>
      <c r="J1806" t="s">
        <v>97</v>
      </c>
      <c r="K1806" t="s">
        <v>82</v>
      </c>
      <c r="L1806" t="s">
        <v>70</v>
      </c>
      <c r="N1806" t="s">
        <v>59</v>
      </c>
      <c r="O1806" t="s">
        <v>70</v>
      </c>
      <c r="P1806" t="s">
        <v>97</v>
      </c>
      <c r="Q1806" t="s">
        <v>82</v>
      </c>
      <c r="S1806" t="s">
        <v>3509</v>
      </c>
      <c r="T1806" t="s">
        <v>3335</v>
      </c>
      <c r="V1806" t="s">
        <v>42</v>
      </c>
      <c r="W1806" t="s">
        <v>42</v>
      </c>
      <c r="AK1806" t="s">
        <v>42</v>
      </c>
      <c r="AL1806" t="s">
        <v>43</v>
      </c>
    </row>
    <row r="1807" spans="1:38" x14ac:dyDescent="0.25">
      <c r="A1807">
        <v>1805</v>
      </c>
      <c r="B1807" t="s">
        <v>5159</v>
      </c>
      <c r="C1807" s="6" t="s">
        <v>1180</v>
      </c>
      <c r="D1807">
        <v>53</v>
      </c>
      <c r="E1807" t="s">
        <v>46</v>
      </c>
      <c r="F1807" t="s">
        <v>55</v>
      </c>
      <c r="G1807" t="s">
        <v>422</v>
      </c>
      <c r="H1807" t="s">
        <v>82</v>
      </c>
      <c r="I1807" t="s">
        <v>57</v>
      </c>
      <c r="J1807" t="s">
        <v>422</v>
      </c>
      <c r="K1807" t="s">
        <v>82</v>
      </c>
      <c r="L1807" t="s">
        <v>70</v>
      </c>
      <c r="N1807" t="s">
        <v>166</v>
      </c>
      <c r="O1807" t="s">
        <v>70</v>
      </c>
      <c r="P1807" t="s">
        <v>422</v>
      </c>
      <c r="Q1807" t="s">
        <v>82</v>
      </c>
      <c r="S1807" t="s">
        <v>3852</v>
      </c>
      <c r="U1807" t="s">
        <v>42</v>
      </c>
      <c r="W1807" t="s">
        <v>42</v>
      </c>
      <c r="AD1807" t="s">
        <v>42</v>
      </c>
      <c r="AK1807" t="s">
        <v>42</v>
      </c>
      <c r="AL1807" t="s">
        <v>43</v>
      </c>
    </row>
    <row r="1808" spans="1:38" x14ac:dyDescent="0.25">
      <c r="A1808">
        <v>1806</v>
      </c>
      <c r="B1808" t="s">
        <v>5160</v>
      </c>
      <c r="C1808" s="6" t="s">
        <v>2090</v>
      </c>
      <c r="D1808">
        <v>44</v>
      </c>
      <c r="E1808" t="s">
        <v>46</v>
      </c>
      <c r="F1808" t="s">
        <v>55</v>
      </c>
      <c r="G1808" t="s">
        <v>92</v>
      </c>
      <c r="J1808" t="s">
        <v>93</v>
      </c>
      <c r="K1808" t="s">
        <v>93</v>
      </c>
      <c r="L1808" t="s">
        <v>34</v>
      </c>
      <c r="M1808" t="s">
        <v>4369</v>
      </c>
      <c r="N1808" t="s">
        <v>170</v>
      </c>
      <c r="O1808" t="s">
        <v>110</v>
      </c>
      <c r="S1808" t="s">
        <v>221</v>
      </c>
      <c r="U1808" t="s">
        <v>42</v>
      </c>
      <c r="AA1808" t="s">
        <v>42</v>
      </c>
      <c r="AL1808" t="s">
        <v>43</v>
      </c>
    </row>
    <row r="1809" spans="1:38" x14ac:dyDescent="0.25">
      <c r="A1809">
        <v>1807</v>
      </c>
      <c r="B1809" t="s">
        <v>5161</v>
      </c>
      <c r="C1809" s="6" t="s">
        <v>5162</v>
      </c>
      <c r="D1809">
        <v>51</v>
      </c>
      <c r="E1809" t="s">
        <v>54</v>
      </c>
      <c r="F1809" t="s">
        <v>55</v>
      </c>
      <c r="G1809" t="s">
        <v>165</v>
      </c>
      <c r="H1809" t="s">
        <v>93</v>
      </c>
      <c r="I1809" t="s">
        <v>57</v>
      </c>
      <c r="J1809" t="s">
        <v>165</v>
      </c>
      <c r="K1809" t="s">
        <v>93</v>
      </c>
      <c r="L1809" t="s">
        <v>50</v>
      </c>
      <c r="O1809" t="s">
        <v>70</v>
      </c>
      <c r="S1809" t="s">
        <v>5163</v>
      </c>
      <c r="AE1809" t="s">
        <v>42</v>
      </c>
      <c r="AI1809" t="s">
        <v>487</v>
      </c>
      <c r="AK1809" t="s">
        <v>42</v>
      </c>
      <c r="AL1809" t="s">
        <v>43</v>
      </c>
    </row>
    <row r="1810" spans="1:38" x14ac:dyDescent="0.25">
      <c r="A1810">
        <v>1808</v>
      </c>
      <c r="B1810" t="s">
        <v>5164</v>
      </c>
      <c r="C1810" s="6" t="s">
        <v>2597</v>
      </c>
      <c r="D1810">
        <v>57</v>
      </c>
      <c r="E1810" t="s">
        <v>54</v>
      </c>
      <c r="F1810" t="s">
        <v>55</v>
      </c>
      <c r="G1810" t="s">
        <v>1500</v>
      </c>
      <c r="H1810" t="s">
        <v>82</v>
      </c>
      <c r="J1810" t="s">
        <v>82</v>
      </c>
      <c r="K1810" t="s">
        <v>82</v>
      </c>
      <c r="L1810" t="s">
        <v>50</v>
      </c>
      <c r="N1810" t="s">
        <v>102</v>
      </c>
      <c r="O1810" t="s">
        <v>2559</v>
      </c>
      <c r="S1810" t="s">
        <v>111</v>
      </c>
      <c r="AC1810" t="s">
        <v>42</v>
      </c>
      <c r="AI1810" t="s">
        <v>5165</v>
      </c>
      <c r="AL1810" t="s">
        <v>43</v>
      </c>
    </row>
    <row r="1811" spans="1:38" x14ac:dyDescent="0.25">
      <c r="A1811">
        <v>1809</v>
      </c>
      <c r="B1811" t="s">
        <v>5166</v>
      </c>
      <c r="C1811" s="6" t="s">
        <v>5167</v>
      </c>
      <c r="D1811">
        <v>58</v>
      </c>
      <c r="E1811" t="s">
        <v>54</v>
      </c>
      <c r="F1811" t="s">
        <v>55</v>
      </c>
      <c r="G1811" t="s">
        <v>1131</v>
      </c>
      <c r="H1811" t="s">
        <v>101</v>
      </c>
      <c r="J1811" t="s">
        <v>1131</v>
      </c>
      <c r="K1811" t="s">
        <v>101</v>
      </c>
      <c r="L1811" t="s">
        <v>70</v>
      </c>
      <c r="N1811" t="s">
        <v>102</v>
      </c>
      <c r="O1811" t="s">
        <v>70</v>
      </c>
      <c r="S1811" t="s">
        <v>5168</v>
      </c>
      <c r="AL1811" t="s">
        <v>43</v>
      </c>
    </row>
    <row r="1812" spans="1:38" x14ac:dyDescent="0.25">
      <c r="A1812">
        <v>1810</v>
      </c>
      <c r="B1812" t="s">
        <v>5169</v>
      </c>
      <c r="C1812" s="6" t="s">
        <v>5170</v>
      </c>
      <c r="D1812">
        <v>24</v>
      </c>
      <c r="E1812" t="s">
        <v>46</v>
      </c>
      <c r="F1812" t="s">
        <v>55</v>
      </c>
      <c r="G1812" t="s">
        <v>5171</v>
      </c>
      <c r="H1812" t="s">
        <v>5172</v>
      </c>
      <c r="I1812" t="s">
        <v>191</v>
      </c>
      <c r="J1812" t="s">
        <v>192</v>
      </c>
      <c r="K1812" t="s">
        <v>82</v>
      </c>
      <c r="L1812" t="s">
        <v>34</v>
      </c>
      <c r="M1812" t="s">
        <v>5173</v>
      </c>
      <c r="N1812" t="s">
        <v>350</v>
      </c>
      <c r="O1812" t="s">
        <v>70</v>
      </c>
      <c r="P1812" t="s">
        <v>192</v>
      </c>
      <c r="Q1812" t="s">
        <v>82</v>
      </c>
      <c r="R1812" t="s">
        <v>57</v>
      </c>
      <c r="S1812" t="s">
        <v>4333</v>
      </c>
      <c r="W1812" t="s">
        <v>42</v>
      </c>
      <c r="AC1812" t="s">
        <v>42</v>
      </c>
      <c r="AL1812" t="s">
        <v>43</v>
      </c>
    </row>
    <row r="1813" spans="1:38" x14ac:dyDescent="0.25">
      <c r="A1813">
        <v>1811</v>
      </c>
      <c r="B1813" t="s">
        <v>5174</v>
      </c>
      <c r="C1813" s="6" t="s">
        <v>3231</v>
      </c>
      <c r="D1813">
        <v>41</v>
      </c>
      <c r="E1813" t="s">
        <v>46</v>
      </c>
      <c r="F1813" t="s">
        <v>55</v>
      </c>
      <c r="G1813" t="s">
        <v>1022</v>
      </c>
      <c r="H1813" t="s">
        <v>93</v>
      </c>
      <c r="I1813" t="s">
        <v>57</v>
      </c>
      <c r="J1813" t="s">
        <v>1022</v>
      </c>
      <c r="L1813" t="s">
        <v>70</v>
      </c>
      <c r="N1813" t="s">
        <v>59</v>
      </c>
      <c r="O1813" t="s">
        <v>70</v>
      </c>
      <c r="P1813" t="s">
        <v>1022</v>
      </c>
      <c r="S1813" t="s">
        <v>5175</v>
      </c>
      <c r="U1813" t="s">
        <v>42</v>
      </c>
      <c r="W1813" t="s">
        <v>42</v>
      </c>
      <c r="AC1813" t="s">
        <v>42</v>
      </c>
      <c r="AK1813" t="s">
        <v>42</v>
      </c>
      <c r="AL1813" t="s">
        <v>43</v>
      </c>
    </row>
    <row r="1814" spans="1:38" x14ac:dyDescent="0.25">
      <c r="A1814">
        <v>1812</v>
      </c>
      <c r="B1814" t="s">
        <v>5176</v>
      </c>
      <c r="C1814" s="6" t="s">
        <v>1600</v>
      </c>
      <c r="D1814">
        <v>57</v>
      </c>
      <c r="E1814" t="s">
        <v>46</v>
      </c>
      <c r="F1814" t="s">
        <v>106</v>
      </c>
      <c r="G1814" t="s">
        <v>93</v>
      </c>
      <c r="H1814" t="s">
        <v>93</v>
      </c>
      <c r="I1814" t="s">
        <v>57</v>
      </c>
      <c r="J1814" t="s">
        <v>93</v>
      </c>
      <c r="K1814" t="s">
        <v>93</v>
      </c>
      <c r="L1814" t="s">
        <v>70</v>
      </c>
      <c r="N1814" t="s">
        <v>59</v>
      </c>
      <c r="O1814" t="s">
        <v>411</v>
      </c>
      <c r="P1814" t="s">
        <v>93</v>
      </c>
      <c r="Q1814" t="s">
        <v>93</v>
      </c>
      <c r="S1814" t="s">
        <v>5177</v>
      </c>
      <c r="U1814" t="s">
        <v>42</v>
      </c>
      <c r="W1814" t="s">
        <v>42</v>
      </c>
      <c r="X1814" t="s">
        <v>42</v>
      </c>
      <c r="AK1814" t="s">
        <v>42</v>
      </c>
      <c r="AL1814" t="s">
        <v>43</v>
      </c>
    </row>
    <row r="1815" spans="1:38" x14ac:dyDescent="0.25">
      <c r="A1815">
        <v>1813</v>
      </c>
      <c r="B1815" t="s">
        <v>5178</v>
      </c>
      <c r="C1815" s="6" t="s">
        <v>5179</v>
      </c>
      <c r="D1815">
        <v>41</v>
      </c>
      <c r="E1815" t="s">
        <v>46</v>
      </c>
      <c r="F1815" t="s">
        <v>106</v>
      </c>
      <c r="G1815" t="s">
        <v>146</v>
      </c>
      <c r="H1815" t="s">
        <v>49</v>
      </c>
      <c r="I1815" t="s">
        <v>57</v>
      </c>
      <c r="J1815" t="s">
        <v>146</v>
      </c>
      <c r="L1815" t="s">
        <v>50</v>
      </c>
      <c r="N1815" t="s">
        <v>59</v>
      </c>
      <c r="O1815" t="s">
        <v>424</v>
      </c>
      <c r="P1815" t="s">
        <v>146</v>
      </c>
      <c r="S1815" t="s">
        <v>5180</v>
      </c>
      <c r="V1815" t="s">
        <v>42</v>
      </c>
      <c r="AJ1815" t="s">
        <v>42</v>
      </c>
      <c r="AK1815" t="s">
        <v>42</v>
      </c>
      <c r="AL1815" t="s">
        <v>43</v>
      </c>
    </row>
    <row r="1816" spans="1:38" x14ac:dyDescent="0.25">
      <c r="A1816">
        <v>1814</v>
      </c>
      <c r="B1816" t="s">
        <v>5181</v>
      </c>
      <c r="C1816" s="6" t="s">
        <v>1525</v>
      </c>
      <c r="D1816">
        <v>40</v>
      </c>
      <c r="E1816" t="s">
        <v>46</v>
      </c>
      <c r="F1816" t="s">
        <v>55</v>
      </c>
      <c r="G1816" t="s">
        <v>2279</v>
      </c>
      <c r="J1816" t="s">
        <v>2279</v>
      </c>
      <c r="K1816" t="s">
        <v>202</v>
      </c>
      <c r="L1816" t="s">
        <v>70</v>
      </c>
      <c r="N1816" t="s">
        <v>83</v>
      </c>
      <c r="O1816" t="s">
        <v>70</v>
      </c>
      <c r="S1816" t="s">
        <v>84</v>
      </c>
      <c r="U1816" t="s">
        <v>42</v>
      </c>
      <c r="AL1816" t="s">
        <v>43</v>
      </c>
    </row>
    <row r="1817" spans="1:38" x14ac:dyDescent="0.25">
      <c r="A1817">
        <v>1815</v>
      </c>
      <c r="B1817" t="s">
        <v>5182</v>
      </c>
      <c r="C1817" s="6" t="s">
        <v>5183</v>
      </c>
      <c r="D1817">
        <v>55</v>
      </c>
      <c r="E1817" t="s">
        <v>46</v>
      </c>
      <c r="F1817" t="s">
        <v>106</v>
      </c>
      <c r="J1817" t="s">
        <v>178</v>
      </c>
      <c r="K1817" t="s">
        <v>82</v>
      </c>
      <c r="L1817" t="s">
        <v>34</v>
      </c>
      <c r="M1817" t="s">
        <v>3566</v>
      </c>
      <c r="N1817" t="s">
        <v>166</v>
      </c>
      <c r="O1817" t="s">
        <v>60</v>
      </c>
      <c r="S1817" t="s">
        <v>5184</v>
      </c>
      <c r="W1817" t="s">
        <v>42</v>
      </c>
      <c r="AA1817" t="s">
        <v>42</v>
      </c>
      <c r="AK1817" t="s">
        <v>42</v>
      </c>
      <c r="AL1817" t="s">
        <v>43</v>
      </c>
    </row>
    <row r="1818" spans="1:38" x14ac:dyDescent="0.25">
      <c r="A1818">
        <v>1816</v>
      </c>
      <c r="B1818" t="s">
        <v>5185</v>
      </c>
      <c r="C1818" s="6" t="s">
        <v>1679</v>
      </c>
      <c r="D1818">
        <v>32</v>
      </c>
      <c r="E1818" t="s">
        <v>46</v>
      </c>
      <c r="F1818" t="s">
        <v>55</v>
      </c>
      <c r="G1818" t="s">
        <v>5186</v>
      </c>
      <c r="H1818" t="s">
        <v>101</v>
      </c>
      <c r="I1818" t="s">
        <v>57</v>
      </c>
      <c r="J1818" t="s">
        <v>101</v>
      </c>
      <c r="L1818" t="s">
        <v>50</v>
      </c>
      <c r="N1818" t="s">
        <v>69</v>
      </c>
      <c r="O1818" t="s">
        <v>1796</v>
      </c>
      <c r="P1818" t="s">
        <v>101</v>
      </c>
      <c r="S1818" t="s">
        <v>5187</v>
      </c>
      <c r="W1818" t="s">
        <v>42</v>
      </c>
      <c r="AA1818" t="s">
        <v>42</v>
      </c>
      <c r="AK1818" t="s">
        <v>42</v>
      </c>
      <c r="AL1818" t="s">
        <v>43</v>
      </c>
    </row>
    <row r="1819" spans="1:38" x14ac:dyDescent="0.25">
      <c r="A1819">
        <v>1817</v>
      </c>
      <c r="B1819" t="s">
        <v>5188</v>
      </c>
      <c r="C1819" s="6" t="s">
        <v>5189</v>
      </c>
      <c r="D1819">
        <v>50</v>
      </c>
      <c r="E1819" t="s">
        <v>54</v>
      </c>
      <c r="F1819" t="s">
        <v>106</v>
      </c>
      <c r="G1819" t="s">
        <v>93</v>
      </c>
      <c r="J1819" t="s">
        <v>93</v>
      </c>
      <c r="K1819" t="s">
        <v>93</v>
      </c>
      <c r="L1819" t="s">
        <v>70</v>
      </c>
      <c r="N1819" t="s">
        <v>102</v>
      </c>
      <c r="O1819" t="s">
        <v>70</v>
      </c>
      <c r="S1819" t="s">
        <v>5190</v>
      </c>
      <c r="Y1819" t="s">
        <v>42</v>
      </c>
      <c r="AC1819" t="s">
        <v>42</v>
      </c>
      <c r="AL1819" t="s">
        <v>43</v>
      </c>
    </row>
    <row r="1820" spans="1:38" x14ac:dyDescent="0.25">
      <c r="A1820">
        <v>1818</v>
      </c>
      <c r="B1820" t="s">
        <v>5191</v>
      </c>
      <c r="C1820" s="6" t="s">
        <v>803</v>
      </c>
      <c r="D1820">
        <v>60</v>
      </c>
      <c r="E1820" t="s">
        <v>46</v>
      </c>
      <c r="F1820" t="s">
        <v>60</v>
      </c>
      <c r="G1820" t="s">
        <v>82</v>
      </c>
      <c r="H1820" t="s">
        <v>82</v>
      </c>
      <c r="I1820" t="s">
        <v>57</v>
      </c>
      <c r="J1820" t="s">
        <v>82</v>
      </c>
      <c r="L1820" t="s">
        <v>50</v>
      </c>
      <c r="N1820" t="s">
        <v>456</v>
      </c>
      <c r="O1820" t="s">
        <v>70</v>
      </c>
      <c r="P1820" t="s">
        <v>82</v>
      </c>
      <c r="S1820" t="s">
        <v>952</v>
      </c>
      <c r="U1820" t="s">
        <v>42</v>
      </c>
      <c r="W1820" t="s">
        <v>42</v>
      </c>
      <c r="AK1820" t="s">
        <v>42</v>
      </c>
      <c r="AL1820" t="s">
        <v>43</v>
      </c>
    </row>
    <row r="1821" spans="1:38" x14ac:dyDescent="0.25">
      <c r="A1821">
        <v>1819</v>
      </c>
      <c r="B1821" t="s">
        <v>5192</v>
      </c>
      <c r="C1821" s="6" t="s">
        <v>39</v>
      </c>
      <c r="D1821">
        <v>31</v>
      </c>
      <c r="E1821" t="s">
        <v>46</v>
      </c>
      <c r="F1821" t="s">
        <v>55</v>
      </c>
      <c r="G1821" t="s">
        <v>273</v>
      </c>
      <c r="J1821" t="s">
        <v>208</v>
      </c>
      <c r="K1821" t="s">
        <v>93</v>
      </c>
      <c r="L1821" t="s">
        <v>50</v>
      </c>
      <c r="N1821" t="s">
        <v>69</v>
      </c>
      <c r="O1821" t="s">
        <v>70</v>
      </c>
      <c r="S1821" t="s">
        <v>342</v>
      </c>
      <c r="U1821" t="s">
        <v>42</v>
      </c>
      <c r="AL1821" t="s">
        <v>43</v>
      </c>
    </row>
    <row r="1822" spans="1:38" x14ac:dyDescent="0.25">
      <c r="A1822">
        <v>1820</v>
      </c>
      <c r="B1822" t="s">
        <v>5193</v>
      </c>
      <c r="C1822" s="6" t="s">
        <v>5194</v>
      </c>
      <c r="D1822">
        <v>48</v>
      </c>
      <c r="E1822" t="s">
        <v>54</v>
      </c>
      <c r="F1822" t="s">
        <v>47</v>
      </c>
      <c r="G1822" t="s">
        <v>82</v>
      </c>
      <c r="H1822" t="s">
        <v>82</v>
      </c>
      <c r="I1822" t="s">
        <v>57</v>
      </c>
      <c r="J1822" t="s">
        <v>82</v>
      </c>
      <c r="K1822" t="s">
        <v>82</v>
      </c>
      <c r="L1822" t="s">
        <v>70</v>
      </c>
      <c r="N1822" t="s">
        <v>350</v>
      </c>
      <c r="O1822" t="s">
        <v>70</v>
      </c>
      <c r="P1822" t="s">
        <v>82</v>
      </c>
      <c r="Q1822" t="s">
        <v>82</v>
      </c>
      <c r="S1822" t="s">
        <v>5195</v>
      </c>
      <c r="W1822" t="s">
        <v>42</v>
      </c>
      <c r="AA1822" t="s">
        <v>42</v>
      </c>
      <c r="AK1822" t="s">
        <v>42</v>
      </c>
      <c r="AL1822" t="s">
        <v>43</v>
      </c>
    </row>
    <row r="1823" spans="1:38" x14ac:dyDescent="0.25">
      <c r="A1823">
        <v>1821</v>
      </c>
      <c r="B1823" t="s">
        <v>5196</v>
      </c>
      <c r="C1823" s="6" t="s">
        <v>5197</v>
      </c>
      <c r="D1823">
        <v>25</v>
      </c>
      <c r="E1823" t="s">
        <v>54</v>
      </c>
      <c r="F1823" t="s">
        <v>106</v>
      </c>
      <c r="G1823" t="s">
        <v>146</v>
      </c>
      <c r="H1823" t="s">
        <v>49</v>
      </c>
      <c r="I1823" t="s">
        <v>57</v>
      </c>
      <c r="J1823" t="s">
        <v>146</v>
      </c>
      <c r="L1823" t="s">
        <v>34</v>
      </c>
      <c r="M1823" t="s">
        <v>5198</v>
      </c>
      <c r="N1823" t="s">
        <v>59</v>
      </c>
      <c r="O1823" t="s">
        <v>287</v>
      </c>
      <c r="P1823" t="s">
        <v>146</v>
      </c>
      <c r="S1823" t="s">
        <v>5199</v>
      </c>
      <c r="U1823" t="s">
        <v>42</v>
      </c>
      <c r="V1823" t="s">
        <v>42</v>
      </c>
      <c r="AA1823" t="s">
        <v>42</v>
      </c>
      <c r="AK1823" t="s">
        <v>42</v>
      </c>
      <c r="AL1823" t="s">
        <v>43</v>
      </c>
    </row>
    <row r="1824" spans="1:38" x14ac:dyDescent="0.25">
      <c r="A1824">
        <v>1822</v>
      </c>
      <c r="B1824" t="s">
        <v>5200</v>
      </c>
      <c r="C1824" s="6" t="s">
        <v>1219</v>
      </c>
      <c r="D1824">
        <v>62</v>
      </c>
      <c r="E1824" t="s">
        <v>46</v>
      </c>
      <c r="F1824" t="s">
        <v>55</v>
      </c>
      <c r="G1824" t="s">
        <v>3060</v>
      </c>
      <c r="H1824" t="s">
        <v>137</v>
      </c>
      <c r="I1824" t="s">
        <v>57</v>
      </c>
      <c r="J1824" t="s">
        <v>3060</v>
      </c>
      <c r="K1824" t="s">
        <v>137</v>
      </c>
      <c r="L1824" t="s">
        <v>70</v>
      </c>
      <c r="N1824" t="s">
        <v>329</v>
      </c>
      <c r="O1824" t="s">
        <v>70</v>
      </c>
      <c r="P1824" t="s">
        <v>3060</v>
      </c>
      <c r="Q1824" t="s">
        <v>137</v>
      </c>
      <c r="R1824" t="s">
        <v>57</v>
      </c>
      <c r="S1824" t="s">
        <v>5201</v>
      </c>
      <c r="Y1824" t="s">
        <v>42</v>
      </c>
      <c r="AC1824" t="s">
        <v>42</v>
      </c>
      <c r="AL1824" t="s">
        <v>43</v>
      </c>
    </row>
    <row r="1825" spans="1:38" x14ac:dyDescent="0.25">
      <c r="A1825">
        <v>1823</v>
      </c>
      <c r="B1825" t="s">
        <v>5202</v>
      </c>
      <c r="C1825" s="6" t="s">
        <v>5203</v>
      </c>
      <c r="D1825">
        <v>40</v>
      </c>
      <c r="E1825" t="s">
        <v>46</v>
      </c>
      <c r="F1825" t="s">
        <v>55</v>
      </c>
      <c r="G1825" t="s">
        <v>361</v>
      </c>
      <c r="J1825" t="s">
        <v>361</v>
      </c>
      <c r="K1825" t="s">
        <v>251</v>
      </c>
      <c r="L1825" t="s">
        <v>70</v>
      </c>
      <c r="N1825" t="s">
        <v>59</v>
      </c>
      <c r="O1825" t="s">
        <v>70</v>
      </c>
      <c r="S1825" t="s">
        <v>5204</v>
      </c>
      <c r="U1825" t="s">
        <v>42</v>
      </c>
      <c r="AC1825" t="s">
        <v>42</v>
      </c>
      <c r="AF1825" t="s">
        <v>42</v>
      </c>
      <c r="AL1825" t="s">
        <v>43</v>
      </c>
    </row>
    <row r="1826" spans="1:38" x14ac:dyDescent="0.25">
      <c r="A1826">
        <v>1824</v>
      </c>
      <c r="B1826" t="s">
        <v>5205</v>
      </c>
      <c r="C1826" s="6" t="s">
        <v>5206</v>
      </c>
      <c r="D1826">
        <v>56</v>
      </c>
      <c r="E1826" t="s">
        <v>46</v>
      </c>
      <c r="F1826" t="s">
        <v>47</v>
      </c>
      <c r="G1826" t="s">
        <v>146</v>
      </c>
      <c r="J1826" t="s">
        <v>146</v>
      </c>
      <c r="K1826" t="s">
        <v>49</v>
      </c>
      <c r="L1826" t="s">
        <v>50</v>
      </c>
      <c r="N1826" t="s">
        <v>59</v>
      </c>
      <c r="O1826" t="s">
        <v>70</v>
      </c>
      <c r="S1826" t="s">
        <v>62</v>
      </c>
      <c r="T1826" t="s">
        <v>5207</v>
      </c>
      <c r="U1826" t="s">
        <v>42</v>
      </c>
      <c r="V1826" t="s">
        <v>42</v>
      </c>
      <c r="AL1826" t="s">
        <v>43</v>
      </c>
    </row>
    <row r="1827" spans="1:38" x14ac:dyDescent="0.25">
      <c r="A1827">
        <v>1825</v>
      </c>
      <c r="B1827" t="s">
        <v>5208</v>
      </c>
      <c r="C1827" s="6" t="s">
        <v>2365</v>
      </c>
      <c r="D1827">
        <v>26</v>
      </c>
      <c r="E1827" t="s">
        <v>54</v>
      </c>
      <c r="F1827" t="s">
        <v>55</v>
      </c>
      <c r="G1827" t="s">
        <v>142</v>
      </c>
      <c r="H1827" t="s">
        <v>142</v>
      </c>
      <c r="I1827" t="s">
        <v>57</v>
      </c>
      <c r="J1827" t="s">
        <v>267</v>
      </c>
      <c r="L1827" t="s">
        <v>50</v>
      </c>
      <c r="N1827" t="s">
        <v>5209</v>
      </c>
      <c r="O1827" t="s">
        <v>70</v>
      </c>
      <c r="P1827" t="s">
        <v>142</v>
      </c>
      <c r="S1827" t="s">
        <v>5210</v>
      </c>
      <c r="W1827" t="s">
        <v>42</v>
      </c>
      <c r="AF1827" t="s">
        <v>42</v>
      </c>
      <c r="AK1827" t="s">
        <v>42</v>
      </c>
      <c r="AL1827" t="s">
        <v>43</v>
      </c>
    </row>
    <row r="1828" spans="1:38" x14ac:dyDescent="0.25">
      <c r="A1828">
        <v>1826</v>
      </c>
      <c r="B1828" t="s">
        <v>5211</v>
      </c>
      <c r="C1828" s="6" t="s">
        <v>1152</v>
      </c>
      <c r="D1828">
        <v>30</v>
      </c>
      <c r="E1828" t="s">
        <v>46</v>
      </c>
      <c r="F1828" t="s">
        <v>55</v>
      </c>
      <c r="G1828" t="s">
        <v>649</v>
      </c>
      <c r="H1828" t="s">
        <v>82</v>
      </c>
      <c r="I1828" t="s">
        <v>57</v>
      </c>
      <c r="J1828" t="s">
        <v>649</v>
      </c>
      <c r="K1828" t="s">
        <v>82</v>
      </c>
      <c r="L1828" t="s">
        <v>70</v>
      </c>
      <c r="O1828" t="s">
        <v>70</v>
      </c>
      <c r="P1828" t="s">
        <v>649</v>
      </c>
      <c r="Q1828" t="s">
        <v>82</v>
      </c>
      <c r="R1828" t="s">
        <v>57</v>
      </c>
      <c r="S1828" t="s">
        <v>342</v>
      </c>
      <c r="U1828" t="s">
        <v>42</v>
      </c>
      <c r="AK1828" t="s">
        <v>42</v>
      </c>
      <c r="AL1828" t="s">
        <v>43</v>
      </c>
    </row>
    <row r="1829" spans="1:38" x14ac:dyDescent="0.25">
      <c r="A1829">
        <v>1827</v>
      </c>
      <c r="B1829" t="s">
        <v>5212</v>
      </c>
      <c r="C1829" s="6" t="s">
        <v>5213</v>
      </c>
      <c r="D1829">
        <v>47</v>
      </c>
      <c r="E1829" t="s">
        <v>46</v>
      </c>
      <c r="F1829" t="s">
        <v>55</v>
      </c>
      <c r="G1829" t="s">
        <v>165</v>
      </c>
      <c r="H1829" t="s">
        <v>93</v>
      </c>
      <c r="I1829" t="s">
        <v>57</v>
      </c>
      <c r="J1829" t="s">
        <v>208</v>
      </c>
      <c r="K1829" t="s">
        <v>93</v>
      </c>
      <c r="L1829" t="s">
        <v>50</v>
      </c>
      <c r="N1829" t="s">
        <v>59</v>
      </c>
      <c r="O1829" t="s">
        <v>70</v>
      </c>
      <c r="P1829" t="s">
        <v>208</v>
      </c>
      <c r="Q1829" t="s">
        <v>93</v>
      </c>
      <c r="R1829" t="s">
        <v>57</v>
      </c>
      <c r="S1829" t="s">
        <v>5214</v>
      </c>
      <c r="U1829" t="s">
        <v>42</v>
      </c>
      <c r="W1829" t="s">
        <v>42</v>
      </c>
      <c r="X1829" t="s">
        <v>42</v>
      </c>
      <c r="AA1829" t="s">
        <v>42</v>
      </c>
      <c r="AC1829" t="s">
        <v>42</v>
      </c>
      <c r="AD1829" t="s">
        <v>42</v>
      </c>
      <c r="AL1829" t="s">
        <v>43</v>
      </c>
    </row>
    <row r="1830" spans="1:38" x14ac:dyDescent="0.25">
      <c r="A1830">
        <v>1828</v>
      </c>
      <c r="B1830" t="s">
        <v>5215</v>
      </c>
      <c r="C1830" s="6" t="s">
        <v>2672</v>
      </c>
      <c r="D1830">
        <v>52</v>
      </c>
      <c r="E1830" t="s">
        <v>46</v>
      </c>
      <c r="F1830" t="s">
        <v>106</v>
      </c>
      <c r="G1830" t="s">
        <v>178</v>
      </c>
      <c r="H1830" t="s">
        <v>82</v>
      </c>
      <c r="I1830" t="s">
        <v>57</v>
      </c>
      <c r="J1830" t="s">
        <v>178</v>
      </c>
      <c r="K1830" t="s">
        <v>82</v>
      </c>
      <c r="L1830" t="s">
        <v>50</v>
      </c>
      <c r="N1830" t="s">
        <v>59</v>
      </c>
      <c r="O1830" t="s">
        <v>270</v>
      </c>
      <c r="P1830" t="s">
        <v>178</v>
      </c>
      <c r="Q1830" t="s">
        <v>82</v>
      </c>
      <c r="S1830" t="s">
        <v>4274</v>
      </c>
      <c r="W1830" t="s">
        <v>42</v>
      </c>
      <c r="X1830" t="s">
        <v>42</v>
      </c>
      <c r="AA1830" t="s">
        <v>42</v>
      </c>
      <c r="AK1830" t="s">
        <v>42</v>
      </c>
      <c r="AL1830" t="s">
        <v>43</v>
      </c>
    </row>
    <row r="1831" spans="1:38" x14ac:dyDescent="0.25">
      <c r="A1831">
        <v>1829</v>
      </c>
      <c r="B1831" t="s">
        <v>5216</v>
      </c>
      <c r="C1831" s="6" t="s">
        <v>5217</v>
      </c>
      <c r="D1831">
        <v>33</v>
      </c>
      <c r="E1831" t="s">
        <v>46</v>
      </c>
      <c r="F1831" t="s">
        <v>55</v>
      </c>
      <c r="G1831" t="s">
        <v>93</v>
      </c>
      <c r="H1831" t="s">
        <v>93</v>
      </c>
      <c r="I1831" t="s">
        <v>57</v>
      </c>
      <c r="J1831" t="s">
        <v>93</v>
      </c>
      <c r="K1831" t="s">
        <v>93</v>
      </c>
      <c r="L1831" t="s">
        <v>70</v>
      </c>
      <c r="N1831" t="s">
        <v>350</v>
      </c>
      <c r="O1831" t="s">
        <v>70</v>
      </c>
      <c r="P1831" t="s">
        <v>93</v>
      </c>
      <c r="Q1831" t="s">
        <v>93</v>
      </c>
      <c r="R1831" t="s">
        <v>57</v>
      </c>
      <c r="S1831" t="s">
        <v>247</v>
      </c>
      <c r="W1831" t="s">
        <v>42</v>
      </c>
      <c r="AL1831" t="s">
        <v>43</v>
      </c>
    </row>
    <row r="1832" spans="1:38" x14ac:dyDescent="0.25">
      <c r="A1832">
        <v>1830</v>
      </c>
      <c r="B1832" t="s">
        <v>5218</v>
      </c>
      <c r="C1832" s="6" t="s">
        <v>1257</v>
      </c>
      <c r="D1832">
        <v>37</v>
      </c>
      <c r="E1832" t="s">
        <v>46</v>
      </c>
      <c r="F1832" t="s">
        <v>106</v>
      </c>
      <c r="G1832" t="s">
        <v>146</v>
      </c>
      <c r="H1832" t="s">
        <v>49</v>
      </c>
      <c r="I1832" t="s">
        <v>57</v>
      </c>
      <c r="J1832" t="s">
        <v>146</v>
      </c>
      <c r="K1832" t="s">
        <v>49</v>
      </c>
      <c r="L1832" t="s">
        <v>70</v>
      </c>
      <c r="N1832" t="s">
        <v>166</v>
      </c>
      <c r="O1832" t="s">
        <v>70</v>
      </c>
      <c r="P1832" t="s">
        <v>146</v>
      </c>
      <c r="Q1832" t="s">
        <v>49</v>
      </c>
      <c r="S1832" t="s">
        <v>1082</v>
      </c>
      <c r="W1832" t="s">
        <v>42</v>
      </c>
      <c r="AK1832" t="s">
        <v>42</v>
      </c>
      <c r="AL1832" t="s">
        <v>43</v>
      </c>
    </row>
    <row r="1833" spans="1:38" x14ac:dyDescent="0.25">
      <c r="A1833">
        <v>1831</v>
      </c>
      <c r="B1833" t="s">
        <v>5219</v>
      </c>
      <c r="C1833" s="6" t="s">
        <v>728</v>
      </c>
      <c r="D1833">
        <v>51</v>
      </c>
      <c r="E1833" t="s">
        <v>46</v>
      </c>
      <c r="F1833" t="s">
        <v>55</v>
      </c>
      <c r="G1833" t="s">
        <v>5029</v>
      </c>
      <c r="H1833" t="s">
        <v>82</v>
      </c>
      <c r="I1833" t="s">
        <v>57</v>
      </c>
      <c r="J1833" t="s">
        <v>5029</v>
      </c>
      <c r="K1833" t="s">
        <v>82</v>
      </c>
      <c r="L1833" t="s">
        <v>70</v>
      </c>
      <c r="O1833" t="s">
        <v>70</v>
      </c>
      <c r="P1833" t="s">
        <v>5029</v>
      </c>
      <c r="Q1833" t="s">
        <v>82</v>
      </c>
      <c r="R1833" t="s">
        <v>57</v>
      </c>
      <c r="S1833" t="s">
        <v>5220</v>
      </c>
      <c r="Y1833" t="s">
        <v>42</v>
      </c>
      <c r="AA1833" t="s">
        <v>42</v>
      </c>
      <c r="AC1833" t="s">
        <v>42</v>
      </c>
      <c r="AK1833" t="s">
        <v>42</v>
      </c>
      <c r="AL1833" t="s">
        <v>43</v>
      </c>
    </row>
    <row r="1834" spans="1:38" x14ac:dyDescent="0.25">
      <c r="A1834">
        <v>1832</v>
      </c>
      <c r="B1834" t="s">
        <v>5221</v>
      </c>
      <c r="C1834" s="6" t="s">
        <v>2554</v>
      </c>
      <c r="D1834">
        <v>32</v>
      </c>
      <c r="E1834" t="s">
        <v>46</v>
      </c>
      <c r="F1834" t="s">
        <v>55</v>
      </c>
      <c r="G1834" t="s">
        <v>97</v>
      </c>
      <c r="H1834" t="s">
        <v>82</v>
      </c>
      <c r="I1834" t="s">
        <v>57</v>
      </c>
      <c r="J1834" t="s">
        <v>97</v>
      </c>
      <c r="K1834" t="s">
        <v>82</v>
      </c>
      <c r="L1834" t="s">
        <v>70</v>
      </c>
      <c r="N1834" t="s">
        <v>59</v>
      </c>
      <c r="O1834" t="s">
        <v>70</v>
      </c>
      <c r="P1834" t="s">
        <v>97</v>
      </c>
      <c r="Q1834" t="s">
        <v>82</v>
      </c>
      <c r="S1834" t="s">
        <v>3699</v>
      </c>
      <c r="W1834" t="s">
        <v>42</v>
      </c>
      <c r="AA1834" t="s">
        <v>42</v>
      </c>
      <c r="AK1834" t="s">
        <v>42</v>
      </c>
      <c r="AL1834" t="s">
        <v>43</v>
      </c>
    </row>
    <row r="1835" spans="1:38" x14ac:dyDescent="0.25">
      <c r="A1835">
        <v>1833</v>
      </c>
      <c r="B1835" t="s">
        <v>5222</v>
      </c>
      <c r="C1835" s="6" t="s">
        <v>2172</v>
      </c>
      <c r="D1835">
        <v>35</v>
      </c>
      <c r="E1835" t="s">
        <v>46</v>
      </c>
      <c r="F1835" t="s">
        <v>106</v>
      </c>
      <c r="G1835" t="s">
        <v>178</v>
      </c>
      <c r="H1835" t="s">
        <v>82</v>
      </c>
      <c r="J1835" t="s">
        <v>178</v>
      </c>
      <c r="K1835" t="s">
        <v>82</v>
      </c>
      <c r="L1835" t="s">
        <v>50</v>
      </c>
      <c r="N1835" t="s">
        <v>269</v>
      </c>
      <c r="O1835" t="s">
        <v>2446</v>
      </c>
      <c r="S1835" t="s">
        <v>308</v>
      </c>
      <c r="U1835" t="s">
        <v>42</v>
      </c>
      <c r="V1835" t="s">
        <v>42</v>
      </c>
      <c r="AL1835" t="s">
        <v>43</v>
      </c>
    </row>
    <row r="1836" spans="1:38" x14ac:dyDescent="0.25">
      <c r="A1836">
        <v>1834</v>
      </c>
      <c r="B1836" t="s">
        <v>5223</v>
      </c>
      <c r="C1836" s="6" t="s">
        <v>3501</v>
      </c>
      <c r="D1836">
        <v>23</v>
      </c>
      <c r="E1836" t="s">
        <v>46</v>
      </c>
      <c r="F1836" t="s">
        <v>55</v>
      </c>
      <c r="G1836" t="s">
        <v>58</v>
      </c>
      <c r="J1836" t="s">
        <v>58</v>
      </c>
      <c r="L1836" t="s">
        <v>70</v>
      </c>
      <c r="N1836" t="s">
        <v>170</v>
      </c>
      <c r="O1836" t="s">
        <v>70</v>
      </c>
      <c r="S1836" t="s">
        <v>84</v>
      </c>
      <c r="U1836" t="s">
        <v>42</v>
      </c>
      <c r="AL1836" t="s">
        <v>43</v>
      </c>
    </row>
    <row r="1837" spans="1:38" x14ac:dyDescent="0.25">
      <c r="A1837">
        <v>1835</v>
      </c>
      <c r="B1837" t="s">
        <v>5224</v>
      </c>
      <c r="C1837" s="6" t="s">
        <v>5225</v>
      </c>
      <c r="D1837">
        <v>47</v>
      </c>
      <c r="E1837" t="s">
        <v>46</v>
      </c>
      <c r="F1837" t="s">
        <v>55</v>
      </c>
      <c r="G1837" t="s">
        <v>3638</v>
      </c>
      <c r="H1837" t="s">
        <v>93</v>
      </c>
      <c r="J1837" t="s">
        <v>208</v>
      </c>
      <c r="K1837" t="s">
        <v>93</v>
      </c>
      <c r="L1837" t="s">
        <v>50</v>
      </c>
      <c r="N1837" t="s">
        <v>102</v>
      </c>
      <c r="O1837" t="s">
        <v>70</v>
      </c>
      <c r="S1837" t="s">
        <v>5226</v>
      </c>
      <c r="Z1837" t="s">
        <v>42</v>
      </c>
      <c r="AL1837" t="s">
        <v>43</v>
      </c>
    </row>
    <row r="1838" spans="1:38" x14ac:dyDescent="0.25">
      <c r="A1838">
        <v>1836</v>
      </c>
      <c r="B1838" t="s">
        <v>5227</v>
      </c>
      <c r="C1838" s="6" t="s">
        <v>1487</v>
      </c>
      <c r="D1838">
        <v>35</v>
      </c>
      <c r="E1838" t="s">
        <v>54</v>
      </c>
      <c r="F1838" t="s">
        <v>106</v>
      </c>
      <c r="G1838" t="s">
        <v>146</v>
      </c>
      <c r="H1838" t="s">
        <v>49</v>
      </c>
      <c r="I1838" t="s">
        <v>57</v>
      </c>
      <c r="J1838" t="s">
        <v>146</v>
      </c>
      <c r="K1838" t="s">
        <v>49</v>
      </c>
      <c r="L1838" t="s">
        <v>34</v>
      </c>
      <c r="N1838" t="s">
        <v>166</v>
      </c>
      <c r="O1838" t="s">
        <v>60</v>
      </c>
      <c r="S1838" t="s">
        <v>5228</v>
      </c>
      <c r="AA1838" t="s">
        <v>42</v>
      </c>
      <c r="AE1838" t="s">
        <v>42</v>
      </c>
      <c r="AL1838" t="s">
        <v>43</v>
      </c>
    </row>
    <row r="1839" spans="1:38" x14ac:dyDescent="0.25">
      <c r="A1839">
        <v>1837</v>
      </c>
      <c r="B1839" t="s">
        <v>5229</v>
      </c>
      <c r="C1839" s="6" t="s">
        <v>2617</v>
      </c>
      <c r="D1839">
        <v>25</v>
      </c>
      <c r="E1839" t="s">
        <v>54</v>
      </c>
      <c r="F1839" t="s">
        <v>55</v>
      </c>
      <c r="G1839" t="s">
        <v>628</v>
      </c>
      <c r="H1839" t="s">
        <v>49</v>
      </c>
      <c r="I1839" t="s">
        <v>57</v>
      </c>
      <c r="J1839" t="s">
        <v>628</v>
      </c>
      <c r="L1839" t="s">
        <v>34</v>
      </c>
      <c r="M1839" t="s">
        <v>5230</v>
      </c>
      <c r="N1839" t="s">
        <v>59</v>
      </c>
      <c r="O1839" t="s">
        <v>287</v>
      </c>
      <c r="P1839" t="s">
        <v>628</v>
      </c>
      <c r="S1839" t="s">
        <v>2804</v>
      </c>
      <c r="U1839" t="s">
        <v>42</v>
      </c>
      <c r="W1839" t="s">
        <v>42</v>
      </c>
      <c r="AA1839" t="s">
        <v>42</v>
      </c>
      <c r="AK1839" t="s">
        <v>42</v>
      </c>
      <c r="AL1839" t="s">
        <v>43</v>
      </c>
    </row>
    <row r="1840" spans="1:38" x14ac:dyDescent="0.25">
      <c r="A1840">
        <v>1838</v>
      </c>
      <c r="B1840" t="s">
        <v>5231</v>
      </c>
      <c r="C1840" s="6" t="s">
        <v>5232</v>
      </c>
      <c r="D1840">
        <v>50</v>
      </c>
      <c r="E1840" t="s">
        <v>46</v>
      </c>
      <c r="F1840" t="s">
        <v>55</v>
      </c>
      <c r="G1840" t="s">
        <v>502</v>
      </c>
      <c r="H1840" t="s">
        <v>82</v>
      </c>
      <c r="I1840" t="s">
        <v>57</v>
      </c>
      <c r="J1840" t="s">
        <v>503</v>
      </c>
      <c r="K1840" t="s">
        <v>82</v>
      </c>
      <c r="L1840" t="s">
        <v>50</v>
      </c>
      <c r="O1840" t="s">
        <v>70</v>
      </c>
      <c r="S1840" t="s">
        <v>739</v>
      </c>
      <c r="U1840" t="s">
        <v>42</v>
      </c>
      <c r="W1840" t="s">
        <v>42</v>
      </c>
      <c r="AA1840" t="s">
        <v>42</v>
      </c>
      <c r="AK1840" t="s">
        <v>42</v>
      </c>
      <c r="AL1840" t="s">
        <v>43</v>
      </c>
    </row>
    <row r="1841" spans="1:38" x14ac:dyDescent="0.25">
      <c r="A1841">
        <v>1839</v>
      </c>
      <c r="B1841" t="s">
        <v>5233</v>
      </c>
      <c r="C1841" s="6" t="s">
        <v>5234</v>
      </c>
      <c r="D1841">
        <v>40</v>
      </c>
      <c r="E1841" t="s">
        <v>46</v>
      </c>
      <c r="F1841" t="s">
        <v>55</v>
      </c>
      <c r="G1841" t="s">
        <v>337</v>
      </c>
      <c r="J1841" t="s">
        <v>82</v>
      </c>
      <c r="L1841" t="s">
        <v>50</v>
      </c>
      <c r="N1841" t="s">
        <v>269</v>
      </c>
      <c r="O1841" t="s">
        <v>34</v>
      </c>
      <c r="S1841" t="s">
        <v>308</v>
      </c>
      <c r="U1841" t="s">
        <v>42</v>
      </c>
      <c r="V1841" t="s">
        <v>42</v>
      </c>
      <c r="AL1841" t="s">
        <v>43</v>
      </c>
    </row>
    <row r="1842" spans="1:38" x14ac:dyDescent="0.25">
      <c r="A1842">
        <v>1840</v>
      </c>
      <c r="B1842" t="s">
        <v>5235</v>
      </c>
      <c r="C1842" s="6" t="s">
        <v>174</v>
      </c>
      <c r="D1842">
        <v>51</v>
      </c>
      <c r="E1842" t="s">
        <v>54</v>
      </c>
      <c r="F1842" t="s">
        <v>55</v>
      </c>
      <c r="G1842" t="s">
        <v>2496</v>
      </c>
      <c r="H1842" t="s">
        <v>251</v>
      </c>
      <c r="I1842" t="s">
        <v>57</v>
      </c>
      <c r="J1842" t="s">
        <v>267</v>
      </c>
      <c r="K1842" t="s">
        <v>142</v>
      </c>
      <c r="L1842" t="s">
        <v>50</v>
      </c>
      <c r="O1842" t="s">
        <v>70</v>
      </c>
      <c r="P1842" t="s">
        <v>2496</v>
      </c>
      <c r="Q1842" t="s">
        <v>251</v>
      </c>
      <c r="R1842" t="s">
        <v>57</v>
      </c>
      <c r="S1842" t="s">
        <v>5236</v>
      </c>
      <c r="W1842" t="s">
        <v>42</v>
      </c>
      <c r="Y1842" t="s">
        <v>42</v>
      </c>
      <c r="AK1842" t="s">
        <v>42</v>
      </c>
      <c r="AL1842" t="s">
        <v>43</v>
      </c>
    </row>
    <row r="1843" spans="1:38" x14ac:dyDescent="0.25">
      <c r="A1843">
        <v>1841</v>
      </c>
      <c r="B1843" t="s">
        <v>5237</v>
      </c>
      <c r="C1843" s="6" t="s">
        <v>5238</v>
      </c>
      <c r="D1843">
        <v>42</v>
      </c>
      <c r="E1843" t="s">
        <v>46</v>
      </c>
      <c r="F1843" t="s">
        <v>55</v>
      </c>
      <c r="G1843" t="s">
        <v>496</v>
      </c>
      <c r="H1843" t="s">
        <v>101</v>
      </c>
      <c r="I1843" t="s">
        <v>57</v>
      </c>
      <c r="J1843" t="s">
        <v>496</v>
      </c>
      <c r="L1843" t="s">
        <v>70</v>
      </c>
      <c r="N1843" t="s">
        <v>59</v>
      </c>
      <c r="O1843" t="s">
        <v>70</v>
      </c>
      <c r="P1843" t="s">
        <v>496</v>
      </c>
      <c r="S1843" t="s">
        <v>813</v>
      </c>
      <c r="U1843" t="s">
        <v>42</v>
      </c>
      <c r="AA1843" t="s">
        <v>42</v>
      </c>
      <c r="AK1843" t="s">
        <v>42</v>
      </c>
      <c r="AL1843" t="s">
        <v>43</v>
      </c>
    </row>
    <row r="1844" spans="1:38" x14ac:dyDescent="0.25">
      <c r="A1844">
        <v>1842</v>
      </c>
      <c r="B1844" t="s">
        <v>5239</v>
      </c>
      <c r="C1844" s="6" t="s">
        <v>1442</v>
      </c>
      <c r="D1844">
        <v>62</v>
      </c>
      <c r="E1844" t="s">
        <v>46</v>
      </c>
      <c r="F1844" t="s">
        <v>55</v>
      </c>
      <c r="G1844" t="s">
        <v>422</v>
      </c>
      <c r="H1844" t="s">
        <v>82</v>
      </c>
      <c r="I1844" t="s">
        <v>57</v>
      </c>
      <c r="J1844" t="s">
        <v>422</v>
      </c>
      <c r="K1844" t="s">
        <v>82</v>
      </c>
      <c r="L1844" t="s">
        <v>70</v>
      </c>
      <c r="N1844" t="s">
        <v>170</v>
      </c>
      <c r="O1844" t="s">
        <v>70</v>
      </c>
      <c r="P1844" t="s">
        <v>422</v>
      </c>
      <c r="Q1844" t="s">
        <v>82</v>
      </c>
      <c r="S1844" t="s">
        <v>5240</v>
      </c>
      <c r="V1844" t="s">
        <v>42</v>
      </c>
      <c r="W1844" t="s">
        <v>42</v>
      </c>
      <c r="AC1844" t="s">
        <v>42</v>
      </c>
      <c r="AK1844" t="s">
        <v>42</v>
      </c>
      <c r="AL1844" t="s">
        <v>43</v>
      </c>
    </row>
    <row r="1845" spans="1:38" x14ac:dyDescent="0.25">
      <c r="A1845">
        <v>1843</v>
      </c>
      <c r="B1845" t="s">
        <v>5241</v>
      </c>
      <c r="C1845" s="6" t="s">
        <v>5242</v>
      </c>
      <c r="D1845">
        <v>57</v>
      </c>
      <c r="E1845" t="s">
        <v>46</v>
      </c>
      <c r="F1845" t="s">
        <v>55</v>
      </c>
      <c r="G1845" t="s">
        <v>49</v>
      </c>
      <c r="H1845" t="s">
        <v>49</v>
      </c>
      <c r="I1845" t="s">
        <v>57</v>
      </c>
      <c r="J1845" t="s">
        <v>101</v>
      </c>
      <c r="K1845" t="s">
        <v>101</v>
      </c>
      <c r="L1845" t="s">
        <v>34</v>
      </c>
      <c r="O1845" t="s">
        <v>975</v>
      </c>
      <c r="S1845" t="s">
        <v>2697</v>
      </c>
      <c r="U1845" t="s">
        <v>42</v>
      </c>
      <c r="V1845" t="s">
        <v>42</v>
      </c>
      <c r="AK1845" t="s">
        <v>42</v>
      </c>
      <c r="AL1845" t="s">
        <v>43</v>
      </c>
    </row>
    <row r="1846" spans="1:38" x14ac:dyDescent="0.25">
      <c r="A1846">
        <v>1844</v>
      </c>
      <c r="B1846" t="s">
        <v>5243</v>
      </c>
      <c r="C1846" s="6" t="s">
        <v>5244</v>
      </c>
      <c r="D1846">
        <v>62</v>
      </c>
      <c r="E1846" t="s">
        <v>54</v>
      </c>
      <c r="F1846" t="s">
        <v>47</v>
      </c>
      <c r="G1846" t="s">
        <v>93</v>
      </c>
      <c r="H1846" t="s">
        <v>93</v>
      </c>
      <c r="I1846" t="s">
        <v>57</v>
      </c>
      <c r="J1846" t="s">
        <v>93</v>
      </c>
      <c r="K1846" t="s">
        <v>93</v>
      </c>
      <c r="L1846" t="s">
        <v>70</v>
      </c>
      <c r="N1846" t="s">
        <v>170</v>
      </c>
      <c r="O1846" t="s">
        <v>70</v>
      </c>
      <c r="P1846" t="s">
        <v>93</v>
      </c>
      <c r="Q1846" t="s">
        <v>93</v>
      </c>
      <c r="S1846" t="s">
        <v>5245</v>
      </c>
      <c r="V1846" t="s">
        <v>42</v>
      </c>
      <c r="Y1846" t="s">
        <v>42</v>
      </c>
      <c r="AK1846" t="s">
        <v>42</v>
      </c>
      <c r="AL1846" t="s">
        <v>43</v>
      </c>
    </row>
    <row r="1847" spans="1:38" x14ac:dyDescent="0.25">
      <c r="A1847">
        <v>1845</v>
      </c>
      <c r="B1847" t="s">
        <v>5246</v>
      </c>
      <c r="C1847" s="6" t="s">
        <v>5247</v>
      </c>
      <c r="D1847">
        <v>43</v>
      </c>
      <c r="E1847" t="s">
        <v>46</v>
      </c>
      <c r="F1847" t="s">
        <v>55</v>
      </c>
      <c r="G1847" t="s">
        <v>81</v>
      </c>
      <c r="H1847" t="s">
        <v>82</v>
      </c>
      <c r="I1847" t="s">
        <v>57</v>
      </c>
      <c r="J1847" t="s">
        <v>81</v>
      </c>
      <c r="K1847" t="s">
        <v>82</v>
      </c>
      <c r="L1847" t="s">
        <v>70</v>
      </c>
      <c r="N1847" t="s">
        <v>170</v>
      </c>
      <c r="O1847" t="s">
        <v>70</v>
      </c>
      <c r="P1847" t="s">
        <v>81</v>
      </c>
      <c r="Q1847" t="s">
        <v>82</v>
      </c>
      <c r="S1847" t="s">
        <v>5248</v>
      </c>
      <c r="U1847" t="s">
        <v>42</v>
      </c>
      <c r="W1847" t="s">
        <v>42</v>
      </c>
      <c r="X1847" t="s">
        <v>42</v>
      </c>
      <c r="AC1847" t="s">
        <v>42</v>
      </c>
      <c r="AD1847" t="s">
        <v>42</v>
      </c>
      <c r="AF1847" t="s">
        <v>42</v>
      </c>
      <c r="AK1847" t="s">
        <v>42</v>
      </c>
      <c r="AL1847" t="s">
        <v>43</v>
      </c>
    </row>
    <row r="1848" spans="1:38" x14ac:dyDescent="0.25">
      <c r="A1848">
        <v>1846</v>
      </c>
      <c r="B1848" t="s">
        <v>5249</v>
      </c>
      <c r="C1848" s="6" t="s">
        <v>3498</v>
      </c>
      <c r="D1848">
        <v>51</v>
      </c>
      <c r="E1848" t="s">
        <v>46</v>
      </c>
      <c r="F1848" t="s">
        <v>55</v>
      </c>
      <c r="G1848" t="s">
        <v>178</v>
      </c>
      <c r="H1848" t="s">
        <v>82</v>
      </c>
      <c r="I1848" t="s">
        <v>57</v>
      </c>
      <c r="J1848" t="s">
        <v>178</v>
      </c>
      <c r="L1848" t="s">
        <v>70</v>
      </c>
      <c r="N1848" t="s">
        <v>69</v>
      </c>
      <c r="O1848" t="s">
        <v>70</v>
      </c>
      <c r="P1848" t="s">
        <v>178</v>
      </c>
      <c r="S1848" t="s">
        <v>5250</v>
      </c>
      <c r="U1848" t="s">
        <v>42</v>
      </c>
      <c r="AA1848" t="s">
        <v>42</v>
      </c>
      <c r="AK1848" t="s">
        <v>42</v>
      </c>
      <c r="AL1848" t="s">
        <v>43</v>
      </c>
    </row>
    <row r="1849" spans="1:38" x14ac:dyDescent="0.25">
      <c r="A1849">
        <v>1847</v>
      </c>
      <c r="B1849" t="s">
        <v>5251</v>
      </c>
      <c r="C1849" s="6" t="s">
        <v>5252</v>
      </c>
      <c r="D1849">
        <v>49</v>
      </c>
      <c r="E1849" t="s">
        <v>54</v>
      </c>
      <c r="F1849" t="s">
        <v>55</v>
      </c>
      <c r="G1849" t="s">
        <v>2091</v>
      </c>
      <c r="H1849" t="s">
        <v>82</v>
      </c>
      <c r="I1849" t="s">
        <v>57</v>
      </c>
      <c r="J1849" t="s">
        <v>2091</v>
      </c>
      <c r="K1849" t="s">
        <v>82</v>
      </c>
      <c r="L1849" t="s">
        <v>70</v>
      </c>
      <c r="N1849" t="s">
        <v>170</v>
      </c>
      <c r="O1849" t="s">
        <v>70</v>
      </c>
      <c r="P1849" t="s">
        <v>2091</v>
      </c>
      <c r="Q1849" t="s">
        <v>82</v>
      </c>
      <c r="R1849" t="s">
        <v>57</v>
      </c>
      <c r="S1849" t="s">
        <v>5253</v>
      </c>
      <c r="W1849" t="s">
        <v>42</v>
      </c>
      <c r="AC1849" t="s">
        <v>42</v>
      </c>
      <c r="AL1849" t="s">
        <v>43</v>
      </c>
    </row>
    <row r="1850" spans="1:38" x14ac:dyDescent="0.25">
      <c r="A1850">
        <v>1848</v>
      </c>
      <c r="B1850" t="s">
        <v>5254</v>
      </c>
      <c r="C1850" s="6" t="s">
        <v>1278</v>
      </c>
      <c r="D1850">
        <v>40</v>
      </c>
      <c r="E1850" t="s">
        <v>54</v>
      </c>
      <c r="F1850" t="s">
        <v>55</v>
      </c>
      <c r="G1850" t="s">
        <v>5255</v>
      </c>
      <c r="H1850" t="s">
        <v>101</v>
      </c>
      <c r="I1850" t="s">
        <v>57</v>
      </c>
      <c r="J1850" t="s">
        <v>496</v>
      </c>
      <c r="K1850" t="s">
        <v>101</v>
      </c>
      <c r="L1850" t="s">
        <v>34</v>
      </c>
      <c r="M1850" t="s">
        <v>2436</v>
      </c>
      <c r="N1850" t="s">
        <v>59</v>
      </c>
      <c r="O1850" t="s">
        <v>110</v>
      </c>
      <c r="P1850" t="s">
        <v>496</v>
      </c>
      <c r="Q1850" t="s">
        <v>101</v>
      </c>
      <c r="S1850" t="s">
        <v>412</v>
      </c>
      <c r="W1850" t="s">
        <v>42</v>
      </c>
      <c r="AK1850" t="s">
        <v>42</v>
      </c>
      <c r="AL1850" t="s">
        <v>43</v>
      </c>
    </row>
    <row r="1851" spans="1:38" x14ac:dyDescent="0.25">
      <c r="A1851">
        <v>1849</v>
      </c>
      <c r="B1851" t="s">
        <v>5256</v>
      </c>
      <c r="C1851" s="6" t="s">
        <v>5257</v>
      </c>
      <c r="D1851">
        <v>29</v>
      </c>
      <c r="E1851" t="s">
        <v>46</v>
      </c>
      <c r="F1851" t="s">
        <v>55</v>
      </c>
      <c r="J1851" t="s">
        <v>146</v>
      </c>
      <c r="K1851" t="s">
        <v>49</v>
      </c>
      <c r="L1851" t="s">
        <v>50</v>
      </c>
      <c r="O1851" t="s">
        <v>287</v>
      </c>
      <c r="P1851" t="s">
        <v>146</v>
      </c>
      <c r="Q1851" t="s">
        <v>49</v>
      </c>
      <c r="R1851" t="s">
        <v>57</v>
      </c>
      <c r="S1851" t="s">
        <v>342</v>
      </c>
      <c r="U1851" t="s">
        <v>42</v>
      </c>
      <c r="AK1851" t="s">
        <v>42</v>
      </c>
      <c r="AL1851" t="s">
        <v>43</v>
      </c>
    </row>
    <row r="1852" spans="1:38" x14ac:dyDescent="0.25">
      <c r="A1852">
        <v>1850</v>
      </c>
      <c r="B1852" t="s">
        <v>5258</v>
      </c>
      <c r="C1852" s="6" t="s">
        <v>3292</v>
      </c>
      <c r="D1852">
        <v>44</v>
      </c>
      <c r="E1852" t="s">
        <v>46</v>
      </c>
      <c r="F1852" t="s">
        <v>34</v>
      </c>
      <c r="G1852" t="s">
        <v>208</v>
      </c>
      <c r="H1852" t="s">
        <v>93</v>
      </c>
      <c r="I1852" t="s">
        <v>57</v>
      </c>
      <c r="J1852" t="s">
        <v>208</v>
      </c>
      <c r="K1852" t="s">
        <v>93</v>
      </c>
      <c r="L1852" t="s">
        <v>50</v>
      </c>
      <c r="N1852" t="s">
        <v>166</v>
      </c>
      <c r="O1852" t="s">
        <v>70</v>
      </c>
      <c r="P1852" t="s">
        <v>208</v>
      </c>
      <c r="Q1852" t="s">
        <v>93</v>
      </c>
      <c r="R1852" t="s">
        <v>57</v>
      </c>
      <c r="S1852" t="s">
        <v>5259</v>
      </c>
      <c r="U1852" t="s">
        <v>42</v>
      </c>
      <c r="AA1852" t="s">
        <v>42</v>
      </c>
      <c r="AL1852" t="s">
        <v>43</v>
      </c>
    </row>
    <row r="1853" spans="1:38" x14ac:dyDescent="0.25">
      <c r="A1853">
        <v>1851</v>
      </c>
      <c r="B1853" t="s">
        <v>5260</v>
      </c>
      <c r="C1853" s="6" t="s">
        <v>5069</v>
      </c>
      <c r="D1853">
        <v>37</v>
      </c>
      <c r="E1853" t="s">
        <v>46</v>
      </c>
      <c r="F1853" t="s">
        <v>55</v>
      </c>
      <c r="G1853" t="s">
        <v>87</v>
      </c>
      <c r="H1853" t="s">
        <v>82</v>
      </c>
      <c r="I1853" t="s">
        <v>57</v>
      </c>
      <c r="J1853" t="s">
        <v>87</v>
      </c>
      <c r="K1853" t="s">
        <v>82</v>
      </c>
      <c r="L1853" t="s">
        <v>70</v>
      </c>
      <c r="O1853" t="s">
        <v>70</v>
      </c>
      <c r="P1853" t="s">
        <v>82</v>
      </c>
      <c r="S1853" t="s">
        <v>5261</v>
      </c>
      <c r="U1853" t="s">
        <v>42</v>
      </c>
      <c r="V1853" t="s">
        <v>42</v>
      </c>
      <c r="W1853" t="s">
        <v>42</v>
      </c>
      <c r="AA1853" t="s">
        <v>42</v>
      </c>
      <c r="AK1853" t="s">
        <v>42</v>
      </c>
      <c r="AL1853" t="s">
        <v>43</v>
      </c>
    </row>
    <row r="1854" spans="1:38" x14ac:dyDescent="0.25">
      <c r="A1854">
        <v>1852</v>
      </c>
      <c r="B1854" t="s">
        <v>5262</v>
      </c>
      <c r="C1854" s="6" t="s">
        <v>5263</v>
      </c>
      <c r="D1854">
        <v>27</v>
      </c>
      <c r="E1854" t="s">
        <v>46</v>
      </c>
      <c r="F1854" t="s">
        <v>55</v>
      </c>
      <c r="G1854" t="s">
        <v>192</v>
      </c>
      <c r="J1854" t="s">
        <v>192</v>
      </c>
      <c r="K1854" t="s">
        <v>82</v>
      </c>
      <c r="L1854" t="s">
        <v>70</v>
      </c>
      <c r="N1854" t="s">
        <v>102</v>
      </c>
      <c r="O1854" t="s">
        <v>70</v>
      </c>
      <c r="S1854" t="s">
        <v>5264</v>
      </c>
      <c r="Y1854" t="s">
        <v>42</v>
      </c>
      <c r="AC1854" t="s">
        <v>42</v>
      </c>
      <c r="AI1854" t="s">
        <v>5265</v>
      </c>
      <c r="AL1854" t="s">
        <v>43</v>
      </c>
    </row>
    <row r="1855" spans="1:38" x14ac:dyDescent="0.25">
      <c r="A1855">
        <v>1853</v>
      </c>
      <c r="B1855" t="s">
        <v>5266</v>
      </c>
      <c r="C1855" s="6" t="s">
        <v>2636</v>
      </c>
      <c r="D1855">
        <v>34</v>
      </c>
      <c r="E1855" t="s">
        <v>46</v>
      </c>
      <c r="F1855" t="s">
        <v>55</v>
      </c>
      <c r="G1855" t="s">
        <v>146</v>
      </c>
      <c r="H1855" t="s">
        <v>49</v>
      </c>
      <c r="I1855" t="s">
        <v>57</v>
      </c>
      <c r="J1855" t="s">
        <v>146</v>
      </c>
      <c r="K1855" t="s">
        <v>49</v>
      </c>
      <c r="L1855" t="s">
        <v>70</v>
      </c>
      <c r="N1855" t="s">
        <v>59</v>
      </c>
      <c r="O1855" t="s">
        <v>70</v>
      </c>
      <c r="P1855" t="s">
        <v>146</v>
      </c>
      <c r="Q1855" t="s">
        <v>49</v>
      </c>
      <c r="R1855" t="s">
        <v>57</v>
      </c>
      <c r="S1855" t="s">
        <v>5267</v>
      </c>
      <c r="U1855" t="s">
        <v>42</v>
      </c>
      <c r="W1855" t="s">
        <v>42</v>
      </c>
      <c r="X1855" t="s">
        <v>42</v>
      </c>
      <c r="AC1855" t="s">
        <v>42</v>
      </c>
      <c r="AD1855" t="s">
        <v>42</v>
      </c>
      <c r="AI1855" t="s">
        <v>5268</v>
      </c>
      <c r="AL1855" t="s">
        <v>43</v>
      </c>
    </row>
    <row r="1856" spans="1:38" x14ac:dyDescent="0.25">
      <c r="A1856">
        <v>1854</v>
      </c>
      <c r="B1856" t="s">
        <v>5269</v>
      </c>
      <c r="C1856" s="6" t="s">
        <v>213</v>
      </c>
      <c r="D1856">
        <v>60</v>
      </c>
      <c r="E1856" t="s">
        <v>46</v>
      </c>
      <c r="F1856" t="s">
        <v>47</v>
      </c>
      <c r="G1856" t="s">
        <v>146</v>
      </c>
      <c r="H1856" t="s">
        <v>49</v>
      </c>
      <c r="I1856" t="s">
        <v>57</v>
      </c>
      <c r="J1856" t="s">
        <v>146</v>
      </c>
      <c r="K1856" t="s">
        <v>49</v>
      </c>
      <c r="L1856" t="s">
        <v>70</v>
      </c>
      <c r="N1856" t="s">
        <v>59</v>
      </c>
      <c r="O1856" t="s">
        <v>70</v>
      </c>
      <c r="P1856" t="s">
        <v>146</v>
      </c>
      <c r="Q1856" t="s">
        <v>49</v>
      </c>
      <c r="R1856" t="s">
        <v>57</v>
      </c>
      <c r="S1856" t="s">
        <v>5270</v>
      </c>
      <c r="V1856" t="s">
        <v>42</v>
      </c>
      <c r="AL1856" t="s">
        <v>43</v>
      </c>
    </row>
    <row r="1857" spans="1:38" x14ac:dyDescent="0.25">
      <c r="A1857">
        <v>1855</v>
      </c>
      <c r="B1857" t="s">
        <v>5271</v>
      </c>
      <c r="C1857" s="6" t="s">
        <v>5272</v>
      </c>
      <c r="D1857">
        <v>37</v>
      </c>
      <c r="E1857" t="s">
        <v>46</v>
      </c>
      <c r="F1857" t="s">
        <v>106</v>
      </c>
      <c r="G1857" t="s">
        <v>93</v>
      </c>
      <c r="H1857" t="s">
        <v>93</v>
      </c>
      <c r="J1857" t="s">
        <v>93</v>
      </c>
      <c r="K1857" t="s">
        <v>93</v>
      </c>
      <c r="L1857" t="s">
        <v>70</v>
      </c>
      <c r="N1857" t="s">
        <v>170</v>
      </c>
      <c r="O1857" t="s">
        <v>70</v>
      </c>
      <c r="S1857" t="s">
        <v>111</v>
      </c>
      <c r="U1857" t="s">
        <v>42</v>
      </c>
      <c r="W1857" t="s">
        <v>42</v>
      </c>
      <c r="AA1857" t="s">
        <v>42</v>
      </c>
      <c r="AC1857" t="s">
        <v>42</v>
      </c>
      <c r="AD1857" t="s">
        <v>42</v>
      </c>
      <c r="AL1857" t="s">
        <v>43</v>
      </c>
    </row>
    <row r="1858" spans="1:38" x14ac:dyDescent="0.25">
      <c r="A1858">
        <v>1856</v>
      </c>
      <c r="B1858" t="s">
        <v>5273</v>
      </c>
      <c r="C1858" s="6" t="s">
        <v>216</v>
      </c>
      <c r="D1858">
        <v>62</v>
      </c>
      <c r="E1858" t="s">
        <v>46</v>
      </c>
      <c r="F1858" t="s">
        <v>55</v>
      </c>
      <c r="G1858" t="s">
        <v>93</v>
      </c>
      <c r="H1858" t="s">
        <v>93</v>
      </c>
      <c r="I1858" t="s">
        <v>57</v>
      </c>
      <c r="J1858" t="s">
        <v>93</v>
      </c>
      <c r="K1858" t="s">
        <v>93</v>
      </c>
      <c r="L1858" t="s">
        <v>70</v>
      </c>
      <c r="O1858" t="s">
        <v>287</v>
      </c>
      <c r="P1858" t="s">
        <v>93</v>
      </c>
      <c r="Q1858" t="s">
        <v>93</v>
      </c>
      <c r="R1858" t="s">
        <v>57</v>
      </c>
      <c r="S1858" t="s">
        <v>962</v>
      </c>
      <c r="T1858" t="s">
        <v>5274</v>
      </c>
      <c r="AD1858" t="s">
        <v>42</v>
      </c>
      <c r="AK1858" t="s">
        <v>42</v>
      </c>
      <c r="AL1858" t="s">
        <v>231</v>
      </c>
    </row>
    <row r="1859" spans="1:38" x14ac:dyDescent="0.25">
      <c r="A1859">
        <v>1857</v>
      </c>
      <c r="B1859" t="s">
        <v>5275</v>
      </c>
      <c r="C1859" s="6" t="s">
        <v>2663</v>
      </c>
      <c r="D1859">
        <v>20</v>
      </c>
      <c r="E1859" t="s">
        <v>46</v>
      </c>
      <c r="F1859" t="s">
        <v>55</v>
      </c>
      <c r="G1859" t="s">
        <v>97</v>
      </c>
      <c r="H1859" t="s">
        <v>82</v>
      </c>
      <c r="I1859" t="s">
        <v>57</v>
      </c>
      <c r="J1859" t="s">
        <v>97</v>
      </c>
      <c r="K1859" t="s">
        <v>82</v>
      </c>
      <c r="L1859" t="s">
        <v>70</v>
      </c>
      <c r="N1859" t="s">
        <v>170</v>
      </c>
      <c r="O1859" t="s">
        <v>70</v>
      </c>
      <c r="P1859" t="s">
        <v>97</v>
      </c>
      <c r="Q1859" t="s">
        <v>82</v>
      </c>
      <c r="R1859" t="s">
        <v>57</v>
      </c>
      <c r="S1859" t="s">
        <v>5276</v>
      </c>
      <c r="U1859" t="s">
        <v>42</v>
      </c>
      <c r="W1859" t="s">
        <v>42</v>
      </c>
      <c r="AC1859" t="s">
        <v>42</v>
      </c>
      <c r="AL1859" t="s">
        <v>43</v>
      </c>
    </row>
    <row r="1860" spans="1:38" x14ac:dyDescent="0.25">
      <c r="A1860">
        <v>1858</v>
      </c>
      <c r="B1860" t="s">
        <v>5277</v>
      </c>
      <c r="C1860" s="6" t="s">
        <v>1766</v>
      </c>
      <c r="D1860">
        <v>47</v>
      </c>
      <c r="E1860" t="s">
        <v>46</v>
      </c>
      <c r="F1860" t="s">
        <v>106</v>
      </c>
      <c r="G1860" t="s">
        <v>1243</v>
      </c>
      <c r="H1860" t="s">
        <v>82</v>
      </c>
      <c r="I1860" t="s">
        <v>57</v>
      </c>
      <c r="J1860" t="s">
        <v>1243</v>
      </c>
      <c r="L1860" t="s">
        <v>70</v>
      </c>
      <c r="N1860" t="s">
        <v>69</v>
      </c>
      <c r="O1860" t="s">
        <v>110</v>
      </c>
      <c r="P1860" t="s">
        <v>1243</v>
      </c>
      <c r="S1860" t="s">
        <v>5278</v>
      </c>
      <c r="U1860" t="s">
        <v>42</v>
      </c>
      <c r="AA1860" t="s">
        <v>42</v>
      </c>
      <c r="AC1860" t="s">
        <v>42</v>
      </c>
      <c r="AK1860" t="s">
        <v>42</v>
      </c>
      <c r="AL1860" t="s">
        <v>43</v>
      </c>
    </row>
    <row r="1861" spans="1:38" x14ac:dyDescent="0.25">
      <c r="A1861">
        <v>1859</v>
      </c>
      <c r="B1861" t="s">
        <v>5279</v>
      </c>
      <c r="C1861" s="6" t="s">
        <v>161</v>
      </c>
      <c r="D1861">
        <v>19</v>
      </c>
      <c r="E1861" t="s">
        <v>54</v>
      </c>
      <c r="F1861" t="s">
        <v>55</v>
      </c>
      <c r="G1861" t="s">
        <v>1804</v>
      </c>
      <c r="H1861" t="s">
        <v>82</v>
      </c>
      <c r="I1861" t="s">
        <v>57</v>
      </c>
      <c r="J1861" t="s">
        <v>1804</v>
      </c>
      <c r="L1861" t="s">
        <v>34</v>
      </c>
      <c r="M1861" t="s">
        <v>951</v>
      </c>
      <c r="N1861" t="s">
        <v>69</v>
      </c>
      <c r="O1861" t="s">
        <v>287</v>
      </c>
      <c r="P1861" t="s">
        <v>1804</v>
      </c>
      <c r="S1861" t="s">
        <v>5280</v>
      </c>
      <c r="U1861" t="s">
        <v>42</v>
      </c>
      <c r="V1861" t="s">
        <v>42</v>
      </c>
      <c r="AK1861" t="s">
        <v>42</v>
      </c>
      <c r="AL1861" t="s">
        <v>43</v>
      </c>
    </row>
    <row r="1862" spans="1:38" x14ac:dyDescent="0.25">
      <c r="A1862">
        <v>1860</v>
      </c>
      <c r="B1862" t="s">
        <v>5281</v>
      </c>
      <c r="C1862" s="6" t="s">
        <v>2162</v>
      </c>
      <c r="D1862">
        <v>28</v>
      </c>
      <c r="E1862" t="s">
        <v>46</v>
      </c>
      <c r="F1862" t="s">
        <v>55</v>
      </c>
      <c r="G1862" t="s">
        <v>513</v>
      </c>
      <c r="H1862" t="s">
        <v>101</v>
      </c>
      <c r="J1862" t="s">
        <v>341</v>
      </c>
      <c r="K1862" t="s">
        <v>101</v>
      </c>
      <c r="L1862" t="s">
        <v>50</v>
      </c>
      <c r="N1862" t="s">
        <v>612</v>
      </c>
      <c r="O1862" t="s">
        <v>70</v>
      </c>
      <c r="S1862" t="s">
        <v>247</v>
      </c>
      <c r="W1862" t="s">
        <v>42</v>
      </c>
      <c r="AL1862" t="s">
        <v>43</v>
      </c>
    </row>
    <row r="1863" spans="1:38" x14ac:dyDescent="0.25">
      <c r="A1863">
        <v>1861</v>
      </c>
      <c r="B1863" t="s">
        <v>5282</v>
      </c>
      <c r="C1863" s="6" t="s">
        <v>5283</v>
      </c>
      <c r="D1863">
        <v>43</v>
      </c>
      <c r="E1863" t="s">
        <v>54</v>
      </c>
      <c r="F1863" t="s">
        <v>55</v>
      </c>
      <c r="G1863" t="s">
        <v>238</v>
      </c>
      <c r="J1863" t="s">
        <v>238</v>
      </c>
      <c r="K1863" t="s">
        <v>93</v>
      </c>
      <c r="L1863" t="s">
        <v>70</v>
      </c>
      <c r="N1863" t="s">
        <v>83</v>
      </c>
      <c r="O1863" t="s">
        <v>70</v>
      </c>
      <c r="S1863" t="s">
        <v>2321</v>
      </c>
      <c r="V1863" t="s">
        <v>42</v>
      </c>
      <c r="Y1863" t="s">
        <v>42</v>
      </c>
      <c r="AL1863" t="s">
        <v>43</v>
      </c>
    </row>
    <row r="1864" spans="1:38" x14ac:dyDescent="0.25">
      <c r="A1864">
        <v>1862</v>
      </c>
      <c r="B1864" t="s">
        <v>5284</v>
      </c>
      <c r="C1864" s="6" t="s">
        <v>1766</v>
      </c>
      <c r="D1864">
        <v>58</v>
      </c>
      <c r="E1864" t="s">
        <v>54</v>
      </c>
      <c r="F1864" t="s">
        <v>55</v>
      </c>
      <c r="G1864" t="s">
        <v>1369</v>
      </c>
      <c r="H1864" t="s">
        <v>101</v>
      </c>
      <c r="I1864" t="s">
        <v>57</v>
      </c>
      <c r="J1864" t="s">
        <v>1369</v>
      </c>
      <c r="L1864" t="s">
        <v>70</v>
      </c>
      <c r="N1864" t="s">
        <v>69</v>
      </c>
      <c r="O1864" t="s">
        <v>70</v>
      </c>
      <c r="P1864" t="s">
        <v>1369</v>
      </c>
      <c r="S1864" t="s">
        <v>5285</v>
      </c>
      <c r="V1864" t="s">
        <v>42</v>
      </c>
      <c r="AA1864" t="s">
        <v>42</v>
      </c>
      <c r="AL1864" t="s">
        <v>43</v>
      </c>
    </row>
    <row r="1865" spans="1:38" x14ac:dyDescent="0.25">
      <c r="A1865">
        <v>1863</v>
      </c>
      <c r="B1865" t="s">
        <v>5286</v>
      </c>
      <c r="C1865" s="6" t="s">
        <v>748</v>
      </c>
      <c r="D1865">
        <v>64</v>
      </c>
      <c r="E1865" t="s">
        <v>46</v>
      </c>
      <c r="F1865" t="s">
        <v>55</v>
      </c>
      <c r="G1865" t="s">
        <v>320</v>
      </c>
      <c r="H1865" t="s">
        <v>49</v>
      </c>
      <c r="I1865" t="s">
        <v>57</v>
      </c>
      <c r="J1865" t="s">
        <v>320</v>
      </c>
      <c r="K1865" t="s">
        <v>49</v>
      </c>
      <c r="L1865" t="s">
        <v>70</v>
      </c>
      <c r="N1865" t="s">
        <v>166</v>
      </c>
      <c r="O1865" t="s">
        <v>60</v>
      </c>
      <c r="S1865" t="s">
        <v>5287</v>
      </c>
      <c r="U1865" t="s">
        <v>42</v>
      </c>
      <c r="W1865" t="s">
        <v>42</v>
      </c>
      <c r="AC1865" t="s">
        <v>42</v>
      </c>
      <c r="AD1865" t="s">
        <v>42</v>
      </c>
      <c r="AK1865" t="s">
        <v>42</v>
      </c>
      <c r="AL1865" t="s">
        <v>43</v>
      </c>
    </row>
    <row r="1866" spans="1:38" x14ac:dyDescent="0.25">
      <c r="A1866">
        <v>1864</v>
      </c>
      <c r="B1866" t="s">
        <v>5288</v>
      </c>
      <c r="C1866" s="6" t="s">
        <v>5289</v>
      </c>
      <c r="D1866">
        <v>51</v>
      </c>
      <c r="E1866" t="s">
        <v>46</v>
      </c>
      <c r="F1866" t="s">
        <v>55</v>
      </c>
      <c r="G1866" t="s">
        <v>165</v>
      </c>
      <c r="H1866" t="s">
        <v>93</v>
      </c>
      <c r="I1866" t="s">
        <v>57</v>
      </c>
      <c r="J1866" t="s">
        <v>165</v>
      </c>
      <c r="K1866" t="s">
        <v>93</v>
      </c>
      <c r="L1866" t="s">
        <v>70</v>
      </c>
      <c r="O1866" t="s">
        <v>70</v>
      </c>
      <c r="P1866" t="s">
        <v>165</v>
      </c>
      <c r="Q1866" t="s">
        <v>93</v>
      </c>
      <c r="R1866" t="s">
        <v>57</v>
      </c>
      <c r="S1866" t="s">
        <v>1012</v>
      </c>
      <c r="V1866" t="s">
        <v>42</v>
      </c>
      <c r="AL1866" t="s">
        <v>43</v>
      </c>
    </row>
    <row r="1867" spans="1:38" x14ac:dyDescent="0.25">
      <c r="A1867">
        <v>1865</v>
      </c>
      <c r="B1867" t="s">
        <v>5290</v>
      </c>
      <c r="C1867" s="6" t="s">
        <v>841</v>
      </c>
      <c r="D1867">
        <v>64</v>
      </c>
      <c r="E1867" t="s">
        <v>46</v>
      </c>
      <c r="F1867" t="s">
        <v>55</v>
      </c>
      <c r="G1867" t="s">
        <v>92</v>
      </c>
      <c r="H1867" t="s">
        <v>93</v>
      </c>
      <c r="I1867" t="s">
        <v>57</v>
      </c>
      <c r="J1867" t="s">
        <v>92</v>
      </c>
      <c r="K1867" t="s">
        <v>93</v>
      </c>
      <c r="L1867" t="s">
        <v>70</v>
      </c>
      <c r="N1867" t="s">
        <v>59</v>
      </c>
      <c r="O1867" t="s">
        <v>70</v>
      </c>
      <c r="P1867" t="s">
        <v>92</v>
      </c>
      <c r="Q1867" t="s">
        <v>93</v>
      </c>
      <c r="S1867" t="s">
        <v>5291</v>
      </c>
      <c r="U1867" t="s">
        <v>42</v>
      </c>
      <c r="W1867" t="s">
        <v>42</v>
      </c>
      <c r="X1867" t="s">
        <v>42</v>
      </c>
      <c r="AK1867" t="s">
        <v>42</v>
      </c>
      <c r="AL1867" t="s">
        <v>43</v>
      </c>
    </row>
    <row r="1868" spans="1:38" x14ac:dyDescent="0.25">
      <c r="A1868">
        <v>1866</v>
      </c>
      <c r="B1868" t="s">
        <v>5292</v>
      </c>
      <c r="C1868" s="6" t="s">
        <v>5293</v>
      </c>
      <c r="D1868">
        <v>51</v>
      </c>
      <c r="E1868" t="s">
        <v>54</v>
      </c>
      <c r="F1868" t="s">
        <v>55</v>
      </c>
      <c r="G1868" t="s">
        <v>341</v>
      </c>
      <c r="H1868" t="s">
        <v>101</v>
      </c>
      <c r="J1868" t="s">
        <v>341</v>
      </c>
      <c r="K1868" t="s">
        <v>101</v>
      </c>
      <c r="L1868" t="s">
        <v>70</v>
      </c>
      <c r="N1868" t="s">
        <v>5294</v>
      </c>
      <c r="O1868" t="s">
        <v>70</v>
      </c>
      <c r="S1868" t="s">
        <v>247</v>
      </c>
      <c r="W1868" t="s">
        <v>42</v>
      </c>
      <c r="AL1868" t="s">
        <v>43</v>
      </c>
    </row>
    <row r="1869" spans="1:38" x14ac:dyDescent="0.25">
      <c r="A1869">
        <v>1867</v>
      </c>
      <c r="B1869" t="s">
        <v>5295</v>
      </c>
      <c r="C1869" s="6" t="s">
        <v>3583</v>
      </c>
      <c r="D1869">
        <v>25</v>
      </c>
      <c r="E1869" t="s">
        <v>46</v>
      </c>
      <c r="F1869" t="s">
        <v>55</v>
      </c>
      <c r="G1869" t="s">
        <v>49</v>
      </c>
      <c r="H1869" t="s">
        <v>49</v>
      </c>
      <c r="I1869" t="s">
        <v>57</v>
      </c>
      <c r="J1869" t="s">
        <v>49</v>
      </c>
      <c r="L1869" t="s">
        <v>70</v>
      </c>
      <c r="N1869" t="s">
        <v>59</v>
      </c>
      <c r="O1869" t="s">
        <v>70</v>
      </c>
      <c r="P1869" t="s">
        <v>49</v>
      </c>
      <c r="S1869" t="s">
        <v>5296</v>
      </c>
      <c r="U1869" t="s">
        <v>42</v>
      </c>
      <c r="W1869" t="s">
        <v>42</v>
      </c>
      <c r="AA1869" t="s">
        <v>42</v>
      </c>
      <c r="AK1869" t="s">
        <v>42</v>
      </c>
      <c r="AL1869" t="s">
        <v>43</v>
      </c>
    </row>
    <row r="1870" spans="1:38" x14ac:dyDescent="0.25">
      <c r="A1870">
        <v>1868</v>
      </c>
      <c r="B1870" t="s">
        <v>5297</v>
      </c>
      <c r="C1870" s="6" t="s">
        <v>5298</v>
      </c>
      <c r="D1870">
        <v>49</v>
      </c>
      <c r="E1870" t="s">
        <v>46</v>
      </c>
      <c r="F1870" t="s">
        <v>55</v>
      </c>
      <c r="G1870" t="s">
        <v>81</v>
      </c>
      <c r="H1870" t="s">
        <v>82</v>
      </c>
      <c r="I1870" t="s">
        <v>57</v>
      </c>
      <c r="J1870" t="s">
        <v>81</v>
      </c>
      <c r="L1870" t="s">
        <v>70</v>
      </c>
      <c r="N1870" t="s">
        <v>69</v>
      </c>
      <c r="O1870" t="s">
        <v>70</v>
      </c>
      <c r="P1870" t="s">
        <v>81</v>
      </c>
      <c r="S1870" t="s">
        <v>5299</v>
      </c>
      <c r="U1870" t="s">
        <v>42</v>
      </c>
      <c r="W1870" t="s">
        <v>42</v>
      </c>
      <c r="AA1870" t="s">
        <v>42</v>
      </c>
      <c r="AC1870" t="s">
        <v>42</v>
      </c>
      <c r="AK1870" t="s">
        <v>42</v>
      </c>
      <c r="AL1870" t="s">
        <v>43</v>
      </c>
    </row>
    <row r="1871" spans="1:38" x14ac:dyDescent="0.25">
      <c r="A1871">
        <v>1869</v>
      </c>
      <c r="B1871" t="s">
        <v>5300</v>
      </c>
      <c r="C1871" s="6" t="s">
        <v>398</v>
      </c>
      <c r="D1871">
        <v>60</v>
      </c>
      <c r="E1871" t="s">
        <v>46</v>
      </c>
      <c r="F1871" t="s">
        <v>55</v>
      </c>
      <c r="G1871" t="s">
        <v>208</v>
      </c>
      <c r="H1871" t="s">
        <v>93</v>
      </c>
      <c r="I1871" t="s">
        <v>57</v>
      </c>
      <c r="J1871" t="s">
        <v>208</v>
      </c>
      <c r="K1871" t="s">
        <v>93</v>
      </c>
      <c r="L1871" t="s">
        <v>70</v>
      </c>
      <c r="N1871" t="s">
        <v>350</v>
      </c>
      <c r="O1871" t="s">
        <v>70</v>
      </c>
      <c r="P1871" t="s">
        <v>208</v>
      </c>
      <c r="Q1871" t="s">
        <v>93</v>
      </c>
      <c r="R1871" t="s">
        <v>57</v>
      </c>
      <c r="S1871" t="s">
        <v>439</v>
      </c>
      <c r="U1871" t="s">
        <v>42</v>
      </c>
      <c r="W1871" t="s">
        <v>42</v>
      </c>
      <c r="AL1871" t="s">
        <v>43</v>
      </c>
    </row>
    <row r="1872" spans="1:38" x14ac:dyDescent="0.25">
      <c r="A1872">
        <v>1870</v>
      </c>
      <c r="B1872" t="s">
        <v>5301</v>
      </c>
      <c r="C1872" s="6" t="s">
        <v>5302</v>
      </c>
      <c r="D1872">
        <v>19</v>
      </c>
      <c r="E1872" t="s">
        <v>46</v>
      </c>
      <c r="F1872" t="s">
        <v>55</v>
      </c>
      <c r="G1872" t="s">
        <v>165</v>
      </c>
      <c r="H1872" t="s">
        <v>93</v>
      </c>
      <c r="J1872" t="s">
        <v>165</v>
      </c>
      <c r="K1872" t="s">
        <v>93</v>
      </c>
      <c r="L1872" t="s">
        <v>50</v>
      </c>
      <c r="N1872" t="s">
        <v>5303</v>
      </c>
      <c r="O1872" t="s">
        <v>70</v>
      </c>
      <c r="S1872" t="s">
        <v>111</v>
      </c>
      <c r="V1872" t="s">
        <v>42</v>
      </c>
      <c r="Y1872" t="s">
        <v>42</v>
      </c>
      <c r="AL1872" t="s">
        <v>43</v>
      </c>
    </row>
    <row r="1873" spans="1:38" x14ac:dyDescent="0.25">
      <c r="A1873">
        <v>1871</v>
      </c>
      <c r="B1873" t="s">
        <v>5304</v>
      </c>
      <c r="C1873" s="6" t="s">
        <v>5305</v>
      </c>
      <c r="D1873">
        <v>25</v>
      </c>
      <c r="E1873" t="s">
        <v>46</v>
      </c>
      <c r="F1873" t="s">
        <v>106</v>
      </c>
      <c r="G1873" t="s">
        <v>82</v>
      </c>
      <c r="H1873" t="s">
        <v>82</v>
      </c>
      <c r="I1873" t="s">
        <v>57</v>
      </c>
      <c r="J1873" t="s">
        <v>82</v>
      </c>
      <c r="K1873" t="s">
        <v>82</v>
      </c>
      <c r="L1873" t="s">
        <v>70</v>
      </c>
      <c r="N1873" t="s">
        <v>59</v>
      </c>
      <c r="O1873" t="s">
        <v>70</v>
      </c>
      <c r="P1873" t="s">
        <v>82</v>
      </c>
      <c r="Q1873" t="s">
        <v>82</v>
      </c>
      <c r="S1873" t="s">
        <v>5306</v>
      </c>
      <c r="U1873" t="s">
        <v>42</v>
      </c>
      <c r="W1873" t="s">
        <v>42</v>
      </c>
      <c r="AK1873" t="s">
        <v>42</v>
      </c>
      <c r="AL1873" t="s">
        <v>43</v>
      </c>
    </row>
    <row r="1874" spans="1:38" x14ac:dyDescent="0.25">
      <c r="A1874">
        <v>1872</v>
      </c>
      <c r="B1874" t="s">
        <v>5307</v>
      </c>
      <c r="C1874" s="6" t="s">
        <v>1313</v>
      </c>
      <c r="D1874">
        <v>29</v>
      </c>
      <c r="E1874" t="s">
        <v>46</v>
      </c>
      <c r="F1874" t="s">
        <v>55</v>
      </c>
      <c r="G1874" t="s">
        <v>260</v>
      </c>
      <c r="H1874" t="s">
        <v>49</v>
      </c>
      <c r="I1874" t="s">
        <v>57</v>
      </c>
      <c r="J1874" t="s">
        <v>260</v>
      </c>
      <c r="K1874" t="s">
        <v>49</v>
      </c>
      <c r="L1874" t="s">
        <v>70</v>
      </c>
      <c r="N1874" t="s">
        <v>2042</v>
      </c>
      <c r="O1874" t="s">
        <v>70</v>
      </c>
      <c r="P1874" t="s">
        <v>260</v>
      </c>
      <c r="Q1874" t="s">
        <v>49</v>
      </c>
      <c r="R1874" t="s">
        <v>57</v>
      </c>
      <c r="S1874" t="s">
        <v>5308</v>
      </c>
      <c r="Y1874" t="s">
        <v>42</v>
      </c>
      <c r="Z1874" t="s">
        <v>42</v>
      </c>
      <c r="AC1874" t="s">
        <v>42</v>
      </c>
      <c r="AL1874" t="s">
        <v>43</v>
      </c>
    </row>
    <row r="1875" spans="1:38" x14ac:dyDescent="0.25">
      <c r="A1875">
        <v>1873</v>
      </c>
      <c r="B1875" t="s">
        <v>5309</v>
      </c>
      <c r="C1875" s="6" t="s">
        <v>1321</v>
      </c>
      <c r="D1875">
        <v>54</v>
      </c>
      <c r="E1875" t="s">
        <v>46</v>
      </c>
      <c r="F1875" t="s">
        <v>55</v>
      </c>
      <c r="G1875" t="s">
        <v>1243</v>
      </c>
      <c r="H1875" t="s">
        <v>82</v>
      </c>
      <c r="I1875" t="s">
        <v>57</v>
      </c>
      <c r="J1875" t="s">
        <v>1804</v>
      </c>
      <c r="K1875" t="s">
        <v>82</v>
      </c>
      <c r="L1875" t="s">
        <v>34</v>
      </c>
      <c r="M1875" t="s">
        <v>5310</v>
      </c>
      <c r="N1875" t="s">
        <v>166</v>
      </c>
      <c r="O1875" t="s">
        <v>110</v>
      </c>
      <c r="P1875" t="s">
        <v>1804</v>
      </c>
      <c r="Q1875" t="s">
        <v>82</v>
      </c>
      <c r="R1875" t="s">
        <v>57</v>
      </c>
      <c r="S1875" t="s">
        <v>5311</v>
      </c>
      <c r="U1875" t="s">
        <v>42</v>
      </c>
      <c r="V1875" t="s">
        <v>42</v>
      </c>
      <c r="AC1875" t="s">
        <v>42</v>
      </c>
      <c r="AL1875" t="s">
        <v>43</v>
      </c>
    </row>
    <row r="1876" spans="1:38" x14ac:dyDescent="0.25">
      <c r="A1876">
        <v>1874</v>
      </c>
      <c r="B1876" t="s">
        <v>5312</v>
      </c>
      <c r="C1876" s="6" t="s">
        <v>5313</v>
      </c>
      <c r="D1876">
        <v>64</v>
      </c>
      <c r="E1876" t="s">
        <v>46</v>
      </c>
      <c r="F1876" t="s">
        <v>47</v>
      </c>
      <c r="G1876" t="s">
        <v>101</v>
      </c>
      <c r="H1876" t="s">
        <v>101</v>
      </c>
      <c r="I1876" t="s">
        <v>57</v>
      </c>
      <c r="J1876" t="s">
        <v>101</v>
      </c>
      <c r="K1876" t="s">
        <v>101</v>
      </c>
      <c r="L1876" t="s">
        <v>70</v>
      </c>
      <c r="N1876" t="s">
        <v>59</v>
      </c>
      <c r="O1876" t="s">
        <v>70</v>
      </c>
      <c r="P1876" t="s">
        <v>101</v>
      </c>
      <c r="Q1876" t="s">
        <v>101</v>
      </c>
      <c r="S1876" t="s">
        <v>5314</v>
      </c>
      <c r="T1876" t="s">
        <v>3335</v>
      </c>
      <c r="AL1876" t="s">
        <v>43</v>
      </c>
    </row>
    <row r="1877" spans="1:38" x14ac:dyDescent="0.25">
      <c r="A1877">
        <v>1875</v>
      </c>
      <c r="B1877" t="s">
        <v>5315</v>
      </c>
      <c r="C1877" s="6" t="s">
        <v>5316</v>
      </c>
      <c r="D1877">
        <v>40</v>
      </c>
      <c r="E1877" t="s">
        <v>54</v>
      </c>
      <c r="F1877" t="s">
        <v>55</v>
      </c>
      <c r="G1877" t="s">
        <v>346</v>
      </c>
      <c r="H1877" t="s">
        <v>93</v>
      </c>
      <c r="I1877" t="s">
        <v>57</v>
      </c>
      <c r="J1877" t="s">
        <v>346</v>
      </c>
      <c r="K1877" t="s">
        <v>93</v>
      </c>
      <c r="L1877" t="s">
        <v>70</v>
      </c>
      <c r="N1877" t="s">
        <v>170</v>
      </c>
      <c r="O1877" t="s">
        <v>70</v>
      </c>
      <c r="P1877" t="s">
        <v>346</v>
      </c>
      <c r="Q1877" t="s">
        <v>93</v>
      </c>
      <c r="R1877" t="s">
        <v>57</v>
      </c>
      <c r="S1877" t="s">
        <v>5317</v>
      </c>
      <c r="Y1877" t="s">
        <v>42</v>
      </c>
      <c r="AA1877" t="s">
        <v>42</v>
      </c>
      <c r="AL1877" t="s">
        <v>43</v>
      </c>
    </row>
    <row r="1878" spans="1:38" x14ac:dyDescent="0.25">
      <c r="A1878">
        <v>1876</v>
      </c>
      <c r="B1878" t="s">
        <v>5318</v>
      </c>
      <c r="C1878" s="6" t="s">
        <v>4387</v>
      </c>
      <c r="D1878">
        <v>35</v>
      </c>
      <c r="E1878" t="s">
        <v>46</v>
      </c>
      <c r="F1878" t="s">
        <v>55</v>
      </c>
      <c r="G1878" t="s">
        <v>2153</v>
      </c>
      <c r="H1878" t="s">
        <v>82</v>
      </c>
      <c r="I1878" t="s">
        <v>57</v>
      </c>
      <c r="J1878" t="s">
        <v>82</v>
      </c>
      <c r="K1878" t="s">
        <v>82</v>
      </c>
      <c r="L1878" t="s">
        <v>50</v>
      </c>
      <c r="N1878" t="s">
        <v>59</v>
      </c>
      <c r="O1878" t="s">
        <v>60</v>
      </c>
      <c r="P1878" t="s">
        <v>82</v>
      </c>
      <c r="Q1878" t="s">
        <v>82</v>
      </c>
      <c r="S1878" t="s">
        <v>5319</v>
      </c>
      <c r="W1878" t="s">
        <v>42</v>
      </c>
      <c r="AA1878" t="s">
        <v>42</v>
      </c>
      <c r="AK1878" t="s">
        <v>42</v>
      </c>
      <c r="AL1878" t="s">
        <v>43</v>
      </c>
    </row>
    <row r="1879" spans="1:38" x14ac:dyDescent="0.25">
      <c r="A1879">
        <v>1877</v>
      </c>
      <c r="B1879" t="s">
        <v>5320</v>
      </c>
      <c r="C1879" s="6" t="s">
        <v>2919</v>
      </c>
      <c r="D1879">
        <v>54</v>
      </c>
      <c r="E1879" t="s">
        <v>46</v>
      </c>
      <c r="F1879" t="s">
        <v>55</v>
      </c>
      <c r="G1879" t="s">
        <v>101</v>
      </c>
      <c r="H1879" t="s">
        <v>101</v>
      </c>
      <c r="I1879" t="s">
        <v>57</v>
      </c>
      <c r="J1879" t="s">
        <v>101</v>
      </c>
      <c r="K1879" t="s">
        <v>101</v>
      </c>
      <c r="L1879" t="s">
        <v>50</v>
      </c>
      <c r="N1879" t="s">
        <v>166</v>
      </c>
      <c r="O1879" t="s">
        <v>70</v>
      </c>
      <c r="P1879" t="s">
        <v>101</v>
      </c>
      <c r="Q1879" t="s">
        <v>101</v>
      </c>
      <c r="S1879" t="s">
        <v>5321</v>
      </c>
      <c r="T1879" t="s">
        <v>5322</v>
      </c>
      <c r="W1879" t="s">
        <v>42</v>
      </c>
      <c r="AK1879" t="s">
        <v>42</v>
      </c>
      <c r="AL1879" t="s">
        <v>43</v>
      </c>
    </row>
    <row r="1880" spans="1:38" x14ac:dyDescent="0.25">
      <c r="A1880">
        <v>1878</v>
      </c>
      <c r="B1880" t="s">
        <v>5323</v>
      </c>
      <c r="C1880" s="6" t="s">
        <v>5324</v>
      </c>
      <c r="D1880">
        <v>30</v>
      </c>
      <c r="E1880" t="s">
        <v>46</v>
      </c>
      <c r="F1880" t="s">
        <v>55</v>
      </c>
      <c r="G1880" t="s">
        <v>460</v>
      </c>
      <c r="H1880" t="s">
        <v>93</v>
      </c>
      <c r="J1880" t="s">
        <v>93</v>
      </c>
      <c r="K1880" t="s">
        <v>93</v>
      </c>
      <c r="L1880" t="s">
        <v>50</v>
      </c>
      <c r="N1880" t="s">
        <v>5325</v>
      </c>
      <c r="O1880" t="s">
        <v>210</v>
      </c>
      <c r="S1880" t="s">
        <v>2623</v>
      </c>
      <c r="AD1880" t="s">
        <v>42</v>
      </c>
      <c r="AL1880" t="s">
        <v>43</v>
      </c>
    </row>
    <row r="1881" spans="1:38" x14ac:dyDescent="0.25">
      <c r="A1881">
        <v>1879</v>
      </c>
      <c r="B1881" t="s">
        <v>5326</v>
      </c>
      <c r="C1881" s="6" t="s">
        <v>1382</v>
      </c>
      <c r="D1881">
        <v>21</v>
      </c>
      <c r="E1881" t="s">
        <v>54</v>
      </c>
      <c r="F1881" t="s">
        <v>106</v>
      </c>
      <c r="G1881" t="s">
        <v>208</v>
      </c>
      <c r="H1881" t="s">
        <v>93</v>
      </c>
      <c r="I1881" t="s">
        <v>57</v>
      </c>
      <c r="J1881" t="s">
        <v>208</v>
      </c>
      <c r="K1881" t="s">
        <v>93</v>
      </c>
      <c r="L1881" t="s">
        <v>50</v>
      </c>
      <c r="N1881" t="s">
        <v>166</v>
      </c>
      <c r="O1881" t="s">
        <v>110</v>
      </c>
      <c r="P1881" t="s">
        <v>428</v>
      </c>
      <c r="R1881" t="s">
        <v>57</v>
      </c>
      <c r="S1881" t="s">
        <v>5327</v>
      </c>
      <c r="U1881" t="s">
        <v>42</v>
      </c>
      <c r="V1881" t="s">
        <v>42</v>
      </c>
      <c r="W1881" t="s">
        <v>42</v>
      </c>
      <c r="AL1881" t="s">
        <v>43</v>
      </c>
    </row>
    <row r="1882" spans="1:38" x14ac:dyDescent="0.25">
      <c r="A1882">
        <v>1880</v>
      </c>
      <c r="B1882" t="s">
        <v>5328</v>
      </c>
      <c r="C1882" s="6" t="s">
        <v>5329</v>
      </c>
      <c r="D1882">
        <v>61</v>
      </c>
      <c r="E1882" t="s">
        <v>54</v>
      </c>
      <c r="F1882" t="s">
        <v>106</v>
      </c>
      <c r="G1882" t="s">
        <v>2466</v>
      </c>
      <c r="H1882" t="s">
        <v>66</v>
      </c>
      <c r="J1882" t="s">
        <v>68</v>
      </c>
      <c r="K1882" t="s">
        <v>49</v>
      </c>
      <c r="L1882" t="s">
        <v>50</v>
      </c>
      <c r="N1882" t="s">
        <v>1411</v>
      </c>
      <c r="O1882" t="s">
        <v>70</v>
      </c>
      <c r="S1882" t="s">
        <v>762</v>
      </c>
      <c r="V1882" t="s">
        <v>42</v>
      </c>
      <c r="AI1882" t="s">
        <v>1819</v>
      </c>
      <c r="AL1882" t="s">
        <v>43</v>
      </c>
    </row>
    <row r="1883" spans="1:38" x14ac:dyDescent="0.25">
      <c r="A1883">
        <v>1881</v>
      </c>
      <c r="B1883" t="s">
        <v>5330</v>
      </c>
      <c r="C1883" s="6" t="s">
        <v>2718</v>
      </c>
      <c r="D1883">
        <v>60</v>
      </c>
      <c r="E1883" t="s">
        <v>46</v>
      </c>
      <c r="F1883" t="s">
        <v>106</v>
      </c>
      <c r="G1883" t="s">
        <v>82</v>
      </c>
      <c r="J1883" t="s">
        <v>82</v>
      </c>
      <c r="L1883" t="s">
        <v>50</v>
      </c>
      <c r="N1883" t="s">
        <v>2614</v>
      </c>
      <c r="O1883" t="s">
        <v>70</v>
      </c>
      <c r="S1883" t="s">
        <v>1039</v>
      </c>
      <c r="U1883" t="s">
        <v>42</v>
      </c>
      <c r="Y1883" t="s">
        <v>42</v>
      </c>
      <c r="AL1883" t="s">
        <v>43</v>
      </c>
    </row>
    <row r="1884" spans="1:38" x14ac:dyDescent="0.25">
      <c r="A1884">
        <v>1882</v>
      </c>
      <c r="B1884" t="s">
        <v>5331</v>
      </c>
      <c r="C1884" s="6" t="s">
        <v>1395</v>
      </c>
      <c r="D1884">
        <v>41</v>
      </c>
      <c r="E1884" t="s">
        <v>54</v>
      </c>
      <c r="F1884" t="s">
        <v>47</v>
      </c>
      <c r="G1884" t="s">
        <v>93</v>
      </c>
      <c r="H1884" t="s">
        <v>93</v>
      </c>
      <c r="I1884" t="s">
        <v>57</v>
      </c>
      <c r="J1884" t="s">
        <v>93</v>
      </c>
      <c r="K1884" t="s">
        <v>93</v>
      </c>
      <c r="L1884" t="s">
        <v>50</v>
      </c>
      <c r="N1884" t="s">
        <v>350</v>
      </c>
      <c r="O1884" t="s">
        <v>70</v>
      </c>
      <c r="P1884" t="s">
        <v>93</v>
      </c>
      <c r="Q1884" t="s">
        <v>93</v>
      </c>
      <c r="R1884" t="s">
        <v>57</v>
      </c>
      <c r="S1884" t="s">
        <v>994</v>
      </c>
      <c r="V1884" t="s">
        <v>42</v>
      </c>
      <c r="AL1884" t="s">
        <v>43</v>
      </c>
    </row>
    <row r="1885" spans="1:38" x14ac:dyDescent="0.25">
      <c r="A1885">
        <v>1883</v>
      </c>
      <c r="B1885" t="s">
        <v>5332</v>
      </c>
      <c r="C1885" s="6" t="s">
        <v>5333</v>
      </c>
      <c r="D1885">
        <v>53</v>
      </c>
      <c r="E1885" t="s">
        <v>46</v>
      </c>
      <c r="F1885" t="s">
        <v>55</v>
      </c>
      <c r="G1885" t="s">
        <v>320</v>
      </c>
      <c r="H1885" t="s">
        <v>49</v>
      </c>
      <c r="I1885" t="s">
        <v>57</v>
      </c>
      <c r="J1885" t="s">
        <v>320</v>
      </c>
      <c r="K1885" t="s">
        <v>49</v>
      </c>
      <c r="L1885" t="s">
        <v>70</v>
      </c>
      <c r="N1885" t="s">
        <v>166</v>
      </c>
      <c r="O1885" t="s">
        <v>70</v>
      </c>
      <c r="P1885" t="s">
        <v>320</v>
      </c>
      <c r="Q1885" t="s">
        <v>49</v>
      </c>
      <c r="R1885" t="s">
        <v>57</v>
      </c>
      <c r="S1885" t="s">
        <v>5334</v>
      </c>
      <c r="U1885" t="s">
        <v>42</v>
      </c>
      <c r="W1885" t="s">
        <v>42</v>
      </c>
      <c r="AA1885" t="s">
        <v>42</v>
      </c>
      <c r="AL1885" t="s">
        <v>43</v>
      </c>
    </row>
    <row r="1886" spans="1:38" x14ac:dyDescent="0.25">
      <c r="A1886">
        <v>1884</v>
      </c>
      <c r="B1886" t="s">
        <v>5335</v>
      </c>
      <c r="C1886" s="6" t="s">
        <v>4471</v>
      </c>
      <c r="D1886">
        <v>46</v>
      </c>
      <c r="E1886" t="s">
        <v>46</v>
      </c>
      <c r="F1886" t="s">
        <v>55</v>
      </c>
      <c r="G1886" t="s">
        <v>251</v>
      </c>
      <c r="H1886" t="s">
        <v>251</v>
      </c>
      <c r="I1886" t="s">
        <v>57</v>
      </c>
      <c r="J1886" t="s">
        <v>251</v>
      </c>
      <c r="K1886" t="s">
        <v>251</v>
      </c>
      <c r="L1886" t="s">
        <v>70</v>
      </c>
      <c r="N1886" t="s">
        <v>59</v>
      </c>
      <c r="O1886" t="s">
        <v>70</v>
      </c>
      <c r="P1886" t="s">
        <v>251</v>
      </c>
      <c r="Q1886" t="s">
        <v>251</v>
      </c>
      <c r="R1886" t="s">
        <v>57</v>
      </c>
      <c r="S1886" t="s">
        <v>726</v>
      </c>
      <c r="U1886" t="s">
        <v>42</v>
      </c>
      <c r="W1886" t="s">
        <v>42</v>
      </c>
      <c r="AL1886" t="s">
        <v>43</v>
      </c>
    </row>
    <row r="1887" spans="1:38" x14ac:dyDescent="0.25">
      <c r="A1887">
        <v>1885</v>
      </c>
      <c r="B1887" t="s">
        <v>5336</v>
      </c>
      <c r="C1887" s="6" t="s">
        <v>5337</v>
      </c>
      <c r="D1887">
        <v>56</v>
      </c>
      <c r="E1887" t="s">
        <v>54</v>
      </c>
      <c r="F1887" t="s">
        <v>55</v>
      </c>
      <c r="G1887" t="s">
        <v>362</v>
      </c>
      <c r="H1887" t="s">
        <v>251</v>
      </c>
      <c r="J1887" t="s">
        <v>362</v>
      </c>
      <c r="K1887" t="s">
        <v>251</v>
      </c>
      <c r="L1887" t="s">
        <v>70</v>
      </c>
      <c r="N1887" t="s">
        <v>102</v>
      </c>
      <c r="O1887" t="s">
        <v>70</v>
      </c>
      <c r="S1887" t="s">
        <v>762</v>
      </c>
      <c r="Y1887" t="s">
        <v>42</v>
      </c>
      <c r="AB1887" t="s">
        <v>42</v>
      </c>
      <c r="AC1887" t="s">
        <v>42</v>
      </c>
      <c r="AL1887" t="s">
        <v>43</v>
      </c>
    </row>
    <row r="1888" spans="1:38" x14ac:dyDescent="0.25">
      <c r="A1888">
        <v>1886</v>
      </c>
      <c r="B1888" t="s">
        <v>5338</v>
      </c>
      <c r="C1888" s="6" t="s">
        <v>1343</v>
      </c>
      <c r="D1888">
        <v>49</v>
      </c>
      <c r="E1888" t="s">
        <v>46</v>
      </c>
      <c r="F1888" t="s">
        <v>47</v>
      </c>
      <c r="G1888" t="s">
        <v>208</v>
      </c>
      <c r="I1888" t="s">
        <v>57</v>
      </c>
      <c r="J1888" t="s">
        <v>208</v>
      </c>
      <c r="K1888" t="s">
        <v>93</v>
      </c>
      <c r="L1888" t="s">
        <v>50</v>
      </c>
      <c r="O1888" t="s">
        <v>70</v>
      </c>
      <c r="P1888" t="s">
        <v>208</v>
      </c>
      <c r="Q1888" t="s">
        <v>93</v>
      </c>
      <c r="R1888" t="s">
        <v>57</v>
      </c>
      <c r="S1888" t="s">
        <v>5339</v>
      </c>
      <c r="U1888" t="s">
        <v>42</v>
      </c>
      <c r="V1888" t="s">
        <v>42</v>
      </c>
      <c r="W1888" t="s">
        <v>42</v>
      </c>
      <c r="AA1888" t="s">
        <v>42</v>
      </c>
      <c r="AK1888" t="s">
        <v>42</v>
      </c>
      <c r="AL1888" t="s">
        <v>43</v>
      </c>
    </row>
    <row r="1889" spans="1:38" x14ac:dyDescent="0.25">
      <c r="A1889">
        <v>1887</v>
      </c>
      <c r="B1889" t="s">
        <v>5340</v>
      </c>
      <c r="C1889" s="6" t="s">
        <v>2224</v>
      </c>
      <c r="D1889">
        <v>53</v>
      </c>
      <c r="E1889" t="s">
        <v>46</v>
      </c>
      <c r="F1889" t="s">
        <v>55</v>
      </c>
      <c r="G1889" t="s">
        <v>260</v>
      </c>
      <c r="H1889" t="s">
        <v>49</v>
      </c>
      <c r="I1889" t="s">
        <v>57</v>
      </c>
      <c r="J1889" t="s">
        <v>260</v>
      </c>
      <c r="K1889" t="s">
        <v>49</v>
      </c>
      <c r="L1889" t="s">
        <v>70</v>
      </c>
      <c r="N1889" t="s">
        <v>166</v>
      </c>
      <c r="O1889" t="s">
        <v>70</v>
      </c>
      <c r="P1889" t="s">
        <v>260</v>
      </c>
      <c r="Q1889" t="s">
        <v>49</v>
      </c>
      <c r="R1889" t="s">
        <v>57</v>
      </c>
      <c r="S1889" t="s">
        <v>5341</v>
      </c>
      <c r="AE1889" t="s">
        <v>42</v>
      </c>
      <c r="AL1889" t="s">
        <v>43</v>
      </c>
    </row>
    <row r="1890" spans="1:38" x14ac:dyDescent="0.25">
      <c r="A1890">
        <v>1888</v>
      </c>
      <c r="B1890" t="s">
        <v>5342</v>
      </c>
      <c r="C1890" s="6" t="s">
        <v>1845</v>
      </c>
      <c r="D1890">
        <v>50</v>
      </c>
      <c r="E1890" t="s">
        <v>46</v>
      </c>
      <c r="F1890" t="s">
        <v>55</v>
      </c>
      <c r="G1890" t="s">
        <v>151</v>
      </c>
      <c r="H1890" t="s">
        <v>93</v>
      </c>
      <c r="J1890" t="s">
        <v>151</v>
      </c>
      <c r="K1890" t="s">
        <v>93</v>
      </c>
      <c r="L1890" t="s">
        <v>70</v>
      </c>
      <c r="N1890" t="s">
        <v>59</v>
      </c>
      <c r="O1890" t="s">
        <v>70</v>
      </c>
      <c r="S1890" t="s">
        <v>5343</v>
      </c>
      <c r="U1890" t="s">
        <v>42</v>
      </c>
      <c r="AA1890" t="s">
        <v>42</v>
      </c>
      <c r="AF1890" t="s">
        <v>42</v>
      </c>
      <c r="AL1890" t="s">
        <v>43</v>
      </c>
    </row>
    <row r="1891" spans="1:38" x14ac:dyDescent="0.25">
      <c r="A1891">
        <v>1889</v>
      </c>
      <c r="B1891" t="s">
        <v>5344</v>
      </c>
      <c r="C1891" s="6" t="s">
        <v>5345</v>
      </c>
      <c r="D1891">
        <v>41</v>
      </c>
      <c r="E1891" t="s">
        <v>46</v>
      </c>
      <c r="F1891" t="s">
        <v>55</v>
      </c>
      <c r="G1891" t="s">
        <v>944</v>
      </c>
      <c r="H1891" t="s">
        <v>101</v>
      </c>
      <c r="I1891" t="s">
        <v>57</v>
      </c>
      <c r="J1891" t="s">
        <v>422</v>
      </c>
      <c r="L1891" t="s">
        <v>34</v>
      </c>
      <c r="M1891" t="s">
        <v>280</v>
      </c>
      <c r="N1891" t="s">
        <v>69</v>
      </c>
      <c r="O1891" t="s">
        <v>287</v>
      </c>
      <c r="P1891" t="s">
        <v>422</v>
      </c>
      <c r="S1891" t="s">
        <v>4648</v>
      </c>
      <c r="V1891" t="s">
        <v>42</v>
      </c>
      <c r="W1891" t="s">
        <v>42</v>
      </c>
      <c r="AK1891" t="s">
        <v>42</v>
      </c>
      <c r="AL1891" t="s">
        <v>43</v>
      </c>
    </row>
    <row r="1892" spans="1:38" x14ac:dyDescent="0.25">
      <c r="A1892">
        <v>1890</v>
      </c>
      <c r="B1892" t="s">
        <v>5346</v>
      </c>
      <c r="C1892" s="6" t="s">
        <v>5183</v>
      </c>
      <c r="D1892">
        <v>62</v>
      </c>
      <c r="E1892" t="s">
        <v>46</v>
      </c>
      <c r="F1892" t="s">
        <v>55</v>
      </c>
      <c r="G1892" t="s">
        <v>87</v>
      </c>
      <c r="H1892" t="s">
        <v>82</v>
      </c>
      <c r="I1892" t="s">
        <v>57</v>
      </c>
      <c r="J1892" t="s">
        <v>87</v>
      </c>
      <c r="K1892" t="s">
        <v>82</v>
      </c>
      <c r="L1892" t="s">
        <v>70</v>
      </c>
      <c r="N1892" t="s">
        <v>59</v>
      </c>
      <c r="O1892" t="s">
        <v>70</v>
      </c>
      <c r="P1892" t="s">
        <v>87</v>
      </c>
      <c r="Q1892" t="s">
        <v>82</v>
      </c>
      <c r="S1892" t="s">
        <v>5347</v>
      </c>
      <c r="V1892" t="s">
        <v>42</v>
      </c>
      <c r="AL1892" t="s">
        <v>43</v>
      </c>
    </row>
    <row r="1893" spans="1:38" x14ac:dyDescent="0.25">
      <c r="A1893">
        <v>1891</v>
      </c>
      <c r="B1893" t="s">
        <v>5348</v>
      </c>
      <c r="C1893" s="6" t="s">
        <v>2716</v>
      </c>
      <c r="D1893">
        <v>56</v>
      </c>
      <c r="E1893" t="s">
        <v>46</v>
      </c>
      <c r="F1893" t="s">
        <v>55</v>
      </c>
      <c r="G1893" t="s">
        <v>346</v>
      </c>
      <c r="H1893" t="s">
        <v>93</v>
      </c>
      <c r="J1893" t="s">
        <v>346</v>
      </c>
      <c r="K1893" t="s">
        <v>93</v>
      </c>
      <c r="L1893" t="s">
        <v>70</v>
      </c>
      <c r="N1893" t="s">
        <v>102</v>
      </c>
      <c r="O1893" t="s">
        <v>70</v>
      </c>
      <c r="S1893" t="s">
        <v>5349</v>
      </c>
      <c r="W1893" t="s">
        <v>42</v>
      </c>
      <c r="Y1893" t="s">
        <v>42</v>
      </c>
      <c r="Z1893" t="s">
        <v>42</v>
      </c>
      <c r="AL1893" t="s">
        <v>43</v>
      </c>
    </row>
    <row r="1894" spans="1:38" x14ac:dyDescent="0.25">
      <c r="A1894">
        <v>1892</v>
      </c>
      <c r="B1894" t="s">
        <v>5350</v>
      </c>
      <c r="C1894" s="6" t="s">
        <v>3658</v>
      </c>
      <c r="D1894">
        <v>33</v>
      </c>
      <c r="E1894" t="s">
        <v>46</v>
      </c>
      <c r="F1894" t="s">
        <v>55</v>
      </c>
      <c r="G1894" t="s">
        <v>1740</v>
      </c>
      <c r="J1894" t="s">
        <v>1740</v>
      </c>
      <c r="L1894" t="s">
        <v>50</v>
      </c>
      <c r="N1894" t="s">
        <v>269</v>
      </c>
      <c r="O1894" t="s">
        <v>70</v>
      </c>
      <c r="S1894" t="s">
        <v>78</v>
      </c>
      <c r="W1894" t="s">
        <v>42</v>
      </c>
      <c r="AL1894" t="s">
        <v>43</v>
      </c>
    </row>
    <row r="1895" spans="1:38" x14ac:dyDescent="0.25">
      <c r="A1895">
        <v>1893</v>
      </c>
      <c r="B1895" t="s">
        <v>5351</v>
      </c>
      <c r="C1895" s="6" t="s">
        <v>2332</v>
      </c>
      <c r="D1895">
        <v>72</v>
      </c>
      <c r="E1895" t="s">
        <v>46</v>
      </c>
      <c r="F1895" t="s">
        <v>55</v>
      </c>
      <c r="G1895" t="s">
        <v>447</v>
      </c>
      <c r="H1895" t="s">
        <v>82</v>
      </c>
      <c r="I1895" t="s">
        <v>57</v>
      </c>
      <c r="J1895" t="s">
        <v>447</v>
      </c>
      <c r="L1895" t="s">
        <v>70</v>
      </c>
      <c r="N1895" t="s">
        <v>5352</v>
      </c>
      <c r="O1895" t="s">
        <v>70</v>
      </c>
      <c r="P1895" t="s">
        <v>447</v>
      </c>
      <c r="S1895" t="s">
        <v>5353</v>
      </c>
      <c r="W1895" t="s">
        <v>42</v>
      </c>
      <c r="AI1895" t="s">
        <v>487</v>
      </c>
      <c r="AK1895" t="s">
        <v>42</v>
      </c>
      <c r="AL1895" t="s">
        <v>43</v>
      </c>
    </row>
    <row r="1896" spans="1:38" x14ac:dyDescent="0.25">
      <c r="A1896">
        <v>1894</v>
      </c>
      <c r="B1896" t="s">
        <v>5354</v>
      </c>
      <c r="C1896" s="6" t="s">
        <v>2184</v>
      </c>
      <c r="D1896">
        <v>53</v>
      </c>
      <c r="E1896" t="s">
        <v>46</v>
      </c>
      <c r="F1896" t="s">
        <v>55</v>
      </c>
      <c r="G1896" t="s">
        <v>341</v>
      </c>
      <c r="H1896" t="s">
        <v>101</v>
      </c>
      <c r="I1896" t="s">
        <v>57</v>
      </c>
      <c r="J1896" t="s">
        <v>341</v>
      </c>
      <c r="K1896" t="s">
        <v>101</v>
      </c>
      <c r="L1896" t="s">
        <v>70</v>
      </c>
      <c r="N1896" t="s">
        <v>170</v>
      </c>
      <c r="O1896" t="s">
        <v>70</v>
      </c>
      <c r="P1896" t="s">
        <v>341</v>
      </c>
      <c r="Q1896" t="s">
        <v>101</v>
      </c>
      <c r="R1896" t="s">
        <v>57</v>
      </c>
      <c r="S1896" t="s">
        <v>5355</v>
      </c>
      <c r="U1896" t="s">
        <v>42</v>
      </c>
      <c r="V1896" t="s">
        <v>42</v>
      </c>
      <c r="W1896" t="s">
        <v>42</v>
      </c>
      <c r="X1896" t="s">
        <v>42</v>
      </c>
      <c r="AL1896" t="s">
        <v>43</v>
      </c>
    </row>
    <row r="1897" spans="1:38" x14ac:dyDescent="0.25">
      <c r="A1897">
        <v>1895</v>
      </c>
      <c r="B1897" t="s">
        <v>5356</v>
      </c>
      <c r="C1897" s="6" t="s">
        <v>5357</v>
      </c>
      <c r="D1897">
        <v>33</v>
      </c>
      <c r="E1897" t="s">
        <v>46</v>
      </c>
      <c r="F1897" t="s">
        <v>106</v>
      </c>
      <c r="J1897" t="s">
        <v>208</v>
      </c>
      <c r="K1897" t="s">
        <v>93</v>
      </c>
      <c r="L1897" t="s">
        <v>50</v>
      </c>
      <c r="N1897" t="s">
        <v>170</v>
      </c>
      <c r="O1897" t="s">
        <v>70</v>
      </c>
      <c r="P1897" t="s">
        <v>208</v>
      </c>
      <c r="Q1897" t="s">
        <v>93</v>
      </c>
      <c r="R1897" t="s">
        <v>57</v>
      </c>
      <c r="S1897" t="s">
        <v>5358</v>
      </c>
      <c r="V1897" t="s">
        <v>42</v>
      </c>
      <c r="W1897" t="s">
        <v>42</v>
      </c>
      <c r="AL1897" t="s">
        <v>43</v>
      </c>
    </row>
    <row r="1898" spans="1:38" x14ac:dyDescent="0.25">
      <c r="A1898">
        <v>1896</v>
      </c>
      <c r="B1898" t="s">
        <v>5359</v>
      </c>
      <c r="C1898" s="6" t="s">
        <v>5360</v>
      </c>
      <c r="D1898">
        <v>49</v>
      </c>
      <c r="E1898" t="s">
        <v>46</v>
      </c>
      <c r="F1898" t="s">
        <v>55</v>
      </c>
      <c r="G1898" t="s">
        <v>260</v>
      </c>
      <c r="H1898" t="s">
        <v>49</v>
      </c>
      <c r="J1898" t="s">
        <v>260</v>
      </c>
      <c r="K1898" t="s">
        <v>49</v>
      </c>
      <c r="L1898" t="s">
        <v>70</v>
      </c>
      <c r="N1898" t="s">
        <v>102</v>
      </c>
      <c r="O1898" t="s">
        <v>70</v>
      </c>
      <c r="S1898" t="s">
        <v>5361</v>
      </c>
      <c r="AA1898" t="s">
        <v>42</v>
      </c>
      <c r="AC1898" t="s">
        <v>42</v>
      </c>
      <c r="AL1898" t="s">
        <v>43</v>
      </c>
    </row>
    <row r="1899" spans="1:38" x14ac:dyDescent="0.25">
      <c r="A1899">
        <v>1897</v>
      </c>
      <c r="B1899" t="s">
        <v>5362</v>
      </c>
      <c r="C1899" s="6" t="s">
        <v>1439</v>
      </c>
      <c r="D1899">
        <v>48</v>
      </c>
      <c r="E1899" t="s">
        <v>46</v>
      </c>
      <c r="F1899" t="s">
        <v>55</v>
      </c>
      <c r="G1899" t="s">
        <v>56</v>
      </c>
      <c r="H1899" t="s">
        <v>49</v>
      </c>
      <c r="I1899" t="s">
        <v>57</v>
      </c>
      <c r="J1899" t="s">
        <v>56</v>
      </c>
      <c r="K1899" t="s">
        <v>49</v>
      </c>
      <c r="L1899" t="s">
        <v>70</v>
      </c>
      <c r="N1899" t="s">
        <v>5363</v>
      </c>
      <c r="O1899" t="s">
        <v>70</v>
      </c>
      <c r="P1899" t="s">
        <v>56</v>
      </c>
      <c r="Q1899" t="s">
        <v>49</v>
      </c>
      <c r="S1899" t="s">
        <v>5364</v>
      </c>
      <c r="AA1899" t="s">
        <v>42</v>
      </c>
      <c r="AB1899" t="s">
        <v>42</v>
      </c>
      <c r="AK1899" t="s">
        <v>42</v>
      </c>
      <c r="AL1899" t="s">
        <v>43</v>
      </c>
    </row>
    <row r="1900" spans="1:38" x14ac:dyDescent="0.25">
      <c r="A1900">
        <v>1898</v>
      </c>
      <c r="B1900" t="s">
        <v>5365</v>
      </c>
      <c r="C1900" s="6" t="s">
        <v>5366</v>
      </c>
      <c r="D1900">
        <v>41</v>
      </c>
      <c r="E1900" t="s">
        <v>54</v>
      </c>
      <c r="F1900" t="s">
        <v>55</v>
      </c>
      <c r="G1900" t="s">
        <v>245</v>
      </c>
      <c r="H1900" t="s">
        <v>93</v>
      </c>
      <c r="I1900" t="s">
        <v>57</v>
      </c>
      <c r="J1900" t="s">
        <v>245</v>
      </c>
      <c r="L1900" t="s">
        <v>70</v>
      </c>
      <c r="N1900" t="s">
        <v>59</v>
      </c>
      <c r="O1900" t="s">
        <v>70</v>
      </c>
      <c r="P1900" t="s">
        <v>245</v>
      </c>
      <c r="S1900" t="s">
        <v>5367</v>
      </c>
      <c r="U1900" t="s">
        <v>42</v>
      </c>
      <c r="W1900" t="s">
        <v>42</v>
      </c>
      <c r="AC1900" t="s">
        <v>42</v>
      </c>
      <c r="AK1900" t="s">
        <v>42</v>
      </c>
      <c r="AL1900" t="s">
        <v>43</v>
      </c>
    </row>
    <row r="1901" spans="1:38" x14ac:dyDescent="0.25">
      <c r="A1901">
        <v>1899</v>
      </c>
      <c r="B1901" t="s">
        <v>5368</v>
      </c>
      <c r="C1901" s="6" t="s">
        <v>5369</v>
      </c>
      <c r="D1901">
        <v>56</v>
      </c>
      <c r="E1901" t="s">
        <v>46</v>
      </c>
      <c r="F1901" t="s">
        <v>47</v>
      </c>
      <c r="G1901" t="s">
        <v>146</v>
      </c>
      <c r="J1901" t="s">
        <v>146</v>
      </c>
      <c r="L1901" t="s">
        <v>50</v>
      </c>
      <c r="N1901" t="s">
        <v>83</v>
      </c>
      <c r="O1901" t="s">
        <v>2559</v>
      </c>
      <c r="S1901" t="s">
        <v>51</v>
      </c>
      <c r="V1901" t="s">
        <v>42</v>
      </c>
      <c r="AL1901" t="s">
        <v>43</v>
      </c>
    </row>
    <row r="1902" spans="1:38" x14ac:dyDescent="0.25">
      <c r="A1902">
        <v>1900</v>
      </c>
      <c r="B1902" t="s">
        <v>5370</v>
      </c>
      <c r="C1902" s="6" t="s">
        <v>5371</v>
      </c>
      <c r="D1902">
        <v>27</v>
      </c>
      <c r="E1902" t="s">
        <v>46</v>
      </c>
      <c r="F1902" t="s">
        <v>55</v>
      </c>
      <c r="G1902" t="s">
        <v>58</v>
      </c>
      <c r="H1902" t="s">
        <v>49</v>
      </c>
      <c r="I1902" t="s">
        <v>57</v>
      </c>
      <c r="J1902" t="s">
        <v>58</v>
      </c>
      <c r="K1902" t="s">
        <v>49</v>
      </c>
      <c r="L1902" t="s">
        <v>70</v>
      </c>
      <c r="N1902" t="s">
        <v>59</v>
      </c>
      <c r="O1902" t="s">
        <v>70</v>
      </c>
      <c r="P1902" t="s">
        <v>58</v>
      </c>
      <c r="Q1902" t="s">
        <v>49</v>
      </c>
      <c r="R1902" t="s">
        <v>57</v>
      </c>
      <c r="S1902" t="s">
        <v>5372</v>
      </c>
      <c r="U1902" t="s">
        <v>42</v>
      </c>
      <c r="V1902" t="s">
        <v>42</v>
      </c>
      <c r="AC1902" t="s">
        <v>42</v>
      </c>
      <c r="AL1902" t="s">
        <v>43</v>
      </c>
    </row>
    <row r="1903" spans="1:38" x14ac:dyDescent="0.25">
      <c r="A1903">
        <v>1901</v>
      </c>
      <c r="B1903" t="s">
        <v>5373</v>
      </c>
      <c r="C1903" s="6" t="s">
        <v>1448</v>
      </c>
      <c r="D1903">
        <v>30</v>
      </c>
      <c r="E1903" t="s">
        <v>46</v>
      </c>
      <c r="F1903" t="s">
        <v>55</v>
      </c>
      <c r="G1903" t="s">
        <v>422</v>
      </c>
      <c r="H1903" t="s">
        <v>82</v>
      </c>
      <c r="I1903" t="s">
        <v>57</v>
      </c>
      <c r="J1903" t="s">
        <v>422</v>
      </c>
      <c r="K1903" t="s">
        <v>82</v>
      </c>
      <c r="L1903" t="s">
        <v>34</v>
      </c>
      <c r="M1903" t="s">
        <v>5374</v>
      </c>
      <c r="N1903" t="s">
        <v>59</v>
      </c>
      <c r="O1903" t="s">
        <v>287</v>
      </c>
      <c r="P1903" t="s">
        <v>422</v>
      </c>
      <c r="Q1903" t="s">
        <v>82</v>
      </c>
      <c r="R1903" t="s">
        <v>57</v>
      </c>
      <c r="S1903" t="s">
        <v>412</v>
      </c>
      <c r="W1903" t="s">
        <v>42</v>
      </c>
      <c r="AL1903" t="s">
        <v>43</v>
      </c>
    </row>
    <row r="1904" spans="1:38" x14ac:dyDescent="0.25">
      <c r="A1904">
        <v>1902</v>
      </c>
      <c r="B1904" t="s">
        <v>5375</v>
      </c>
      <c r="C1904" s="6" t="s">
        <v>1881</v>
      </c>
      <c r="D1904">
        <v>49</v>
      </c>
      <c r="E1904" t="s">
        <v>54</v>
      </c>
      <c r="F1904" t="s">
        <v>55</v>
      </c>
      <c r="G1904" t="s">
        <v>208</v>
      </c>
      <c r="H1904" t="s">
        <v>93</v>
      </c>
      <c r="I1904" t="s">
        <v>57</v>
      </c>
      <c r="J1904" t="s">
        <v>208</v>
      </c>
      <c r="K1904" t="s">
        <v>93</v>
      </c>
      <c r="L1904" t="s">
        <v>50</v>
      </c>
      <c r="N1904" t="s">
        <v>59</v>
      </c>
      <c r="O1904" t="s">
        <v>70</v>
      </c>
      <c r="P1904" t="s">
        <v>208</v>
      </c>
      <c r="Q1904" t="s">
        <v>93</v>
      </c>
      <c r="R1904" t="s">
        <v>57</v>
      </c>
      <c r="S1904" t="s">
        <v>873</v>
      </c>
      <c r="V1904" t="s">
        <v>42</v>
      </c>
      <c r="AL1904" t="s">
        <v>43</v>
      </c>
    </row>
    <row r="1905" spans="1:38" x14ac:dyDescent="0.25">
      <c r="A1905">
        <v>1903</v>
      </c>
      <c r="B1905" t="s">
        <v>5376</v>
      </c>
      <c r="C1905" s="6" t="s">
        <v>141</v>
      </c>
      <c r="D1905">
        <v>72</v>
      </c>
      <c r="E1905" t="s">
        <v>54</v>
      </c>
      <c r="F1905" t="s">
        <v>55</v>
      </c>
      <c r="G1905" t="s">
        <v>2228</v>
      </c>
      <c r="H1905" t="s">
        <v>82</v>
      </c>
      <c r="I1905" t="s">
        <v>57</v>
      </c>
      <c r="J1905" t="s">
        <v>2228</v>
      </c>
      <c r="L1905" t="s">
        <v>70</v>
      </c>
      <c r="P1905" t="s">
        <v>2228</v>
      </c>
      <c r="S1905" t="s">
        <v>5377</v>
      </c>
      <c r="Y1905" t="s">
        <v>42</v>
      </c>
      <c r="AA1905" t="s">
        <v>42</v>
      </c>
      <c r="AB1905" t="s">
        <v>42</v>
      </c>
      <c r="AK1905" t="s">
        <v>42</v>
      </c>
      <c r="AL1905" t="s">
        <v>43</v>
      </c>
    </row>
    <row r="1906" spans="1:38" x14ac:dyDescent="0.25">
      <c r="A1906">
        <v>1904</v>
      </c>
      <c r="B1906" t="s">
        <v>5378</v>
      </c>
      <c r="C1906" s="6" t="s">
        <v>5379</v>
      </c>
      <c r="D1906">
        <v>35</v>
      </c>
      <c r="E1906" t="s">
        <v>46</v>
      </c>
      <c r="F1906" t="s">
        <v>55</v>
      </c>
      <c r="G1906" t="s">
        <v>3731</v>
      </c>
      <c r="H1906" t="s">
        <v>101</v>
      </c>
      <c r="I1906" t="s">
        <v>57</v>
      </c>
      <c r="J1906" t="s">
        <v>82</v>
      </c>
      <c r="K1906" t="s">
        <v>82</v>
      </c>
      <c r="L1906" t="s">
        <v>50</v>
      </c>
      <c r="N1906" t="s">
        <v>170</v>
      </c>
      <c r="O1906" t="s">
        <v>298</v>
      </c>
      <c r="P1906" t="s">
        <v>82</v>
      </c>
      <c r="Q1906" t="s">
        <v>82</v>
      </c>
      <c r="S1906" t="s">
        <v>5380</v>
      </c>
      <c r="W1906" t="s">
        <v>42</v>
      </c>
      <c r="AC1906" t="s">
        <v>42</v>
      </c>
      <c r="AK1906" t="s">
        <v>42</v>
      </c>
      <c r="AL1906" t="s">
        <v>43</v>
      </c>
    </row>
    <row r="1907" spans="1:38" x14ac:dyDescent="0.25">
      <c r="A1907">
        <v>1905</v>
      </c>
      <c r="B1907" t="s">
        <v>5381</v>
      </c>
      <c r="C1907" s="6" t="s">
        <v>437</v>
      </c>
      <c r="D1907">
        <v>35</v>
      </c>
      <c r="E1907" t="s">
        <v>46</v>
      </c>
      <c r="F1907" t="s">
        <v>55</v>
      </c>
      <c r="G1907" t="s">
        <v>496</v>
      </c>
      <c r="H1907" t="s">
        <v>101</v>
      </c>
      <c r="I1907" t="s">
        <v>57</v>
      </c>
      <c r="J1907" t="s">
        <v>2303</v>
      </c>
      <c r="K1907" t="s">
        <v>101</v>
      </c>
      <c r="L1907" t="s">
        <v>34</v>
      </c>
      <c r="N1907" t="s">
        <v>350</v>
      </c>
      <c r="O1907" t="s">
        <v>110</v>
      </c>
      <c r="P1907" t="s">
        <v>2303</v>
      </c>
      <c r="Q1907" t="s">
        <v>101</v>
      </c>
      <c r="S1907" t="s">
        <v>3860</v>
      </c>
      <c r="T1907" t="s">
        <v>2199</v>
      </c>
      <c r="U1907" t="s">
        <v>42</v>
      </c>
      <c r="V1907" t="s">
        <v>42</v>
      </c>
      <c r="W1907" t="s">
        <v>42</v>
      </c>
      <c r="X1907" t="s">
        <v>42</v>
      </c>
      <c r="AA1907" t="s">
        <v>42</v>
      </c>
      <c r="AK1907" t="s">
        <v>42</v>
      </c>
      <c r="AL1907" t="s">
        <v>43</v>
      </c>
    </row>
    <row r="1908" spans="1:38" x14ac:dyDescent="0.25">
      <c r="A1908">
        <v>1906</v>
      </c>
      <c r="B1908" t="s">
        <v>5382</v>
      </c>
      <c r="C1908" s="6" t="s">
        <v>5383</v>
      </c>
      <c r="D1908">
        <v>26</v>
      </c>
      <c r="E1908" t="s">
        <v>46</v>
      </c>
      <c r="F1908" t="s">
        <v>55</v>
      </c>
      <c r="G1908" t="s">
        <v>251</v>
      </c>
      <c r="J1908" t="s">
        <v>251</v>
      </c>
      <c r="L1908" t="s">
        <v>70</v>
      </c>
      <c r="N1908" t="s">
        <v>166</v>
      </c>
      <c r="O1908" t="s">
        <v>70</v>
      </c>
      <c r="S1908" t="s">
        <v>5384</v>
      </c>
      <c r="U1908" t="s">
        <v>42</v>
      </c>
      <c r="W1908" t="s">
        <v>42</v>
      </c>
      <c r="Y1908" t="s">
        <v>42</v>
      </c>
      <c r="AA1908" t="s">
        <v>42</v>
      </c>
      <c r="AL1908" t="s">
        <v>43</v>
      </c>
    </row>
    <row r="1909" spans="1:38" x14ac:dyDescent="0.25">
      <c r="A1909">
        <v>1907</v>
      </c>
      <c r="B1909" t="s">
        <v>5385</v>
      </c>
      <c r="C1909" s="6" t="s">
        <v>5386</v>
      </c>
      <c r="D1909">
        <v>58</v>
      </c>
      <c r="E1909" t="s">
        <v>46</v>
      </c>
      <c r="F1909" t="s">
        <v>55</v>
      </c>
      <c r="G1909" t="s">
        <v>1548</v>
      </c>
      <c r="J1909" t="s">
        <v>1548</v>
      </c>
      <c r="K1909" t="s">
        <v>251</v>
      </c>
      <c r="L1909" t="s">
        <v>70</v>
      </c>
      <c r="N1909" t="s">
        <v>5387</v>
      </c>
      <c r="O1909" t="s">
        <v>70</v>
      </c>
      <c r="S1909" t="s">
        <v>385</v>
      </c>
      <c r="W1909" t="s">
        <v>42</v>
      </c>
      <c r="Y1909" t="s">
        <v>42</v>
      </c>
      <c r="AL1909" t="s">
        <v>43</v>
      </c>
    </row>
    <row r="1910" spans="1:38" x14ac:dyDescent="0.25">
      <c r="A1910">
        <v>1908</v>
      </c>
      <c r="B1910" t="s">
        <v>5388</v>
      </c>
      <c r="C1910" s="6" t="s">
        <v>5389</v>
      </c>
      <c r="D1910">
        <v>66</v>
      </c>
      <c r="E1910" t="s">
        <v>46</v>
      </c>
      <c r="F1910" t="s">
        <v>55</v>
      </c>
      <c r="G1910" t="s">
        <v>178</v>
      </c>
      <c r="H1910" t="s">
        <v>82</v>
      </c>
      <c r="I1910" t="s">
        <v>57</v>
      </c>
      <c r="J1910" t="s">
        <v>178</v>
      </c>
      <c r="K1910" t="s">
        <v>82</v>
      </c>
      <c r="L1910" t="s">
        <v>70</v>
      </c>
      <c r="N1910" t="s">
        <v>166</v>
      </c>
      <c r="O1910" t="s">
        <v>70</v>
      </c>
      <c r="P1910" t="s">
        <v>178</v>
      </c>
      <c r="Q1910" t="s">
        <v>82</v>
      </c>
      <c r="S1910" t="s">
        <v>5390</v>
      </c>
      <c r="U1910" t="s">
        <v>42</v>
      </c>
      <c r="W1910" t="s">
        <v>42</v>
      </c>
      <c r="X1910" t="s">
        <v>42</v>
      </c>
      <c r="AK1910" t="s">
        <v>42</v>
      </c>
      <c r="AL1910" t="s">
        <v>43</v>
      </c>
    </row>
    <row r="1911" spans="1:38" x14ac:dyDescent="0.25">
      <c r="A1911">
        <v>1909</v>
      </c>
      <c r="B1911" t="s">
        <v>5391</v>
      </c>
      <c r="C1911" s="6" t="s">
        <v>5392</v>
      </c>
      <c r="D1911">
        <v>38</v>
      </c>
      <c r="E1911" t="s">
        <v>54</v>
      </c>
      <c r="F1911" t="s">
        <v>55</v>
      </c>
      <c r="G1911" t="s">
        <v>1022</v>
      </c>
      <c r="H1911" t="s">
        <v>93</v>
      </c>
      <c r="J1911" t="s">
        <v>165</v>
      </c>
      <c r="K1911" t="s">
        <v>93</v>
      </c>
      <c r="L1911" t="s">
        <v>50</v>
      </c>
      <c r="N1911" t="s">
        <v>170</v>
      </c>
      <c r="O1911" t="s">
        <v>70</v>
      </c>
      <c r="S1911" t="s">
        <v>1867</v>
      </c>
      <c r="U1911" t="s">
        <v>42</v>
      </c>
      <c r="V1911" t="s">
        <v>42</v>
      </c>
      <c r="AL1911" t="s">
        <v>43</v>
      </c>
    </row>
    <row r="1912" spans="1:38" x14ac:dyDescent="0.25">
      <c r="A1912">
        <v>1910</v>
      </c>
      <c r="B1912" t="s">
        <v>5393</v>
      </c>
      <c r="C1912" s="6" t="s">
        <v>4777</v>
      </c>
      <c r="D1912">
        <v>46</v>
      </c>
      <c r="E1912" t="s">
        <v>46</v>
      </c>
      <c r="F1912" t="s">
        <v>55</v>
      </c>
      <c r="G1912" t="s">
        <v>842</v>
      </c>
      <c r="H1912" t="s">
        <v>82</v>
      </c>
      <c r="J1912" t="s">
        <v>842</v>
      </c>
      <c r="K1912" t="s">
        <v>82</v>
      </c>
      <c r="L1912" t="s">
        <v>70</v>
      </c>
      <c r="N1912" t="s">
        <v>102</v>
      </c>
      <c r="O1912" t="s">
        <v>70</v>
      </c>
      <c r="S1912" t="s">
        <v>111</v>
      </c>
      <c r="AA1912" t="s">
        <v>42</v>
      </c>
      <c r="AB1912" t="s">
        <v>42</v>
      </c>
      <c r="AL1912" t="s">
        <v>43</v>
      </c>
    </row>
    <row r="1913" spans="1:38" x14ac:dyDescent="0.25">
      <c r="A1913">
        <v>1911</v>
      </c>
      <c r="B1913" t="s">
        <v>5394</v>
      </c>
      <c r="C1913" s="6" t="s">
        <v>1007</v>
      </c>
      <c r="D1913">
        <v>28</v>
      </c>
      <c r="E1913" t="s">
        <v>54</v>
      </c>
      <c r="F1913" t="s">
        <v>55</v>
      </c>
      <c r="G1913" t="s">
        <v>81</v>
      </c>
      <c r="H1913" t="s">
        <v>82</v>
      </c>
      <c r="I1913" t="s">
        <v>57</v>
      </c>
      <c r="J1913" t="s">
        <v>81</v>
      </c>
      <c r="K1913" t="s">
        <v>82</v>
      </c>
      <c r="L1913" t="s">
        <v>70</v>
      </c>
      <c r="O1913" t="s">
        <v>70</v>
      </c>
      <c r="P1913" t="s">
        <v>81</v>
      </c>
      <c r="Q1913" t="s">
        <v>82</v>
      </c>
      <c r="R1913" t="s">
        <v>57</v>
      </c>
      <c r="S1913" t="s">
        <v>342</v>
      </c>
      <c r="U1913" t="s">
        <v>42</v>
      </c>
      <c r="AK1913" t="s">
        <v>42</v>
      </c>
      <c r="AL1913" t="s">
        <v>43</v>
      </c>
    </row>
    <row r="1914" spans="1:38" x14ac:dyDescent="0.25">
      <c r="A1914">
        <v>1912</v>
      </c>
      <c r="B1914" t="s">
        <v>5395</v>
      </c>
      <c r="C1914" s="6" t="s">
        <v>2815</v>
      </c>
      <c r="D1914">
        <v>41</v>
      </c>
      <c r="E1914" t="s">
        <v>54</v>
      </c>
      <c r="F1914" t="s">
        <v>55</v>
      </c>
      <c r="G1914" t="s">
        <v>5396</v>
      </c>
      <c r="H1914" t="s">
        <v>66</v>
      </c>
      <c r="I1914" t="s">
        <v>67</v>
      </c>
      <c r="J1914" t="s">
        <v>48</v>
      </c>
      <c r="K1914" t="s">
        <v>49</v>
      </c>
      <c r="L1914" t="s">
        <v>50</v>
      </c>
      <c r="N1914" t="s">
        <v>59</v>
      </c>
      <c r="O1914" t="s">
        <v>70</v>
      </c>
      <c r="P1914" t="s">
        <v>5396</v>
      </c>
      <c r="Q1914" t="s">
        <v>66</v>
      </c>
      <c r="S1914" t="s">
        <v>5397</v>
      </c>
      <c r="W1914" t="s">
        <v>42</v>
      </c>
      <c r="AC1914" t="s">
        <v>42</v>
      </c>
      <c r="AD1914" t="s">
        <v>42</v>
      </c>
      <c r="AK1914" t="s">
        <v>42</v>
      </c>
      <c r="AL1914" t="s">
        <v>43</v>
      </c>
    </row>
    <row r="1915" spans="1:38" x14ac:dyDescent="0.25">
      <c r="A1915">
        <v>1913</v>
      </c>
      <c r="B1915" t="s">
        <v>5398</v>
      </c>
      <c r="C1915" s="6" t="s">
        <v>1499</v>
      </c>
      <c r="D1915">
        <v>25</v>
      </c>
      <c r="E1915" t="s">
        <v>46</v>
      </c>
      <c r="F1915" t="s">
        <v>55</v>
      </c>
      <c r="G1915" t="s">
        <v>2153</v>
      </c>
      <c r="H1915" t="s">
        <v>82</v>
      </c>
      <c r="J1915" t="s">
        <v>82</v>
      </c>
      <c r="K1915" t="s">
        <v>82</v>
      </c>
      <c r="L1915" t="s">
        <v>50</v>
      </c>
      <c r="N1915" t="s">
        <v>59</v>
      </c>
      <c r="O1915" t="s">
        <v>70</v>
      </c>
      <c r="S1915" t="s">
        <v>5399</v>
      </c>
      <c r="U1915" t="s">
        <v>42</v>
      </c>
      <c r="AI1915" t="s">
        <v>713</v>
      </c>
      <c r="AL1915" t="s">
        <v>43</v>
      </c>
    </row>
    <row r="1916" spans="1:38" x14ac:dyDescent="0.25">
      <c r="A1916">
        <v>1914</v>
      </c>
      <c r="B1916" t="s">
        <v>5400</v>
      </c>
      <c r="C1916" s="6" t="s">
        <v>2132</v>
      </c>
      <c r="D1916">
        <v>48</v>
      </c>
      <c r="E1916" t="s">
        <v>46</v>
      </c>
      <c r="F1916" t="s">
        <v>55</v>
      </c>
      <c r="G1916" t="s">
        <v>836</v>
      </c>
      <c r="H1916" t="s">
        <v>82</v>
      </c>
      <c r="J1916" t="s">
        <v>836</v>
      </c>
      <c r="K1916" t="s">
        <v>82</v>
      </c>
      <c r="L1916" t="s">
        <v>50</v>
      </c>
      <c r="N1916" t="s">
        <v>102</v>
      </c>
      <c r="O1916" t="s">
        <v>70</v>
      </c>
      <c r="S1916" t="s">
        <v>111</v>
      </c>
      <c r="Y1916" t="s">
        <v>42</v>
      </c>
      <c r="Z1916" t="s">
        <v>42</v>
      </c>
      <c r="AC1916" t="s">
        <v>42</v>
      </c>
      <c r="AI1916" t="s">
        <v>1528</v>
      </c>
      <c r="AL1916" t="s">
        <v>43</v>
      </c>
    </row>
    <row r="1917" spans="1:38" x14ac:dyDescent="0.25">
      <c r="A1917">
        <v>1915</v>
      </c>
      <c r="B1917" t="s">
        <v>5401</v>
      </c>
      <c r="C1917" s="6" t="s">
        <v>509</v>
      </c>
      <c r="D1917">
        <v>30</v>
      </c>
      <c r="E1917" t="s">
        <v>54</v>
      </c>
      <c r="F1917" t="s">
        <v>106</v>
      </c>
      <c r="G1917" t="s">
        <v>208</v>
      </c>
      <c r="H1917" t="s">
        <v>93</v>
      </c>
      <c r="I1917" t="s">
        <v>57</v>
      </c>
      <c r="J1917" t="s">
        <v>208</v>
      </c>
      <c r="K1917" t="s">
        <v>93</v>
      </c>
      <c r="L1917" t="s">
        <v>70</v>
      </c>
      <c r="N1917" t="s">
        <v>166</v>
      </c>
      <c r="O1917" t="s">
        <v>70</v>
      </c>
      <c r="P1917" t="s">
        <v>208</v>
      </c>
      <c r="Q1917" t="s">
        <v>93</v>
      </c>
      <c r="S1917" t="s">
        <v>5402</v>
      </c>
      <c r="U1917" t="s">
        <v>42</v>
      </c>
      <c r="V1917" t="s">
        <v>42</v>
      </c>
      <c r="W1917" t="s">
        <v>42</v>
      </c>
      <c r="AI1917" t="s">
        <v>713</v>
      </c>
      <c r="AK1917" t="s">
        <v>42</v>
      </c>
      <c r="AL1917" t="s">
        <v>43</v>
      </c>
    </row>
    <row r="1918" spans="1:38" x14ac:dyDescent="0.25">
      <c r="A1918">
        <v>1916</v>
      </c>
      <c r="B1918" t="s">
        <v>5403</v>
      </c>
      <c r="C1918" s="6" t="s">
        <v>1573</v>
      </c>
      <c r="D1918">
        <v>48</v>
      </c>
      <c r="E1918" t="s">
        <v>46</v>
      </c>
      <c r="F1918" t="s">
        <v>55</v>
      </c>
      <c r="G1918" t="s">
        <v>513</v>
      </c>
      <c r="H1918" t="s">
        <v>101</v>
      </c>
      <c r="I1918" t="s">
        <v>57</v>
      </c>
      <c r="J1918" t="s">
        <v>513</v>
      </c>
      <c r="L1918" t="s">
        <v>70</v>
      </c>
      <c r="N1918" t="s">
        <v>5404</v>
      </c>
      <c r="O1918" t="s">
        <v>70</v>
      </c>
      <c r="P1918" t="s">
        <v>101</v>
      </c>
      <c r="S1918" t="s">
        <v>5405</v>
      </c>
      <c r="W1918" t="s">
        <v>42</v>
      </c>
      <c r="AC1918" t="s">
        <v>42</v>
      </c>
      <c r="AK1918" t="s">
        <v>42</v>
      </c>
      <c r="AL1918" t="s">
        <v>43</v>
      </c>
    </row>
    <row r="1919" spans="1:38" x14ac:dyDescent="0.25">
      <c r="A1919">
        <v>1917</v>
      </c>
      <c r="B1919" t="s">
        <v>5406</v>
      </c>
      <c r="C1919" s="6" t="s">
        <v>1239</v>
      </c>
      <c r="D1919">
        <v>54</v>
      </c>
      <c r="E1919" t="s">
        <v>46</v>
      </c>
      <c r="F1919" t="s">
        <v>55</v>
      </c>
      <c r="G1919" t="s">
        <v>178</v>
      </c>
      <c r="H1919" t="s">
        <v>82</v>
      </c>
      <c r="I1919" t="s">
        <v>57</v>
      </c>
      <c r="J1919" t="s">
        <v>178</v>
      </c>
      <c r="K1919" t="s">
        <v>82</v>
      </c>
      <c r="L1919" t="s">
        <v>70</v>
      </c>
      <c r="O1919" t="s">
        <v>70</v>
      </c>
      <c r="S1919" t="s">
        <v>84</v>
      </c>
      <c r="U1919" t="s">
        <v>42</v>
      </c>
      <c r="AK1919" t="s">
        <v>42</v>
      </c>
      <c r="AL1919" t="s">
        <v>43</v>
      </c>
    </row>
    <row r="1920" spans="1:38" x14ac:dyDescent="0.25">
      <c r="A1920">
        <v>1918</v>
      </c>
      <c r="B1920" t="s">
        <v>5407</v>
      </c>
      <c r="C1920" s="6" t="s">
        <v>5408</v>
      </c>
      <c r="D1920">
        <v>32</v>
      </c>
      <c r="E1920" t="s">
        <v>46</v>
      </c>
      <c r="F1920" t="s">
        <v>55</v>
      </c>
      <c r="G1920" t="s">
        <v>81</v>
      </c>
      <c r="H1920" t="s">
        <v>82</v>
      </c>
      <c r="I1920" t="s">
        <v>57</v>
      </c>
      <c r="J1920" t="s">
        <v>81</v>
      </c>
      <c r="K1920" t="s">
        <v>82</v>
      </c>
      <c r="L1920" t="s">
        <v>70</v>
      </c>
      <c r="N1920" t="s">
        <v>166</v>
      </c>
      <c r="O1920" t="s">
        <v>70</v>
      </c>
      <c r="P1920" t="s">
        <v>81</v>
      </c>
      <c r="Q1920" t="s">
        <v>82</v>
      </c>
      <c r="S1920" t="s">
        <v>5409</v>
      </c>
      <c r="V1920" t="s">
        <v>42</v>
      </c>
      <c r="W1920" t="s">
        <v>42</v>
      </c>
      <c r="AK1920" t="s">
        <v>42</v>
      </c>
      <c r="AL1920" t="s">
        <v>43</v>
      </c>
    </row>
    <row r="1921" spans="1:38" x14ac:dyDescent="0.25">
      <c r="A1921">
        <v>1919</v>
      </c>
      <c r="B1921" t="s">
        <v>5410</v>
      </c>
      <c r="C1921" s="6" t="s">
        <v>5411</v>
      </c>
      <c r="D1921">
        <v>34</v>
      </c>
      <c r="E1921" t="s">
        <v>46</v>
      </c>
      <c r="F1921" t="s">
        <v>106</v>
      </c>
      <c r="G1921" t="s">
        <v>525</v>
      </c>
      <c r="H1921" t="s">
        <v>93</v>
      </c>
      <c r="I1921" t="s">
        <v>57</v>
      </c>
      <c r="J1921" t="s">
        <v>525</v>
      </c>
      <c r="L1921" t="s">
        <v>70</v>
      </c>
      <c r="N1921" t="s">
        <v>59</v>
      </c>
      <c r="O1921" t="s">
        <v>70</v>
      </c>
      <c r="P1921" t="s">
        <v>525</v>
      </c>
      <c r="S1921" t="s">
        <v>5412</v>
      </c>
      <c r="W1921" t="s">
        <v>42</v>
      </c>
      <c r="AI1921" t="s">
        <v>713</v>
      </c>
      <c r="AK1921" t="s">
        <v>42</v>
      </c>
      <c r="AL1921" t="s">
        <v>43</v>
      </c>
    </row>
    <row r="1922" spans="1:38" x14ac:dyDescent="0.25">
      <c r="A1922">
        <v>1920</v>
      </c>
      <c r="B1922" t="s">
        <v>5413</v>
      </c>
      <c r="C1922" s="6" t="s">
        <v>5414</v>
      </c>
      <c r="D1922">
        <v>51</v>
      </c>
      <c r="E1922" t="s">
        <v>54</v>
      </c>
      <c r="F1922" t="s">
        <v>55</v>
      </c>
      <c r="G1922" t="s">
        <v>82</v>
      </c>
      <c r="H1922" t="s">
        <v>82</v>
      </c>
      <c r="I1922" t="s">
        <v>57</v>
      </c>
      <c r="J1922" t="s">
        <v>82</v>
      </c>
      <c r="K1922" t="s">
        <v>82</v>
      </c>
      <c r="L1922" t="s">
        <v>70</v>
      </c>
      <c r="O1922" t="s">
        <v>70</v>
      </c>
      <c r="S1922" t="s">
        <v>659</v>
      </c>
      <c r="U1922" t="s">
        <v>42</v>
      </c>
      <c r="V1922" t="s">
        <v>42</v>
      </c>
      <c r="AL1922" t="s">
        <v>43</v>
      </c>
    </row>
    <row r="1923" spans="1:38" x14ac:dyDescent="0.25">
      <c r="A1923">
        <v>1921</v>
      </c>
      <c r="B1923" t="s">
        <v>5415</v>
      </c>
      <c r="C1923" s="6" t="s">
        <v>5416</v>
      </c>
      <c r="D1923">
        <v>45</v>
      </c>
      <c r="E1923" t="s">
        <v>46</v>
      </c>
      <c r="F1923" t="s">
        <v>55</v>
      </c>
      <c r="G1923" t="s">
        <v>395</v>
      </c>
      <c r="H1923" t="s">
        <v>49</v>
      </c>
      <c r="I1923" t="s">
        <v>57</v>
      </c>
      <c r="J1923" t="s">
        <v>395</v>
      </c>
      <c r="K1923" t="s">
        <v>49</v>
      </c>
      <c r="L1923" t="s">
        <v>70</v>
      </c>
      <c r="N1923" t="s">
        <v>59</v>
      </c>
      <c r="O1923" t="s">
        <v>70</v>
      </c>
      <c r="P1923" t="s">
        <v>395</v>
      </c>
      <c r="Q1923" t="s">
        <v>49</v>
      </c>
      <c r="S1923" t="s">
        <v>3699</v>
      </c>
      <c r="W1923" t="s">
        <v>42</v>
      </c>
      <c r="AA1923" t="s">
        <v>42</v>
      </c>
      <c r="AK1923" t="s">
        <v>42</v>
      </c>
      <c r="AL1923" t="s">
        <v>43</v>
      </c>
    </row>
    <row r="1924" spans="1:38" x14ac:dyDescent="0.25">
      <c r="A1924">
        <v>1922</v>
      </c>
      <c r="B1924" t="s">
        <v>5417</v>
      </c>
      <c r="C1924" s="6" t="s">
        <v>2863</v>
      </c>
      <c r="D1924">
        <v>37</v>
      </c>
      <c r="E1924" t="s">
        <v>46</v>
      </c>
      <c r="F1924" t="s">
        <v>55</v>
      </c>
      <c r="G1924" t="s">
        <v>1804</v>
      </c>
      <c r="H1924" t="s">
        <v>82</v>
      </c>
      <c r="I1924" t="s">
        <v>57</v>
      </c>
      <c r="J1924" t="s">
        <v>1804</v>
      </c>
      <c r="K1924" t="s">
        <v>82</v>
      </c>
      <c r="L1924" t="s">
        <v>70</v>
      </c>
      <c r="N1924" t="s">
        <v>166</v>
      </c>
      <c r="O1924" t="s">
        <v>70</v>
      </c>
      <c r="P1924" t="s">
        <v>1804</v>
      </c>
      <c r="Q1924" t="s">
        <v>82</v>
      </c>
      <c r="R1924" t="s">
        <v>57</v>
      </c>
      <c r="S1924" t="s">
        <v>5418</v>
      </c>
      <c r="W1924" t="s">
        <v>42</v>
      </c>
      <c r="X1924" t="s">
        <v>42</v>
      </c>
      <c r="AA1924" t="s">
        <v>42</v>
      </c>
      <c r="AC1924" t="s">
        <v>42</v>
      </c>
      <c r="AL1924" t="s">
        <v>43</v>
      </c>
    </row>
    <row r="1925" spans="1:38" x14ac:dyDescent="0.25">
      <c r="A1925">
        <v>1923</v>
      </c>
      <c r="B1925" t="s">
        <v>5419</v>
      </c>
      <c r="C1925" s="6" t="s">
        <v>5217</v>
      </c>
      <c r="D1925">
        <v>24</v>
      </c>
      <c r="E1925" t="s">
        <v>54</v>
      </c>
      <c r="F1925" t="s">
        <v>55</v>
      </c>
      <c r="G1925" t="s">
        <v>937</v>
      </c>
      <c r="H1925" t="s">
        <v>202</v>
      </c>
      <c r="I1925" t="s">
        <v>57</v>
      </c>
      <c r="J1925" t="s">
        <v>937</v>
      </c>
      <c r="K1925" t="s">
        <v>202</v>
      </c>
      <c r="L1925" t="s">
        <v>70</v>
      </c>
      <c r="N1925" t="s">
        <v>166</v>
      </c>
      <c r="O1925" t="s">
        <v>70</v>
      </c>
      <c r="P1925" t="s">
        <v>937</v>
      </c>
      <c r="Q1925" t="s">
        <v>202</v>
      </c>
      <c r="R1925" t="s">
        <v>57</v>
      </c>
      <c r="S1925" t="s">
        <v>5420</v>
      </c>
      <c r="U1925" t="s">
        <v>42</v>
      </c>
      <c r="V1925" t="s">
        <v>42</v>
      </c>
      <c r="W1925" t="s">
        <v>42</v>
      </c>
      <c r="AD1925" t="s">
        <v>42</v>
      </c>
      <c r="AL1925" t="s">
        <v>43</v>
      </c>
    </row>
    <row r="1926" spans="1:38" x14ac:dyDescent="0.25">
      <c r="A1926">
        <v>1924</v>
      </c>
      <c r="B1926" t="s">
        <v>5421</v>
      </c>
      <c r="C1926" s="6" t="s">
        <v>5422</v>
      </c>
      <c r="D1926">
        <v>52</v>
      </c>
      <c r="E1926" t="s">
        <v>54</v>
      </c>
      <c r="F1926" t="s">
        <v>55</v>
      </c>
      <c r="G1926" t="s">
        <v>5423</v>
      </c>
      <c r="J1926" t="s">
        <v>82</v>
      </c>
      <c r="L1926" t="s">
        <v>50</v>
      </c>
      <c r="N1926" t="s">
        <v>59</v>
      </c>
      <c r="O1926" t="s">
        <v>70</v>
      </c>
      <c r="S1926" t="s">
        <v>5424</v>
      </c>
      <c r="U1926" t="s">
        <v>42</v>
      </c>
      <c r="AC1926" t="s">
        <v>42</v>
      </c>
      <c r="AL1926" t="s">
        <v>43</v>
      </c>
    </row>
    <row r="1927" spans="1:38" x14ac:dyDescent="0.25">
      <c r="A1927">
        <v>1925</v>
      </c>
      <c r="B1927" t="s">
        <v>5425</v>
      </c>
      <c r="C1927" s="6" t="s">
        <v>2379</v>
      </c>
      <c r="D1927">
        <v>35</v>
      </c>
      <c r="E1927" t="s">
        <v>46</v>
      </c>
      <c r="F1927" t="s">
        <v>60</v>
      </c>
      <c r="G1927" t="s">
        <v>1731</v>
      </c>
      <c r="H1927" t="s">
        <v>93</v>
      </c>
      <c r="I1927" t="s">
        <v>57</v>
      </c>
      <c r="J1927" t="s">
        <v>165</v>
      </c>
      <c r="K1927" t="s">
        <v>93</v>
      </c>
      <c r="L1927" t="s">
        <v>50</v>
      </c>
      <c r="N1927" t="s">
        <v>5426</v>
      </c>
      <c r="O1927" t="s">
        <v>70</v>
      </c>
      <c r="P1927" t="s">
        <v>1731</v>
      </c>
      <c r="Q1927" t="s">
        <v>93</v>
      </c>
      <c r="S1927" t="s">
        <v>5427</v>
      </c>
      <c r="U1927" t="s">
        <v>42</v>
      </c>
      <c r="AC1927" t="s">
        <v>42</v>
      </c>
      <c r="AK1927" t="s">
        <v>42</v>
      </c>
      <c r="AL1927" t="s">
        <v>43</v>
      </c>
    </row>
    <row r="1928" spans="1:38" x14ac:dyDescent="0.25">
      <c r="A1928">
        <v>1926</v>
      </c>
      <c r="B1928" t="s">
        <v>5428</v>
      </c>
      <c r="C1928" s="6" t="s">
        <v>2383</v>
      </c>
      <c r="D1928">
        <v>38</v>
      </c>
      <c r="E1928" t="s">
        <v>46</v>
      </c>
      <c r="F1928" t="s">
        <v>55</v>
      </c>
      <c r="G1928" t="s">
        <v>101</v>
      </c>
      <c r="J1928" t="s">
        <v>101</v>
      </c>
      <c r="K1928" t="s">
        <v>101</v>
      </c>
      <c r="L1928" t="s">
        <v>70</v>
      </c>
      <c r="N1928" t="s">
        <v>83</v>
      </c>
      <c r="O1928" t="s">
        <v>70</v>
      </c>
      <c r="S1928" t="s">
        <v>5429</v>
      </c>
      <c r="U1928" t="s">
        <v>42</v>
      </c>
      <c r="V1928" t="s">
        <v>42</v>
      </c>
      <c r="Y1928" t="s">
        <v>42</v>
      </c>
      <c r="AL1928" t="s">
        <v>43</v>
      </c>
    </row>
    <row r="1929" spans="1:38" x14ac:dyDescent="0.25">
      <c r="A1929">
        <v>1927</v>
      </c>
      <c r="B1929" t="s">
        <v>5430</v>
      </c>
      <c r="C1929" s="6" t="s">
        <v>5431</v>
      </c>
      <c r="D1929">
        <v>37</v>
      </c>
      <c r="E1929" t="s">
        <v>46</v>
      </c>
      <c r="F1929" t="s">
        <v>55</v>
      </c>
      <c r="G1929" t="s">
        <v>97</v>
      </c>
      <c r="J1929" t="s">
        <v>97</v>
      </c>
      <c r="K1929" t="s">
        <v>82</v>
      </c>
      <c r="L1929" t="s">
        <v>70</v>
      </c>
      <c r="N1929" t="s">
        <v>69</v>
      </c>
      <c r="O1929" t="s">
        <v>70</v>
      </c>
      <c r="S1929" t="s">
        <v>565</v>
      </c>
      <c r="U1929" t="s">
        <v>42</v>
      </c>
      <c r="AL1929" t="s">
        <v>43</v>
      </c>
    </row>
    <row r="1930" spans="1:38" x14ac:dyDescent="0.25">
      <c r="A1930">
        <v>1928</v>
      </c>
      <c r="B1930" t="s">
        <v>5432</v>
      </c>
      <c r="C1930" s="6" t="s">
        <v>5433</v>
      </c>
      <c r="D1930">
        <v>53</v>
      </c>
      <c r="E1930" t="s">
        <v>46</v>
      </c>
      <c r="F1930" t="s">
        <v>55</v>
      </c>
      <c r="G1930" t="s">
        <v>341</v>
      </c>
      <c r="H1930" t="s">
        <v>101</v>
      </c>
      <c r="I1930" t="s">
        <v>57</v>
      </c>
      <c r="J1930" t="s">
        <v>82</v>
      </c>
      <c r="K1930" t="s">
        <v>82</v>
      </c>
      <c r="L1930" t="s">
        <v>50</v>
      </c>
      <c r="N1930" t="s">
        <v>166</v>
      </c>
      <c r="O1930" t="s">
        <v>70</v>
      </c>
      <c r="P1930" t="s">
        <v>82</v>
      </c>
      <c r="Q1930" t="s">
        <v>82</v>
      </c>
      <c r="R1930" t="s">
        <v>57</v>
      </c>
      <c r="S1930" t="s">
        <v>5434</v>
      </c>
      <c r="V1930" t="s">
        <v>42</v>
      </c>
      <c r="W1930" t="s">
        <v>42</v>
      </c>
      <c r="AL1930" t="s">
        <v>43</v>
      </c>
    </row>
    <row r="1931" spans="1:38" x14ac:dyDescent="0.25">
      <c r="A1931">
        <v>1929</v>
      </c>
      <c r="B1931" t="s">
        <v>5435</v>
      </c>
      <c r="C1931" s="6" t="s">
        <v>1969</v>
      </c>
      <c r="D1931">
        <v>35</v>
      </c>
      <c r="E1931" t="s">
        <v>54</v>
      </c>
      <c r="F1931" t="s">
        <v>47</v>
      </c>
      <c r="G1931" t="s">
        <v>165</v>
      </c>
      <c r="H1931" t="s">
        <v>93</v>
      </c>
      <c r="I1931" t="s">
        <v>57</v>
      </c>
      <c r="J1931" t="s">
        <v>93</v>
      </c>
      <c r="K1931" t="s">
        <v>93</v>
      </c>
      <c r="L1931" t="s">
        <v>50</v>
      </c>
      <c r="N1931" t="s">
        <v>456</v>
      </c>
      <c r="O1931" t="s">
        <v>70</v>
      </c>
      <c r="P1931" t="s">
        <v>165</v>
      </c>
      <c r="Q1931" t="s">
        <v>93</v>
      </c>
      <c r="R1931" t="s">
        <v>57</v>
      </c>
      <c r="S1931" t="s">
        <v>5436</v>
      </c>
      <c r="U1931" t="s">
        <v>42</v>
      </c>
      <c r="W1931" t="s">
        <v>42</v>
      </c>
      <c r="AC1931" t="s">
        <v>42</v>
      </c>
      <c r="AL1931" t="s">
        <v>43</v>
      </c>
    </row>
    <row r="1932" spans="1:38" x14ac:dyDescent="0.25">
      <c r="A1932">
        <v>1930</v>
      </c>
      <c r="B1932" t="s">
        <v>5437</v>
      </c>
      <c r="C1932" s="6" t="s">
        <v>2863</v>
      </c>
      <c r="D1932">
        <v>22</v>
      </c>
      <c r="E1932" t="s">
        <v>46</v>
      </c>
      <c r="F1932" t="s">
        <v>55</v>
      </c>
      <c r="G1932" t="s">
        <v>146</v>
      </c>
      <c r="H1932" t="s">
        <v>49</v>
      </c>
      <c r="I1932" t="s">
        <v>57</v>
      </c>
      <c r="J1932" t="s">
        <v>146</v>
      </c>
      <c r="K1932" t="s">
        <v>49</v>
      </c>
      <c r="L1932" t="s">
        <v>70</v>
      </c>
      <c r="N1932" t="s">
        <v>166</v>
      </c>
      <c r="O1932" t="s">
        <v>70</v>
      </c>
      <c r="P1932" t="s">
        <v>146</v>
      </c>
      <c r="Q1932" t="s">
        <v>49</v>
      </c>
      <c r="R1932" t="s">
        <v>57</v>
      </c>
      <c r="S1932" t="s">
        <v>5438</v>
      </c>
      <c r="U1932" t="s">
        <v>42</v>
      </c>
      <c r="V1932" t="s">
        <v>42</v>
      </c>
      <c r="W1932" t="s">
        <v>42</v>
      </c>
      <c r="AA1932" t="s">
        <v>42</v>
      </c>
      <c r="AL1932" t="s">
        <v>43</v>
      </c>
    </row>
    <row r="1933" spans="1:38" x14ac:dyDescent="0.25">
      <c r="A1933">
        <v>1931</v>
      </c>
      <c r="B1933" t="s">
        <v>5439</v>
      </c>
      <c r="C1933" s="6" t="s">
        <v>2856</v>
      </c>
      <c r="D1933">
        <v>23</v>
      </c>
      <c r="E1933" t="s">
        <v>54</v>
      </c>
      <c r="F1933" t="s">
        <v>55</v>
      </c>
      <c r="G1933" t="s">
        <v>82</v>
      </c>
      <c r="H1933" t="s">
        <v>82</v>
      </c>
      <c r="I1933" t="s">
        <v>57</v>
      </c>
      <c r="J1933" t="s">
        <v>82</v>
      </c>
      <c r="K1933" t="s">
        <v>82</v>
      </c>
      <c r="L1933" t="s">
        <v>70</v>
      </c>
      <c r="N1933" t="s">
        <v>59</v>
      </c>
      <c r="O1933" t="s">
        <v>70</v>
      </c>
      <c r="P1933" t="s">
        <v>82</v>
      </c>
      <c r="Q1933" t="s">
        <v>82</v>
      </c>
      <c r="S1933" t="s">
        <v>5440</v>
      </c>
      <c r="W1933" t="s">
        <v>42</v>
      </c>
      <c r="AK1933" t="s">
        <v>42</v>
      </c>
      <c r="AL1933" t="s">
        <v>43</v>
      </c>
    </row>
    <row r="1934" spans="1:38" x14ac:dyDescent="0.25">
      <c r="A1934">
        <v>1932</v>
      </c>
      <c r="B1934" t="s">
        <v>5441</v>
      </c>
      <c r="C1934" s="6" t="s">
        <v>5442</v>
      </c>
      <c r="D1934">
        <v>60</v>
      </c>
      <c r="E1934" t="s">
        <v>46</v>
      </c>
      <c r="F1934" t="s">
        <v>55</v>
      </c>
      <c r="G1934" t="s">
        <v>82</v>
      </c>
      <c r="H1934" t="s">
        <v>82</v>
      </c>
      <c r="I1934" t="s">
        <v>57</v>
      </c>
      <c r="J1934" t="s">
        <v>82</v>
      </c>
      <c r="K1934" t="s">
        <v>82</v>
      </c>
      <c r="L1934" t="s">
        <v>70</v>
      </c>
      <c r="N1934" t="s">
        <v>456</v>
      </c>
      <c r="O1934" t="s">
        <v>70</v>
      </c>
      <c r="P1934" t="s">
        <v>82</v>
      </c>
      <c r="Q1934" t="s">
        <v>82</v>
      </c>
      <c r="R1934" t="s">
        <v>57</v>
      </c>
      <c r="S1934" t="s">
        <v>5443</v>
      </c>
      <c r="U1934" t="s">
        <v>42</v>
      </c>
      <c r="AC1934" t="s">
        <v>42</v>
      </c>
      <c r="AL1934" t="s">
        <v>43</v>
      </c>
    </row>
    <row r="1935" spans="1:38" x14ac:dyDescent="0.25">
      <c r="A1935">
        <v>1933</v>
      </c>
      <c r="B1935" t="s">
        <v>5444</v>
      </c>
      <c r="C1935" s="6" t="s">
        <v>484</v>
      </c>
      <c r="D1935">
        <v>30</v>
      </c>
      <c r="E1935" t="s">
        <v>46</v>
      </c>
      <c r="F1935" t="s">
        <v>55</v>
      </c>
      <c r="G1935" t="s">
        <v>361</v>
      </c>
      <c r="H1935" t="s">
        <v>251</v>
      </c>
      <c r="I1935" t="s">
        <v>57</v>
      </c>
      <c r="J1935" t="s">
        <v>361</v>
      </c>
      <c r="L1935" t="s">
        <v>70</v>
      </c>
      <c r="N1935" t="s">
        <v>166</v>
      </c>
      <c r="O1935" t="s">
        <v>70</v>
      </c>
      <c r="P1935" t="s">
        <v>361</v>
      </c>
      <c r="S1935" t="s">
        <v>5445</v>
      </c>
      <c r="W1935" t="s">
        <v>42</v>
      </c>
      <c r="AK1935" t="s">
        <v>42</v>
      </c>
      <c r="AL1935" t="s">
        <v>43</v>
      </c>
    </row>
    <row r="1936" spans="1:38" x14ac:dyDescent="0.25">
      <c r="A1936">
        <v>1934</v>
      </c>
      <c r="B1936" t="s">
        <v>5446</v>
      </c>
      <c r="C1936" s="6" t="s">
        <v>4883</v>
      </c>
      <c r="D1936">
        <v>47</v>
      </c>
      <c r="E1936" t="s">
        <v>54</v>
      </c>
      <c r="F1936" t="s">
        <v>55</v>
      </c>
      <c r="G1936" t="s">
        <v>5058</v>
      </c>
      <c r="J1936" t="s">
        <v>5058</v>
      </c>
      <c r="K1936" t="s">
        <v>49</v>
      </c>
      <c r="L1936" t="s">
        <v>70</v>
      </c>
      <c r="N1936" t="s">
        <v>102</v>
      </c>
      <c r="O1936" t="s">
        <v>70</v>
      </c>
      <c r="S1936" t="s">
        <v>5447</v>
      </c>
      <c r="AA1936" t="s">
        <v>42</v>
      </c>
      <c r="AC1936" t="s">
        <v>42</v>
      </c>
      <c r="AL1936" t="s">
        <v>43</v>
      </c>
    </row>
    <row r="1937" spans="1:38" x14ac:dyDescent="0.25">
      <c r="A1937">
        <v>1935</v>
      </c>
      <c r="B1937" t="s">
        <v>5448</v>
      </c>
      <c r="C1937" s="6" t="s">
        <v>3798</v>
      </c>
      <c r="D1937">
        <v>56</v>
      </c>
      <c r="E1937" t="s">
        <v>46</v>
      </c>
      <c r="F1937" t="s">
        <v>55</v>
      </c>
      <c r="G1937" t="s">
        <v>5029</v>
      </c>
      <c r="H1937" t="s">
        <v>82</v>
      </c>
      <c r="I1937" t="s">
        <v>57</v>
      </c>
      <c r="J1937" t="s">
        <v>82</v>
      </c>
      <c r="K1937" t="s">
        <v>82</v>
      </c>
      <c r="L1937" t="s">
        <v>50</v>
      </c>
      <c r="N1937" t="s">
        <v>59</v>
      </c>
      <c r="O1937" t="s">
        <v>70</v>
      </c>
      <c r="P1937" t="s">
        <v>5029</v>
      </c>
      <c r="Q1937" t="s">
        <v>82</v>
      </c>
      <c r="S1937" t="s">
        <v>5449</v>
      </c>
      <c r="T1937" t="s">
        <v>2019</v>
      </c>
      <c r="AI1937" t="s">
        <v>5450</v>
      </c>
      <c r="AL1937" t="s">
        <v>43</v>
      </c>
    </row>
    <row r="1938" spans="1:38" x14ac:dyDescent="0.25">
      <c r="A1938">
        <v>1936</v>
      </c>
      <c r="B1938" t="s">
        <v>5451</v>
      </c>
      <c r="C1938" s="6" t="s">
        <v>5452</v>
      </c>
      <c r="D1938">
        <v>39</v>
      </c>
      <c r="E1938" t="s">
        <v>46</v>
      </c>
      <c r="F1938" t="s">
        <v>47</v>
      </c>
      <c r="G1938" t="s">
        <v>2221</v>
      </c>
      <c r="J1938" t="s">
        <v>1740</v>
      </c>
      <c r="L1938" t="s">
        <v>50</v>
      </c>
      <c r="N1938" t="s">
        <v>69</v>
      </c>
      <c r="O1938" t="s">
        <v>2371</v>
      </c>
      <c r="S1938" t="s">
        <v>5453</v>
      </c>
      <c r="W1938" t="s">
        <v>42</v>
      </c>
      <c r="AA1938" t="s">
        <v>42</v>
      </c>
      <c r="AL1938" t="s">
        <v>43</v>
      </c>
    </row>
    <row r="1939" spans="1:38" x14ac:dyDescent="0.25">
      <c r="A1939">
        <v>1937</v>
      </c>
      <c r="B1939" t="s">
        <v>5454</v>
      </c>
      <c r="C1939" s="6" t="s">
        <v>2975</v>
      </c>
      <c r="D1939">
        <v>44</v>
      </c>
      <c r="E1939" t="s">
        <v>54</v>
      </c>
      <c r="F1939" t="s">
        <v>106</v>
      </c>
      <c r="G1939" t="s">
        <v>146</v>
      </c>
      <c r="H1939" t="s">
        <v>49</v>
      </c>
      <c r="I1939" t="s">
        <v>57</v>
      </c>
      <c r="J1939" t="s">
        <v>146</v>
      </c>
      <c r="K1939" t="s">
        <v>49</v>
      </c>
      <c r="L1939" t="s">
        <v>70</v>
      </c>
      <c r="N1939" t="s">
        <v>59</v>
      </c>
      <c r="O1939" t="s">
        <v>70</v>
      </c>
      <c r="P1939" t="s">
        <v>146</v>
      </c>
      <c r="Q1939" t="s">
        <v>49</v>
      </c>
      <c r="S1939" t="s">
        <v>5455</v>
      </c>
      <c r="U1939" t="s">
        <v>42</v>
      </c>
      <c r="V1939" t="s">
        <v>42</v>
      </c>
      <c r="AC1939" t="s">
        <v>42</v>
      </c>
      <c r="AK1939" t="s">
        <v>42</v>
      </c>
      <c r="AL1939" t="s">
        <v>43</v>
      </c>
    </row>
    <row r="1940" spans="1:38" x14ac:dyDescent="0.25">
      <c r="A1940">
        <v>1938</v>
      </c>
      <c r="B1940" t="s">
        <v>5456</v>
      </c>
      <c r="C1940" s="6" t="s">
        <v>2869</v>
      </c>
      <c r="D1940">
        <v>28</v>
      </c>
      <c r="E1940" t="s">
        <v>46</v>
      </c>
      <c r="F1940" t="s">
        <v>55</v>
      </c>
      <c r="G1940" t="s">
        <v>49</v>
      </c>
      <c r="H1940" t="s">
        <v>49</v>
      </c>
      <c r="I1940" t="s">
        <v>57</v>
      </c>
      <c r="J1940" t="s">
        <v>146</v>
      </c>
      <c r="K1940" t="s">
        <v>49</v>
      </c>
      <c r="L1940" t="s">
        <v>50</v>
      </c>
      <c r="O1940" t="s">
        <v>70</v>
      </c>
      <c r="P1940" t="s">
        <v>49</v>
      </c>
      <c r="Q1940" t="s">
        <v>49</v>
      </c>
      <c r="R1940" t="s">
        <v>57</v>
      </c>
      <c r="S1940" t="s">
        <v>412</v>
      </c>
      <c r="W1940" t="s">
        <v>42</v>
      </c>
      <c r="AK1940" t="s">
        <v>42</v>
      </c>
      <c r="AL1940" t="s">
        <v>43</v>
      </c>
    </row>
    <row r="1941" spans="1:38" x14ac:dyDescent="0.25">
      <c r="A1941">
        <v>1939</v>
      </c>
      <c r="B1941" t="s">
        <v>5457</v>
      </c>
      <c r="C1941" s="6" t="s">
        <v>5458</v>
      </c>
      <c r="D1941">
        <v>25</v>
      </c>
      <c r="E1941" t="s">
        <v>54</v>
      </c>
      <c r="F1941" t="s">
        <v>55</v>
      </c>
      <c r="J1941" t="s">
        <v>82</v>
      </c>
      <c r="K1941" t="s">
        <v>82</v>
      </c>
      <c r="L1941" t="s">
        <v>50</v>
      </c>
      <c r="N1941" t="s">
        <v>59</v>
      </c>
      <c r="O1941" t="s">
        <v>287</v>
      </c>
      <c r="P1941" t="s">
        <v>82</v>
      </c>
      <c r="Q1941" t="s">
        <v>82</v>
      </c>
      <c r="R1941" t="s">
        <v>57</v>
      </c>
      <c r="S1941" t="s">
        <v>5459</v>
      </c>
      <c r="U1941" t="s">
        <v>42</v>
      </c>
      <c r="V1941" t="s">
        <v>42</v>
      </c>
      <c r="W1941" t="s">
        <v>42</v>
      </c>
      <c r="X1941" t="s">
        <v>42</v>
      </c>
      <c r="AI1941" t="s">
        <v>2682</v>
      </c>
      <c r="AL1941" t="s">
        <v>43</v>
      </c>
    </row>
    <row r="1942" spans="1:38" x14ac:dyDescent="0.25">
      <c r="A1942">
        <v>1940</v>
      </c>
      <c r="B1942" t="s">
        <v>5460</v>
      </c>
      <c r="C1942" s="6" t="s">
        <v>3354</v>
      </c>
      <c r="D1942">
        <v>64</v>
      </c>
      <c r="E1942" t="s">
        <v>46</v>
      </c>
      <c r="F1942" t="s">
        <v>55</v>
      </c>
      <c r="G1942" t="s">
        <v>5461</v>
      </c>
      <c r="H1942" t="s">
        <v>142</v>
      </c>
      <c r="I1942" t="s">
        <v>57</v>
      </c>
      <c r="J1942" t="s">
        <v>5461</v>
      </c>
      <c r="K1942" t="s">
        <v>142</v>
      </c>
      <c r="L1942" t="s">
        <v>70</v>
      </c>
      <c r="N1942" t="s">
        <v>350</v>
      </c>
      <c r="O1942" t="s">
        <v>70</v>
      </c>
      <c r="P1942" t="s">
        <v>3487</v>
      </c>
      <c r="Q1942" t="s">
        <v>142</v>
      </c>
      <c r="S1942" t="s">
        <v>5462</v>
      </c>
      <c r="W1942" t="s">
        <v>42</v>
      </c>
      <c r="AC1942" t="s">
        <v>42</v>
      </c>
      <c r="AD1942" t="s">
        <v>42</v>
      </c>
      <c r="AK1942" t="s">
        <v>42</v>
      </c>
      <c r="AL1942" t="s">
        <v>43</v>
      </c>
    </row>
    <row r="1943" spans="1:38" x14ac:dyDescent="0.25">
      <c r="A1943">
        <v>1941</v>
      </c>
      <c r="B1943" t="s">
        <v>5463</v>
      </c>
      <c r="C1943" s="6" t="s">
        <v>4851</v>
      </c>
      <c r="D1943">
        <v>25</v>
      </c>
      <c r="E1943" t="s">
        <v>54</v>
      </c>
      <c r="F1943" t="s">
        <v>55</v>
      </c>
      <c r="G1943" t="s">
        <v>749</v>
      </c>
      <c r="H1943" t="s">
        <v>82</v>
      </c>
      <c r="I1943" t="s">
        <v>57</v>
      </c>
      <c r="J1943" t="s">
        <v>81</v>
      </c>
      <c r="K1943" t="s">
        <v>82</v>
      </c>
      <c r="L1943" t="s">
        <v>50</v>
      </c>
      <c r="N1943" t="s">
        <v>170</v>
      </c>
      <c r="O1943" t="s">
        <v>70</v>
      </c>
      <c r="P1943" t="s">
        <v>749</v>
      </c>
      <c r="Q1943" t="s">
        <v>82</v>
      </c>
      <c r="R1943" t="s">
        <v>57</v>
      </c>
      <c r="S1943" t="s">
        <v>5464</v>
      </c>
      <c r="U1943" t="s">
        <v>42</v>
      </c>
      <c r="V1943" t="s">
        <v>42</v>
      </c>
      <c r="W1943" t="s">
        <v>42</v>
      </c>
      <c r="AL1943" t="s">
        <v>43</v>
      </c>
    </row>
    <row r="1944" spans="1:38" x14ac:dyDescent="0.25">
      <c r="A1944">
        <v>1942</v>
      </c>
      <c r="B1944" t="s">
        <v>5465</v>
      </c>
      <c r="C1944" s="6" t="s">
        <v>5466</v>
      </c>
      <c r="D1944">
        <v>44</v>
      </c>
      <c r="E1944" t="s">
        <v>54</v>
      </c>
      <c r="F1944" t="s">
        <v>55</v>
      </c>
      <c r="G1944" t="s">
        <v>58</v>
      </c>
      <c r="H1944" t="s">
        <v>49</v>
      </c>
      <c r="J1944" t="s">
        <v>58</v>
      </c>
      <c r="K1944" t="s">
        <v>49</v>
      </c>
      <c r="L1944" t="s">
        <v>70</v>
      </c>
      <c r="N1944" t="s">
        <v>102</v>
      </c>
      <c r="O1944" t="s">
        <v>34</v>
      </c>
      <c r="S1944" t="s">
        <v>5467</v>
      </c>
      <c r="Y1944" t="s">
        <v>42</v>
      </c>
      <c r="Z1944" t="s">
        <v>42</v>
      </c>
      <c r="AL1944" t="s">
        <v>43</v>
      </c>
    </row>
    <row r="1945" spans="1:38" x14ac:dyDescent="0.25">
      <c r="A1945">
        <v>1943</v>
      </c>
      <c r="B1945" t="s">
        <v>5468</v>
      </c>
      <c r="C1945" s="6" t="s">
        <v>5469</v>
      </c>
      <c r="D1945">
        <v>44</v>
      </c>
      <c r="E1945" t="s">
        <v>54</v>
      </c>
      <c r="F1945" t="s">
        <v>55</v>
      </c>
      <c r="G1945" t="s">
        <v>337</v>
      </c>
      <c r="J1945" t="s">
        <v>136</v>
      </c>
      <c r="K1945" t="s">
        <v>137</v>
      </c>
      <c r="L1945" t="s">
        <v>50</v>
      </c>
      <c r="N1945" t="s">
        <v>83</v>
      </c>
      <c r="O1945" t="s">
        <v>70</v>
      </c>
      <c r="S1945" t="s">
        <v>5470</v>
      </c>
      <c r="U1945" t="s">
        <v>42</v>
      </c>
      <c r="V1945" t="s">
        <v>42</v>
      </c>
      <c r="W1945" t="s">
        <v>42</v>
      </c>
      <c r="AL1945" t="s">
        <v>43</v>
      </c>
    </row>
    <row r="1946" spans="1:38" x14ac:dyDescent="0.25">
      <c r="A1946">
        <v>1944</v>
      </c>
      <c r="B1946" t="s">
        <v>5471</v>
      </c>
      <c r="C1946" s="6" t="s">
        <v>2919</v>
      </c>
      <c r="D1946">
        <v>51</v>
      </c>
      <c r="E1946" t="s">
        <v>46</v>
      </c>
      <c r="F1946" t="s">
        <v>55</v>
      </c>
      <c r="G1946" t="s">
        <v>683</v>
      </c>
      <c r="H1946" t="s">
        <v>49</v>
      </c>
      <c r="I1946" t="s">
        <v>57</v>
      </c>
      <c r="J1946" t="s">
        <v>683</v>
      </c>
      <c r="K1946" t="s">
        <v>49</v>
      </c>
      <c r="L1946" t="s">
        <v>70</v>
      </c>
      <c r="N1946" t="s">
        <v>59</v>
      </c>
      <c r="O1946" t="s">
        <v>70</v>
      </c>
      <c r="P1946" t="s">
        <v>683</v>
      </c>
      <c r="Q1946" t="s">
        <v>49</v>
      </c>
      <c r="S1946" t="s">
        <v>5472</v>
      </c>
      <c r="U1946" t="s">
        <v>42</v>
      </c>
      <c r="W1946" t="s">
        <v>42</v>
      </c>
      <c r="Y1946" t="s">
        <v>42</v>
      </c>
      <c r="Z1946" t="s">
        <v>42</v>
      </c>
      <c r="AC1946" t="s">
        <v>42</v>
      </c>
      <c r="AK1946" t="s">
        <v>42</v>
      </c>
      <c r="AL1946" t="s">
        <v>43</v>
      </c>
    </row>
    <row r="1947" spans="1:38" x14ac:dyDescent="0.25">
      <c r="A1947">
        <v>1945</v>
      </c>
      <c r="B1947" t="s">
        <v>5473</v>
      </c>
      <c r="C1947" s="6" t="s">
        <v>5474</v>
      </c>
      <c r="D1947">
        <v>52</v>
      </c>
      <c r="E1947" t="s">
        <v>46</v>
      </c>
      <c r="F1947" t="s">
        <v>55</v>
      </c>
      <c r="G1947" t="s">
        <v>4723</v>
      </c>
      <c r="H1947" t="s">
        <v>5475</v>
      </c>
      <c r="I1947" t="s">
        <v>5476</v>
      </c>
      <c r="J1947" t="s">
        <v>2496</v>
      </c>
      <c r="K1947" t="s">
        <v>251</v>
      </c>
      <c r="L1947" t="s">
        <v>34</v>
      </c>
      <c r="N1947" t="s">
        <v>59</v>
      </c>
      <c r="O1947" t="s">
        <v>110</v>
      </c>
      <c r="P1947" t="s">
        <v>2496</v>
      </c>
      <c r="Q1947" t="s">
        <v>251</v>
      </c>
      <c r="S1947" t="s">
        <v>5477</v>
      </c>
      <c r="V1947" t="s">
        <v>42</v>
      </c>
      <c r="W1947" t="s">
        <v>42</v>
      </c>
      <c r="X1947" t="s">
        <v>42</v>
      </c>
      <c r="AK1947" t="s">
        <v>42</v>
      </c>
      <c r="AL1947" t="s">
        <v>43</v>
      </c>
    </row>
    <row r="1948" spans="1:38" x14ac:dyDescent="0.25">
      <c r="A1948">
        <v>1946</v>
      </c>
      <c r="B1948" t="s">
        <v>5478</v>
      </c>
      <c r="C1948" s="6" t="s">
        <v>5479</v>
      </c>
      <c r="D1948">
        <v>31</v>
      </c>
      <c r="E1948" t="s">
        <v>46</v>
      </c>
      <c r="F1948" t="s">
        <v>55</v>
      </c>
      <c r="G1948" t="s">
        <v>5480</v>
      </c>
      <c r="J1948" t="s">
        <v>2303</v>
      </c>
      <c r="K1948" t="s">
        <v>101</v>
      </c>
      <c r="L1948" t="s">
        <v>34</v>
      </c>
      <c r="M1948" t="s">
        <v>1463</v>
      </c>
      <c r="N1948" t="s">
        <v>5481</v>
      </c>
      <c r="O1948" t="s">
        <v>110</v>
      </c>
      <c r="S1948" t="s">
        <v>5482</v>
      </c>
      <c r="U1948" t="s">
        <v>42</v>
      </c>
      <c r="AA1948" t="s">
        <v>42</v>
      </c>
      <c r="AL1948" t="s">
        <v>43</v>
      </c>
    </row>
    <row r="1949" spans="1:38" x14ac:dyDescent="0.25">
      <c r="A1949">
        <v>1947</v>
      </c>
      <c r="B1949" t="s">
        <v>5483</v>
      </c>
      <c r="C1949" s="6" t="s">
        <v>2031</v>
      </c>
      <c r="D1949">
        <v>49</v>
      </c>
      <c r="E1949" t="s">
        <v>46</v>
      </c>
      <c r="F1949" t="s">
        <v>55</v>
      </c>
      <c r="G1949" t="s">
        <v>560</v>
      </c>
      <c r="H1949" t="s">
        <v>137</v>
      </c>
      <c r="I1949" t="s">
        <v>57</v>
      </c>
      <c r="J1949" t="s">
        <v>560</v>
      </c>
      <c r="K1949" t="s">
        <v>137</v>
      </c>
      <c r="L1949" t="s">
        <v>70</v>
      </c>
      <c r="O1949" t="s">
        <v>70</v>
      </c>
      <c r="P1949" t="s">
        <v>560</v>
      </c>
      <c r="Q1949" t="s">
        <v>137</v>
      </c>
      <c r="R1949" t="s">
        <v>57</v>
      </c>
      <c r="S1949" t="s">
        <v>84</v>
      </c>
      <c r="U1949" t="s">
        <v>42</v>
      </c>
      <c r="AK1949" t="s">
        <v>42</v>
      </c>
      <c r="AL1949" t="s">
        <v>43</v>
      </c>
    </row>
    <row r="1950" spans="1:38" x14ac:dyDescent="0.25">
      <c r="A1950">
        <v>1948</v>
      </c>
      <c r="B1950" t="s">
        <v>5484</v>
      </c>
      <c r="C1950" s="6" t="s">
        <v>3784</v>
      </c>
      <c r="D1950">
        <v>38</v>
      </c>
      <c r="E1950" t="s">
        <v>46</v>
      </c>
      <c r="F1950" t="s">
        <v>732</v>
      </c>
      <c r="G1950" t="s">
        <v>82</v>
      </c>
      <c r="H1950" t="s">
        <v>82</v>
      </c>
      <c r="I1950" t="s">
        <v>57</v>
      </c>
      <c r="J1950" t="s">
        <v>82</v>
      </c>
      <c r="K1950" t="s">
        <v>82</v>
      </c>
      <c r="L1950" t="s">
        <v>50</v>
      </c>
      <c r="S1950" t="s">
        <v>5485</v>
      </c>
      <c r="U1950" t="s">
        <v>42</v>
      </c>
      <c r="V1950" t="s">
        <v>42</v>
      </c>
      <c r="W1950" t="s">
        <v>42</v>
      </c>
      <c r="AK1950" t="s">
        <v>42</v>
      </c>
      <c r="AL1950" t="s">
        <v>43</v>
      </c>
    </row>
    <row r="1951" spans="1:38" x14ac:dyDescent="0.25">
      <c r="A1951">
        <v>1949</v>
      </c>
      <c r="B1951" t="s">
        <v>5486</v>
      </c>
      <c r="C1951" s="6" t="s">
        <v>5011</v>
      </c>
      <c r="D1951">
        <v>42</v>
      </c>
      <c r="E1951" t="s">
        <v>46</v>
      </c>
      <c r="F1951" t="s">
        <v>55</v>
      </c>
      <c r="G1951" t="s">
        <v>679</v>
      </c>
      <c r="H1951" t="s">
        <v>251</v>
      </c>
      <c r="J1951" t="s">
        <v>679</v>
      </c>
      <c r="K1951" t="s">
        <v>251</v>
      </c>
      <c r="L1951" t="s">
        <v>34</v>
      </c>
      <c r="M1951" t="s">
        <v>5487</v>
      </c>
      <c r="N1951" t="s">
        <v>170</v>
      </c>
      <c r="O1951" t="s">
        <v>34</v>
      </c>
      <c r="S1951" t="s">
        <v>1867</v>
      </c>
      <c r="U1951" t="s">
        <v>42</v>
      </c>
      <c r="V1951" t="s">
        <v>42</v>
      </c>
      <c r="AL1951" t="s">
        <v>43</v>
      </c>
    </row>
    <row r="1952" spans="1:38" x14ac:dyDescent="0.25">
      <c r="A1952">
        <v>1950</v>
      </c>
      <c r="B1952" t="s">
        <v>5488</v>
      </c>
      <c r="C1952" s="6" t="s">
        <v>1349</v>
      </c>
      <c r="D1952">
        <v>51</v>
      </c>
      <c r="E1952" t="s">
        <v>46</v>
      </c>
      <c r="F1952" t="s">
        <v>55</v>
      </c>
      <c r="G1952" t="s">
        <v>5489</v>
      </c>
      <c r="H1952" t="s">
        <v>1282</v>
      </c>
      <c r="I1952" t="s">
        <v>2759</v>
      </c>
      <c r="J1952" t="s">
        <v>82</v>
      </c>
      <c r="K1952" t="s">
        <v>82</v>
      </c>
      <c r="L1952" t="s">
        <v>34</v>
      </c>
      <c r="M1952" t="s">
        <v>2772</v>
      </c>
      <c r="N1952" t="s">
        <v>166</v>
      </c>
      <c r="O1952" t="s">
        <v>287</v>
      </c>
      <c r="P1952" t="s">
        <v>82</v>
      </c>
      <c r="Q1952" t="s">
        <v>82</v>
      </c>
      <c r="S1952" t="s">
        <v>5490</v>
      </c>
      <c r="V1952" t="s">
        <v>42</v>
      </c>
      <c r="W1952" t="s">
        <v>42</v>
      </c>
      <c r="AK1952" t="s">
        <v>42</v>
      </c>
      <c r="AL1952" t="s">
        <v>43</v>
      </c>
    </row>
    <row r="1953" spans="1:38" x14ac:dyDescent="0.25">
      <c r="A1953">
        <v>1951</v>
      </c>
      <c r="B1953" t="s">
        <v>5491</v>
      </c>
      <c r="C1953" s="6" t="s">
        <v>2292</v>
      </c>
      <c r="D1953">
        <v>32</v>
      </c>
      <c r="E1953" t="s">
        <v>46</v>
      </c>
      <c r="F1953" t="s">
        <v>55</v>
      </c>
      <c r="G1953" t="s">
        <v>525</v>
      </c>
      <c r="H1953" t="s">
        <v>93</v>
      </c>
      <c r="I1953" t="s">
        <v>57</v>
      </c>
      <c r="J1953" t="s">
        <v>525</v>
      </c>
      <c r="K1953" t="s">
        <v>93</v>
      </c>
      <c r="L1953" t="s">
        <v>70</v>
      </c>
      <c r="O1953" t="s">
        <v>70</v>
      </c>
      <c r="S1953" t="s">
        <v>5492</v>
      </c>
      <c r="U1953" t="s">
        <v>42</v>
      </c>
      <c r="AC1953" t="s">
        <v>42</v>
      </c>
      <c r="AK1953" t="s">
        <v>42</v>
      </c>
      <c r="AL1953" t="s">
        <v>43</v>
      </c>
    </row>
    <row r="1954" spans="1:38" x14ac:dyDescent="0.25">
      <c r="A1954">
        <v>1952</v>
      </c>
      <c r="B1954" t="s">
        <v>5493</v>
      </c>
      <c r="C1954" s="6" t="s">
        <v>5494</v>
      </c>
      <c r="D1954">
        <v>48</v>
      </c>
      <c r="E1954" t="s">
        <v>46</v>
      </c>
      <c r="F1954" t="s">
        <v>55</v>
      </c>
      <c r="G1954" t="s">
        <v>93</v>
      </c>
      <c r="H1954" t="s">
        <v>93</v>
      </c>
      <c r="I1954" t="s">
        <v>57</v>
      </c>
      <c r="J1954" t="s">
        <v>93</v>
      </c>
      <c r="K1954" t="s">
        <v>93</v>
      </c>
      <c r="L1954" t="s">
        <v>70</v>
      </c>
      <c r="N1954" t="s">
        <v>166</v>
      </c>
      <c r="O1954" t="s">
        <v>70</v>
      </c>
      <c r="P1954" t="s">
        <v>93</v>
      </c>
      <c r="Q1954" t="s">
        <v>93</v>
      </c>
      <c r="R1954" t="s">
        <v>57</v>
      </c>
      <c r="S1954" t="s">
        <v>5495</v>
      </c>
      <c r="V1954" t="s">
        <v>42</v>
      </c>
      <c r="W1954" t="s">
        <v>42</v>
      </c>
      <c r="AC1954" t="s">
        <v>42</v>
      </c>
      <c r="AD1954" t="s">
        <v>42</v>
      </c>
      <c r="AL1954" t="s">
        <v>43</v>
      </c>
    </row>
    <row r="1955" spans="1:38" x14ac:dyDescent="0.25">
      <c r="A1955">
        <v>1953</v>
      </c>
      <c r="B1955" t="s">
        <v>5496</v>
      </c>
      <c r="C1955" s="6" t="s">
        <v>5366</v>
      </c>
      <c r="D1955">
        <v>31</v>
      </c>
      <c r="E1955" t="s">
        <v>46</v>
      </c>
      <c r="F1955" t="s">
        <v>47</v>
      </c>
      <c r="G1955" t="s">
        <v>238</v>
      </c>
      <c r="H1955" t="s">
        <v>93</v>
      </c>
      <c r="I1955" t="s">
        <v>57</v>
      </c>
      <c r="J1955" t="s">
        <v>238</v>
      </c>
      <c r="L1955" t="s">
        <v>50</v>
      </c>
      <c r="N1955" t="s">
        <v>59</v>
      </c>
      <c r="O1955" t="s">
        <v>70</v>
      </c>
      <c r="P1955" t="s">
        <v>238</v>
      </c>
      <c r="S1955" t="s">
        <v>1769</v>
      </c>
      <c r="U1955" t="s">
        <v>42</v>
      </c>
      <c r="AK1955" t="s">
        <v>42</v>
      </c>
      <c r="AL1955" t="s">
        <v>43</v>
      </c>
    </row>
    <row r="1956" spans="1:38" x14ac:dyDescent="0.25">
      <c r="A1956">
        <v>1954</v>
      </c>
      <c r="B1956" t="s">
        <v>5497</v>
      </c>
      <c r="C1956" s="6" t="s">
        <v>3132</v>
      </c>
      <c r="D1956">
        <v>22</v>
      </c>
      <c r="E1956" t="s">
        <v>54</v>
      </c>
      <c r="F1956" t="s">
        <v>55</v>
      </c>
      <c r="G1956" t="s">
        <v>5498</v>
      </c>
      <c r="H1956" t="s">
        <v>5499</v>
      </c>
      <c r="I1956" t="s">
        <v>67</v>
      </c>
      <c r="J1956" t="s">
        <v>93</v>
      </c>
      <c r="K1956" t="s">
        <v>93</v>
      </c>
      <c r="L1956" t="s">
        <v>50</v>
      </c>
      <c r="N1956" t="s">
        <v>350</v>
      </c>
      <c r="O1956" t="s">
        <v>70</v>
      </c>
      <c r="P1956" t="s">
        <v>1991</v>
      </c>
      <c r="Q1956" t="s">
        <v>93</v>
      </c>
      <c r="S1956" t="s">
        <v>5500</v>
      </c>
      <c r="U1956" t="s">
        <v>42</v>
      </c>
      <c r="W1956" t="s">
        <v>42</v>
      </c>
      <c r="AK1956" t="s">
        <v>42</v>
      </c>
      <c r="AL1956" t="s">
        <v>43</v>
      </c>
    </row>
    <row r="1957" spans="1:38" x14ac:dyDescent="0.25">
      <c r="A1957">
        <v>1955</v>
      </c>
      <c r="B1957" t="s">
        <v>5501</v>
      </c>
      <c r="C1957" s="6" t="s">
        <v>3128</v>
      </c>
      <c r="D1957">
        <v>54</v>
      </c>
      <c r="E1957" t="s">
        <v>46</v>
      </c>
      <c r="F1957" t="s">
        <v>55</v>
      </c>
      <c r="G1957" t="s">
        <v>668</v>
      </c>
      <c r="H1957" t="s">
        <v>202</v>
      </c>
      <c r="I1957" t="s">
        <v>57</v>
      </c>
      <c r="J1957" t="s">
        <v>82</v>
      </c>
      <c r="L1957" t="s">
        <v>50</v>
      </c>
      <c r="O1957" t="s">
        <v>70</v>
      </c>
      <c r="P1957" t="s">
        <v>668</v>
      </c>
      <c r="S1957" t="s">
        <v>78</v>
      </c>
      <c r="W1957" t="s">
        <v>42</v>
      </c>
      <c r="AK1957" t="s">
        <v>42</v>
      </c>
      <c r="AL1957" t="s">
        <v>43</v>
      </c>
    </row>
    <row r="1958" spans="1:38" x14ac:dyDescent="0.25">
      <c r="A1958">
        <v>1956</v>
      </c>
      <c r="B1958" t="s">
        <v>5502</v>
      </c>
      <c r="C1958" s="6" t="s">
        <v>3525</v>
      </c>
      <c r="D1958">
        <v>28</v>
      </c>
      <c r="E1958" t="s">
        <v>46</v>
      </c>
      <c r="F1958" t="s">
        <v>55</v>
      </c>
      <c r="J1958" t="s">
        <v>136</v>
      </c>
      <c r="K1958" t="s">
        <v>137</v>
      </c>
      <c r="L1958" t="s">
        <v>34</v>
      </c>
      <c r="N1958" t="s">
        <v>166</v>
      </c>
      <c r="O1958" t="s">
        <v>3082</v>
      </c>
      <c r="P1958" t="s">
        <v>136</v>
      </c>
      <c r="Q1958" t="s">
        <v>137</v>
      </c>
      <c r="S1958" t="s">
        <v>415</v>
      </c>
      <c r="V1958" t="s">
        <v>42</v>
      </c>
      <c r="W1958" t="s">
        <v>42</v>
      </c>
      <c r="AK1958" t="s">
        <v>42</v>
      </c>
      <c r="AL1958" t="s">
        <v>43</v>
      </c>
    </row>
    <row r="1959" spans="1:38" x14ac:dyDescent="0.25">
      <c r="A1959">
        <v>1957</v>
      </c>
      <c r="B1959" t="s">
        <v>5503</v>
      </c>
      <c r="C1959" s="6" t="s">
        <v>1646</v>
      </c>
      <c r="D1959">
        <v>37</v>
      </c>
      <c r="E1959" t="s">
        <v>46</v>
      </c>
      <c r="F1959" t="s">
        <v>55</v>
      </c>
      <c r="G1959" t="s">
        <v>5504</v>
      </c>
      <c r="H1959" t="s">
        <v>202</v>
      </c>
      <c r="J1959" t="s">
        <v>93</v>
      </c>
      <c r="K1959" t="s">
        <v>93</v>
      </c>
      <c r="L1959" t="s">
        <v>70</v>
      </c>
      <c r="N1959" t="s">
        <v>102</v>
      </c>
      <c r="O1959" t="s">
        <v>34</v>
      </c>
      <c r="S1959" t="s">
        <v>5505</v>
      </c>
      <c r="AC1959" t="s">
        <v>42</v>
      </c>
      <c r="AL1959" t="s">
        <v>43</v>
      </c>
    </row>
    <row r="1960" spans="1:38" x14ac:dyDescent="0.25">
      <c r="A1960">
        <v>1958</v>
      </c>
      <c r="B1960" t="s">
        <v>5506</v>
      </c>
      <c r="C1960" s="6" t="s">
        <v>2536</v>
      </c>
      <c r="D1960">
        <v>52</v>
      </c>
      <c r="E1960" t="s">
        <v>46</v>
      </c>
      <c r="F1960" t="s">
        <v>55</v>
      </c>
      <c r="G1960" t="s">
        <v>422</v>
      </c>
      <c r="H1960" t="s">
        <v>82</v>
      </c>
      <c r="I1960" t="s">
        <v>57</v>
      </c>
      <c r="J1960" t="s">
        <v>422</v>
      </c>
      <c r="K1960" t="s">
        <v>82</v>
      </c>
      <c r="L1960" t="s">
        <v>70</v>
      </c>
      <c r="N1960" t="s">
        <v>59</v>
      </c>
      <c r="O1960" t="s">
        <v>70</v>
      </c>
      <c r="P1960" t="s">
        <v>422</v>
      </c>
      <c r="Q1960" t="s">
        <v>82</v>
      </c>
      <c r="S1960" t="s">
        <v>5507</v>
      </c>
      <c r="T1960" t="s">
        <v>3335</v>
      </c>
      <c r="U1960" t="s">
        <v>42</v>
      </c>
      <c r="W1960" t="s">
        <v>42</v>
      </c>
      <c r="AA1960" t="s">
        <v>42</v>
      </c>
      <c r="AK1960" t="s">
        <v>42</v>
      </c>
      <c r="AL1960" t="s">
        <v>43</v>
      </c>
    </row>
    <row r="1961" spans="1:38" x14ac:dyDescent="0.25">
      <c r="A1961">
        <v>1959</v>
      </c>
      <c r="B1961" t="s">
        <v>5508</v>
      </c>
      <c r="C1961" s="6" t="s">
        <v>1237</v>
      </c>
      <c r="D1961">
        <v>49</v>
      </c>
      <c r="E1961" t="s">
        <v>46</v>
      </c>
      <c r="F1961" t="s">
        <v>47</v>
      </c>
      <c r="G1961" t="s">
        <v>93</v>
      </c>
      <c r="J1961" t="s">
        <v>93</v>
      </c>
      <c r="K1961" t="s">
        <v>93</v>
      </c>
      <c r="L1961" t="s">
        <v>50</v>
      </c>
      <c r="N1961" t="s">
        <v>59</v>
      </c>
      <c r="O1961" t="s">
        <v>70</v>
      </c>
      <c r="P1961" t="s">
        <v>93</v>
      </c>
      <c r="Q1961" t="s">
        <v>93</v>
      </c>
      <c r="R1961" t="s">
        <v>57</v>
      </c>
      <c r="S1961" t="s">
        <v>5509</v>
      </c>
      <c r="V1961" t="s">
        <v>42</v>
      </c>
      <c r="AA1961" t="s">
        <v>42</v>
      </c>
      <c r="AL1961" t="s">
        <v>43</v>
      </c>
    </row>
    <row r="1962" spans="1:38" x14ac:dyDescent="0.25">
      <c r="A1962">
        <v>1960</v>
      </c>
      <c r="B1962" t="s">
        <v>5510</v>
      </c>
      <c r="C1962" s="6" t="s">
        <v>2919</v>
      </c>
      <c r="D1962">
        <v>34</v>
      </c>
      <c r="E1962" t="s">
        <v>46</v>
      </c>
      <c r="F1962" t="s">
        <v>55</v>
      </c>
      <c r="G1962" t="s">
        <v>341</v>
      </c>
      <c r="H1962" t="s">
        <v>101</v>
      </c>
      <c r="I1962" t="s">
        <v>57</v>
      </c>
      <c r="J1962" t="s">
        <v>341</v>
      </c>
      <c r="K1962" t="s">
        <v>101</v>
      </c>
      <c r="L1962" t="s">
        <v>70</v>
      </c>
      <c r="N1962" t="s">
        <v>1933</v>
      </c>
      <c r="O1962" t="s">
        <v>70</v>
      </c>
      <c r="P1962" t="s">
        <v>341</v>
      </c>
      <c r="Q1962" t="s">
        <v>101</v>
      </c>
      <c r="S1962" t="s">
        <v>412</v>
      </c>
      <c r="W1962" t="s">
        <v>42</v>
      </c>
      <c r="AK1962" t="s">
        <v>42</v>
      </c>
      <c r="AL1962" t="s">
        <v>43</v>
      </c>
    </row>
    <row r="1963" spans="1:38" x14ac:dyDescent="0.25">
      <c r="A1963">
        <v>1961</v>
      </c>
      <c r="B1963" t="s">
        <v>5511</v>
      </c>
      <c r="C1963" s="6" t="s">
        <v>4953</v>
      </c>
      <c r="D1963">
        <v>51</v>
      </c>
      <c r="E1963" t="s">
        <v>46</v>
      </c>
      <c r="F1963" t="s">
        <v>55</v>
      </c>
      <c r="G1963" t="s">
        <v>513</v>
      </c>
      <c r="J1963" t="s">
        <v>341</v>
      </c>
      <c r="K1963" t="s">
        <v>101</v>
      </c>
      <c r="L1963" t="s">
        <v>50</v>
      </c>
      <c r="N1963" t="s">
        <v>59</v>
      </c>
      <c r="O1963" t="s">
        <v>70</v>
      </c>
      <c r="S1963" t="s">
        <v>538</v>
      </c>
      <c r="U1963" t="s">
        <v>42</v>
      </c>
      <c r="AL1963" t="s">
        <v>43</v>
      </c>
    </row>
    <row r="1964" spans="1:38" x14ac:dyDescent="0.25">
      <c r="A1964">
        <v>1962</v>
      </c>
      <c r="B1964" t="s">
        <v>5512</v>
      </c>
      <c r="C1964" s="6" t="s">
        <v>2518</v>
      </c>
      <c r="D1964">
        <v>43</v>
      </c>
      <c r="E1964" t="s">
        <v>46</v>
      </c>
      <c r="F1964" t="s">
        <v>55</v>
      </c>
      <c r="G1964" t="s">
        <v>48</v>
      </c>
      <c r="J1964" t="s">
        <v>48</v>
      </c>
      <c r="L1964" t="s">
        <v>50</v>
      </c>
      <c r="N1964" t="s">
        <v>59</v>
      </c>
      <c r="O1964" t="s">
        <v>60</v>
      </c>
      <c r="S1964" t="s">
        <v>5513</v>
      </c>
      <c r="U1964" t="s">
        <v>42</v>
      </c>
      <c r="V1964" t="s">
        <v>42</v>
      </c>
      <c r="Y1964" t="s">
        <v>42</v>
      </c>
      <c r="AA1964" t="s">
        <v>42</v>
      </c>
      <c r="AL1964" t="s">
        <v>43</v>
      </c>
    </row>
    <row r="1965" spans="1:38" x14ac:dyDescent="0.25">
      <c r="A1965">
        <v>1963</v>
      </c>
      <c r="B1965" t="s">
        <v>5514</v>
      </c>
      <c r="C1965" s="6" t="s">
        <v>5515</v>
      </c>
      <c r="D1965">
        <v>49</v>
      </c>
      <c r="E1965" t="s">
        <v>46</v>
      </c>
      <c r="F1965" t="s">
        <v>55</v>
      </c>
      <c r="G1965" t="s">
        <v>208</v>
      </c>
      <c r="H1965" t="s">
        <v>93</v>
      </c>
      <c r="J1965" t="s">
        <v>208</v>
      </c>
      <c r="K1965" t="s">
        <v>93</v>
      </c>
      <c r="L1965" t="s">
        <v>70</v>
      </c>
      <c r="N1965" t="s">
        <v>3673</v>
      </c>
      <c r="O1965" t="s">
        <v>70</v>
      </c>
      <c r="S1965" t="s">
        <v>2623</v>
      </c>
      <c r="AD1965" t="s">
        <v>42</v>
      </c>
      <c r="AL1965" t="s">
        <v>43</v>
      </c>
    </row>
    <row r="1966" spans="1:38" x14ac:dyDescent="0.25">
      <c r="A1966">
        <v>1964</v>
      </c>
      <c r="B1966" t="s">
        <v>5516</v>
      </c>
      <c r="C1966" s="6" t="s">
        <v>5517</v>
      </c>
      <c r="D1966">
        <v>24</v>
      </c>
      <c r="E1966" t="s">
        <v>46</v>
      </c>
      <c r="F1966" t="s">
        <v>55</v>
      </c>
      <c r="G1966" t="s">
        <v>2279</v>
      </c>
      <c r="H1966" t="s">
        <v>202</v>
      </c>
      <c r="I1966" t="s">
        <v>57</v>
      </c>
      <c r="J1966" t="s">
        <v>2279</v>
      </c>
      <c r="K1966" t="s">
        <v>202</v>
      </c>
      <c r="L1966" t="s">
        <v>70</v>
      </c>
      <c r="N1966" t="s">
        <v>166</v>
      </c>
      <c r="O1966" t="s">
        <v>70</v>
      </c>
      <c r="P1966" t="s">
        <v>2279</v>
      </c>
      <c r="Q1966" t="s">
        <v>202</v>
      </c>
      <c r="R1966" t="s">
        <v>57</v>
      </c>
      <c r="S1966" t="s">
        <v>5518</v>
      </c>
      <c r="U1966" t="s">
        <v>42</v>
      </c>
      <c r="V1966" t="s">
        <v>42</v>
      </c>
      <c r="W1966" t="s">
        <v>42</v>
      </c>
      <c r="AA1966" t="s">
        <v>42</v>
      </c>
      <c r="AL1966" t="s">
        <v>43</v>
      </c>
    </row>
    <row r="1967" spans="1:38" x14ac:dyDescent="0.25">
      <c r="A1967">
        <v>1965</v>
      </c>
      <c r="B1967" t="s">
        <v>5519</v>
      </c>
      <c r="C1967" s="6" t="s">
        <v>3882</v>
      </c>
      <c r="D1967">
        <v>61</v>
      </c>
      <c r="E1967" t="s">
        <v>46</v>
      </c>
      <c r="F1967" t="s">
        <v>55</v>
      </c>
      <c r="G1967" t="s">
        <v>346</v>
      </c>
      <c r="H1967" t="s">
        <v>93</v>
      </c>
      <c r="I1967" t="s">
        <v>57</v>
      </c>
      <c r="J1967" t="s">
        <v>346</v>
      </c>
      <c r="K1967" t="s">
        <v>93</v>
      </c>
      <c r="L1967" t="s">
        <v>70</v>
      </c>
      <c r="N1967" t="s">
        <v>59</v>
      </c>
      <c r="O1967" t="s">
        <v>70</v>
      </c>
      <c r="P1967" t="s">
        <v>346</v>
      </c>
      <c r="Q1967" t="s">
        <v>93</v>
      </c>
      <c r="R1967" t="s">
        <v>57</v>
      </c>
      <c r="S1967" t="s">
        <v>5520</v>
      </c>
      <c r="U1967" t="s">
        <v>42</v>
      </c>
      <c r="W1967" t="s">
        <v>42</v>
      </c>
      <c r="Y1967" t="s">
        <v>42</v>
      </c>
      <c r="AA1967" t="s">
        <v>42</v>
      </c>
      <c r="AL1967" t="s">
        <v>43</v>
      </c>
    </row>
    <row r="1968" spans="1:38" x14ac:dyDescent="0.25">
      <c r="A1968">
        <v>1966</v>
      </c>
      <c r="B1968" t="s">
        <v>5521</v>
      </c>
      <c r="C1968" s="6" t="s">
        <v>5522</v>
      </c>
      <c r="D1968">
        <v>22</v>
      </c>
      <c r="E1968" t="s">
        <v>46</v>
      </c>
      <c r="F1968" t="s">
        <v>55</v>
      </c>
      <c r="G1968" t="s">
        <v>5058</v>
      </c>
      <c r="H1968" t="s">
        <v>49</v>
      </c>
      <c r="J1968" t="s">
        <v>5058</v>
      </c>
      <c r="K1968" t="s">
        <v>49</v>
      </c>
      <c r="L1968" t="s">
        <v>70</v>
      </c>
      <c r="N1968" t="s">
        <v>59</v>
      </c>
      <c r="O1968" t="s">
        <v>70</v>
      </c>
      <c r="S1968" t="s">
        <v>538</v>
      </c>
      <c r="U1968" t="s">
        <v>42</v>
      </c>
      <c r="AL1968" t="s">
        <v>43</v>
      </c>
    </row>
    <row r="1969" spans="1:38" x14ac:dyDescent="0.25">
      <c r="A1969">
        <v>1967</v>
      </c>
      <c r="B1969" t="s">
        <v>5523</v>
      </c>
      <c r="C1969" s="6" t="s">
        <v>5524</v>
      </c>
      <c r="D1969">
        <v>26</v>
      </c>
      <c r="E1969" t="s">
        <v>54</v>
      </c>
      <c r="F1969" t="s">
        <v>55</v>
      </c>
      <c r="G1969" t="s">
        <v>245</v>
      </c>
      <c r="H1969" t="s">
        <v>93</v>
      </c>
      <c r="J1969" t="s">
        <v>418</v>
      </c>
      <c r="K1969" t="s">
        <v>93</v>
      </c>
      <c r="L1969" t="s">
        <v>34</v>
      </c>
      <c r="M1969" t="s">
        <v>5525</v>
      </c>
      <c r="N1969" t="s">
        <v>269</v>
      </c>
      <c r="O1969" t="s">
        <v>110</v>
      </c>
      <c r="S1969" t="s">
        <v>5526</v>
      </c>
      <c r="U1969" t="s">
        <v>42</v>
      </c>
      <c r="AI1969" t="s">
        <v>5527</v>
      </c>
      <c r="AL1969" t="s">
        <v>43</v>
      </c>
    </row>
    <row r="1970" spans="1:38" x14ac:dyDescent="0.25">
      <c r="A1970">
        <v>1968</v>
      </c>
      <c r="B1970" t="s">
        <v>5528</v>
      </c>
      <c r="C1970" s="6" t="s">
        <v>2495</v>
      </c>
      <c r="D1970">
        <v>63</v>
      </c>
      <c r="E1970" t="s">
        <v>46</v>
      </c>
      <c r="F1970" t="s">
        <v>55</v>
      </c>
      <c r="G1970" t="s">
        <v>2091</v>
      </c>
      <c r="H1970" t="s">
        <v>82</v>
      </c>
      <c r="I1970" t="s">
        <v>57</v>
      </c>
      <c r="J1970" t="s">
        <v>178</v>
      </c>
      <c r="L1970" t="s">
        <v>50</v>
      </c>
      <c r="N1970" t="s">
        <v>2978</v>
      </c>
      <c r="O1970" t="s">
        <v>70</v>
      </c>
      <c r="P1970" t="s">
        <v>2091</v>
      </c>
      <c r="S1970" t="s">
        <v>5529</v>
      </c>
      <c r="U1970" t="s">
        <v>42</v>
      </c>
      <c r="W1970" t="s">
        <v>42</v>
      </c>
      <c r="AK1970" t="s">
        <v>42</v>
      </c>
      <c r="AL1970" t="s">
        <v>43</v>
      </c>
    </row>
    <row r="1971" spans="1:38" x14ac:dyDescent="0.25">
      <c r="A1971">
        <v>1969</v>
      </c>
      <c r="B1971" t="s">
        <v>5530</v>
      </c>
      <c r="C1971" s="6" t="s">
        <v>2968</v>
      </c>
      <c r="D1971">
        <v>24</v>
      </c>
      <c r="E1971" t="s">
        <v>46</v>
      </c>
      <c r="F1971" t="s">
        <v>106</v>
      </c>
      <c r="G1971" t="s">
        <v>165</v>
      </c>
      <c r="H1971" t="s">
        <v>93</v>
      </c>
      <c r="I1971" t="s">
        <v>57</v>
      </c>
      <c r="J1971" t="s">
        <v>165</v>
      </c>
      <c r="K1971" t="s">
        <v>93</v>
      </c>
      <c r="L1971" t="s">
        <v>70</v>
      </c>
      <c r="N1971" t="s">
        <v>59</v>
      </c>
      <c r="O1971" t="s">
        <v>110</v>
      </c>
      <c r="P1971" t="s">
        <v>165</v>
      </c>
      <c r="Q1971" t="s">
        <v>93</v>
      </c>
      <c r="S1971" t="s">
        <v>5531</v>
      </c>
      <c r="U1971" t="s">
        <v>42</v>
      </c>
      <c r="W1971" t="s">
        <v>42</v>
      </c>
      <c r="AA1971" t="s">
        <v>42</v>
      </c>
      <c r="AK1971" t="s">
        <v>42</v>
      </c>
      <c r="AL1971" t="s">
        <v>43</v>
      </c>
    </row>
    <row r="1972" spans="1:38" x14ac:dyDescent="0.25">
      <c r="A1972">
        <v>1970</v>
      </c>
      <c r="B1972" t="s">
        <v>5532</v>
      </c>
      <c r="C1972" s="6" t="s">
        <v>3842</v>
      </c>
      <c r="D1972">
        <v>39</v>
      </c>
      <c r="E1972" t="s">
        <v>54</v>
      </c>
      <c r="F1972" t="s">
        <v>55</v>
      </c>
      <c r="G1972" t="s">
        <v>238</v>
      </c>
      <c r="H1972" t="s">
        <v>93</v>
      </c>
      <c r="I1972" t="s">
        <v>57</v>
      </c>
      <c r="J1972" t="s">
        <v>238</v>
      </c>
      <c r="K1972" t="s">
        <v>93</v>
      </c>
      <c r="L1972" t="s">
        <v>70</v>
      </c>
      <c r="N1972" t="s">
        <v>5533</v>
      </c>
      <c r="O1972" t="s">
        <v>287</v>
      </c>
      <c r="P1972" t="s">
        <v>238</v>
      </c>
      <c r="Q1972" t="s">
        <v>93</v>
      </c>
      <c r="R1972" t="s">
        <v>57</v>
      </c>
      <c r="S1972" t="s">
        <v>5534</v>
      </c>
      <c r="AA1972" t="s">
        <v>42</v>
      </c>
      <c r="AC1972" t="s">
        <v>42</v>
      </c>
      <c r="AD1972" t="s">
        <v>42</v>
      </c>
      <c r="AL1972" t="s">
        <v>43</v>
      </c>
    </row>
    <row r="1973" spans="1:38" x14ac:dyDescent="0.25">
      <c r="A1973">
        <v>1971</v>
      </c>
      <c r="B1973" t="s">
        <v>5535</v>
      </c>
      <c r="C1973" s="6" t="s">
        <v>5536</v>
      </c>
      <c r="D1973">
        <v>25</v>
      </c>
      <c r="E1973" t="s">
        <v>54</v>
      </c>
      <c r="F1973" t="s">
        <v>5537</v>
      </c>
      <c r="G1973" t="s">
        <v>3731</v>
      </c>
      <c r="H1973" t="s">
        <v>101</v>
      </c>
      <c r="I1973" t="s">
        <v>57</v>
      </c>
      <c r="J1973" t="s">
        <v>341</v>
      </c>
      <c r="L1973" t="s">
        <v>50</v>
      </c>
      <c r="N1973" t="s">
        <v>59</v>
      </c>
      <c r="O1973" t="s">
        <v>70</v>
      </c>
      <c r="P1973" t="s">
        <v>3731</v>
      </c>
      <c r="S1973" t="s">
        <v>557</v>
      </c>
      <c r="U1973" t="s">
        <v>42</v>
      </c>
      <c r="AC1973" t="s">
        <v>42</v>
      </c>
      <c r="AK1973" t="s">
        <v>42</v>
      </c>
      <c r="AL1973" t="s">
        <v>43</v>
      </c>
    </row>
    <row r="1974" spans="1:38" x14ac:dyDescent="0.25">
      <c r="A1974">
        <v>1972</v>
      </c>
      <c r="B1974" t="s">
        <v>5538</v>
      </c>
      <c r="C1974" s="6" t="s">
        <v>5539</v>
      </c>
      <c r="D1974">
        <v>29</v>
      </c>
      <c r="E1974" t="s">
        <v>46</v>
      </c>
      <c r="F1974" t="s">
        <v>47</v>
      </c>
      <c r="G1974" t="s">
        <v>525</v>
      </c>
      <c r="J1974" t="s">
        <v>525</v>
      </c>
      <c r="K1974" t="s">
        <v>93</v>
      </c>
      <c r="L1974" t="s">
        <v>70</v>
      </c>
      <c r="N1974" t="s">
        <v>5540</v>
      </c>
      <c r="O1974" t="s">
        <v>70</v>
      </c>
      <c r="S1974" t="s">
        <v>928</v>
      </c>
      <c r="Y1974" t="s">
        <v>42</v>
      </c>
      <c r="AL1974" t="s">
        <v>43</v>
      </c>
    </row>
    <row r="1975" spans="1:38" x14ac:dyDescent="0.25">
      <c r="A1975">
        <v>1973</v>
      </c>
      <c r="B1975" t="s">
        <v>5541</v>
      </c>
      <c r="C1975" s="6" t="s">
        <v>3950</v>
      </c>
      <c r="D1975">
        <v>41</v>
      </c>
      <c r="E1975" t="s">
        <v>46</v>
      </c>
      <c r="F1975" t="s">
        <v>55</v>
      </c>
      <c r="G1975" t="s">
        <v>136</v>
      </c>
      <c r="H1975" t="s">
        <v>137</v>
      </c>
      <c r="I1975" t="s">
        <v>57</v>
      </c>
      <c r="J1975" t="s">
        <v>136</v>
      </c>
      <c r="K1975" t="s">
        <v>137</v>
      </c>
      <c r="L1975" t="s">
        <v>70</v>
      </c>
      <c r="N1975" t="s">
        <v>59</v>
      </c>
      <c r="O1975" t="s">
        <v>70</v>
      </c>
      <c r="P1975" t="s">
        <v>136</v>
      </c>
      <c r="Q1975" t="s">
        <v>137</v>
      </c>
      <c r="R1975" t="s">
        <v>57</v>
      </c>
      <c r="S1975" t="s">
        <v>2880</v>
      </c>
      <c r="V1975" t="s">
        <v>42</v>
      </c>
      <c r="W1975" t="s">
        <v>42</v>
      </c>
      <c r="AA1975" t="s">
        <v>42</v>
      </c>
      <c r="AL1975" t="s">
        <v>43</v>
      </c>
    </row>
    <row r="1976" spans="1:38" x14ac:dyDescent="0.25">
      <c r="A1976">
        <v>1974</v>
      </c>
      <c r="B1976" t="s">
        <v>5542</v>
      </c>
      <c r="C1976" s="6" t="s">
        <v>5543</v>
      </c>
      <c r="D1976">
        <v>51</v>
      </c>
      <c r="E1976" t="s">
        <v>46</v>
      </c>
      <c r="F1976" t="s">
        <v>55</v>
      </c>
      <c r="G1976" t="s">
        <v>909</v>
      </c>
      <c r="H1976" t="s">
        <v>93</v>
      </c>
      <c r="I1976" t="s">
        <v>57</v>
      </c>
      <c r="J1976" t="s">
        <v>909</v>
      </c>
      <c r="K1976" t="s">
        <v>93</v>
      </c>
      <c r="L1976" t="s">
        <v>70</v>
      </c>
      <c r="N1976" t="s">
        <v>350</v>
      </c>
      <c r="O1976" t="s">
        <v>70</v>
      </c>
      <c r="P1976" t="s">
        <v>909</v>
      </c>
      <c r="Q1976" t="s">
        <v>93</v>
      </c>
      <c r="S1976" t="s">
        <v>5544</v>
      </c>
      <c r="U1976" t="s">
        <v>42</v>
      </c>
      <c r="AF1976" t="s">
        <v>42</v>
      </c>
      <c r="AK1976" t="s">
        <v>42</v>
      </c>
      <c r="AL1976" t="s">
        <v>43</v>
      </c>
    </row>
    <row r="1977" spans="1:38" x14ac:dyDescent="0.25">
      <c r="A1977">
        <v>1975</v>
      </c>
      <c r="B1977" t="s">
        <v>5545</v>
      </c>
      <c r="C1977" s="6" t="s">
        <v>427</v>
      </c>
      <c r="D1977">
        <v>59</v>
      </c>
      <c r="E1977" t="s">
        <v>46</v>
      </c>
      <c r="F1977" t="s">
        <v>55</v>
      </c>
      <c r="G1977" t="s">
        <v>422</v>
      </c>
      <c r="H1977" t="s">
        <v>82</v>
      </c>
      <c r="I1977" t="s">
        <v>57</v>
      </c>
      <c r="J1977" t="s">
        <v>422</v>
      </c>
      <c r="K1977" t="s">
        <v>82</v>
      </c>
      <c r="L1977" t="s">
        <v>70</v>
      </c>
      <c r="N1977" t="s">
        <v>350</v>
      </c>
      <c r="O1977" t="s">
        <v>70</v>
      </c>
      <c r="P1977" t="s">
        <v>422</v>
      </c>
      <c r="Q1977" t="s">
        <v>82</v>
      </c>
      <c r="S1977" t="s">
        <v>5546</v>
      </c>
      <c r="V1977" t="s">
        <v>42</v>
      </c>
      <c r="W1977" t="s">
        <v>42</v>
      </c>
      <c r="AF1977" t="s">
        <v>42</v>
      </c>
      <c r="AK1977" t="s">
        <v>42</v>
      </c>
      <c r="AL1977" t="s">
        <v>43</v>
      </c>
    </row>
    <row r="1978" spans="1:38" x14ac:dyDescent="0.25">
      <c r="A1978">
        <v>1976</v>
      </c>
      <c r="B1978" t="s">
        <v>5547</v>
      </c>
      <c r="C1978" s="6" t="s">
        <v>4968</v>
      </c>
      <c r="D1978">
        <v>68</v>
      </c>
      <c r="E1978" t="s">
        <v>46</v>
      </c>
      <c r="F1978" t="s">
        <v>55</v>
      </c>
      <c r="G1978" t="s">
        <v>525</v>
      </c>
      <c r="H1978" t="s">
        <v>93</v>
      </c>
      <c r="I1978" t="s">
        <v>57</v>
      </c>
      <c r="J1978" t="s">
        <v>525</v>
      </c>
      <c r="K1978" t="s">
        <v>93</v>
      </c>
      <c r="L1978" t="s">
        <v>70</v>
      </c>
      <c r="O1978" t="s">
        <v>70</v>
      </c>
      <c r="P1978" t="s">
        <v>525</v>
      </c>
      <c r="Q1978" t="s">
        <v>93</v>
      </c>
      <c r="R1978" t="s">
        <v>57</v>
      </c>
      <c r="S1978" t="s">
        <v>5548</v>
      </c>
      <c r="AC1978" t="s">
        <v>42</v>
      </c>
      <c r="AI1978" t="s">
        <v>5549</v>
      </c>
      <c r="AK1978" t="s">
        <v>42</v>
      </c>
      <c r="AL1978" t="s">
        <v>43</v>
      </c>
    </row>
    <row r="1979" spans="1:38" x14ac:dyDescent="0.25">
      <c r="A1979">
        <v>1977</v>
      </c>
      <c r="B1979" t="s">
        <v>5550</v>
      </c>
      <c r="C1979" s="6" t="s">
        <v>5551</v>
      </c>
      <c r="D1979">
        <v>49</v>
      </c>
      <c r="E1979" t="s">
        <v>46</v>
      </c>
      <c r="F1979" t="s">
        <v>55</v>
      </c>
      <c r="G1979" t="s">
        <v>395</v>
      </c>
      <c r="H1979" t="s">
        <v>49</v>
      </c>
      <c r="J1979" t="s">
        <v>395</v>
      </c>
      <c r="K1979" t="s">
        <v>49</v>
      </c>
      <c r="L1979" t="s">
        <v>70</v>
      </c>
      <c r="N1979" t="s">
        <v>170</v>
      </c>
      <c r="O1979" t="s">
        <v>70</v>
      </c>
      <c r="S1979" t="s">
        <v>111</v>
      </c>
      <c r="U1979" t="s">
        <v>42</v>
      </c>
      <c r="AC1979" t="s">
        <v>42</v>
      </c>
      <c r="AL1979" t="s">
        <v>43</v>
      </c>
    </row>
    <row r="1980" spans="1:38" x14ac:dyDescent="0.25">
      <c r="A1980">
        <v>1978</v>
      </c>
      <c r="B1980" t="s">
        <v>5552</v>
      </c>
      <c r="C1980" s="6" t="s">
        <v>2551</v>
      </c>
      <c r="D1980">
        <v>59</v>
      </c>
      <c r="E1980" t="s">
        <v>46</v>
      </c>
      <c r="F1980" t="s">
        <v>55</v>
      </c>
      <c r="G1980" t="s">
        <v>496</v>
      </c>
      <c r="H1980" t="s">
        <v>101</v>
      </c>
      <c r="I1980" t="s">
        <v>57</v>
      </c>
      <c r="J1980" t="s">
        <v>496</v>
      </c>
      <c r="K1980" t="s">
        <v>101</v>
      </c>
      <c r="L1980" t="s">
        <v>70</v>
      </c>
      <c r="O1980" t="s">
        <v>70</v>
      </c>
      <c r="S1980" t="s">
        <v>565</v>
      </c>
      <c r="U1980" t="s">
        <v>42</v>
      </c>
      <c r="AK1980" t="s">
        <v>42</v>
      </c>
      <c r="AL1980" t="s">
        <v>43</v>
      </c>
    </row>
    <row r="1981" spans="1:38" x14ac:dyDescent="0.25">
      <c r="A1981">
        <v>1979</v>
      </c>
      <c r="B1981" t="s">
        <v>5553</v>
      </c>
      <c r="C1981" s="6" t="s">
        <v>1646</v>
      </c>
      <c r="D1981">
        <v>37</v>
      </c>
      <c r="E1981" t="s">
        <v>46</v>
      </c>
      <c r="F1981" t="s">
        <v>47</v>
      </c>
      <c r="G1981" t="s">
        <v>777</v>
      </c>
      <c r="H1981" t="s">
        <v>82</v>
      </c>
      <c r="J1981" t="s">
        <v>777</v>
      </c>
      <c r="K1981" t="s">
        <v>82</v>
      </c>
      <c r="L1981" t="s">
        <v>50</v>
      </c>
      <c r="N1981" t="s">
        <v>102</v>
      </c>
      <c r="O1981" t="s">
        <v>70</v>
      </c>
      <c r="S1981" t="s">
        <v>5554</v>
      </c>
      <c r="Y1981" t="s">
        <v>42</v>
      </c>
      <c r="AL1981" t="s">
        <v>43</v>
      </c>
    </row>
    <row r="1982" spans="1:38" x14ac:dyDescent="0.25">
      <c r="A1982">
        <v>1980</v>
      </c>
      <c r="B1982" t="s">
        <v>5555</v>
      </c>
      <c r="C1982" s="6" t="s">
        <v>2271</v>
      </c>
      <c r="D1982">
        <v>84</v>
      </c>
      <c r="E1982" t="s">
        <v>46</v>
      </c>
      <c r="F1982" t="s">
        <v>106</v>
      </c>
      <c r="G1982" t="s">
        <v>146</v>
      </c>
      <c r="H1982" t="s">
        <v>49</v>
      </c>
      <c r="I1982" t="s">
        <v>57</v>
      </c>
      <c r="J1982" t="s">
        <v>146</v>
      </c>
      <c r="K1982" t="s">
        <v>49</v>
      </c>
      <c r="L1982" t="s">
        <v>50</v>
      </c>
      <c r="N1982" t="s">
        <v>170</v>
      </c>
      <c r="O1982" t="s">
        <v>70</v>
      </c>
      <c r="P1982" t="s">
        <v>146</v>
      </c>
      <c r="Q1982" t="s">
        <v>49</v>
      </c>
      <c r="S1982" t="s">
        <v>5556</v>
      </c>
      <c r="U1982" t="s">
        <v>42</v>
      </c>
      <c r="W1982" t="s">
        <v>42</v>
      </c>
      <c r="AK1982" t="s">
        <v>42</v>
      </c>
      <c r="AL1982" t="s">
        <v>43</v>
      </c>
    </row>
    <row r="1983" spans="1:38" x14ac:dyDescent="0.25">
      <c r="A1983">
        <v>1981</v>
      </c>
      <c r="B1983" t="s">
        <v>5557</v>
      </c>
      <c r="C1983" s="6" t="s">
        <v>1672</v>
      </c>
      <c r="D1983">
        <v>60</v>
      </c>
      <c r="E1983" t="s">
        <v>46</v>
      </c>
      <c r="F1983" t="s">
        <v>55</v>
      </c>
      <c r="G1983" t="s">
        <v>93</v>
      </c>
      <c r="H1983" t="s">
        <v>93</v>
      </c>
      <c r="I1983" t="s">
        <v>57</v>
      </c>
      <c r="J1983" t="s">
        <v>93</v>
      </c>
      <c r="K1983" t="s">
        <v>93</v>
      </c>
      <c r="L1983" t="s">
        <v>70</v>
      </c>
      <c r="N1983" t="s">
        <v>59</v>
      </c>
      <c r="O1983" t="s">
        <v>411</v>
      </c>
      <c r="P1983" t="s">
        <v>93</v>
      </c>
      <c r="Q1983" t="s">
        <v>93</v>
      </c>
      <c r="R1983" t="s">
        <v>57</v>
      </c>
      <c r="S1983" t="s">
        <v>5558</v>
      </c>
      <c r="U1983" t="s">
        <v>42</v>
      </c>
      <c r="W1983" t="s">
        <v>42</v>
      </c>
      <c r="AC1983" t="s">
        <v>42</v>
      </c>
      <c r="AL1983" t="s">
        <v>43</v>
      </c>
    </row>
    <row r="1984" spans="1:38" x14ac:dyDescent="0.25">
      <c r="A1984">
        <v>1982</v>
      </c>
      <c r="B1984" t="s">
        <v>5559</v>
      </c>
      <c r="C1984" s="6" t="s">
        <v>1965</v>
      </c>
      <c r="D1984">
        <v>33</v>
      </c>
      <c r="E1984" t="s">
        <v>46</v>
      </c>
      <c r="F1984" t="s">
        <v>55</v>
      </c>
      <c r="G1984" t="s">
        <v>346</v>
      </c>
      <c r="H1984" t="s">
        <v>93</v>
      </c>
      <c r="I1984" t="s">
        <v>57</v>
      </c>
      <c r="J1984" t="s">
        <v>208</v>
      </c>
      <c r="K1984" t="s">
        <v>93</v>
      </c>
      <c r="L1984" t="s">
        <v>50</v>
      </c>
      <c r="O1984" t="s">
        <v>70</v>
      </c>
      <c r="P1984" t="s">
        <v>346</v>
      </c>
      <c r="Q1984" t="s">
        <v>93</v>
      </c>
      <c r="R1984" t="s">
        <v>57</v>
      </c>
      <c r="S1984" t="s">
        <v>1714</v>
      </c>
      <c r="V1984" t="s">
        <v>42</v>
      </c>
      <c r="AA1984" t="s">
        <v>42</v>
      </c>
      <c r="AL1984" t="s">
        <v>43</v>
      </c>
    </row>
    <row r="1985" spans="1:38" x14ac:dyDescent="0.25">
      <c r="A1985">
        <v>1983</v>
      </c>
      <c r="B1985" t="s">
        <v>5560</v>
      </c>
      <c r="C1985" s="6" t="s">
        <v>1687</v>
      </c>
      <c r="D1985">
        <v>58</v>
      </c>
      <c r="E1985" t="s">
        <v>54</v>
      </c>
      <c r="F1985" t="s">
        <v>55</v>
      </c>
      <c r="G1985" t="s">
        <v>1624</v>
      </c>
      <c r="H1985" t="s">
        <v>101</v>
      </c>
      <c r="J1985" t="s">
        <v>1624</v>
      </c>
      <c r="K1985" t="s">
        <v>101</v>
      </c>
      <c r="L1985" t="s">
        <v>70</v>
      </c>
      <c r="N1985" t="s">
        <v>59</v>
      </c>
      <c r="O1985" t="s">
        <v>70</v>
      </c>
      <c r="S1985" t="s">
        <v>5561</v>
      </c>
      <c r="AC1985" t="s">
        <v>42</v>
      </c>
      <c r="AD1985" t="s">
        <v>42</v>
      </c>
      <c r="AL1985" t="s">
        <v>43</v>
      </c>
    </row>
    <row r="1986" spans="1:38" x14ac:dyDescent="0.25">
      <c r="A1986">
        <v>1984</v>
      </c>
      <c r="B1986" t="s">
        <v>5562</v>
      </c>
      <c r="C1986" s="6" t="s">
        <v>4931</v>
      </c>
      <c r="D1986">
        <v>62</v>
      </c>
      <c r="E1986" t="s">
        <v>46</v>
      </c>
      <c r="F1986" t="s">
        <v>47</v>
      </c>
      <c r="G1986" t="s">
        <v>82</v>
      </c>
      <c r="H1986" t="s">
        <v>82</v>
      </c>
      <c r="I1986" t="s">
        <v>57</v>
      </c>
      <c r="J1986" t="s">
        <v>82</v>
      </c>
      <c r="K1986" t="s">
        <v>82</v>
      </c>
      <c r="L1986" t="s">
        <v>70</v>
      </c>
      <c r="N1986" t="s">
        <v>170</v>
      </c>
      <c r="O1986" t="s">
        <v>70</v>
      </c>
      <c r="P1986" t="s">
        <v>82</v>
      </c>
      <c r="Q1986" t="s">
        <v>82</v>
      </c>
      <c r="R1986" t="s">
        <v>57</v>
      </c>
      <c r="S1986" t="s">
        <v>5563</v>
      </c>
      <c r="V1986" t="s">
        <v>42</v>
      </c>
      <c r="AA1986" t="s">
        <v>42</v>
      </c>
      <c r="AL1986" t="s">
        <v>43</v>
      </c>
    </row>
    <row r="1987" spans="1:38" x14ac:dyDescent="0.25">
      <c r="A1987">
        <v>1985</v>
      </c>
      <c r="B1987" t="s">
        <v>5564</v>
      </c>
      <c r="C1987" s="6" t="s">
        <v>2112</v>
      </c>
      <c r="D1987">
        <v>52</v>
      </c>
      <c r="E1987" t="s">
        <v>46</v>
      </c>
      <c r="F1987" t="s">
        <v>55</v>
      </c>
      <c r="G1987" t="s">
        <v>201</v>
      </c>
      <c r="H1987" t="s">
        <v>202</v>
      </c>
      <c r="I1987" t="s">
        <v>57</v>
      </c>
      <c r="J1987" t="s">
        <v>82</v>
      </c>
      <c r="L1987" t="s">
        <v>50</v>
      </c>
      <c r="N1987" t="s">
        <v>170</v>
      </c>
      <c r="O1987" t="s">
        <v>70</v>
      </c>
      <c r="P1987" t="s">
        <v>201</v>
      </c>
      <c r="S1987" t="s">
        <v>5565</v>
      </c>
      <c r="AC1987" t="s">
        <v>42</v>
      </c>
      <c r="AJ1987" t="s">
        <v>42</v>
      </c>
      <c r="AK1987" t="s">
        <v>42</v>
      </c>
      <c r="AL1987" t="s">
        <v>43</v>
      </c>
    </row>
    <row r="1988" spans="1:38" x14ac:dyDescent="0.25">
      <c r="A1988">
        <v>1986</v>
      </c>
      <c r="B1988" t="s">
        <v>5566</v>
      </c>
      <c r="C1988" s="6" t="s">
        <v>2930</v>
      </c>
      <c r="D1988">
        <v>26</v>
      </c>
      <c r="E1988" t="s">
        <v>46</v>
      </c>
      <c r="F1988" t="s">
        <v>106</v>
      </c>
      <c r="G1988" t="s">
        <v>58</v>
      </c>
      <c r="H1988" t="s">
        <v>49</v>
      </c>
      <c r="I1988" t="s">
        <v>57</v>
      </c>
      <c r="J1988" t="s">
        <v>58</v>
      </c>
      <c r="K1988" t="s">
        <v>49</v>
      </c>
      <c r="L1988" t="s">
        <v>70</v>
      </c>
      <c r="N1988" t="s">
        <v>59</v>
      </c>
      <c r="O1988" t="s">
        <v>70</v>
      </c>
      <c r="P1988" t="s">
        <v>58</v>
      </c>
      <c r="Q1988" t="s">
        <v>49</v>
      </c>
      <c r="S1988" t="s">
        <v>159</v>
      </c>
      <c r="U1988" t="s">
        <v>42</v>
      </c>
      <c r="W1988" t="s">
        <v>42</v>
      </c>
      <c r="AK1988" t="s">
        <v>42</v>
      </c>
      <c r="AL1988" t="s">
        <v>43</v>
      </c>
    </row>
    <row r="1989" spans="1:38" x14ac:dyDescent="0.25">
      <c r="A1989">
        <v>1987</v>
      </c>
      <c r="B1989" t="s">
        <v>5567</v>
      </c>
      <c r="C1989" s="6" t="s">
        <v>2098</v>
      </c>
      <c r="D1989">
        <v>44</v>
      </c>
      <c r="E1989" t="s">
        <v>46</v>
      </c>
      <c r="F1989" t="s">
        <v>47</v>
      </c>
      <c r="G1989" t="s">
        <v>341</v>
      </c>
      <c r="H1989" t="s">
        <v>101</v>
      </c>
      <c r="I1989" t="s">
        <v>57</v>
      </c>
      <c r="J1989" t="s">
        <v>341</v>
      </c>
      <c r="K1989" t="s">
        <v>101</v>
      </c>
      <c r="L1989" t="s">
        <v>34</v>
      </c>
      <c r="M1989" t="s">
        <v>423</v>
      </c>
      <c r="N1989" t="s">
        <v>59</v>
      </c>
      <c r="O1989" t="s">
        <v>34</v>
      </c>
      <c r="P1989" t="s">
        <v>341</v>
      </c>
      <c r="Q1989" t="s">
        <v>101</v>
      </c>
      <c r="R1989" t="s">
        <v>57</v>
      </c>
      <c r="S1989" t="s">
        <v>5568</v>
      </c>
      <c r="W1989" t="s">
        <v>42</v>
      </c>
      <c r="X1989" t="s">
        <v>42</v>
      </c>
      <c r="AA1989" t="s">
        <v>42</v>
      </c>
      <c r="AL1989" t="s">
        <v>43</v>
      </c>
    </row>
    <row r="1990" spans="1:38" x14ac:dyDescent="0.25">
      <c r="A1990">
        <v>1988</v>
      </c>
      <c r="B1990" t="s">
        <v>5569</v>
      </c>
      <c r="C1990" s="6" t="s">
        <v>5570</v>
      </c>
      <c r="D1990">
        <v>35</v>
      </c>
      <c r="E1990" t="s">
        <v>46</v>
      </c>
      <c r="F1990" t="s">
        <v>55</v>
      </c>
      <c r="G1990" t="s">
        <v>896</v>
      </c>
      <c r="J1990" t="s">
        <v>896</v>
      </c>
      <c r="L1990" t="s">
        <v>70</v>
      </c>
      <c r="N1990" t="s">
        <v>269</v>
      </c>
      <c r="O1990" t="s">
        <v>70</v>
      </c>
      <c r="S1990" t="s">
        <v>5571</v>
      </c>
      <c r="U1990" t="s">
        <v>42</v>
      </c>
      <c r="AC1990" t="s">
        <v>42</v>
      </c>
      <c r="AL1990" t="s">
        <v>43</v>
      </c>
    </row>
    <row r="1991" spans="1:38" x14ac:dyDescent="0.25">
      <c r="A1991">
        <v>1989</v>
      </c>
      <c r="B1991" t="s">
        <v>5572</v>
      </c>
      <c r="C1991" s="6" t="s">
        <v>851</v>
      </c>
      <c r="D1991">
        <v>47</v>
      </c>
      <c r="E1991" t="s">
        <v>46</v>
      </c>
      <c r="F1991" t="s">
        <v>106</v>
      </c>
      <c r="G1991" t="s">
        <v>208</v>
      </c>
      <c r="H1991" t="s">
        <v>93</v>
      </c>
      <c r="J1991" t="s">
        <v>208</v>
      </c>
      <c r="K1991" t="s">
        <v>93</v>
      </c>
      <c r="L1991" t="s">
        <v>50</v>
      </c>
      <c r="N1991" t="s">
        <v>83</v>
      </c>
      <c r="O1991" t="s">
        <v>70</v>
      </c>
      <c r="S1991" t="s">
        <v>51</v>
      </c>
      <c r="V1991" t="s">
        <v>42</v>
      </c>
      <c r="AL1991" t="s">
        <v>43</v>
      </c>
    </row>
    <row r="1992" spans="1:38" x14ac:dyDescent="0.25">
      <c r="A1992">
        <v>1990</v>
      </c>
      <c r="B1992" t="s">
        <v>5573</v>
      </c>
      <c r="C1992" s="6" t="s">
        <v>5574</v>
      </c>
      <c r="D1992">
        <v>55</v>
      </c>
      <c r="E1992" t="s">
        <v>46</v>
      </c>
      <c r="F1992" t="s">
        <v>55</v>
      </c>
      <c r="G1992" t="s">
        <v>208</v>
      </c>
      <c r="H1992" t="s">
        <v>93</v>
      </c>
      <c r="I1992" t="s">
        <v>57</v>
      </c>
      <c r="J1992" t="s">
        <v>208</v>
      </c>
      <c r="L1992" t="s">
        <v>34</v>
      </c>
      <c r="M1992" t="s">
        <v>5575</v>
      </c>
      <c r="N1992" t="s">
        <v>927</v>
      </c>
      <c r="O1992" t="s">
        <v>70</v>
      </c>
      <c r="P1992" t="s">
        <v>208</v>
      </c>
      <c r="S1992" t="s">
        <v>517</v>
      </c>
      <c r="U1992" t="s">
        <v>42</v>
      </c>
      <c r="V1992" t="s">
        <v>42</v>
      </c>
      <c r="AK1992" t="s">
        <v>42</v>
      </c>
      <c r="AL1992" t="s">
        <v>43</v>
      </c>
    </row>
    <row r="1993" spans="1:38" x14ac:dyDescent="0.25">
      <c r="A1993">
        <v>1991</v>
      </c>
      <c r="B1993" t="s">
        <v>5576</v>
      </c>
      <c r="C1993" s="6" t="s">
        <v>1041</v>
      </c>
      <c r="D1993">
        <v>54</v>
      </c>
      <c r="E1993" t="s">
        <v>46</v>
      </c>
      <c r="F1993" t="s">
        <v>106</v>
      </c>
      <c r="J1993" t="s">
        <v>93</v>
      </c>
      <c r="K1993" t="s">
        <v>93</v>
      </c>
      <c r="L1993" t="s">
        <v>34</v>
      </c>
      <c r="M1993" t="s">
        <v>5577</v>
      </c>
      <c r="N1993" t="s">
        <v>5578</v>
      </c>
      <c r="O1993" t="s">
        <v>3482</v>
      </c>
      <c r="S1993" t="s">
        <v>5579</v>
      </c>
      <c r="AA1993" t="s">
        <v>42</v>
      </c>
      <c r="AD1993" t="s">
        <v>42</v>
      </c>
      <c r="AL1993" t="s">
        <v>43</v>
      </c>
    </row>
    <row r="1994" spans="1:38" x14ac:dyDescent="0.25">
      <c r="A1994">
        <v>1992</v>
      </c>
      <c r="B1994" t="s">
        <v>5580</v>
      </c>
      <c r="C1994" s="6" t="s">
        <v>3075</v>
      </c>
      <c r="D1994">
        <v>53</v>
      </c>
      <c r="E1994" t="s">
        <v>46</v>
      </c>
      <c r="F1994" t="s">
        <v>55</v>
      </c>
      <c r="G1994" t="s">
        <v>82</v>
      </c>
      <c r="H1994" t="s">
        <v>82</v>
      </c>
      <c r="J1994" t="s">
        <v>82</v>
      </c>
      <c r="K1994" t="s">
        <v>82</v>
      </c>
      <c r="L1994" t="s">
        <v>70</v>
      </c>
      <c r="N1994" t="s">
        <v>83</v>
      </c>
      <c r="O1994" t="s">
        <v>70</v>
      </c>
      <c r="S1994" t="s">
        <v>308</v>
      </c>
      <c r="U1994" t="s">
        <v>42</v>
      </c>
      <c r="V1994" t="s">
        <v>42</v>
      </c>
      <c r="AL1994" t="s">
        <v>43</v>
      </c>
    </row>
    <row r="1995" spans="1:38" x14ac:dyDescent="0.25">
      <c r="A1995">
        <v>1993</v>
      </c>
      <c r="B1995" t="s">
        <v>5581</v>
      </c>
      <c r="C1995" s="6" t="s">
        <v>1326</v>
      </c>
      <c r="D1995">
        <v>30</v>
      </c>
      <c r="E1995" t="s">
        <v>54</v>
      </c>
      <c r="F1995" t="s">
        <v>55</v>
      </c>
      <c r="G1995" t="s">
        <v>208</v>
      </c>
      <c r="H1995" t="s">
        <v>93</v>
      </c>
      <c r="I1995" t="s">
        <v>57</v>
      </c>
      <c r="J1995" t="s">
        <v>208</v>
      </c>
      <c r="K1995" t="s">
        <v>93</v>
      </c>
      <c r="L1995" t="s">
        <v>34</v>
      </c>
      <c r="M1995" t="s">
        <v>951</v>
      </c>
      <c r="N1995" t="s">
        <v>166</v>
      </c>
      <c r="O1995" t="s">
        <v>1081</v>
      </c>
      <c r="P1995" t="s">
        <v>208</v>
      </c>
      <c r="Q1995" t="s">
        <v>93</v>
      </c>
      <c r="S1995" t="s">
        <v>5582</v>
      </c>
      <c r="U1995" t="s">
        <v>42</v>
      </c>
      <c r="W1995" t="s">
        <v>42</v>
      </c>
      <c r="X1995" t="s">
        <v>42</v>
      </c>
      <c r="AE1995" t="s">
        <v>42</v>
      </c>
      <c r="AI1995" t="s">
        <v>5583</v>
      </c>
      <c r="AK1995" t="s">
        <v>42</v>
      </c>
      <c r="AL1995" t="s">
        <v>43</v>
      </c>
    </row>
    <row r="1996" spans="1:38" x14ac:dyDescent="0.25">
      <c r="A1996">
        <v>1994</v>
      </c>
      <c r="B1996" t="s">
        <v>5584</v>
      </c>
      <c r="C1996" s="6" t="s">
        <v>4997</v>
      </c>
      <c r="D1996">
        <v>50</v>
      </c>
      <c r="E1996" t="s">
        <v>54</v>
      </c>
      <c r="F1996" t="s">
        <v>55</v>
      </c>
      <c r="G1996" t="s">
        <v>146</v>
      </c>
      <c r="H1996" t="s">
        <v>49</v>
      </c>
      <c r="I1996" t="s">
        <v>57</v>
      </c>
      <c r="J1996" t="s">
        <v>146</v>
      </c>
      <c r="K1996" t="s">
        <v>49</v>
      </c>
      <c r="L1996" t="s">
        <v>70</v>
      </c>
      <c r="N1996" t="s">
        <v>59</v>
      </c>
      <c r="O1996" t="s">
        <v>70</v>
      </c>
      <c r="P1996" t="s">
        <v>146</v>
      </c>
      <c r="Q1996" t="s">
        <v>49</v>
      </c>
      <c r="S1996" t="s">
        <v>5585</v>
      </c>
      <c r="W1996" t="s">
        <v>42</v>
      </c>
      <c r="AA1996" t="s">
        <v>42</v>
      </c>
      <c r="AC1996" t="s">
        <v>42</v>
      </c>
      <c r="AK1996" t="s">
        <v>42</v>
      </c>
      <c r="AL1996" t="s">
        <v>43</v>
      </c>
    </row>
    <row r="1997" spans="1:38" x14ac:dyDescent="0.25">
      <c r="A1997">
        <v>1995</v>
      </c>
      <c r="B1997" t="s">
        <v>5586</v>
      </c>
      <c r="C1997" s="6" t="s">
        <v>4621</v>
      </c>
      <c r="D1997">
        <v>54</v>
      </c>
      <c r="E1997" t="s">
        <v>54</v>
      </c>
      <c r="F1997" t="s">
        <v>55</v>
      </c>
      <c r="G1997" t="s">
        <v>201</v>
      </c>
      <c r="H1997" t="s">
        <v>202</v>
      </c>
      <c r="I1997" t="s">
        <v>57</v>
      </c>
      <c r="J1997" t="s">
        <v>201</v>
      </c>
      <c r="K1997" t="s">
        <v>202</v>
      </c>
      <c r="L1997" t="s">
        <v>70</v>
      </c>
      <c r="O1997" t="s">
        <v>70</v>
      </c>
      <c r="S1997" t="s">
        <v>5587</v>
      </c>
      <c r="Y1997" t="s">
        <v>42</v>
      </c>
      <c r="AC1997" t="s">
        <v>42</v>
      </c>
      <c r="AK1997" t="s">
        <v>42</v>
      </c>
      <c r="AL1997" t="s">
        <v>43</v>
      </c>
    </row>
    <row r="1998" spans="1:38" x14ac:dyDescent="0.25">
      <c r="A1998">
        <v>1996</v>
      </c>
      <c r="B1998" t="s">
        <v>5588</v>
      </c>
      <c r="C1998" s="6" t="s">
        <v>2184</v>
      </c>
      <c r="D1998">
        <v>33</v>
      </c>
      <c r="E1998" t="s">
        <v>46</v>
      </c>
      <c r="F1998" t="s">
        <v>732</v>
      </c>
      <c r="G1998" t="s">
        <v>208</v>
      </c>
      <c r="H1998" t="s">
        <v>93</v>
      </c>
      <c r="I1998" t="s">
        <v>57</v>
      </c>
      <c r="J1998" t="s">
        <v>208</v>
      </c>
      <c r="K1998" t="s">
        <v>93</v>
      </c>
      <c r="L1998" t="s">
        <v>34</v>
      </c>
      <c r="M1998" t="s">
        <v>2795</v>
      </c>
      <c r="N1998" t="s">
        <v>59</v>
      </c>
      <c r="O1998" t="s">
        <v>34</v>
      </c>
      <c r="P1998" t="s">
        <v>208</v>
      </c>
      <c r="Q1998" t="s">
        <v>93</v>
      </c>
      <c r="R1998" t="s">
        <v>57</v>
      </c>
      <c r="S1998" t="s">
        <v>5589</v>
      </c>
      <c r="V1998" t="s">
        <v>42</v>
      </c>
      <c r="W1998" t="s">
        <v>42</v>
      </c>
      <c r="Y1998" t="s">
        <v>42</v>
      </c>
      <c r="AL1998" t="s">
        <v>43</v>
      </c>
    </row>
    <row r="1999" spans="1:38" x14ac:dyDescent="0.25">
      <c r="A1999">
        <v>1997</v>
      </c>
      <c r="B1999" t="s">
        <v>5590</v>
      </c>
      <c r="C1999" s="6" t="s">
        <v>1459</v>
      </c>
      <c r="D1999">
        <v>51</v>
      </c>
      <c r="E1999" t="s">
        <v>46</v>
      </c>
      <c r="F1999" t="s">
        <v>106</v>
      </c>
      <c r="G1999" t="s">
        <v>238</v>
      </c>
      <c r="H1999" t="s">
        <v>93</v>
      </c>
      <c r="I1999" t="s">
        <v>57</v>
      </c>
      <c r="J1999" t="s">
        <v>238</v>
      </c>
      <c r="L1999" t="s">
        <v>70</v>
      </c>
      <c r="N1999" t="s">
        <v>69</v>
      </c>
      <c r="O1999" t="s">
        <v>287</v>
      </c>
      <c r="P1999" t="s">
        <v>238</v>
      </c>
      <c r="S1999" t="s">
        <v>5591</v>
      </c>
      <c r="AC1999" t="s">
        <v>42</v>
      </c>
      <c r="AI1999" t="s">
        <v>449</v>
      </c>
      <c r="AK1999" t="s">
        <v>42</v>
      </c>
      <c r="AL1999" t="s">
        <v>43</v>
      </c>
    </row>
    <row r="2000" spans="1:38" x14ac:dyDescent="0.25">
      <c r="A2000">
        <v>1998</v>
      </c>
      <c r="B2000" t="s">
        <v>5592</v>
      </c>
      <c r="C2000" s="6" t="s">
        <v>360</v>
      </c>
      <c r="D2000">
        <v>48</v>
      </c>
      <c r="E2000" t="s">
        <v>54</v>
      </c>
      <c r="F2000" t="s">
        <v>55</v>
      </c>
      <c r="G2000" t="s">
        <v>260</v>
      </c>
      <c r="H2000" t="s">
        <v>49</v>
      </c>
      <c r="I2000" t="s">
        <v>57</v>
      </c>
      <c r="J2000" t="s">
        <v>260</v>
      </c>
      <c r="L2000" t="s">
        <v>70</v>
      </c>
      <c r="N2000" t="s">
        <v>102</v>
      </c>
      <c r="O2000" t="s">
        <v>70</v>
      </c>
      <c r="P2000" t="s">
        <v>260</v>
      </c>
      <c r="S2000" t="s">
        <v>5593</v>
      </c>
      <c r="Y2000" t="s">
        <v>42</v>
      </c>
      <c r="AC2000" t="s">
        <v>42</v>
      </c>
      <c r="AK2000" t="s">
        <v>42</v>
      </c>
      <c r="AL2000" t="s">
        <v>43</v>
      </c>
    </row>
    <row r="2001" spans="1:38" x14ac:dyDescent="0.25">
      <c r="A2001">
        <v>1999</v>
      </c>
      <c r="B2001" t="s">
        <v>5594</v>
      </c>
      <c r="C2001" s="6" t="s">
        <v>5595</v>
      </c>
      <c r="D2001">
        <v>26</v>
      </c>
      <c r="E2001" t="s">
        <v>46</v>
      </c>
      <c r="F2001" t="s">
        <v>55</v>
      </c>
      <c r="G2001" t="s">
        <v>220</v>
      </c>
      <c r="H2001" t="s">
        <v>49</v>
      </c>
      <c r="I2001" t="s">
        <v>57</v>
      </c>
      <c r="J2001" t="s">
        <v>220</v>
      </c>
      <c r="L2001" t="s">
        <v>70</v>
      </c>
      <c r="N2001" t="s">
        <v>59</v>
      </c>
      <c r="O2001" t="s">
        <v>70</v>
      </c>
      <c r="P2001" t="s">
        <v>220</v>
      </c>
      <c r="S2001" t="s">
        <v>5596</v>
      </c>
      <c r="U2001" t="s">
        <v>42</v>
      </c>
      <c r="V2001" t="s">
        <v>42</v>
      </c>
      <c r="W2001" t="s">
        <v>42</v>
      </c>
      <c r="AC2001" t="s">
        <v>42</v>
      </c>
      <c r="AK2001" t="s">
        <v>42</v>
      </c>
      <c r="AL2001" t="s">
        <v>43</v>
      </c>
    </row>
    <row r="2002" spans="1:38" x14ac:dyDescent="0.25">
      <c r="A2002">
        <v>2000</v>
      </c>
      <c r="B2002" t="s">
        <v>5597</v>
      </c>
      <c r="C2002" s="6" t="s">
        <v>3525</v>
      </c>
      <c r="D2002">
        <v>33</v>
      </c>
      <c r="E2002" t="s">
        <v>46</v>
      </c>
      <c r="F2002" t="s">
        <v>55</v>
      </c>
      <c r="G2002" t="s">
        <v>5598</v>
      </c>
      <c r="H2002" t="s">
        <v>5599</v>
      </c>
      <c r="I2002" t="s">
        <v>5600</v>
      </c>
      <c r="J2002" t="s">
        <v>260</v>
      </c>
      <c r="K2002" t="s">
        <v>49</v>
      </c>
      <c r="L2002" t="s">
        <v>34</v>
      </c>
      <c r="N2002" t="s">
        <v>59</v>
      </c>
      <c r="O2002" t="s">
        <v>110</v>
      </c>
      <c r="P2002" t="s">
        <v>260</v>
      </c>
      <c r="Q2002" t="s">
        <v>49</v>
      </c>
      <c r="S2002" t="s">
        <v>5601</v>
      </c>
      <c r="U2002" t="s">
        <v>42</v>
      </c>
      <c r="W2002" t="s">
        <v>42</v>
      </c>
      <c r="X2002" t="s">
        <v>42</v>
      </c>
      <c r="AC2002" t="s">
        <v>42</v>
      </c>
      <c r="AF2002" t="s">
        <v>42</v>
      </c>
      <c r="AK2002" t="s">
        <v>42</v>
      </c>
      <c r="AL2002" t="s">
        <v>43</v>
      </c>
    </row>
    <row r="2003" spans="1:38" x14ac:dyDescent="0.25">
      <c r="A2003">
        <v>2001</v>
      </c>
      <c r="B2003" t="s">
        <v>5602</v>
      </c>
      <c r="C2003" s="6" t="s">
        <v>2197</v>
      </c>
      <c r="D2003">
        <v>50</v>
      </c>
      <c r="E2003" t="s">
        <v>46</v>
      </c>
      <c r="F2003" t="s">
        <v>55</v>
      </c>
      <c r="G2003" t="s">
        <v>1383</v>
      </c>
      <c r="H2003" t="s">
        <v>101</v>
      </c>
      <c r="I2003" t="s">
        <v>57</v>
      </c>
      <c r="J2003" t="s">
        <v>101</v>
      </c>
      <c r="K2003" t="s">
        <v>101</v>
      </c>
      <c r="L2003" t="s">
        <v>50</v>
      </c>
      <c r="N2003" t="s">
        <v>350</v>
      </c>
      <c r="O2003" t="s">
        <v>70</v>
      </c>
      <c r="P2003" t="s">
        <v>1383</v>
      </c>
      <c r="Q2003" t="s">
        <v>101</v>
      </c>
      <c r="S2003" t="s">
        <v>3917</v>
      </c>
      <c r="U2003" t="s">
        <v>42</v>
      </c>
      <c r="W2003" t="s">
        <v>42</v>
      </c>
      <c r="AA2003" t="s">
        <v>42</v>
      </c>
      <c r="AK2003" t="s">
        <v>42</v>
      </c>
      <c r="AL2003" t="s">
        <v>43</v>
      </c>
    </row>
    <row r="2004" spans="1:38" x14ac:dyDescent="0.25">
      <c r="A2004">
        <v>2002</v>
      </c>
      <c r="B2004" t="s">
        <v>5603</v>
      </c>
      <c r="C2004" s="6" t="s">
        <v>5604</v>
      </c>
      <c r="D2004">
        <v>53</v>
      </c>
      <c r="E2004" t="s">
        <v>46</v>
      </c>
      <c r="F2004" t="s">
        <v>47</v>
      </c>
      <c r="G2004" t="s">
        <v>422</v>
      </c>
      <c r="H2004" t="s">
        <v>82</v>
      </c>
      <c r="I2004" t="s">
        <v>57</v>
      </c>
      <c r="J2004" t="s">
        <v>82</v>
      </c>
      <c r="K2004" t="s">
        <v>82</v>
      </c>
      <c r="L2004" t="s">
        <v>34</v>
      </c>
      <c r="N2004" t="s">
        <v>2019</v>
      </c>
      <c r="O2004" t="s">
        <v>210</v>
      </c>
      <c r="P2004" t="s">
        <v>82</v>
      </c>
      <c r="Q2004" t="s">
        <v>82</v>
      </c>
      <c r="S2004" t="s">
        <v>5605</v>
      </c>
      <c r="V2004" t="s">
        <v>42</v>
      </c>
      <c r="W2004" t="s">
        <v>42</v>
      </c>
      <c r="X2004" t="s">
        <v>42</v>
      </c>
      <c r="AA2004" t="s">
        <v>42</v>
      </c>
      <c r="AK2004" t="s">
        <v>42</v>
      </c>
      <c r="AL2004" t="s">
        <v>43</v>
      </c>
    </row>
    <row r="2005" spans="1:38" x14ac:dyDescent="0.25">
      <c r="A2005">
        <v>2003</v>
      </c>
      <c r="B2005" t="s">
        <v>5606</v>
      </c>
      <c r="C2005" s="6" t="s">
        <v>5607</v>
      </c>
      <c r="D2005">
        <v>70</v>
      </c>
      <c r="E2005" t="s">
        <v>46</v>
      </c>
      <c r="F2005" t="s">
        <v>106</v>
      </c>
      <c r="G2005" t="s">
        <v>790</v>
      </c>
      <c r="H2005" t="s">
        <v>82</v>
      </c>
      <c r="J2005" t="s">
        <v>178</v>
      </c>
      <c r="K2005" t="s">
        <v>82</v>
      </c>
      <c r="L2005" t="s">
        <v>50</v>
      </c>
      <c r="N2005" t="s">
        <v>59</v>
      </c>
      <c r="O2005" t="s">
        <v>70</v>
      </c>
      <c r="S2005" t="s">
        <v>51</v>
      </c>
      <c r="V2005" t="s">
        <v>42</v>
      </c>
      <c r="AL2005" t="s">
        <v>43</v>
      </c>
    </row>
    <row r="2006" spans="1:38" x14ac:dyDescent="0.25">
      <c r="A2006">
        <v>2004</v>
      </c>
      <c r="B2006" t="s">
        <v>5608</v>
      </c>
      <c r="C2006" s="6" t="s">
        <v>3072</v>
      </c>
      <c r="D2006">
        <v>36</v>
      </c>
      <c r="E2006" t="s">
        <v>46</v>
      </c>
      <c r="F2006" t="s">
        <v>106</v>
      </c>
      <c r="G2006" t="s">
        <v>93</v>
      </c>
      <c r="H2006" t="s">
        <v>93</v>
      </c>
      <c r="I2006" t="s">
        <v>57</v>
      </c>
      <c r="J2006" t="s">
        <v>93</v>
      </c>
      <c r="K2006" t="s">
        <v>93</v>
      </c>
      <c r="L2006" t="s">
        <v>70</v>
      </c>
      <c r="O2006" t="s">
        <v>70</v>
      </c>
      <c r="S2006" t="s">
        <v>84</v>
      </c>
      <c r="U2006" t="s">
        <v>42</v>
      </c>
      <c r="AK2006" t="s">
        <v>42</v>
      </c>
      <c r="AL2006" t="s">
        <v>43</v>
      </c>
    </row>
    <row r="2007" spans="1:38" x14ac:dyDescent="0.25">
      <c r="A2007">
        <v>2005</v>
      </c>
      <c r="B2007" t="s">
        <v>5609</v>
      </c>
      <c r="C2007" s="6" t="s">
        <v>5610</v>
      </c>
      <c r="D2007">
        <v>22</v>
      </c>
      <c r="E2007" t="s">
        <v>46</v>
      </c>
      <c r="F2007" t="s">
        <v>55</v>
      </c>
      <c r="G2007" t="s">
        <v>3240</v>
      </c>
      <c r="H2007" t="s">
        <v>93</v>
      </c>
      <c r="I2007" t="s">
        <v>57</v>
      </c>
      <c r="J2007" t="s">
        <v>3240</v>
      </c>
      <c r="K2007" t="s">
        <v>93</v>
      </c>
      <c r="L2007" t="s">
        <v>70</v>
      </c>
      <c r="O2007" t="s">
        <v>70</v>
      </c>
      <c r="P2007" t="s">
        <v>3240</v>
      </c>
      <c r="Q2007" t="s">
        <v>93</v>
      </c>
      <c r="R2007" t="s">
        <v>57</v>
      </c>
      <c r="S2007" t="s">
        <v>5611</v>
      </c>
      <c r="U2007" t="s">
        <v>42</v>
      </c>
      <c r="AC2007" t="s">
        <v>42</v>
      </c>
      <c r="AK2007" t="s">
        <v>42</v>
      </c>
      <c r="AL2007" t="s">
        <v>43</v>
      </c>
    </row>
    <row r="2008" spans="1:38" x14ac:dyDescent="0.25">
      <c r="A2008">
        <v>2006</v>
      </c>
      <c r="B2008" t="s">
        <v>5612</v>
      </c>
      <c r="C2008" s="6" t="s">
        <v>135</v>
      </c>
      <c r="D2008">
        <v>33</v>
      </c>
      <c r="E2008" t="s">
        <v>46</v>
      </c>
      <c r="F2008" t="s">
        <v>55</v>
      </c>
      <c r="G2008" t="s">
        <v>362</v>
      </c>
      <c r="H2008" t="s">
        <v>251</v>
      </c>
      <c r="I2008" t="s">
        <v>57</v>
      </c>
      <c r="J2008" t="s">
        <v>362</v>
      </c>
      <c r="L2008" t="s">
        <v>70</v>
      </c>
      <c r="N2008" t="s">
        <v>69</v>
      </c>
      <c r="O2008" t="s">
        <v>70</v>
      </c>
      <c r="P2008" t="s">
        <v>362</v>
      </c>
      <c r="S2008" t="s">
        <v>5613</v>
      </c>
      <c r="W2008" t="s">
        <v>42</v>
      </c>
      <c r="AA2008" t="s">
        <v>42</v>
      </c>
      <c r="AK2008" t="s">
        <v>42</v>
      </c>
      <c r="AL2008" t="s">
        <v>43</v>
      </c>
    </row>
    <row r="2009" spans="1:38" x14ac:dyDescent="0.25">
      <c r="A2009">
        <v>2007</v>
      </c>
      <c r="B2009" t="s">
        <v>5614</v>
      </c>
      <c r="C2009" s="6" t="s">
        <v>3741</v>
      </c>
      <c r="D2009">
        <v>30</v>
      </c>
      <c r="E2009" t="s">
        <v>46</v>
      </c>
      <c r="F2009" t="s">
        <v>55</v>
      </c>
      <c r="J2009" t="s">
        <v>93</v>
      </c>
      <c r="L2009" t="s">
        <v>50</v>
      </c>
      <c r="N2009" t="s">
        <v>5615</v>
      </c>
      <c r="O2009" t="s">
        <v>2371</v>
      </c>
      <c r="P2009" t="s">
        <v>93</v>
      </c>
      <c r="S2009" t="s">
        <v>159</v>
      </c>
      <c r="U2009" t="s">
        <v>42</v>
      </c>
      <c r="W2009" t="s">
        <v>42</v>
      </c>
      <c r="AK2009" t="s">
        <v>42</v>
      </c>
      <c r="AL2009" t="s">
        <v>43</v>
      </c>
    </row>
    <row r="2010" spans="1:38" x14ac:dyDescent="0.25">
      <c r="A2010">
        <v>2008</v>
      </c>
      <c r="B2010" t="s">
        <v>5616</v>
      </c>
      <c r="C2010" s="6" t="s">
        <v>5617</v>
      </c>
      <c r="D2010">
        <v>37</v>
      </c>
      <c r="E2010" t="s">
        <v>54</v>
      </c>
      <c r="F2010" t="s">
        <v>55</v>
      </c>
      <c r="G2010" t="s">
        <v>422</v>
      </c>
      <c r="H2010" t="s">
        <v>82</v>
      </c>
      <c r="J2010" t="s">
        <v>422</v>
      </c>
      <c r="K2010" t="s">
        <v>82</v>
      </c>
      <c r="L2010" t="s">
        <v>50</v>
      </c>
      <c r="N2010" t="s">
        <v>102</v>
      </c>
      <c r="O2010" t="s">
        <v>70</v>
      </c>
      <c r="S2010" t="s">
        <v>5618</v>
      </c>
      <c r="Y2010" t="s">
        <v>42</v>
      </c>
      <c r="AD2010" t="s">
        <v>42</v>
      </c>
      <c r="AL2010" t="s">
        <v>43</v>
      </c>
    </row>
    <row r="2011" spans="1:38" x14ac:dyDescent="0.25">
      <c r="A2011">
        <v>2009</v>
      </c>
      <c r="B2011" t="s">
        <v>5619</v>
      </c>
      <c r="C2011" s="6" t="s">
        <v>5620</v>
      </c>
      <c r="D2011">
        <v>21</v>
      </c>
      <c r="E2011" t="s">
        <v>54</v>
      </c>
      <c r="F2011" t="s">
        <v>55</v>
      </c>
      <c r="G2011" t="s">
        <v>178</v>
      </c>
      <c r="H2011" t="s">
        <v>82</v>
      </c>
      <c r="I2011" t="s">
        <v>57</v>
      </c>
      <c r="J2011" t="s">
        <v>178</v>
      </c>
      <c r="K2011" t="s">
        <v>82</v>
      </c>
      <c r="L2011" t="s">
        <v>70</v>
      </c>
      <c r="O2011" t="s">
        <v>70</v>
      </c>
      <c r="P2011" t="s">
        <v>178</v>
      </c>
      <c r="Q2011" t="s">
        <v>82</v>
      </c>
      <c r="R2011" t="s">
        <v>57</v>
      </c>
      <c r="S2011" t="s">
        <v>5621</v>
      </c>
      <c r="U2011" t="s">
        <v>42</v>
      </c>
      <c r="W2011" t="s">
        <v>42</v>
      </c>
      <c r="AA2011" t="s">
        <v>42</v>
      </c>
      <c r="AK2011" t="s">
        <v>42</v>
      </c>
      <c r="AL2011" t="s">
        <v>43</v>
      </c>
    </row>
    <row r="2012" spans="1:38" x14ac:dyDescent="0.25">
      <c r="A2012">
        <v>2010</v>
      </c>
      <c r="B2012" t="s">
        <v>5622</v>
      </c>
      <c r="C2012" s="6" t="s">
        <v>5623</v>
      </c>
      <c r="D2012">
        <v>47</v>
      </c>
      <c r="E2012" t="s">
        <v>54</v>
      </c>
      <c r="F2012" t="s">
        <v>55</v>
      </c>
      <c r="G2012" t="s">
        <v>496</v>
      </c>
      <c r="H2012" t="s">
        <v>101</v>
      </c>
      <c r="I2012" t="s">
        <v>57</v>
      </c>
      <c r="J2012" t="s">
        <v>101</v>
      </c>
      <c r="K2012" t="s">
        <v>101</v>
      </c>
      <c r="L2012" t="s">
        <v>50</v>
      </c>
      <c r="N2012" t="s">
        <v>1379</v>
      </c>
      <c r="O2012" t="s">
        <v>70</v>
      </c>
      <c r="P2012" t="s">
        <v>496</v>
      </c>
      <c r="Q2012" t="s">
        <v>101</v>
      </c>
      <c r="S2012" t="s">
        <v>5624</v>
      </c>
      <c r="AD2012" t="s">
        <v>42</v>
      </c>
      <c r="AK2012" t="s">
        <v>42</v>
      </c>
      <c r="AL2012" t="s">
        <v>43</v>
      </c>
    </row>
    <row r="2013" spans="1:38" x14ac:dyDescent="0.25">
      <c r="A2013">
        <v>2011</v>
      </c>
      <c r="B2013" t="s">
        <v>5625</v>
      </c>
      <c r="C2013" s="6" t="s">
        <v>5626</v>
      </c>
      <c r="D2013">
        <v>57</v>
      </c>
      <c r="E2013" t="s">
        <v>46</v>
      </c>
      <c r="F2013" t="s">
        <v>55</v>
      </c>
      <c r="G2013" t="s">
        <v>101</v>
      </c>
      <c r="H2013" t="s">
        <v>101</v>
      </c>
      <c r="J2013" t="s">
        <v>101</v>
      </c>
      <c r="K2013" t="s">
        <v>101</v>
      </c>
      <c r="L2013" t="s">
        <v>70</v>
      </c>
      <c r="N2013" t="s">
        <v>102</v>
      </c>
      <c r="O2013" t="s">
        <v>70</v>
      </c>
      <c r="S2013" t="s">
        <v>125</v>
      </c>
      <c r="AD2013" t="s">
        <v>42</v>
      </c>
      <c r="AL2013" t="s">
        <v>43</v>
      </c>
    </row>
    <row r="2014" spans="1:38" x14ac:dyDescent="0.25">
      <c r="A2014">
        <v>2012</v>
      </c>
      <c r="B2014" t="s">
        <v>5627</v>
      </c>
      <c r="C2014" s="6" t="s">
        <v>4689</v>
      </c>
      <c r="D2014">
        <v>53</v>
      </c>
      <c r="E2014" t="s">
        <v>46</v>
      </c>
      <c r="F2014" t="s">
        <v>47</v>
      </c>
      <c r="G2014" t="s">
        <v>82</v>
      </c>
      <c r="H2014" t="s">
        <v>82</v>
      </c>
      <c r="I2014" t="s">
        <v>57</v>
      </c>
      <c r="J2014" t="s">
        <v>82</v>
      </c>
      <c r="K2014" t="s">
        <v>82</v>
      </c>
      <c r="L2014" t="s">
        <v>50</v>
      </c>
      <c r="N2014" t="s">
        <v>166</v>
      </c>
      <c r="O2014" t="s">
        <v>70</v>
      </c>
      <c r="P2014" t="s">
        <v>82</v>
      </c>
      <c r="Q2014" t="s">
        <v>82</v>
      </c>
      <c r="S2014" t="s">
        <v>5628</v>
      </c>
      <c r="T2014" t="s">
        <v>5629</v>
      </c>
      <c r="U2014" t="s">
        <v>42</v>
      </c>
      <c r="V2014" t="s">
        <v>42</v>
      </c>
      <c r="W2014" t="s">
        <v>42</v>
      </c>
      <c r="AI2014" t="s">
        <v>5630</v>
      </c>
      <c r="AK2014" t="s">
        <v>42</v>
      </c>
      <c r="AL2014" t="s">
        <v>43</v>
      </c>
    </row>
    <row r="2015" spans="1:38" x14ac:dyDescent="0.25">
      <c r="A2015">
        <v>2013</v>
      </c>
      <c r="B2015" t="s">
        <v>5631</v>
      </c>
      <c r="C2015" s="6" t="s">
        <v>5632</v>
      </c>
      <c r="D2015">
        <v>40</v>
      </c>
      <c r="E2015" t="s">
        <v>46</v>
      </c>
      <c r="F2015" t="s">
        <v>106</v>
      </c>
      <c r="G2015" t="s">
        <v>178</v>
      </c>
      <c r="H2015" t="s">
        <v>82</v>
      </c>
      <c r="I2015" t="s">
        <v>57</v>
      </c>
      <c r="J2015" t="s">
        <v>82</v>
      </c>
      <c r="K2015" t="s">
        <v>82</v>
      </c>
      <c r="L2015" t="s">
        <v>34</v>
      </c>
      <c r="O2015" t="s">
        <v>1796</v>
      </c>
      <c r="S2015" t="s">
        <v>175</v>
      </c>
      <c r="U2015" t="s">
        <v>42</v>
      </c>
      <c r="AA2015" t="s">
        <v>42</v>
      </c>
      <c r="AK2015" t="s">
        <v>42</v>
      </c>
      <c r="AL2015" t="s">
        <v>43</v>
      </c>
    </row>
    <row r="2016" spans="1:38" x14ac:dyDescent="0.25">
      <c r="A2016">
        <v>2014</v>
      </c>
      <c r="B2016" t="s">
        <v>5633</v>
      </c>
      <c r="C2016" s="6" t="s">
        <v>902</v>
      </c>
      <c r="D2016">
        <v>54</v>
      </c>
      <c r="E2016" t="s">
        <v>46</v>
      </c>
      <c r="F2016" t="s">
        <v>106</v>
      </c>
      <c r="G2016" t="s">
        <v>82</v>
      </c>
      <c r="H2016" t="s">
        <v>82</v>
      </c>
      <c r="I2016" t="s">
        <v>57</v>
      </c>
      <c r="J2016" t="s">
        <v>82</v>
      </c>
      <c r="K2016" t="s">
        <v>82</v>
      </c>
      <c r="L2016" t="s">
        <v>70</v>
      </c>
      <c r="N2016" t="s">
        <v>350</v>
      </c>
      <c r="O2016" t="s">
        <v>70</v>
      </c>
      <c r="P2016" t="s">
        <v>82</v>
      </c>
      <c r="Q2016" t="s">
        <v>82</v>
      </c>
      <c r="S2016" t="s">
        <v>5634</v>
      </c>
      <c r="V2016" t="s">
        <v>42</v>
      </c>
      <c r="W2016" t="s">
        <v>42</v>
      </c>
      <c r="AA2016" t="s">
        <v>42</v>
      </c>
      <c r="AK2016" t="s">
        <v>42</v>
      </c>
      <c r="AL2016" t="s">
        <v>43</v>
      </c>
    </row>
    <row r="2017" spans="1:38" x14ac:dyDescent="0.25">
      <c r="A2017">
        <v>2015</v>
      </c>
      <c r="B2017" t="s">
        <v>5635</v>
      </c>
      <c r="C2017" s="6" t="s">
        <v>2239</v>
      </c>
      <c r="D2017">
        <v>39</v>
      </c>
      <c r="E2017" t="s">
        <v>46</v>
      </c>
      <c r="F2017" t="s">
        <v>55</v>
      </c>
      <c r="G2017" t="s">
        <v>496</v>
      </c>
      <c r="H2017" t="s">
        <v>101</v>
      </c>
      <c r="I2017" t="s">
        <v>57</v>
      </c>
      <c r="J2017" t="s">
        <v>101</v>
      </c>
      <c r="K2017" t="s">
        <v>101</v>
      </c>
      <c r="L2017" t="s">
        <v>50</v>
      </c>
      <c r="N2017" t="s">
        <v>59</v>
      </c>
      <c r="O2017" t="s">
        <v>70</v>
      </c>
      <c r="P2017" t="s">
        <v>496</v>
      </c>
      <c r="Q2017" t="s">
        <v>101</v>
      </c>
      <c r="S2017" t="s">
        <v>412</v>
      </c>
      <c r="W2017" t="s">
        <v>42</v>
      </c>
      <c r="AK2017" t="s">
        <v>42</v>
      </c>
      <c r="AL2017" t="s">
        <v>43</v>
      </c>
    </row>
    <row r="2018" spans="1:38" x14ac:dyDescent="0.25">
      <c r="A2018">
        <v>2016</v>
      </c>
      <c r="B2018" t="s">
        <v>5636</v>
      </c>
      <c r="C2018" s="6" t="s">
        <v>2076</v>
      </c>
      <c r="D2018">
        <v>53</v>
      </c>
      <c r="E2018" t="s">
        <v>54</v>
      </c>
      <c r="F2018" t="s">
        <v>55</v>
      </c>
      <c r="G2018" t="s">
        <v>97</v>
      </c>
      <c r="H2018" t="s">
        <v>82</v>
      </c>
      <c r="I2018" t="s">
        <v>57</v>
      </c>
      <c r="J2018" t="s">
        <v>82</v>
      </c>
      <c r="K2018" t="s">
        <v>82</v>
      </c>
      <c r="L2018" t="s">
        <v>50</v>
      </c>
      <c r="O2018" t="s">
        <v>70</v>
      </c>
      <c r="S2018" t="s">
        <v>5637</v>
      </c>
      <c r="AL2018" t="s">
        <v>43</v>
      </c>
    </row>
    <row r="2019" spans="1:38" x14ac:dyDescent="0.25">
      <c r="A2019">
        <v>2017</v>
      </c>
      <c r="B2019" t="s">
        <v>5638</v>
      </c>
      <c r="C2019" s="6" t="s">
        <v>5639</v>
      </c>
      <c r="D2019">
        <v>31</v>
      </c>
      <c r="E2019" t="s">
        <v>46</v>
      </c>
      <c r="F2019" t="s">
        <v>55</v>
      </c>
      <c r="G2019" t="s">
        <v>136</v>
      </c>
      <c r="H2019" t="s">
        <v>137</v>
      </c>
      <c r="J2019" t="s">
        <v>136</v>
      </c>
      <c r="K2019" t="s">
        <v>137</v>
      </c>
      <c r="L2019" t="s">
        <v>50</v>
      </c>
      <c r="N2019" t="s">
        <v>5640</v>
      </c>
      <c r="O2019" t="s">
        <v>70</v>
      </c>
      <c r="S2019" t="s">
        <v>5641</v>
      </c>
      <c r="W2019" t="s">
        <v>42</v>
      </c>
      <c r="AA2019" t="s">
        <v>42</v>
      </c>
      <c r="AC2019" t="s">
        <v>42</v>
      </c>
      <c r="AI2019" t="s">
        <v>713</v>
      </c>
      <c r="AL2019" t="s">
        <v>43</v>
      </c>
    </row>
    <row r="2020" spans="1:38" x14ac:dyDescent="0.25">
      <c r="A2020">
        <v>2018</v>
      </c>
      <c r="B2020" t="s">
        <v>5642</v>
      </c>
      <c r="C2020" s="6" t="s">
        <v>3085</v>
      </c>
      <c r="D2020">
        <v>30</v>
      </c>
      <c r="E2020" t="s">
        <v>46</v>
      </c>
      <c r="F2020" t="s">
        <v>55</v>
      </c>
      <c r="G2020" t="s">
        <v>48</v>
      </c>
      <c r="H2020" t="s">
        <v>49</v>
      </c>
      <c r="I2020" t="s">
        <v>57</v>
      </c>
      <c r="J2020" t="s">
        <v>48</v>
      </c>
      <c r="L2020" t="s">
        <v>50</v>
      </c>
      <c r="N2020" t="s">
        <v>59</v>
      </c>
      <c r="O2020" t="s">
        <v>60</v>
      </c>
      <c r="P2020" t="s">
        <v>61</v>
      </c>
      <c r="S2020" t="s">
        <v>5643</v>
      </c>
      <c r="U2020" t="s">
        <v>42</v>
      </c>
      <c r="AA2020" t="s">
        <v>42</v>
      </c>
      <c r="AC2020" t="s">
        <v>42</v>
      </c>
      <c r="AK2020" t="s">
        <v>42</v>
      </c>
      <c r="AL2020" t="s">
        <v>43</v>
      </c>
    </row>
    <row r="2021" spans="1:38" x14ac:dyDescent="0.25">
      <c r="A2021">
        <v>2019</v>
      </c>
      <c r="B2021" t="s">
        <v>5644</v>
      </c>
      <c r="C2021" s="6" t="s">
        <v>1462</v>
      </c>
      <c r="D2021">
        <v>58</v>
      </c>
      <c r="E2021" t="s">
        <v>54</v>
      </c>
      <c r="F2021" t="s">
        <v>55</v>
      </c>
      <c r="G2021" t="s">
        <v>909</v>
      </c>
      <c r="H2021" t="s">
        <v>93</v>
      </c>
      <c r="I2021" t="s">
        <v>57</v>
      </c>
      <c r="J2021" t="s">
        <v>151</v>
      </c>
      <c r="K2021" t="s">
        <v>93</v>
      </c>
      <c r="L2021" t="s">
        <v>50</v>
      </c>
      <c r="N2021" t="s">
        <v>59</v>
      </c>
      <c r="O2021" t="s">
        <v>70</v>
      </c>
      <c r="P2021" t="s">
        <v>909</v>
      </c>
      <c r="Q2021" t="s">
        <v>93</v>
      </c>
      <c r="R2021" t="s">
        <v>57</v>
      </c>
      <c r="S2021" t="s">
        <v>979</v>
      </c>
      <c r="U2021" t="s">
        <v>42</v>
      </c>
      <c r="AA2021" t="s">
        <v>42</v>
      </c>
      <c r="AL2021" t="s">
        <v>43</v>
      </c>
    </row>
    <row r="2022" spans="1:38" x14ac:dyDescent="0.25">
      <c r="A2022">
        <v>2020</v>
      </c>
      <c r="B2022" t="s">
        <v>5645</v>
      </c>
      <c r="C2022" s="6" t="s">
        <v>5033</v>
      </c>
      <c r="D2022">
        <v>30</v>
      </c>
      <c r="E2022" t="s">
        <v>46</v>
      </c>
      <c r="F2022" t="s">
        <v>55</v>
      </c>
      <c r="G2022" t="s">
        <v>192</v>
      </c>
      <c r="H2022" t="s">
        <v>82</v>
      </c>
      <c r="I2022" t="s">
        <v>57</v>
      </c>
      <c r="J2022" t="s">
        <v>192</v>
      </c>
      <c r="K2022" t="s">
        <v>82</v>
      </c>
      <c r="L2022" t="s">
        <v>70</v>
      </c>
      <c r="O2022" t="s">
        <v>70</v>
      </c>
      <c r="S2022" t="s">
        <v>412</v>
      </c>
      <c r="W2022" t="s">
        <v>42</v>
      </c>
      <c r="AK2022" t="s">
        <v>42</v>
      </c>
      <c r="AL2022" t="s">
        <v>43</v>
      </c>
    </row>
    <row r="2023" spans="1:38" x14ac:dyDescent="0.25">
      <c r="A2023">
        <v>2021</v>
      </c>
      <c r="B2023" t="s">
        <v>5646</v>
      </c>
      <c r="C2023" s="6" t="s">
        <v>3168</v>
      </c>
      <c r="D2023">
        <v>65</v>
      </c>
      <c r="E2023" t="s">
        <v>46</v>
      </c>
      <c r="F2023" t="s">
        <v>47</v>
      </c>
      <c r="G2023" t="s">
        <v>81</v>
      </c>
      <c r="H2023" t="s">
        <v>82</v>
      </c>
      <c r="I2023" t="s">
        <v>57</v>
      </c>
      <c r="J2023" t="s">
        <v>81</v>
      </c>
      <c r="K2023" t="s">
        <v>82</v>
      </c>
      <c r="L2023" t="s">
        <v>70</v>
      </c>
      <c r="P2023" t="s">
        <v>82</v>
      </c>
      <c r="S2023" t="s">
        <v>5647</v>
      </c>
      <c r="U2023" t="s">
        <v>42</v>
      </c>
      <c r="W2023" t="s">
        <v>42</v>
      </c>
      <c r="AE2023" t="s">
        <v>42</v>
      </c>
      <c r="AK2023" t="s">
        <v>42</v>
      </c>
      <c r="AL2023" t="s">
        <v>43</v>
      </c>
    </row>
    <row r="2024" spans="1:38" x14ac:dyDescent="0.25">
      <c r="A2024">
        <v>2022</v>
      </c>
      <c r="B2024" t="s">
        <v>5648</v>
      </c>
      <c r="C2024" s="6" t="s">
        <v>2251</v>
      </c>
      <c r="D2024">
        <v>25</v>
      </c>
      <c r="E2024" t="s">
        <v>54</v>
      </c>
      <c r="F2024" t="s">
        <v>55</v>
      </c>
      <c r="G2024" t="s">
        <v>251</v>
      </c>
      <c r="H2024" t="s">
        <v>251</v>
      </c>
      <c r="I2024" t="s">
        <v>57</v>
      </c>
      <c r="J2024" t="s">
        <v>82</v>
      </c>
      <c r="K2024" t="s">
        <v>82</v>
      </c>
      <c r="L2024" t="s">
        <v>50</v>
      </c>
      <c r="O2024" t="s">
        <v>70</v>
      </c>
      <c r="S2024" t="s">
        <v>84</v>
      </c>
      <c r="U2024" t="s">
        <v>42</v>
      </c>
      <c r="AK2024" t="s">
        <v>42</v>
      </c>
      <c r="AL2024" t="s">
        <v>43</v>
      </c>
    </row>
    <row r="2025" spans="1:38" x14ac:dyDescent="0.25">
      <c r="A2025">
        <v>2023</v>
      </c>
      <c r="B2025" t="s">
        <v>5649</v>
      </c>
      <c r="C2025" s="6" t="s">
        <v>5474</v>
      </c>
      <c r="D2025">
        <v>32</v>
      </c>
      <c r="E2025" t="s">
        <v>46</v>
      </c>
      <c r="F2025" t="s">
        <v>55</v>
      </c>
      <c r="G2025" t="s">
        <v>1247</v>
      </c>
      <c r="H2025" t="s">
        <v>101</v>
      </c>
      <c r="I2025" t="s">
        <v>57</v>
      </c>
      <c r="J2025" t="s">
        <v>1247</v>
      </c>
      <c r="K2025" t="s">
        <v>101</v>
      </c>
      <c r="L2025" t="s">
        <v>70</v>
      </c>
      <c r="N2025" t="s">
        <v>59</v>
      </c>
      <c r="O2025" t="s">
        <v>60</v>
      </c>
      <c r="S2025" t="s">
        <v>2493</v>
      </c>
      <c r="W2025" t="s">
        <v>42</v>
      </c>
      <c r="AA2025" t="s">
        <v>42</v>
      </c>
      <c r="AK2025" t="s">
        <v>42</v>
      </c>
      <c r="AL2025" t="s">
        <v>43</v>
      </c>
    </row>
    <row r="2026" spans="1:38" x14ac:dyDescent="0.25">
      <c r="A2026">
        <v>2024</v>
      </c>
      <c r="B2026" t="s">
        <v>5650</v>
      </c>
      <c r="C2026" s="6" t="s">
        <v>5651</v>
      </c>
      <c r="D2026">
        <v>52</v>
      </c>
      <c r="E2026" t="s">
        <v>46</v>
      </c>
      <c r="F2026" t="s">
        <v>55</v>
      </c>
      <c r="G2026" t="s">
        <v>777</v>
      </c>
      <c r="H2026" t="s">
        <v>82</v>
      </c>
      <c r="I2026" t="s">
        <v>57</v>
      </c>
      <c r="J2026" t="s">
        <v>777</v>
      </c>
      <c r="L2026" t="s">
        <v>70</v>
      </c>
      <c r="N2026" t="s">
        <v>170</v>
      </c>
      <c r="O2026" t="s">
        <v>70</v>
      </c>
      <c r="P2026" t="s">
        <v>777</v>
      </c>
      <c r="S2026" t="s">
        <v>5652</v>
      </c>
      <c r="V2026" t="s">
        <v>42</v>
      </c>
      <c r="Y2026" t="s">
        <v>42</v>
      </c>
      <c r="AA2026" t="s">
        <v>42</v>
      </c>
      <c r="AC2026" t="s">
        <v>42</v>
      </c>
      <c r="AK2026" t="s">
        <v>42</v>
      </c>
      <c r="AL2026" t="s">
        <v>43</v>
      </c>
    </row>
    <row r="2027" spans="1:38" x14ac:dyDescent="0.25">
      <c r="A2027">
        <v>2025</v>
      </c>
      <c r="B2027" t="s">
        <v>5653</v>
      </c>
      <c r="C2027" s="6" t="s">
        <v>1374</v>
      </c>
      <c r="D2027">
        <v>41</v>
      </c>
      <c r="E2027" t="s">
        <v>46</v>
      </c>
      <c r="F2027" t="s">
        <v>106</v>
      </c>
      <c r="G2027" t="s">
        <v>165</v>
      </c>
      <c r="H2027" t="s">
        <v>93</v>
      </c>
      <c r="I2027" t="s">
        <v>57</v>
      </c>
      <c r="J2027" t="s">
        <v>165</v>
      </c>
      <c r="K2027" t="s">
        <v>93</v>
      </c>
      <c r="L2027" t="s">
        <v>70</v>
      </c>
      <c r="N2027" t="s">
        <v>269</v>
      </c>
      <c r="O2027" t="s">
        <v>70</v>
      </c>
      <c r="P2027" t="s">
        <v>165</v>
      </c>
      <c r="Q2027" t="s">
        <v>93</v>
      </c>
      <c r="S2027" t="s">
        <v>5654</v>
      </c>
      <c r="W2027" t="s">
        <v>42</v>
      </c>
      <c r="X2027" t="s">
        <v>42</v>
      </c>
      <c r="AK2027" t="s">
        <v>42</v>
      </c>
      <c r="AL2027" t="s">
        <v>43</v>
      </c>
    </row>
    <row r="2028" spans="1:38" x14ac:dyDescent="0.25">
      <c r="A2028">
        <v>2026</v>
      </c>
      <c r="B2028" t="s">
        <v>5655</v>
      </c>
      <c r="C2028" s="6" t="s">
        <v>1557</v>
      </c>
      <c r="D2028">
        <v>23</v>
      </c>
      <c r="E2028" t="s">
        <v>54</v>
      </c>
      <c r="F2028" t="s">
        <v>732</v>
      </c>
      <c r="G2028" t="s">
        <v>5656</v>
      </c>
      <c r="H2028" t="s">
        <v>81</v>
      </c>
      <c r="I2028" t="s">
        <v>191</v>
      </c>
      <c r="J2028" t="s">
        <v>615</v>
      </c>
      <c r="K2028" t="s">
        <v>101</v>
      </c>
      <c r="L2028" t="s">
        <v>34</v>
      </c>
      <c r="M2028" t="s">
        <v>5657</v>
      </c>
      <c r="N2028" t="s">
        <v>5658</v>
      </c>
      <c r="O2028" t="s">
        <v>110</v>
      </c>
      <c r="P2028" t="s">
        <v>615</v>
      </c>
      <c r="Q2028" t="s">
        <v>101</v>
      </c>
      <c r="R2028" t="s">
        <v>57</v>
      </c>
      <c r="S2028" t="s">
        <v>5659</v>
      </c>
      <c r="W2028" t="s">
        <v>42</v>
      </c>
      <c r="AA2028" t="s">
        <v>42</v>
      </c>
      <c r="AL2028" t="s">
        <v>43</v>
      </c>
    </row>
    <row r="2029" spans="1:38" x14ac:dyDescent="0.25">
      <c r="A2029">
        <v>2027</v>
      </c>
      <c r="B2029" t="s">
        <v>5660</v>
      </c>
      <c r="C2029" s="6" t="s">
        <v>5661</v>
      </c>
      <c r="D2029">
        <v>52</v>
      </c>
      <c r="E2029" t="s">
        <v>46</v>
      </c>
      <c r="F2029" t="s">
        <v>55</v>
      </c>
      <c r="G2029" t="s">
        <v>2221</v>
      </c>
      <c r="H2029" t="s">
        <v>101</v>
      </c>
      <c r="I2029" t="s">
        <v>57</v>
      </c>
      <c r="J2029" t="s">
        <v>1740</v>
      </c>
      <c r="L2029" t="s">
        <v>50</v>
      </c>
      <c r="N2029" t="s">
        <v>59</v>
      </c>
      <c r="O2029" t="s">
        <v>287</v>
      </c>
      <c r="P2029" t="s">
        <v>128</v>
      </c>
      <c r="Q2029" t="s">
        <v>142</v>
      </c>
      <c r="R2029" t="s">
        <v>57</v>
      </c>
      <c r="S2029" t="s">
        <v>5662</v>
      </c>
      <c r="U2029" t="s">
        <v>42</v>
      </c>
      <c r="V2029" t="s">
        <v>42</v>
      </c>
      <c r="AA2029" t="s">
        <v>42</v>
      </c>
      <c r="AL2029" t="s">
        <v>43</v>
      </c>
    </row>
    <row r="2030" spans="1:38" x14ac:dyDescent="0.25">
      <c r="A2030">
        <v>2028</v>
      </c>
      <c r="B2030" t="s">
        <v>5663</v>
      </c>
      <c r="C2030" s="6" t="s">
        <v>3586</v>
      </c>
      <c r="D2030">
        <v>23</v>
      </c>
      <c r="E2030" t="s">
        <v>46</v>
      </c>
      <c r="F2030" t="s">
        <v>55</v>
      </c>
      <c r="G2030" t="s">
        <v>2962</v>
      </c>
      <c r="J2030" t="s">
        <v>2962</v>
      </c>
      <c r="K2030" t="s">
        <v>101</v>
      </c>
      <c r="L2030" t="s">
        <v>70</v>
      </c>
      <c r="M2030" t="s">
        <v>193</v>
      </c>
      <c r="N2030" t="s">
        <v>170</v>
      </c>
      <c r="O2030" t="s">
        <v>70</v>
      </c>
      <c r="S2030" t="s">
        <v>5664</v>
      </c>
      <c r="U2030" t="s">
        <v>42</v>
      </c>
      <c r="AA2030" t="s">
        <v>42</v>
      </c>
      <c r="AL2030" t="s">
        <v>43</v>
      </c>
    </row>
    <row r="2031" spans="1:38" x14ac:dyDescent="0.25">
      <c r="A2031">
        <v>2029</v>
      </c>
      <c r="B2031" t="s">
        <v>5665</v>
      </c>
      <c r="C2031" s="6" t="s">
        <v>2227</v>
      </c>
      <c r="D2031">
        <v>58</v>
      </c>
      <c r="E2031" t="s">
        <v>54</v>
      </c>
      <c r="F2031" t="s">
        <v>106</v>
      </c>
      <c r="G2031" t="s">
        <v>82</v>
      </c>
      <c r="H2031" t="s">
        <v>82</v>
      </c>
      <c r="I2031" t="s">
        <v>57</v>
      </c>
      <c r="J2031" t="s">
        <v>82</v>
      </c>
      <c r="K2031" t="s">
        <v>82</v>
      </c>
      <c r="L2031" t="s">
        <v>70</v>
      </c>
      <c r="N2031" t="s">
        <v>166</v>
      </c>
      <c r="O2031" t="s">
        <v>70</v>
      </c>
      <c r="P2031" t="s">
        <v>82</v>
      </c>
      <c r="Q2031" t="s">
        <v>82</v>
      </c>
      <c r="R2031" t="s">
        <v>57</v>
      </c>
      <c r="S2031" t="s">
        <v>5666</v>
      </c>
      <c r="W2031" t="s">
        <v>42</v>
      </c>
      <c r="AC2031" t="s">
        <v>42</v>
      </c>
      <c r="AL2031" t="s">
        <v>43</v>
      </c>
    </row>
    <row r="2032" spans="1:38" x14ac:dyDescent="0.25">
      <c r="A2032">
        <v>2030</v>
      </c>
      <c r="B2032" t="s">
        <v>5667</v>
      </c>
      <c r="C2032" s="6" t="s">
        <v>5668</v>
      </c>
      <c r="D2032">
        <v>45</v>
      </c>
      <c r="E2032" t="s">
        <v>46</v>
      </c>
      <c r="F2032" t="s">
        <v>55</v>
      </c>
      <c r="G2032" t="s">
        <v>132</v>
      </c>
      <c r="H2032" t="s">
        <v>93</v>
      </c>
      <c r="I2032" t="s">
        <v>57</v>
      </c>
      <c r="J2032" t="s">
        <v>93</v>
      </c>
      <c r="L2032" t="s">
        <v>50</v>
      </c>
      <c r="N2032" t="s">
        <v>69</v>
      </c>
      <c r="O2032" t="s">
        <v>70</v>
      </c>
      <c r="P2032" t="s">
        <v>93</v>
      </c>
      <c r="S2032" t="s">
        <v>5669</v>
      </c>
      <c r="V2032" t="s">
        <v>42</v>
      </c>
      <c r="W2032" t="s">
        <v>42</v>
      </c>
      <c r="AC2032" t="s">
        <v>42</v>
      </c>
      <c r="AK2032" t="s">
        <v>42</v>
      </c>
      <c r="AL2032" t="s">
        <v>43</v>
      </c>
    </row>
    <row r="2033" spans="1:38" x14ac:dyDescent="0.25">
      <c r="A2033">
        <v>2031</v>
      </c>
      <c r="B2033" t="s">
        <v>5670</v>
      </c>
      <c r="C2033" s="6" t="s">
        <v>365</v>
      </c>
      <c r="D2033">
        <v>54</v>
      </c>
      <c r="E2033" t="s">
        <v>46</v>
      </c>
      <c r="F2033" t="s">
        <v>55</v>
      </c>
      <c r="G2033" t="s">
        <v>208</v>
      </c>
      <c r="H2033" t="s">
        <v>93</v>
      </c>
      <c r="I2033" t="s">
        <v>57</v>
      </c>
      <c r="J2033" t="s">
        <v>208</v>
      </c>
      <c r="K2033" t="s">
        <v>93</v>
      </c>
      <c r="L2033" t="s">
        <v>70</v>
      </c>
      <c r="O2033" t="s">
        <v>70</v>
      </c>
      <c r="P2033" t="s">
        <v>208</v>
      </c>
      <c r="Q2033" t="s">
        <v>93</v>
      </c>
      <c r="R2033" t="s">
        <v>57</v>
      </c>
      <c r="S2033" t="s">
        <v>517</v>
      </c>
      <c r="U2033" t="s">
        <v>42</v>
      </c>
      <c r="V2033" t="s">
        <v>42</v>
      </c>
      <c r="AK2033" t="s">
        <v>42</v>
      </c>
      <c r="AL2033" t="s">
        <v>43</v>
      </c>
    </row>
    <row r="2034" spans="1:38" x14ac:dyDescent="0.25">
      <c r="A2034">
        <v>2032</v>
      </c>
      <c r="B2034" t="s">
        <v>5671</v>
      </c>
      <c r="C2034" s="6" t="s">
        <v>1363</v>
      </c>
      <c r="D2034">
        <v>24</v>
      </c>
      <c r="E2034" t="s">
        <v>54</v>
      </c>
      <c r="F2034" t="s">
        <v>55</v>
      </c>
      <c r="G2034" t="s">
        <v>1593</v>
      </c>
      <c r="H2034" t="s">
        <v>142</v>
      </c>
      <c r="I2034" t="s">
        <v>57</v>
      </c>
      <c r="J2034" t="s">
        <v>1593</v>
      </c>
      <c r="K2034" t="s">
        <v>142</v>
      </c>
      <c r="L2034" t="s">
        <v>70</v>
      </c>
      <c r="O2034" t="s">
        <v>70</v>
      </c>
      <c r="P2034" t="s">
        <v>1593</v>
      </c>
      <c r="Q2034" t="s">
        <v>142</v>
      </c>
      <c r="R2034" t="s">
        <v>57</v>
      </c>
      <c r="S2034" t="s">
        <v>5672</v>
      </c>
      <c r="U2034" t="s">
        <v>42</v>
      </c>
      <c r="V2034" t="s">
        <v>42</v>
      </c>
      <c r="AC2034" t="s">
        <v>42</v>
      </c>
      <c r="AK2034" t="s">
        <v>42</v>
      </c>
      <c r="AL2034" t="s">
        <v>43</v>
      </c>
    </row>
    <row r="2035" spans="1:38" x14ac:dyDescent="0.25">
      <c r="A2035">
        <v>2033</v>
      </c>
      <c r="B2035" t="s">
        <v>5673</v>
      </c>
      <c r="C2035" s="6" t="s">
        <v>3613</v>
      </c>
      <c r="D2035">
        <v>46</v>
      </c>
      <c r="E2035" t="s">
        <v>54</v>
      </c>
      <c r="F2035" t="s">
        <v>55</v>
      </c>
      <c r="G2035" t="s">
        <v>496</v>
      </c>
      <c r="H2035" t="s">
        <v>101</v>
      </c>
      <c r="I2035" t="s">
        <v>57</v>
      </c>
      <c r="J2035" t="s">
        <v>496</v>
      </c>
      <c r="K2035" t="s">
        <v>101</v>
      </c>
      <c r="L2035" t="s">
        <v>70</v>
      </c>
      <c r="O2035" t="s">
        <v>70</v>
      </c>
      <c r="S2035" t="s">
        <v>5674</v>
      </c>
      <c r="AC2035" t="s">
        <v>42</v>
      </c>
      <c r="AD2035" t="s">
        <v>42</v>
      </c>
      <c r="AK2035" t="s">
        <v>42</v>
      </c>
      <c r="AL2035" t="s">
        <v>43</v>
      </c>
    </row>
    <row r="2036" spans="1:38" x14ac:dyDescent="0.25">
      <c r="A2036">
        <v>2034</v>
      </c>
      <c r="B2036" t="s">
        <v>5675</v>
      </c>
      <c r="C2036" s="6" t="s">
        <v>2710</v>
      </c>
      <c r="D2036">
        <v>45</v>
      </c>
      <c r="E2036" t="s">
        <v>46</v>
      </c>
      <c r="F2036" t="s">
        <v>106</v>
      </c>
      <c r="G2036" t="s">
        <v>260</v>
      </c>
      <c r="H2036" t="s">
        <v>49</v>
      </c>
      <c r="I2036" t="s">
        <v>57</v>
      </c>
      <c r="J2036" t="s">
        <v>260</v>
      </c>
      <c r="L2036" t="s">
        <v>34</v>
      </c>
      <c r="M2036" t="s">
        <v>4802</v>
      </c>
      <c r="N2036" t="s">
        <v>69</v>
      </c>
      <c r="O2036" t="s">
        <v>287</v>
      </c>
      <c r="P2036" t="s">
        <v>260</v>
      </c>
      <c r="S2036" t="s">
        <v>5676</v>
      </c>
      <c r="U2036" t="s">
        <v>42</v>
      </c>
      <c r="W2036" t="s">
        <v>42</v>
      </c>
      <c r="AD2036" t="s">
        <v>42</v>
      </c>
      <c r="AK2036" t="s">
        <v>42</v>
      </c>
      <c r="AL2036" t="s">
        <v>43</v>
      </c>
    </row>
    <row r="2037" spans="1:38" x14ac:dyDescent="0.25">
      <c r="A2037">
        <v>2035</v>
      </c>
      <c r="B2037" t="s">
        <v>5677</v>
      </c>
      <c r="C2037" s="6" t="s">
        <v>5150</v>
      </c>
      <c r="D2037">
        <v>40</v>
      </c>
      <c r="E2037" t="s">
        <v>46</v>
      </c>
      <c r="F2037" t="s">
        <v>106</v>
      </c>
      <c r="G2037" t="s">
        <v>208</v>
      </c>
      <c r="J2037" t="s">
        <v>208</v>
      </c>
      <c r="K2037" t="s">
        <v>93</v>
      </c>
      <c r="L2037" t="s">
        <v>34</v>
      </c>
      <c r="M2037" t="s">
        <v>5678</v>
      </c>
      <c r="N2037" t="s">
        <v>59</v>
      </c>
      <c r="O2037" t="s">
        <v>298</v>
      </c>
      <c r="S2037" t="s">
        <v>4533</v>
      </c>
      <c r="U2037" t="s">
        <v>42</v>
      </c>
      <c r="V2037" t="s">
        <v>42</v>
      </c>
      <c r="AL2037" t="s">
        <v>43</v>
      </c>
    </row>
    <row r="2038" spans="1:38" x14ac:dyDescent="0.25">
      <c r="A2038">
        <v>2036</v>
      </c>
      <c r="B2038" t="s">
        <v>5679</v>
      </c>
      <c r="C2038" s="6" t="s">
        <v>1088</v>
      </c>
      <c r="D2038">
        <v>45</v>
      </c>
      <c r="E2038" t="s">
        <v>54</v>
      </c>
      <c r="F2038" t="s">
        <v>55</v>
      </c>
      <c r="G2038" t="s">
        <v>305</v>
      </c>
      <c r="J2038" t="s">
        <v>305</v>
      </c>
      <c r="K2038" t="s">
        <v>93</v>
      </c>
      <c r="L2038" t="s">
        <v>70</v>
      </c>
      <c r="N2038" t="s">
        <v>102</v>
      </c>
      <c r="O2038" t="s">
        <v>70</v>
      </c>
      <c r="S2038" t="s">
        <v>5680</v>
      </c>
      <c r="AB2038" t="s">
        <v>42</v>
      </c>
      <c r="AC2038" t="s">
        <v>42</v>
      </c>
      <c r="AL2038" t="s">
        <v>43</v>
      </c>
    </row>
    <row r="2039" spans="1:38" x14ac:dyDescent="0.25">
      <c r="A2039">
        <v>2037</v>
      </c>
      <c r="B2039" t="s">
        <v>5681</v>
      </c>
      <c r="C2039" s="6" t="s">
        <v>5682</v>
      </c>
      <c r="D2039">
        <v>54</v>
      </c>
      <c r="E2039" t="s">
        <v>46</v>
      </c>
      <c r="F2039" t="s">
        <v>55</v>
      </c>
      <c r="G2039" t="s">
        <v>93</v>
      </c>
      <c r="H2039" t="s">
        <v>93</v>
      </c>
      <c r="J2039" t="s">
        <v>93</v>
      </c>
      <c r="K2039" t="s">
        <v>93</v>
      </c>
      <c r="L2039" t="s">
        <v>50</v>
      </c>
      <c r="N2039" t="s">
        <v>59</v>
      </c>
      <c r="O2039" t="s">
        <v>70</v>
      </c>
      <c r="S2039" t="s">
        <v>5683</v>
      </c>
      <c r="AC2039" t="s">
        <v>42</v>
      </c>
      <c r="AI2039" t="s">
        <v>5684</v>
      </c>
      <c r="AL2039" t="s">
        <v>43</v>
      </c>
    </row>
    <row r="2040" spans="1:38" x14ac:dyDescent="0.25">
      <c r="A2040">
        <v>2038</v>
      </c>
      <c r="B2040" t="s">
        <v>5685</v>
      </c>
      <c r="C2040" s="6" t="s">
        <v>3245</v>
      </c>
      <c r="D2040">
        <v>53</v>
      </c>
      <c r="E2040" t="s">
        <v>46</v>
      </c>
      <c r="F2040" t="s">
        <v>47</v>
      </c>
      <c r="G2040" t="s">
        <v>48</v>
      </c>
      <c r="H2040" t="s">
        <v>49</v>
      </c>
      <c r="I2040" t="s">
        <v>57</v>
      </c>
      <c r="J2040" t="s">
        <v>48</v>
      </c>
      <c r="K2040" t="s">
        <v>49</v>
      </c>
      <c r="L2040" t="s">
        <v>50</v>
      </c>
      <c r="N2040" t="s">
        <v>350</v>
      </c>
      <c r="O2040" t="s">
        <v>210</v>
      </c>
      <c r="S2040" t="s">
        <v>5686</v>
      </c>
      <c r="V2040" t="s">
        <v>42</v>
      </c>
      <c r="W2040" t="s">
        <v>42</v>
      </c>
      <c r="AA2040" t="s">
        <v>42</v>
      </c>
      <c r="AL2040" t="s">
        <v>43</v>
      </c>
    </row>
    <row r="2041" spans="1:38" x14ac:dyDescent="0.25">
      <c r="A2041">
        <v>2039</v>
      </c>
      <c r="B2041" t="s">
        <v>5687</v>
      </c>
      <c r="C2041" s="6" t="s">
        <v>5688</v>
      </c>
      <c r="D2041">
        <v>59</v>
      </c>
      <c r="E2041" t="s">
        <v>46</v>
      </c>
      <c r="F2041" t="s">
        <v>55</v>
      </c>
      <c r="G2041" t="s">
        <v>668</v>
      </c>
      <c r="H2041" t="s">
        <v>202</v>
      </c>
      <c r="I2041" t="s">
        <v>57</v>
      </c>
      <c r="J2041" t="s">
        <v>668</v>
      </c>
      <c r="K2041" t="s">
        <v>202</v>
      </c>
      <c r="L2041" t="s">
        <v>70</v>
      </c>
      <c r="O2041" t="s">
        <v>70</v>
      </c>
      <c r="S2041" t="s">
        <v>538</v>
      </c>
      <c r="U2041" t="s">
        <v>42</v>
      </c>
      <c r="AK2041" t="s">
        <v>42</v>
      </c>
      <c r="AL2041" t="s">
        <v>43</v>
      </c>
    </row>
    <row r="2042" spans="1:38" x14ac:dyDescent="0.25">
      <c r="A2042">
        <v>2040</v>
      </c>
      <c r="B2042" t="s">
        <v>5689</v>
      </c>
      <c r="C2042" s="6" t="s">
        <v>4046</v>
      </c>
      <c r="D2042">
        <v>62</v>
      </c>
      <c r="E2042" t="s">
        <v>46</v>
      </c>
      <c r="F2042" t="s">
        <v>55</v>
      </c>
      <c r="G2042" t="s">
        <v>93</v>
      </c>
      <c r="H2042" t="s">
        <v>93</v>
      </c>
      <c r="I2042" t="s">
        <v>57</v>
      </c>
      <c r="J2042" t="s">
        <v>93</v>
      </c>
      <c r="K2042" t="s">
        <v>93</v>
      </c>
      <c r="L2042" t="s">
        <v>70</v>
      </c>
      <c r="N2042" t="s">
        <v>350</v>
      </c>
      <c r="O2042" t="s">
        <v>70</v>
      </c>
      <c r="P2042" t="s">
        <v>93</v>
      </c>
      <c r="Q2042" t="s">
        <v>93</v>
      </c>
      <c r="R2042" t="s">
        <v>57</v>
      </c>
      <c r="S2042" t="s">
        <v>5690</v>
      </c>
      <c r="U2042" t="s">
        <v>42</v>
      </c>
      <c r="V2042" t="s">
        <v>42</v>
      </c>
      <c r="W2042" t="s">
        <v>42</v>
      </c>
      <c r="AF2042" t="s">
        <v>42</v>
      </c>
      <c r="AL2042" t="s">
        <v>43</v>
      </c>
    </row>
    <row r="2043" spans="1:38" x14ac:dyDescent="0.25">
      <c r="A2043">
        <v>2041</v>
      </c>
      <c r="B2043" t="s">
        <v>5691</v>
      </c>
      <c r="C2043" s="6" t="s">
        <v>5692</v>
      </c>
      <c r="D2043">
        <v>27</v>
      </c>
      <c r="E2043" t="s">
        <v>46</v>
      </c>
      <c r="F2043" t="s">
        <v>55</v>
      </c>
      <c r="G2043" t="s">
        <v>93</v>
      </c>
      <c r="J2043" t="s">
        <v>93</v>
      </c>
      <c r="K2043" t="s">
        <v>93</v>
      </c>
      <c r="L2043" t="s">
        <v>70</v>
      </c>
      <c r="N2043" t="s">
        <v>269</v>
      </c>
      <c r="O2043" t="s">
        <v>70</v>
      </c>
      <c r="S2043" t="s">
        <v>84</v>
      </c>
      <c r="U2043" t="s">
        <v>42</v>
      </c>
      <c r="AL2043" t="s">
        <v>43</v>
      </c>
    </row>
    <row r="2044" spans="1:38" x14ac:dyDescent="0.25">
      <c r="A2044">
        <v>2042</v>
      </c>
      <c r="B2044" t="s">
        <v>5693</v>
      </c>
      <c r="C2044" s="6" t="s">
        <v>5694</v>
      </c>
      <c r="D2044">
        <v>30</v>
      </c>
      <c r="E2044" t="s">
        <v>46</v>
      </c>
      <c r="F2044" t="s">
        <v>47</v>
      </c>
      <c r="G2044" t="s">
        <v>48</v>
      </c>
      <c r="H2044" t="s">
        <v>49</v>
      </c>
      <c r="I2044" t="s">
        <v>57</v>
      </c>
      <c r="J2044" t="s">
        <v>3983</v>
      </c>
      <c r="K2044" t="s">
        <v>49</v>
      </c>
      <c r="L2044" t="s">
        <v>34</v>
      </c>
      <c r="M2044" t="s">
        <v>423</v>
      </c>
      <c r="N2044" t="s">
        <v>59</v>
      </c>
      <c r="O2044" t="s">
        <v>287</v>
      </c>
      <c r="P2044" t="s">
        <v>3983</v>
      </c>
      <c r="Q2044" t="s">
        <v>49</v>
      </c>
      <c r="R2044" t="s">
        <v>57</v>
      </c>
      <c r="S2044" t="s">
        <v>2493</v>
      </c>
      <c r="W2044" t="s">
        <v>42</v>
      </c>
      <c r="AA2044" t="s">
        <v>42</v>
      </c>
      <c r="AL2044" t="s">
        <v>43</v>
      </c>
    </row>
    <row r="2045" spans="1:38" x14ac:dyDescent="0.25">
      <c r="A2045">
        <v>2043</v>
      </c>
      <c r="B2045" t="s">
        <v>5695</v>
      </c>
      <c r="C2045" s="6" t="s">
        <v>1413</v>
      </c>
      <c r="D2045">
        <v>38</v>
      </c>
      <c r="E2045" t="s">
        <v>54</v>
      </c>
      <c r="F2045" t="s">
        <v>55</v>
      </c>
      <c r="G2045" t="s">
        <v>48</v>
      </c>
      <c r="H2045" t="s">
        <v>49</v>
      </c>
      <c r="I2045" t="s">
        <v>57</v>
      </c>
      <c r="J2045" t="s">
        <v>48</v>
      </c>
      <c r="K2045" t="s">
        <v>49</v>
      </c>
      <c r="L2045" t="s">
        <v>70</v>
      </c>
      <c r="N2045" t="s">
        <v>5696</v>
      </c>
      <c r="O2045" t="s">
        <v>70</v>
      </c>
      <c r="P2045" t="s">
        <v>48</v>
      </c>
      <c r="Q2045" t="s">
        <v>49</v>
      </c>
      <c r="S2045" t="s">
        <v>5697</v>
      </c>
      <c r="AA2045" t="s">
        <v>42</v>
      </c>
      <c r="AC2045" t="s">
        <v>42</v>
      </c>
      <c r="AE2045" t="s">
        <v>42</v>
      </c>
      <c r="AL2045" t="s">
        <v>43</v>
      </c>
    </row>
    <row r="2046" spans="1:38" x14ac:dyDescent="0.25">
      <c r="A2046">
        <v>2044</v>
      </c>
      <c r="B2046" t="s">
        <v>5698</v>
      </c>
      <c r="C2046" s="6" t="s">
        <v>206</v>
      </c>
      <c r="D2046">
        <v>61</v>
      </c>
      <c r="E2046" t="s">
        <v>46</v>
      </c>
      <c r="F2046" t="s">
        <v>55</v>
      </c>
      <c r="G2046" t="s">
        <v>909</v>
      </c>
      <c r="H2046" t="s">
        <v>93</v>
      </c>
      <c r="I2046" t="s">
        <v>57</v>
      </c>
      <c r="J2046" t="s">
        <v>909</v>
      </c>
      <c r="K2046" t="s">
        <v>93</v>
      </c>
      <c r="L2046" t="s">
        <v>70</v>
      </c>
      <c r="N2046" t="s">
        <v>170</v>
      </c>
      <c r="O2046" t="s">
        <v>70</v>
      </c>
      <c r="P2046" t="s">
        <v>909</v>
      </c>
      <c r="Q2046" t="s">
        <v>93</v>
      </c>
      <c r="S2046" t="s">
        <v>903</v>
      </c>
      <c r="U2046" t="s">
        <v>42</v>
      </c>
      <c r="V2046" t="s">
        <v>42</v>
      </c>
      <c r="W2046" t="s">
        <v>42</v>
      </c>
      <c r="X2046" t="s">
        <v>42</v>
      </c>
      <c r="AK2046" t="s">
        <v>42</v>
      </c>
      <c r="AL2046" t="s">
        <v>43</v>
      </c>
    </row>
    <row r="2047" spans="1:38" x14ac:dyDescent="0.25">
      <c r="A2047">
        <v>2045</v>
      </c>
      <c r="B2047" t="s">
        <v>5699</v>
      </c>
      <c r="C2047" s="6" t="s">
        <v>2306</v>
      </c>
      <c r="D2047">
        <v>43</v>
      </c>
      <c r="E2047" t="s">
        <v>46</v>
      </c>
      <c r="F2047" t="s">
        <v>55</v>
      </c>
      <c r="G2047" t="s">
        <v>1592</v>
      </c>
      <c r="H2047" t="s">
        <v>142</v>
      </c>
      <c r="I2047" t="s">
        <v>57</v>
      </c>
      <c r="J2047" t="s">
        <v>1592</v>
      </c>
      <c r="L2047" t="s">
        <v>34</v>
      </c>
      <c r="M2047" t="s">
        <v>5700</v>
      </c>
      <c r="N2047" t="s">
        <v>69</v>
      </c>
      <c r="O2047" t="s">
        <v>110</v>
      </c>
      <c r="P2047" t="s">
        <v>1592</v>
      </c>
      <c r="S2047" t="s">
        <v>5701</v>
      </c>
      <c r="V2047" t="s">
        <v>42</v>
      </c>
      <c r="W2047" t="s">
        <v>42</v>
      </c>
      <c r="AA2047" t="s">
        <v>42</v>
      </c>
      <c r="AK2047" t="s">
        <v>42</v>
      </c>
      <c r="AL2047" t="s">
        <v>43</v>
      </c>
    </row>
    <row r="2048" spans="1:38" x14ac:dyDescent="0.25">
      <c r="A2048">
        <v>2046</v>
      </c>
      <c r="B2048" t="s">
        <v>5702</v>
      </c>
      <c r="C2048" s="6" t="s">
        <v>2651</v>
      </c>
      <c r="D2048">
        <v>34</v>
      </c>
      <c r="E2048" t="s">
        <v>46</v>
      </c>
      <c r="F2048" t="s">
        <v>55</v>
      </c>
      <c r="G2048" t="s">
        <v>469</v>
      </c>
      <c r="H2048" t="s">
        <v>202</v>
      </c>
      <c r="I2048" t="s">
        <v>57</v>
      </c>
      <c r="J2048" t="s">
        <v>208</v>
      </c>
      <c r="K2048" t="s">
        <v>93</v>
      </c>
      <c r="O2048" t="s">
        <v>5703</v>
      </c>
      <c r="S2048" t="s">
        <v>2605</v>
      </c>
      <c r="U2048" t="s">
        <v>42</v>
      </c>
      <c r="W2048" t="s">
        <v>42</v>
      </c>
      <c r="AK2048" t="s">
        <v>42</v>
      </c>
      <c r="AL2048" t="s">
        <v>43</v>
      </c>
    </row>
    <row r="2049" spans="1:38" x14ac:dyDescent="0.25">
      <c r="A2049">
        <v>2047</v>
      </c>
      <c r="B2049" t="s">
        <v>5704</v>
      </c>
      <c r="C2049" s="6" t="s">
        <v>2951</v>
      </c>
      <c r="D2049">
        <v>34</v>
      </c>
      <c r="E2049" t="s">
        <v>46</v>
      </c>
      <c r="F2049" t="s">
        <v>55</v>
      </c>
      <c r="G2049" t="s">
        <v>296</v>
      </c>
      <c r="H2049" t="s">
        <v>49</v>
      </c>
      <c r="I2049" t="s">
        <v>57</v>
      </c>
      <c r="J2049" t="s">
        <v>296</v>
      </c>
      <c r="K2049" t="s">
        <v>49</v>
      </c>
      <c r="L2049" t="s">
        <v>70</v>
      </c>
      <c r="N2049" t="s">
        <v>170</v>
      </c>
      <c r="O2049" t="s">
        <v>70</v>
      </c>
      <c r="P2049" t="s">
        <v>296</v>
      </c>
      <c r="Q2049" t="s">
        <v>49</v>
      </c>
      <c r="R2049" t="s">
        <v>57</v>
      </c>
      <c r="S2049" t="s">
        <v>5705</v>
      </c>
      <c r="U2049" t="s">
        <v>42</v>
      </c>
      <c r="W2049" t="s">
        <v>42</v>
      </c>
      <c r="AL2049" t="s">
        <v>43</v>
      </c>
    </row>
    <row r="2050" spans="1:38" x14ac:dyDescent="0.25">
      <c r="A2050">
        <v>2048</v>
      </c>
      <c r="B2050" t="s">
        <v>5706</v>
      </c>
      <c r="C2050" s="6" t="s">
        <v>2824</v>
      </c>
      <c r="D2050">
        <v>44</v>
      </c>
      <c r="E2050" t="s">
        <v>46</v>
      </c>
      <c r="F2050" t="s">
        <v>55</v>
      </c>
      <c r="G2050" t="s">
        <v>3060</v>
      </c>
      <c r="H2050" t="s">
        <v>137</v>
      </c>
      <c r="I2050" t="s">
        <v>57</v>
      </c>
      <c r="J2050" t="s">
        <v>3060</v>
      </c>
      <c r="K2050" t="s">
        <v>137</v>
      </c>
      <c r="L2050" t="s">
        <v>70</v>
      </c>
      <c r="N2050" t="s">
        <v>59</v>
      </c>
      <c r="O2050" t="s">
        <v>70</v>
      </c>
      <c r="P2050" t="s">
        <v>3060</v>
      </c>
      <c r="Q2050" t="s">
        <v>137</v>
      </c>
      <c r="S2050" t="s">
        <v>412</v>
      </c>
      <c r="W2050" t="s">
        <v>42</v>
      </c>
      <c r="AK2050" t="s">
        <v>42</v>
      </c>
      <c r="AL2050" t="s">
        <v>43</v>
      </c>
    </row>
    <row r="2051" spans="1:38" x14ac:dyDescent="0.25">
      <c r="A2051">
        <v>2049</v>
      </c>
      <c r="B2051" t="s">
        <v>5707</v>
      </c>
      <c r="C2051" s="6" t="s">
        <v>1927</v>
      </c>
      <c r="D2051">
        <v>38</v>
      </c>
      <c r="E2051" t="s">
        <v>46</v>
      </c>
      <c r="F2051" t="s">
        <v>55</v>
      </c>
      <c r="G2051" t="s">
        <v>1268</v>
      </c>
      <c r="H2051" t="s">
        <v>202</v>
      </c>
      <c r="I2051" t="s">
        <v>57</v>
      </c>
      <c r="J2051" t="s">
        <v>384</v>
      </c>
      <c r="K2051" t="s">
        <v>202</v>
      </c>
      <c r="L2051" t="s">
        <v>50</v>
      </c>
      <c r="O2051" t="s">
        <v>70</v>
      </c>
      <c r="S2051" t="s">
        <v>5708</v>
      </c>
      <c r="U2051" t="s">
        <v>42</v>
      </c>
      <c r="AC2051" t="s">
        <v>42</v>
      </c>
      <c r="AK2051" t="s">
        <v>42</v>
      </c>
      <c r="AL2051" t="s">
        <v>43</v>
      </c>
    </row>
    <row r="2052" spans="1:38" x14ac:dyDescent="0.25">
      <c r="A2052">
        <v>2050</v>
      </c>
      <c r="B2052" t="s">
        <v>5709</v>
      </c>
      <c r="C2052" s="6" t="s">
        <v>3334</v>
      </c>
      <c r="D2052">
        <v>48</v>
      </c>
      <c r="E2052" t="s">
        <v>46</v>
      </c>
      <c r="F2052" t="s">
        <v>55</v>
      </c>
      <c r="G2052" t="s">
        <v>5710</v>
      </c>
      <c r="H2052" t="s">
        <v>137</v>
      </c>
      <c r="I2052" t="s">
        <v>57</v>
      </c>
      <c r="J2052" t="s">
        <v>362</v>
      </c>
      <c r="K2052" t="s">
        <v>251</v>
      </c>
      <c r="L2052" t="s">
        <v>34</v>
      </c>
      <c r="N2052" t="s">
        <v>59</v>
      </c>
      <c r="O2052" t="s">
        <v>34</v>
      </c>
      <c r="P2052" t="s">
        <v>362</v>
      </c>
      <c r="Q2052" t="s">
        <v>251</v>
      </c>
      <c r="S2052" t="s">
        <v>5711</v>
      </c>
      <c r="T2052" t="s">
        <v>3335</v>
      </c>
      <c r="V2052" t="s">
        <v>42</v>
      </c>
      <c r="W2052" t="s">
        <v>42</v>
      </c>
      <c r="AA2052" t="s">
        <v>42</v>
      </c>
      <c r="AK2052" t="s">
        <v>42</v>
      </c>
      <c r="AL2052" t="s">
        <v>43</v>
      </c>
    </row>
    <row r="2053" spans="1:38" x14ac:dyDescent="0.25">
      <c r="A2053">
        <v>2051</v>
      </c>
      <c r="B2053" t="s">
        <v>5712</v>
      </c>
      <c r="C2053" s="6" t="s">
        <v>5713</v>
      </c>
      <c r="D2053">
        <v>33</v>
      </c>
      <c r="E2053" t="s">
        <v>46</v>
      </c>
      <c r="F2053" t="s">
        <v>55</v>
      </c>
      <c r="G2053" t="s">
        <v>58</v>
      </c>
      <c r="H2053" t="s">
        <v>49</v>
      </c>
      <c r="I2053" t="s">
        <v>57</v>
      </c>
      <c r="J2053" t="s">
        <v>58</v>
      </c>
      <c r="K2053" t="s">
        <v>49</v>
      </c>
      <c r="L2053" t="s">
        <v>70</v>
      </c>
      <c r="O2053" t="s">
        <v>70</v>
      </c>
      <c r="S2053" t="s">
        <v>5714</v>
      </c>
      <c r="AI2053" t="s">
        <v>449</v>
      </c>
      <c r="AK2053" t="s">
        <v>42</v>
      </c>
      <c r="AL2053" t="s">
        <v>43</v>
      </c>
    </row>
    <row r="2054" spans="1:38" x14ac:dyDescent="0.25">
      <c r="A2054">
        <v>2052</v>
      </c>
      <c r="B2054" t="s">
        <v>5715</v>
      </c>
      <c r="C2054" s="6" t="s">
        <v>3677</v>
      </c>
      <c r="D2054">
        <v>18</v>
      </c>
      <c r="E2054" t="s">
        <v>54</v>
      </c>
      <c r="F2054" t="s">
        <v>55</v>
      </c>
      <c r="G2054" t="s">
        <v>937</v>
      </c>
      <c r="H2054" t="s">
        <v>202</v>
      </c>
      <c r="I2054" t="s">
        <v>57</v>
      </c>
      <c r="J2054" t="s">
        <v>201</v>
      </c>
      <c r="L2054" t="s">
        <v>50</v>
      </c>
      <c r="N2054" t="s">
        <v>170</v>
      </c>
      <c r="O2054" t="s">
        <v>70</v>
      </c>
      <c r="P2054" t="s">
        <v>937</v>
      </c>
      <c r="S2054" t="s">
        <v>5716</v>
      </c>
      <c r="W2054" t="s">
        <v>42</v>
      </c>
      <c r="AJ2054" t="s">
        <v>42</v>
      </c>
      <c r="AK2054" t="s">
        <v>42</v>
      </c>
      <c r="AL2054" t="s">
        <v>43</v>
      </c>
    </row>
    <row r="2055" spans="1:38" x14ac:dyDescent="0.25">
      <c r="A2055">
        <v>2053</v>
      </c>
      <c r="B2055" t="s">
        <v>5717</v>
      </c>
      <c r="C2055" s="6" t="s">
        <v>5718</v>
      </c>
      <c r="D2055">
        <v>38</v>
      </c>
      <c r="E2055" t="s">
        <v>54</v>
      </c>
      <c r="F2055" t="s">
        <v>55</v>
      </c>
      <c r="G2055" t="s">
        <v>58</v>
      </c>
      <c r="H2055" t="s">
        <v>49</v>
      </c>
      <c r="I2055" t="s">
        <v>57</v>
      </c>
      <c r="J2055" t="s">
        <v>58</v>
      </c>
      <c r="L2055" t="s">
        <v>50</v>
      </c>
      <c r="N2055" t="s">
        <v>59</v>
      </c>
      <c r="O2055" t="s">
        <v>287</v>
      </c>
      <c r="P2055" t="s">
        <v>58</v>
      </c>
      <c r="S2055" t="s">
        <v>1698</v>
      </c>
      <c r="U2055" t="s">
        <v>42</v>
      </c>
      <c r="V2055" t="s">
        <v>42</v>
      </c>
      <c r="AK2055" t="s">
        <v>42</v>
      </c>
      <c r="AL2055" t="s">
        <v>43</v>
      </c>
    </row>
    <row r="2056" spans="1:38" x14ac:dyDescent="0.25">
      <c r="A2056">
        <v>2054</v>
      </c>
      <c r="B2056" t="s">
        <v>5719</v>
      </c>
      <c r="C2056" s="6" t="s">
        <v>5720</v>
      </c>
      <c r="D2056">
        <v>47</v>
      </c>
      <c r="E2056" t="s">
        <v>46</v>
      </c>
      <c r="F2056" t="s">
        <v>55</v>
      </c>
      <c r="G2056" t="s">
        <v>150</v>
      </c>
      <c r="H2056" t="s">
        <v>93</v>
      </c>
      <c r="I2056" t="s">
        <v>57</v>
      </c>
      <c r="J2056" t="s">
        <v>151</v>
      </c>
      <c r="K2056" t="s">
        <v>93</v>
      </c>
      <c r="L2056" t="s">
        <v>50</v>
      </c>
      <c r="N2056" t="s">
        <v>350</v>
      </c>
      <c r="O2056" t="s">
        <v>287</v>
      </c>
      <c r="P2056" t="s">
        <v>320</v>
      </c>
      <c r="Q2056" t="s">
        <v>49</v>
      </c>
      <c r="S2056" t="s">
        <v>5721</v>
      </c>
      <c r="V2056" t="s">
        <v>42</v>
      </c>
      <c r="W2056" t="s">
        <v>42</v>
      </c>
      <c r="Y2056" t="s">
        <v>42</v>
      </c>
      <c r="AA2056" t="s">
        <v>42</v>
      </c>
      <c r="AB2056" t="s">
        <v>42</v>
      </c>
      <c r="AC2056" t="s">
        <v>42</v>
      </c>
      <c r="AK2056" t="s">
        <v>42</v>
      </c>
      <c r="AL2056" t="s">
        <v>43</v>
      </c>
    </row>
    <row r="2057" spans="1:38" x14ac:dyDescent="0.25">
      <c r="A2057">
        <v>2055</v>
      </c>
      <c r="B2057" t="s">
        <v>5722</v>
      </c>
      <c r="C2057" s="6" t="s">
        <v>4733</v>
      </c>
      <c r="D2057">
        <v>43</v>
      </c>
      <c r="E2057" t="s">
        <v>46</v>
      </c>
      <c r="F2057" t="s">
        <v>55</v>
      </c>
      <c r="G2057" t="s">
        <v>93</v>
      </c>
      <c r="H2057" t="s">
        <v>93</v>
      </c>
      <c r="I2057" t="s">
        <v>57</v>
      </c>
      <c r="J2057" t="s">
        <v>146</v>
      </c>
      <c r="L2057" t="s">
        <v>50</v>
      </c>
      <c r="N2057" t="s">
        <v>59</v>
      </c>
      <c r="O2057" t="s">
        <v>287</v>
      </c>
      <c r="P2057" t="s">
        <v>107</v>
      </c>
      <c r="S2057" t="s">
        <v>5723</v>
      </c>
      <c r="U2057" t="s">
        <v>42</v>
      </c>
      <c r="W2057" t="s">
        <v>42</v>
      </c>
      <c r="AA2057" t="s">
        <v>42</v>
      </c>
      <c r="AK2057" t="s">
        <v>42</v>
      </c>
      <c r="AL2057" t="s">
        <v>43</v>
      </c>
    </row>
    <row r="2058" spans="1:38" x14ac:dyDescent="0.25">
      <c r="A2058">
        <v>2056</v>
      </c>
      <c r="B2058" t="s">
        <v>5724</v>
      </c>
      <c r="C2058" s="6" t="s">
        <v>5725</v>
      </c>
      <c r="D2058">
        <v>43</v>
      </c>
      <c r="E2058" t="s">
        <v>54</v>
      </c>
      <c r="F2058" t="s">
        <v>55</v>
      </c>
      <c r="G2058" t="s">
        <v>48</v>
      </c>
      <c r="H2058" t="s">
        <v>49</v>
      </c>
      <c r="J2058" t="s">
        <v>146</v>
      </c>
      <c r="K2058" t="s">
        <v>49</v>
      </c>
      <c r="L2058" t="s">
        <v>50</v>
      </c>
      <c r="N2058" t="s">
        <v>2061</v>
      </c>
      <c r="O2058" t="s">
        <v>298</v>
      </c>
      <c r="S2058" t="s">
        <v>5726</v>
      </c>
      <c r="U2058" t="s">
        <v>42</v>
      </c>
      <c r="AA2058" t="s">
        <v>42</v>
      </c>
      <c r="AL2058" t="s">
        <v>43</v>
      </c>
    </row>
    <row r="2059" spans="1:38" x14ac:dyDescent="0.25">
      <c r="A2059">
        <v>2057</v>
      </c>
      <c r="B2059" t="s">
        <v>5727</v>
      </c>
      <c r="C2059" s="6" t="s">
        <v>2725</v>
      </c>
      <c r="D2059">
        <v>39</v>
      </c>
      <c r="E2059" t="s">
        <v>46</v>
      </c>
      <c r="F2059" t="s">
        <v>55</v>
      </c>
      <c r="G2059" t="s">
        <v>649</v>
      </c>
      <c r="H2059" t="s">
        <v>82</v>
      </c>
      <c r="I2059" t="s">
        <v>57</v>
      </c>
      <c r="J2059" t="s">
        <v>81</v>
      </c>
      <c r="K2059" t="s">
        <v>82</v>
      </c>
      <c r="L2059" t="s">
        <v>50</v>
      </c>
      <c r="N2059" t="s">
        <v>166</v>
      </c>
      <c r="O2059" t="s">
        <v>70</v>
      </c>
      <c r="P2059" t="s">
        <v>649</v>
      </c>
      <c r="Q2059" t="s">
        <v>82</v>
      </c>
      <c r="S2059" t="s">
        <v>5728</v>
      </c>
      <c r="U2059" t="s">
        <v>42</v>
      </c>
      <c r="V2059" t="s">
        <v>42</v>
      </c>
      <c r="AC2059" t="s">
        <v>42</v>
      </c>
      <c r="AK2059" t="s">
        <v>42</v>
      </c>
      <c r="AL2059" t="s">
        <v>43</v>
      </c>
    </row>
    <row r="2060" spans="1:38" x14ac:dyDescent="0.25">
      <c r="A2060">
        <v>2058</v>
      </c>
      <c r="B2060" t="s">
        <v>5729</v>
      </c>
      <c r="C2060" s="6" t="s">
        <v>5730</v>
      </c>
      <c r="D2060">
        <v>52</v>
      </c>
      <c r="E2060" t="s">
        <v>46</v>
      </c>
      <c r="F2060" t="s">
        <v>55</v>
      </c>
      <c r="J2060" t="s">
        <v>93</v>
      </c>
      <c r="K2060" t="s">
        <v>93</v>
      </c>
      <c r="L2060" t="s">
        <v>50</v>
      </c>
      <c r="N2060" t="s">
        <v>170</v>
      </c>
      <c r="O2060" t="s">
        <v>60</v>
      </c>
      <c r="S2060" t="s">
        <v>1138</v>
      </c>
      <c r="U2060" t="s">
        <v>42</v>
      </c>
      <c r="AA2060" t="s">
        <v>42</v>
      </c>
      <c r="AL2060" t="s">
        <v>43</v>
      </c>
    </row>
    <row r="2061" spans="1:38" x14ac:dyDescent="0.25">
      <c r="A2061">
        <v>2059</v>
      </c>
      <c r="B2061" t="s">
        <v>5731</v>
      </c>
      <c r="C2061" s="6" t="s">
        <v>5732</v>
      </c>
      <c r="D2061">
        <v>48</v>
      </c>
      <c r="E2061" t="s">
        <v>46</v>
      </c>
      <c r="F2061" t="s">
        <v>55</v>
      </c>
      <c r="G2061" t="s">
        <v>5733</v>
      </c>
      <c r="J2061" t="s">
        <v>2906</v>
      </c>
      <c r="L2061" t="s">
        <v>34</v>
      </c>
      <c r="N2061" t="s">
        <v>170</v>
      </c>
      <c r="O2061" t="s">
        <v>210</v>
      </c>
      <c r="S2061" t="s">
        <v>78</v>
      </c>
      <c r="W2061" t="s">
        <v>42</v>
      </c>
      <c r="AL2061" t="s">
        <v>43</v>
      </c>
    </row>
    <row r="2062" spans="1:38" x14ac:dyDescent="0.25">
      <c r="A2062">
        <v>2060</v>
      </c>
      <c r="B2062" t="s">
        <v>5734</v>
      </c>
      <c r="C2062" s="6" t="s">
        <v>1459</v>
      </c>
      <c r="D2062">
        <v>18</v>
      </c>
      <c r="E2062" t="s">
        <v>46</v>
      </c>
      <c r="F2062" t="s">
        <v>55</v>
      </c>
      <c r="G2062" t="s">
        <v>1493</v>
      </c>
      <c r="H2062" t="s">
        <v>137</v>
      </c>
      <c r="I2062" t="s">
        <v>57</v>
      </c>
      <c r="J2062" t="s">
        <v>1493</v>
      </c>
      <c r="L2062" t="s">
        <v>70</v>
      </c>
      <c r="N2062" t="s">
        <v>59</v>
      </c>
      <c r="O2062" t="s">
        <v>70</v>
      </c>
      <c r="P2062" t="s">
        <v>1493</v>
      </c>
      <c r="S2062" t="s">
        <v>412</v>
      </c>
      <c r="W2062" t="s">
        <v>42</v>
      </c>
      <c r="AK2062" t="s">
        <v>42</v>
      </c>
      <c r="AL2062" t="s">
        <v>43</v>
      </c>
    </row>
    <row r="2063" spans="1:38" x14ac:dyDescent="0.25">
      <c r="A2063">
        <v>2061</v>
      </c>
      <c r="B2063" t="s">
        <v>5735</v>
      </c>
      <c r="C2063" s="6" t="s">
        <v>5736</v>
      </c>
      <c r="D2063">
        <v>57</v>
      </c>
      <c r="E2063" t="s">
        <v>46</v>
      </c>
      <c r="F2063" t="s">
        <v>55</v>
      </c>
      <c r="G2063" t="s">
        <v>201</v>
      </c>
      <c r="H2063" t="s">
        <v>202</v>
      </c>
      <c r="I2063" t="s">
        <v>57</v>
      </c>
      <c r="J2063" t="s">
        <v>201</v>
      </c>
      <c r="K2063" t="s">
        <v>202</v>
      </c>
      <c r="L2063" t="s">
        <v>70</v>
      </c>
      <c r="N2063" t="s">
        <v>59</v>
      </c>
      <c r="O2063" t="s">
        <v>70</v>
      </c>
      <c r="P2063" t="s">
        <v>201</v>
      </c>
      <c r="Q2063" t="s">
        <v>202</v>
      </c>
      <c r="R2063" t="s">
        <v>57</v>
      </c>
      <c r="S2063" t="s">
        <v>5737</v>
      </c>
      <c r="U2063" t="s">
        <v>42</v>
      </c>
      <c r="V2063" t="s">
        <v>42</v>
      </c>
      <c r="AA2063" t="s">
        <v>42</v>
      </c>
      <c r="AL2063" t="s">
        <v>43</v>
      </c>
    </row>
    <row r="2064" spans="1:38" x14ac:dyDescent="0.25">
      <c r="A2064">
        <v>2062</v>
      </c>
      <c r="B2064" t="s">
        <v>5738</v>
      </c>
      <c r="C2064" s="6" t="s">
        <v>4053</v>
      </c>
      <c r="D2064">
        <v>52</v>
      </c>
      <c r="E2064" t="s">
        <v>46</v>
      </c>
      <c r="F2064" t="s">
        <v>55</v>
      </c>
      <c r="G2064" t="s">
        <v>81</v>
      </c>
      <c r="H2064" t="s">
        <v>82</v>
      </c>
      <c r="J2064" t="s">
        <v>81</v>
      </c>
      <c r="K2064" t="s">
        <v>82</v>
      </c>
      <c r="L2064" t="s">
        <v>70</v>
      </c>
      <c r="N2064" t="s">
        <v>59</v>
      </c>
      <c r="O2064" t="s">
        <v>70</v>
      </c>
      <c r="S2064" t="s">
        <v>51</v>
      </c>
      <c r="V2064" t="s">
        <v>42</v>
      </c>
      <c r="AL2064" t="s">
        <v>43</v>
      </c>
    </row>
    <row r="2065" spans="1:38" x14ac:dyDescent="0.25">
      <c r="A2065">
        <v>2063</v>
      </c>
      <c r="B2065" t="s">
        <v>5739</v>
      </c>
      <c r="C2065" s="6" t="s">
        <v>1329</v>
      </c>
      <c r="D2065">
        <v>51</v>
      </c>
      <c r="E2065" t="s">
        <v>54</v>
      </c>
      <c r="F2065" t="s">
        <v>47</v>
      </c>
      <c r="G2065" t="s">
        <v>208</v>
      </c>
      <c r="H2065" t="s">
        <v>93</v>
      </c>
      <c r="I2065" t="s">
        <v>57</v>
      </c>
      <c r="J2065" t="s">
        <v>82</v>
      </c>
      <c r="K2065" t="s">
        <v>82</v>
      </c>
      <c r="L2065" t="s">
        <v>34</v>
      </c>
      <c r="N2065" t="s">
        <v>350</v>
      </c>
      <c r="O2065" t="s">
        <v>70</v>
      </c>
      <c r="P2065" t="s">
        <v>82</v>
      </c>
      <c r="Q2065" t="s">
        <v>82</v>
      </c>
      <c r="S2065" t="s">
        <v>5740</v>
      </c>
      <c r="U2065" t="s">
        <v>42</v>
      </c>
      <c r="V2065" t="s">
        <v>42</v>
      </c>
      <c r="W2065" t="s">
        <v>42</v>
      </c>
      <c r="X2065" t="s">
        <v>42</v>
      </c>
      <c r="AC2065" t="s">
        <v>42</v>
      </c>
      <c r="AK2065" t="s">
        <v>42</v>
      </c>
      <c r="AL2065" t="s">
        <v>43</v>
      </c>
    </row>
    <row r="2066" spans="1:38" x14ac:dyDescent="0.25">
      <c r="A2066">
        <v>2064</v>
      </c>
      <c r="B2066" t="s">
        <v>5741</v>
      </c>
      <c r="C2066" s="6" t="s">
        <v>2777</v>
      </c>
      <c r="D2066">
        <v>64</v>
      </c>
      <c r="E2066" t="s">
        <v>46</v>
      </c>
      <c r="F2066" t="s">
        <v>55</v>
      </c>
      <c r="G2066" t="s">
        <v>238</v>
      </c>
      <c r="H2066" t="s">
        <v>93</v>
      </c>
      <c r="I2066" t="s">
        <v>57</v>
      </c>
      <c r="J2066" t="s">
        <v>238</v>
      </c>
      <c r="K2066" t="s">
        <v>93</v>
      </c>
      <c r="L2066" t="s">
        <v>70</v>
      </c>
      <c r="O2066" t="s">
        <v>70</v>
      </c>
      <c r="P2066" t="s">
        <v>238</v>
      </c>
      <c r="Q2066" t="s">
        <v>93</v>
      </c>
      <c r="R2066" t="s">
        <v>57</v>
      </c>
      <c r="S2066" t="s">
        <v>5742</v>
      </c>
      <c r="AC2066" t="s">
        <v>42</v>
      </c>
      <c r="AD2066" t="s">
        <v>42</v>
      </c>
      <c r="AK2066" t="s">
        <v>42</v>
      </c>
      <c r="AL2066" t="s">
        <v>43</v>
      </c>
    </row>
    <row r="2067" spans="1:38" x14ac:dyDescent="0.25">
      <c r="A2067">
        <v>2065</v>
      </c>
      <c r="B2067" t="s">
        <v>5743</v>
      </c>
      <c r="C2067" s="6" t="s">
        <v>5744</v>
      </c>
      <c r="D2067">
        <v>32</v>
      </c>
      <c r="E2067" t="s">
        <v>46</v>
      </c>
      <c r="F2067" t="s">
        <v>55</v>
      </c>
      <c r="G2067" t="s">
        <v>1731</v>
      </c>
      <c r="H2067" t="s">
        <v>93</v>
      </c>
      <c r="I2067" t="s">
        <v>57</v>
      </c>
      <c r="J2067" t="s">
        <v>1731</v>
      </c>
      <c r="K2067" t="s">
        <v>93</v>
      </c>
      <c r="L2067" t="s">
        <v>70</v>
      </c>
      <c r="N2067" t="s">
        <v>170</v>
      </c>
      <c r="O2067" t="s">
        <v>70</v>
      </c>
      <c r="P2067" t="s">
        <v>1731</v>
      </c>
      <c r="Q2067" t="s">
        <v>93</v>
      </c>
      <c r="R2067" t="s">
        <v>57</v>
      </c>
      <c r="S2067" t="s">
        <v>621</v>
      </c>
      <c r="U2067" t="s">
        <v>42</v>
      </c>
      <c r="V2067" t="s">
        <v>42</v>
      </c>
      <c r="W2067" t="s">
        <v>42</v>
      </c>
      <c r="AL2067" t="s">
        <v>43</v>
      </c>
    </row>
    <row r="2068" spans="1:38" x14ac:dyDescent="0.25">
      <c r="A2068">
        <v>2066</v>
      </c>
      <c r="B2068" t="s">
        <v>5745</v>
      </c>
      <c r="C2068" s="6" t="s">
        <v>5746</v>
      </c>
      <c r="D2068">
        <v>34</v>
      </c>
      <c r="E2068" t="s">
        <v>46</v>
      </c>
      <c r="F2068" t="s">
        <v>55</v>
      </c>
      <c r="G2068" t="s">
        <v>341</v>
      </c>
      <c r="H2068" t="s">
        <v>101</v>
      </c>
      <c r="J2068" t="s">
        <v>341</v>
      </c>
      <c r="K2068" t="s">
        <v>101</v>
      </c>
      <c r="L2068" t="s">
        <v>50</v>
      </c>
      <c r="N2068" t="s">
        <v>5747</v>
      </c>
      <c r="O2068" t="s">
        <v>34</v>
      </c>
      <c r="S2068" t="s">
        <v>5748</v>
      </c>
      <c r="AA2068" t="s">
        <v>42</v>
      </c>
      <c r="AC2068" t="s">
        <v>42</v>
      </c>
      <c r="AD2068" t="s">
        <v>42</v>
      </c>
      <c r="AL2068" t="s">
        <v>43</v>
      </c>
    </row>
    <row r="2069" spans="1:38" x14ac:dyDescent="0.25">
      <c r="A2069">
        <v>2067</v>
      </c>
      <c r="B2069" t="s">
        <v>5749</v>
      </c>
      <c r="C2069" s="6" t="s">
        <v>5750</v>
      </c>
      <c r="D2069">
        <v>56</v>
      </c>
      <c r="E2069" t="s">
        <v>54</v>
      </c>
      <c r="F2069" t="s">
        <v>55</v>
      </c>
      <c r="G2069" t="s">
        <v>82</v>
      </c>
      <c r="H2069" t="s">
        <v>5751</v>
      </c>
      <c r="J2069" t="s">
        <v>82</v>
      </c>
      <c r="K2069" t="s">
        <v>5751</v>
      </c>
      <c r="L2069" t="s">
        <v>70</v>
      </c>
      <c r="N2069" t="s">
        <v>59</v>
      </c>
      <c r="O2069" t="s">
        <v>70</v>
      </c>
      <c r="S2069" t="s">
        <v>5752</v>
      </c>
      <c r="V2069" t="s">
        <v>42</v>
      </c>
      <c r="AD2069" t="s">
        <v>42</v>
      </c>
      <c r="AL2069" t="s">
        <v>43</v>
      </c>
    </row>
    <row r="2070" spans="1:38" x14ac:dyDescent="0.25">
      <c r="A2070">
        <v>2068</v>
      </c>
      <c r="B2070" t="s">
        <v>5753</v>
      </c>
      <c r="C2070" s="6" t="s">
        <v>3222</v>
      </c>
      <c r="D2070">
        <v>61</v>
      </c>
      <c r="E2070" t="s">
        <v>54</v>
      </c>
      <c r="F2070" t="s">
        <v>47</v>
      </c>
      <c r="J2070" t="s">
        <v>146</v>
      </c>
      <c r="L2070" t="s">
        <v>50</v>
      </c>
      <c r="N2070" t="s">
        <v>59</v>
      </c>
      <c r="O2070" t="s">
        <v>287</v>
      </c>
      <c r="P2070" t="s">
        <v>146</v>
      </c>
      <c r="S2070" t="s">
        <v>5754</v>
      </c>
      <c r="V2070" t="s">
        <v>42</v>
      </c>
      <c r="AA2070" t="s">
        <v>42</v>
      </c>
      <c r="AI2070" t="s">
        <v>607</v>
      </c>
      <c r="AL2070" t="s">
        <v>43</v>
      </c>
    </row>
    <row r="2071" spans="1:38" x14ac:dyDescent="0.25">
      <c r="A2071">
        <v>2069</v>
      </c>
      <c r="B2071" t="s">
        <v>5755</v>
      </c>
      <c r="C2071" s="6" t="s">
        <v>1232</v>
      </c>
      <c r="D2071">
        <v>41</v>
      </c>
      <c r="E2071" t="s">
        <v>54</v>
      </c>
      <c r="F2071" t="s">
        <v>55</v>
      </c>
      <c r="G2071" t="s">
        <v>92</v>
      </c>
      <c r="H2071" t="s">
        <v>93</v>
      </c>
      <c r="I2071" t="s">
        <v>57</v>
      </c>
      <c r="J2071" t="s">
        <v>82</v>
      </c>
      <c r="K2071" t="s">
        <v>82</v>
      </c>
      <c r="L2071" t="s">
        <v>34</v>
      </c>
      <c r="M2071" t="s">
        <v>5756</v>
      </c>
      <c r="N2071" t="s">
        <v>59</v>
      </c>
      <c r="O2071" t="s">
        <v>287</v>
      </c>
      <c r="P2071" t="s">
        <v>82</v>
      </c>
      <c r="Q2071" t="s">
        <v>82</v>
      </c>
      <c r="S2071" t="s">
        <v>5757</v>
      </c>
      <c r="V2071" t="s">
        <v>42</v>
      </c>
      <c r="W2071" t="s">
        <v>42</v>
      </c>
      <c r="AC2071" t="s">
        <v>42</v>
      </c>
      <c r="AK2071" t="s">
        <v>42</v>
      </c>
      <c r="AL2071" t="s">
        <v>43</v>
      </c>
    </row>
    <row r="2072" spans="1:38" x14ac:dyDescent="0.25">
      <c r="A2072">
        <v>2070</v>
      </c>
      <c r="B2072" t="s">
        <v>5758</v>
      </c>
      <c r="C2072" s="6" t="s">
        <v>3148</v>
      </c>
      <c r="D2072">
        <v>25</v>
      </c>
      <c r="E2072" t="s">
        <v>54</v>
      </c>
      <c r="F2072" t="s">
        <v>55</v>
      </c>
      <c r="G2072" t="s">
        <v>749</v>
      </c>
      <c r="H2072" t="s">
        <v>82</v>
      </c>
      <c r="I2072" t="s">
        <v>57</v>
      </c>
      <c r="J2072" t="s">
        <v>749</v>
      </c>
      <c r="K2072" t="s">
        <v>82</v>
      </c>
      <c r="L2072" t="s">
        <v>70</v>
      </c>
      <c r="N2072" t="s">
        <v>166</v>
      </c>
      <c r="O2072" t="s">
        <v>70</v>
      </c>
      <c r="P2072" t="s">
        <v>749</v>
      </c>
      <c r="Q2072" t="s">
        <v>82</v>
      </c>
      <c r="R2072" t="s">
        <v>57</v>
      </c>
      <c r="S2072" t="s">
        <v>5759</v>
      </c>
      <c r="V2072" t="s">
        <v>42</v>
      </c>
      <c r="W2072" t="s">
        <v>42</v>
      </c>
      <c r="AA2072" t="s">
        <v>42</v>
      </c>
      <c r="AL2072" t="s">
        <v>43</v>
      </c>
    </row>
    <row r="2073" spans="1:38" x14ac:dyDescent="0.25">
      <c r="A2073">
        <v>2071</v>
      </c>
      <c r="B2073" t="s">
        <v>5760</v>
      </c>
      <c r="C2073" s="6" t="s">
        <v>5761</v>
      </c>
      <c r="D2073">
        <v>24</v>
      </c>
      <c r="E2073" t="s">
        <v>46</v>
      </c>
      <c r="F2073" t="s">
        <v>55</v>
      </c>
      <c r="G2073" t="s">
        <v>503</v>
      </c>
      <c r="J2073" t="s">
        <v>93</v>
      </c>
      <c r="K2073" t="s">
        <v>93</v>
      </c>
      <c r="L2073" t="s">
        <v>50</v>
      </c>
      <c r="N2073" t="s">
        <v>761</v>
      </c>
      <c r="O2073" t="s">
        <v>1796</v>
      </c>
      <c r="S2073" t="s">
        <v>5762</v>
      </c>
      <c r="AI2073" t="s">
        <v>1819</v>
      </c>
      <c r="AL2073" t="s">
        <v>43</v>
      </c>
    </row>
    <row r="2074" spans="1:38" x14ac:dyDescent="0.25">
      <c r="A2074">
        <v>2072</v>
      </c>
      <c r="B2074" t="s">
        <v>5763</v>
      </c>
      <c r="C2074" s="6" t="s">
        <v>3269</v>
      </c>
      <c r="D2074">
        <v>26</v>
      </c>
      <c r="E2074" t="s">
        <v>46</v>
      </c>
      <c r="F2074" t="s">
        <v>55</v>
      </c>
      <c r="G2074" t="s">
        <v>245</v>
      </c>
      <c r="H2074" t="s">
        <v>93</v>
      </c>
      <c r="I2074" t="s">
        <v>57</v>
      </c>
      <c r="J2074" t="s">
        <v>93</v>
      </c>
      <c r="K2074" t="s">
        <v>93</v>
      </c>
      <c r="L2074" t="s">
        <v>50</v>
      </c>
      <c r="O2074" t="s">
        <v>1796</v>
      </c>
      <c r="S2074" t="s">
        <v>5764</v>
      </c>
      <c r="U2074" t="s">
        <v>42</v>
      </c>
      <c r="AK2074" t="s">
        <v>42</v>
      </c>
      <c r="AL2074" t="s">
        <v>43</v>
      </c>
    </row>
    <row r="2075" spans="1:38" x14ac:dyDescent="0.25">
      <c r="A2075">
        <v>2073</v>
      </c>
      <c r="B2075" t="s">
        <v>5765</v>
      </c>
      <c r="C2075" s="6" t="s">
        <v>5766</v>
      </c>
      <c r="D2075">
        <v>36</v>
      </c>
      <c r="E2075" t="s">
        <v>46</v>
      </c>
      <c r="F2075" t="s">
        <v>55</v>
      </c>
      <c r="G2075" t="s">
        <v>418</v>
      </c>
      <c r="H2075" t="s">
        <v>93</v>
      </c>
      <c r="I2075" t="s">
        <v>57</v>
      </c>
      <c r="J2075" t="s">
        <v>418</v>
      </c>
      <c r="K2075" t="s">
        <v>93</v>
      </c>
      <c r="L2075" t="s">
        <v>70</v>
      </c>
      <c r="N2075" t="s">
        <v>59</v>
      </c>
      <c r="O2075" t="s">
        <v>70</v>
      </c>
      <c r="P2075" t="s">
        <v>418</v>
      </c>
      <c r="Q2075" t="s">
        <v>93</v>
      </c>
      <c r="S2075" t="s">
        <v>5767</v>
      </c>
      <c r="Y2075" t="s">
        <v>42</v>
      </c>
      <c r="AA2075" t="s">
        <v>42</v>
      </c>
      <c r="AK2075" t="s">
        <v>42</v>
      </c>
      <c r="AL2075" t="s">
        <v>43</v>
      </c>
    </row>
    <row r="2076" spans="1:38" x14ac:dyDescent="0.25">
      <c r="A2076">
        <v>2074</v>
      </c>
      <c r="B2076" t="s">
        <v>5768</v>
      </c>
      <c r="C2076" s="6" t="s">
        <v>5769</v>
      </c>
      <c r="D2076">
        <v>32</v>
      </c>
      <c r="E2076" t="s">
        <v>54</v>
      </c>
      <c r="F2076" t="s">
        <v>55</v>
      </c>
      <c r="G2076" t="s">
        <v>624</v>
      </c>
      <c r="H2076" t="s">
        <v>93</v>
      </c>
      <c r="J2076" t="s">
        <v>93</v>
      </c>
      <c r="K2076" t="s">
        <v>93</v>
      </c>
      <c r="L2076" t="s">
        <v>50</v>
      </c>
      <c r="N2076" t="s">
        <v>59</v>
      </c>
      <c r="O2076" t="s">
        <v>70</v>
      </c>
      <c r="S2076" t="s">
        <v>5770</v>
      </c>
      <c r="V2076" t="s">
        <v>42</v>
      </c>
      <c r="AD2076" t="s">
        <v>42</v>
      </c>
      <c r="AI2076" t="s">
        <v>5771</v>
      </c>
      <c r="AL2076" t="s">
        <v>43</v>
      </c>
    </row>
    <row r="2077" spans="1:38" x14ac:dyDescent="0.25">
      <c r="A2077">
        <v>2075</v>
      </c>
      <c r="B2077" t="s">
        <v>5772</v>
      </c>
      <c r="C2077" s="6" t="s">
        <v>1858</v>
      </c>
      <c r="D2077">
        <v>28</v>
      </c>
      <c r="E2077" t="s">
        <v>46</v>
      </c>
      <c r="F2077" t="s">
        <v>55</v>
      </c>
      <c r="G2077" t="s">
        <v>1049</v>
      </c>
      <c r="H2077" t="s">
        <v>142</v>
      </c>
      <c r="J2077" t="s">
        <v>513</v>
      </c>
      <c r="K2077" t="s">
        <v>101</v>
      </c>
      <c r="L2077" t="s">
        <v>70</v>
      </c>
      <c r="N2077" t="s">
        <v>83</v>
      </c>
      <c r="O2077" t="s">
        <v>34</v>
      </c>
      <c r="S2077" t="s">
        <v>84</v>
      </c>
      <c r="U2077" t="s">
        <v>42</v>
      </c>
      <c r="AL2077" t="s">
        <v>43</v>
      </c>
    </row>
    <row r="2078" spans="1:38" x14ac:dyDescent="0.25">
      <c r="A2078">
        <v>2076</v>
      </c>
      <c r="B2078" t="s">
        <v>5773</v>
      </c>
      <c r="C2078" s="6" t="s">
        <v>2157</v>
      </c>
      <c r="D2078">
        <v>58</v>
      </c>
      <c r="E2078" t="s">
        <v>46</v>
      </c>
      <c r="F2078" t="s">
        <v>55</v>
      </c>
      <c r="G2078" t="s">
        <v>3240</v>
      </c>
      <c r="H2078" t="s">
        <v>93</v>
      </c>
      <c r="I2078" t="s">
        <v>57</v>
      </c>
      <c r="J2078" t="s">
        <v>3240</v>
      </c>
      <c r="K2078" t="s">
        <v>93</v>
      </c>
      <c r="L2078" t="s">
        <v>70</v>
      </c>
      <c r="N2078" t="s">
        <v>1691</v>
      </c>
      <c r="O2078" t="s">
        <v>70</v>
      </c>
      <c r="P2078" t="s">
        <v>3240</v>
      </c>
      <c r="Q2078" t="s">
        <v>93</v>
      </c>
      <c r="R2078" t="s">
        <v>57</v>
      </c>
      <c r="S2078" t="s">
        <v>5774</v>
      </c>
      <c r="Y2078" t="s">
        <v>42</v>
      </c>
      <c r="AC2078" t="s">
        <v>42</v>
      </c>
      <c r="AF2078" t="s">
        <v>42</v>
      </c>
      <c r="AL2078" t="s">
        <v>43</v>
      </c>
    </row>
    <row r="2079" spans="1:38" x14ac:dyDescent="0.25">
      <c r="A2079">
        <v>2077</v>
      </c>
      <c r="B2079" t="s">
        <v>5775</v>
      </c>
      <c r="C2079" s="6" t="s">
        <v>3292</v>
      </c>
      <c r="D2079">
        <v>26</v>
      </c>
      <c r="E2079" t="s">
        <v>46</v>
      </c>
      <c r="F2079" t="s">
        <v>55</v>
      </c>
      <c r="G2079" t="s">
        <v>92</v>
      </c>
      <c r="H2079" t="s">
        <v>93</v>
      </c>
      <c r="I2079" t="s">
        <v>57</v>
      </c>
      <c r="J2079" t="s">
        <v>296</v>
      </c>
      <c r="K2079" t="s">
        <v>49</v>
      </c>
      <c r="L2079" t="s">
        <v>34</v>
      </c>
      <c r="M2079" t="s">
        <v>5374</v>
      </c>
      <c r="N2079" t="s">
        <v>59</v>
      </c>
      <c r="O2079" t="s">
        <v>34</v>
      </c>
      <c r="P2079" t="s">
        <v>296</v>
      </c>
      <c r="Q2079" t="s">
        <v>49</v>
      </c>
      <c r="R2079" t="s">
        <v>57</v>
      </c>
      <c r="S2079" t="s">
        <v>5776</v>
      </c>
      <c r="W2079" t="s">
        <v>42</v>
      </c>
      <c r="AL2079" t="s">
        <v>43</v>
      </c>
    </row>
    <row r="2080" spans="1:38" x14ac:dyDescent="0.25">
      <c r="A2080">
        <v>2078</v>
      </c>
      <c r="B2080" t="s">
        <v>5777</v>
      </c>
      <c r="C2080" s="6" t="s">
        <v>2453</v>
      </c>
      <c r="D2080">
        <v>53</v>
      </c>
      <c r="E2080" t="s">
        <v>46</v>
      </c>
      <c r="F2080" t="s">
        <v>106</v>
      </c>
      <c r="G2080" t="s">
        <v>101</v>
      </c>
      <c r="H2080" t="s">
        <v>101</v>
      </c>
      <c r="I2080" t="s">
        <v>57</v>
      </c>
      <c r="J2080" t="s">
        <v>101</v>
      </c>
      <c r="K2080" t="s">
        <v>101</v>
      </c>
      <c r="L2080" t="s">
        <v>50</v>
      </c>
      <c r="O2080" t="s">
        <v>34</v>
      </c>
      <c r="S2080" t="s">
        <v>342</v>
      </c>
      <c r="U2080" t="s">
        <v>42</v>
      </c>
      <c r="AK2080" t="s">
        <v>42</v>
      </c>
      <c r="AL2080" t="s">
        <v>43</v>
      </c>
    </row>
    <row r="2081" spans="1:38" x14ac:dyDescent="0.25">
      <c r="A2081">
        <v>2079</v>
      </c>
      <c r="B2081" t="s">
        <v>5778</v>
      </c>
      <c r="C2081" s="6" t="s">
        <v>4447</v>
      </c>
      <c r="D2081">
        <v>33</v>
      </c>
      <c r="E2081" t="s">
        <v>54</v>
      </c>
      <c r="F2081" t="s">
        <v>55</v>
      </c>
      <c r="G2081" t="s">
        <v>1097</v>
      </c>
      <c r="H2081" t="s">
        <v>142</v>
      </c>
      <c r="I2081" t="s">
        <v>57</v>
      </c>
      <c r="J2081" t="s">
        <v>1097</v>
      </c>
      <c r="L2081" t="s">
        <v>70</v>
      </c>
      <c r="N2081" t="s">
        <v>166</v>
      </c>
      <c r="O2081" t="s">
        <v>70</v>
      </c>
      <c r="P2081" t="s">
        <v>1097</v>
      </c>
      <c r="S2081" t="s">
        <v>5779</v>
      </c>
      <c r="U2081" t="s">
        <v>42</v>
      </c>
      <c r="W2081" t="s">
        <v>42</v>
      </c>
      <c r="AK2081" t="s">
        <v>42</v>
      </c>
      <c r="AL2081" t="s">
        <v>43</v>
      </c>
    </row>
    <row r="2082" spans="1:38" x14ac:dyDescent="0.25">
      <c r="A2082">
        <v>2080</v>
      </c>
      <c r="B2082" t="s">
        <v>5780</v>
      </c>
      <c r="C2082" s="6" t="s">
        <v>2374</v>
      </c>
      <c r="D2082">
        <v>29</v>
      </c>
      <c r="E2082" t="s">
        <v>46</v>
      </c>
      <c r="F2082" t="s">
        <v>55</v>
      </c>
      <c r="G2082" t="s">
        <v>362</v>
      </c>
      <c r="H2082" t="s">
        <v>251</v>
      </c>
      <c r="I2082" t="s">
        <v>57</v>
      </c>
      <c r="J2082" t="s">
        <v>362</v>
      </c>
      <c r="K2082" t="s">
        <v>251</v>
      </c>
      <c r="L2082" t="s">
        <v>70</v>
      </c>
      <c r="N2082" t="s">
        <v>350</v>
      </c>
      <c r="O2082" t="s">
        <v>70</v>
      </c>
      <c r="P2082" t="s">
        <v>362</v>
      </c>
      <c r="Q2082" t="s">
        <v>251</v>
      </c>
      <c r="S2082" t="s">
        <v>5781</v>
      </c>
      <c r="W2082" t="s">
        <v>42</v>
      </c>
      <c r="AE2082" t="s">
        <v>42</v>
      </c>
      <c r="AI2082" t="s">
        <v>820</v>
      </c>
      <c r="AK2082" t="s">
        <v>42</v>
      </c>
      <c r="AL2082" t="s">
        <v>43</v>
      </c>
    </row>
    <row r="2083" spans="1:38" x14ac:dyDescent="0.25">
      <c r="A2083">
        <v>2081</v>
      </c>
      <c r="B2083" t="s">
        <v>5782</v>
      </c>
      <c r="C2083" s="6" t="s">
        <v>145</v>
      </c>
      <c r="D2083">
        <v>49</v>
      </c>
      <c r="E2083" t="s">
        <v>46</v>
      </c>
      <c r="F2083" t="s">
        <v>55</v>
      </c>
      <c r="G2083" t="s">
        <v>178</v>
      </c>
      <c r="J2083" t="s">
        <v>178</v>
      </c>
      <c r="K2083" t="s">
        <v>82</v>
      </c>
      <c r="L2083" t="s">
        <v>70</v>
      </c>
      <c r="N2083" t="s">
        <v>166</v>
      </c>
      <c r="O2083" t="s">
        <v>70</v>
      </c>
      <c r="S2083" t="s">
        <v>5783</v>
      </c>
      <c r="T2083" t="s">
        <v>5784</v>
      </c>
      <c r="U2083" t="s">
        <v>42</v>
      </c>
      <c r="W2083" t="s">
        <v>42</v>
      </c>
      <c r="Y2083" t="s">
        <v>42</v>
      </c>
      <c r="AC2083" t="s">
        <v>42</v>
      </c>
      <c r="AE2083" t="s">
        <v>42</v>
      </c>
      <c r="AL2083" t="s">
        <v>43</v>
      </c>
    </row>
    <row r="2084" spans="1:38" x14ac:dyDescent="0.25">
      <c r="A2084">
        <v>2082</v>
      </c>
      <c r="B2084" t="s">
        <v>5785</v>
      </c>
      <c r="C2084" s="6" t="s">
        <v>5786</v>
      </c>
      <c r="D2084">
        <v>35</v>
      </c>
      <c r="E2084" t="s">
        <v>46</v>
      </c>
      <c r="F2084" t="s">
        <v>55</v>
      </c>
      <c r="G2084" t="s">
        <v>341</v>
      </c>
      <c r="H2084" t="s">
        <v>101</v>
      </c>
      <c r="I2084" t="s">
        <v>57</v>
      </c>
      <c r="J2084" t="s">
        <v>341</v>
      </c>
      <c r="L2084" t="s">
        <v>70</v>
      </c>
      <c r="N2084" t="s">
        <v>69</v>
      </c>
      <c r="O2084" t="s">
        <v>70</v>
      </c>
      <c r="P2084" t="s">
        <v>341</v>
      </c>
      <c r="S2084" t="s">
        <v>5787</v>
      </c>
      <c r="U2084" t="s">
        <v>42</v>
      </c>
      <c r="W2084" t="s">
        <v>42</v>
      </c>
      <c r="AC2084" t="s">
        <v>42</v>
      </c>
      <c r="AK2084" t="s">
        <v>42</v>
      </c>
      <c r="AL2084" t="s">
        <v>43</v>
      </c>
    </row>
    <row r="2085" spans="1:38" x14ac:dyDescent="0.25">
      <c r="A2085">
        <v>2083</v>
      </c>
      <c r="B2085" t="s">
        <v>5788</v>
      </c>
      <c r="C2085" s="6" t="s">
        <v>5789</v>
      </c>
      <c r="D2085">
        <v>51</v>
      </c>
      <c r="E2085" t="s">
        <v>46</v>
      </c>
      <c r="F2085" t="s">
        <v>55</v>
      </c>
      <c r="G2085" t="s">
        <v>93</v>
      </c>
      <c r="H2085" t="s">
        <v>93</v>
      </c>
      <c r="I2085" t="s">
        <v>57</v>
      </c>
      <c r="J2085" t="s">
        <v>93</v>
      </c>
      <c r="L2085" t="s">
        <v>34</v>
      </c>
      <c r="M2085" t="s">
        <v>5790</v>
      </c>
      <c r="N2085" t="s">
        <v>59</v>
      </c>
      <c r="O2085" t="s">
        <v>2371</v>
      </c>
      <c r="P2085" t="s">
        <v>93</v>
      </c>
      <c r="S2085" t="s">
        <v>5791</v>
      </c>
      <c r="U2085" t="s">
        <v>42</v>
      </c>
      <c r="AA2085" t="s">
        <v>42</v>
      </c>
      <c r="AC2085" t="s">
        <v>42</v>
      </c>
      <c r="AK2085" t="s">
        <v>42</v>
      </c>
      <c r="AL2085" t="s">
        <v>43</v>
      </c>
    </row>
    <row r="2086" spans="1:38" x14ac:dyDescent="0.25">
      <c r="A2086">
        <v>2084</v>
      </c>
      <c r="B2086" t="s">
        <v>5792</v>
      </c>
      <c r="C2086" s="6" t="s">
        <v>5793</v>
      </c>
      <c r="D2086">
        <v>24</v>
      </c>
      <c r="E2086" t="s">
        <v>54</v>
      </c>
      <c r="F2086" t="s">
        <v>55</v>
      </c>
      <c r="G2086" t="s">
        <v>2091</v>
      </c>
      <c r="H2086" t="s">
        <v>82</v>
      </c>
      <c r="J2086" t="s">
        <v>82</v>
      </c>
      <c r="K2086" t="s">
        <v>82</v>
      </c>
      <c r="L2086" t="s">
        <v>50</v>
      </c>
      <c r="N2086" t="s">
        <v>5794</v>
      </c>
      <c r="O2086" t="s">
        <v>70</v>
      </c>
      <c r="S2086" t="s">
        <v>5795</v>
      </c>
      <c r="U2086" t="s">
        <v>42</v>
      </c>
      <c r="AL2086" t="s">
        <v>43</v>
      </c>
    </row>
    <row r="2087" spans="1:38" x14ac:dyDescent="0.25">
      <c r="A2087">
        <v>2085</v>
      </c>
      <c r="B2087" t="s">
        <v>5796</v>
      </c>
      <c r="C2087" s="6" t="s">
        <v>5797</v>
      </c>
      <c r="D2087">
        <v>20</v>
      </c>
      <c r="E2087" t="s">
        <v>54</v>
      </c>
      <c r="F2087" t="s">
        <v>55</v>
      </c>
      <c r="G2087" t="s">
        <v>842</v>
      </c>
      <c r="J2087" t="s">
        <v>842</v>
      </c>
      <c r="K2087" t="s">
        <v>82</v>
      </c>
      <c r="L2087" t="s">
        <v>70</v>
      </c>
      <c r="N2087" t="s">
        <v>59</v>
      </c>
      <c r="O2087" t="s">
        <v>70</v>
      </c>
      <c r="S2087" t="s">
        <v>538</v>
      </c>
      <c r="U2087" t="s">
        <v>42</v>
      </c>
      <c r="AL2087" t="s">
        <v>43</v>
      </c>
    </row>
    <row r="2088" spans="1:38" x14ac:dyDescent="0.25">
      <c r="A2088">
        <v>2086</v>
      </c>
      <c r="B2088" t="s">
        <v>5798</v>
      </c>
      <c r="C2088" s="6" t="s">
        <v>5799</v>
      </c>
      <c r="D2088">
        <v>26</v>
      </c>
      <c r="E2088" t="s">
        <v>46</v>
      </c>
      <c r="F2088" t="s">
        <v>55</v>
      </c>
      <c r="G2088" t="s">
        <v>208</v>
      </c>
      <c r="H2088" t="s">
        <v>93</v>
      </c>
      <c r="J2088" t="s">
        <v>208</v>
      </c>
      <c r="K2088" t="s">
        <v>93</v>
      </c>
      <c r="L2088" t="s">
        <v>50</v>
      </c>
      <c r="N2088" t="s">
        <v>269</v>
      </c>
      <c r="O2088" t="s">
        <v>34</v>
      </c>
      <c r="S2088" t="s">
        <v>84</v>
      </c>
      <c r="U2088" t="s">
        <v>42</v>
      </c>
      <c r="AL2088" t="s">
        <v>43</v>
      </c>
    </row>
    <row r="2089" spans="1:38" x14ac:dyDescent="0.25">
      <c r="A2089">
        <v>2087</v>
      </c>
      <c r="B2089" t="s">
        <v>5800</v>
      </c>
      <c r="C2089" s="6" t="s">
        <v>5801</v>
      </c>
      <c r="D2089">
        <v>29</v>
      </c>
      <c r="E2089" t="s">
        <v>46</v>
      </c>
      <c r="F2089" t="s">
        <v>55</v>
      </c>
      <c r="G2089" t="s">
        <v>305</v>
      </c>
      <c r="H2089" t="s">
        <v>93</v>
      </c>
      <c r="I2089" t="s">
        <v>57</v>
      </c>
      <c r="J2089" t="s">
        <v>305</v>
      </c>
      <c r="K2089" t="s">
        <v>93</v>
      </c>
      <c r="L2089" t="s">
        <v>70</v>
      </c>
      <c r="O2089" t="s">
        <v>70</v>
      </c>
      <c r="P2089" t="s">
        <v>305</v>
      </c>
      <c r="Q2089" t="s">
        <v>93</v>
      </c>
      <c r="R2089" t="s">
        <v>57</v>
      </c>
      <c r="S2089" t="s">
        <v>538</v>
      </c>
      <c r="U2089" t="s">
        <v>42</v>
      </c>
      <c r="AK2089" t="s">
        <v>42</v>
      </c>
      <c r="AL2089" t="s">
        <v>43</v>
      </c>
    </row>
    <row r="2090" spans="1:38" x14ac:dyDescent="0.25">
      <c r="A2090">
        <v>2088</v>
      </c>
      <c r="B2090" t="s">
        <v>5802</v>
      </c>
      <c r="C2090" s="6" t="s">
        <v>5803</v>
      </c>
      <c r="D2090">
        <v>37</v>
      </c>
      <c r="E2090" t="s">
        <v>46</v>
      </c>
      <c r="F2090" t="s">
        <v>55</v>
      </c>
      <c r="G2090" t="s">
        <v>5804</v>
      </c>
      <c r="J2090" t="s">
        <v>615</v>
      </c>
      <c r="K2090" t="s">
        <v>101</v>
      </c>
      <c r="L2090" t="s">
        <v>34</v>
      </c>
      <c r="M2090" t="s">
        <v>5805</v>
      </c>
      <c r="N2090" t="s">
        <v>102</v>
      </c>
      <c r="O2090" t="s">
        <v>110</v>
      </c>
      <c r="S2090" t="s">
        <v>125</v>
      </c>
      <c r="AD2090" t="s">
        <v>42</v>
      </c>
      <c r="AL2090" t="s">
        <v>43</v>
      </c>
    </row>
    <row r="2091" spans="1:38" x14ac:dyDescent="0.25">
      <c r="A2091">
        <v>2089</v>
      </c>
      <c r="B2091" t="s">
        <v>5806</v>
      </c>
      <c r="C2091" s="6" t="s">
        <v>5247</v>
      </c>
      <c r="D2091">
        <v>63</v>
      </c>
      <c r="E2091" t="s">
        <v>46</v>
      </c>
      <c r="F2091" t="s">
        <v>55</v>
      </c>
      <c r="G2091" t="s">
        <v>93</v>
      </c>
      <c r="H2091" t="s">
        <v>93</v>
      </c>
      <c r="I2091" t="s">
        <v>57</v>
      </c>
      <c r="J2091" t="s">
        <v>93</v>
      </c>
      <c r="K2091" t="s">
        <v>93</v>
      </c>
      <c r="L2091" t="s">
        <v>70</v>
      </c>
      <c r="N2091" t="s">
        <v>166</v>
      </c>
      <c r="O2091" t="s">
        <v>70</v>
      </c>
      <c r="P2091" t="s">
        <v>93</v>
      </c>
      <c r="Q2091" t="s">
        <v>93</v>
      </c>
      <c r="S2091" t="s">
        <v>662</v>
      </c>
      <c r="T2091" t="s">
        <v>3335</v>
      </c>
      <c r="V2091" t="s">
        <v>42</v>
      </c>
      <c r="W2091" t="s">
        <v>42</v>
      </c>
      <c r="AK2091" t="s">
        <v>42</v>
      </c>
      <c r="AL2091" t="s">
        <v>43</v>
      </c>
    </row>
    <row r="2092" spans="1:38" x14ac:dyDescent="0.25">
      <c r="A2092">
        <v>2090</v>
      </c>
      <c r="B2092" t="s">
        <v>5807</v>
      </c>
      <c r="C2092" s="6" t="s">
        <v>5808</v>
      </c>
      <c r="D2092">
        <v>42</v>
      </c>
      <c r="E2092" t="s">
        <v>46</v>
      </c>
      <c r="F2092" t="s">
        <v>55</v>
      </c>
      <c r="G2092" t="s">
        <v>4215</v>
      </c>
      <c r="J2092" t="s">
        <v>679</v>
      </c>
      <c r="K2092" t="s">
        <v>251</v>
      </c>
      <c r="L2092" t="s">
        <v>50</v>
      </c>
      <c r="N2092" t="s">
        <v>3332</v>
      </c>
      <c r="O2092" t="s">
        <v>70</v>
      </c>
      <c r="S2092" t="s">
        <v>5084</v>
      </c>
      <c r="T2092" t="s">
        <v>3335</v>
      </c>
      <c r="U2092" t="s">
        <v>42</v>
      </c>
      <c r="AA2092" t="s">
        <v>42</v>
      </c>
      <c r="AL2092" t="s">
        <v>43</v>
      </c>
    </row>
    <row r="2093" spans="1:38" x14ac:dyDescent="0.25">
      <c r="A2093">
        <v>2091</v>
      </c>
      <c r="B2093" t="s">
        <v>5809</v>
      </c>
      <c r="C2093" s="6" t="s">
        <v>2404</v>
      </c>
      <c r="D2093">
        <v>38</v>
      </c>
      <c r="E2093" t="s">
        <v>46</v>
      </c>
      <c r="F2093" t="s">
        <v>55</v>
      </c>
      <c r="G2093" t="s">
        <v>146</v>
      </c>
      <c r="H2093" t="s">
        <v>49</v>
      </c>
      <c r="I2093" t="s">
        <v>57</v>
      </c>
      <c r="J2093" t="s">
        <v>146</v>
      </c>
      <c r="K2093" t="s">
        <v>49</v>
      </c>
      <c r="L2093" t="s">
        <v>70</v>
      </c>
      <c r="N2093" t="s">
        <v>59</v>
      </c>
      <c r="O2093" t="s">
        <v>70</v>
      </c>
      <c r="P2093" t="s">
        <v>146</v>
      </c>
      <c r="Q2093" t="s">
        <v>49</v>
      </c>
      <c r="R2093" t="s">
        <v>57</v>
      </c>
      <c r="S2093" t="s">
        <v>1376</v>
      </c>
      <c r="W2093" t="s">
        <v>42</v>
      </c>
      <c r="X2093" t="s">
        <v>42</v>
      </c>
      <c r="AL2093" t="s">
        <v>43</v>
      </c>
    </row>
    <row r="2094" spans="1:38" x14ac:dyDescent="0.25">
      <c r="A2094">
        <v>2092</v>
      </c>
      <c r="B2094" t="s">
        <v>5810</v>
      </c>
      <c r="C2094" s="6" t="s">
        <v>2832</v>
      </c>
      <c r="D2094">
        <v>26</v>
      </c>
      <c r="E2094" t="s">
        <v>46</v>
      </c>
      <c r="F2094" t="s">
        <v>55</v>
      </c>
      <c r="G2094" t="s">
        <v>469</v>
      </c>
      <c r="H2094" t="s">
        <v>202</v>
      </c>
      <c r="I2094" t="s">
        <v>57</v>
      </c>
      <c r="J2094" t="s">
        <v>208</v>
      </c>
      <c r="K2094" t="s">
        <v>93</v>
      </c>
      <c r="L2094" t="s">
        <v>50</v>
      </c>
      <c r="N2094" t="s">
        <v>59</v>
      </c>
      <c r="O2094" t="s">
        <v>2475</v>
      </c>
      <c r="P2094" t="s">
        <v>208</v>
      </c>
      <c r="Q2094" t="s">
        <v>93</v>
      </c>
      <c r="R2094" t="s">
        <v>57</v>
      </c>
      <c r="S2094" t="s">
        <v>412</v>
      </c>
      <c r="W2094" t="s">
        <v>42</v>
      </c>
      <c r="AL2094" t="s">
        <v>43</v>
      </c>
    </row>
    <row r="2095" spans="1:38" x14ac:dyDescent="0.25">
      <c r="A2095">
        <v>2093</v>
      </c>
      <c r="B2095" t="s">
        <v>5811</v>
      </c>
      <c r="C2095" s="6" t="s">
        <v>189</v>
      </c>
      <c r="D2095">
        <v>23</v>
      </c>
      <c r="E2095" t="s">
        <v>46</v>
      </c>
      <c r="F2095" t="s">
        <v>55</v>
      </c>
      <c r="G2095" t="s">
        <v>92</v>
      </c>
      <c r="H2095" t="s">
        <v>93</v>
      </c>
      <c r="I2095" t="s">
        <v>57</v>
      </c>
      <c r="J2095" t="s">
        <v>93</v>
      </c>
      <c r="L2095" t="s">
        <v>50</v>
      </c>
      <c r="N2095" t="s">
        <v>59</v>
      </c>
      <c r="O2095" t="s">
        <v>60</v>
      </c>
      <c r="P2095" t="s">
        <v>61</v>
      </c>
      <c r="S2095" t="s">
        <v>5812</v>
      </c>
      <c r="U2095" t="s">
        <v>42</v>
      </c>
      <c r="V2095" t="s">
        <v>42</v>
      </c>
      <c r="AC2095" t="s">
        <v>42</v>
      </c>
      <c r="AK2095" t="s">
        <v>42</v>
      </c>
      <c r="AL2095" t="s">
        <v>43</v>
      </c>
    </row>
    <row r="2096" spans="1:38" x14ac:dyDescent="0.25">
      <c r="A2096">
        <v>2094</v>
      </c>
      <c r="B2096" t="s">
        <v>5813</v>
      </c>
      <c r="C2096" s="6" t="s">
        <v>1477</v>
      </c>
      <c r="D2096">
        <v>43</v>
      </c>
      <c r="E2096" t="s">
        <v>54</v>
      </c>
      <c r="F2096" t="s">
        <v>55</v>
      </c>
      <c r="G2096" t="s">
        <v>81</v>
      </c>
      <c r="H2096" t="s">
        <v>82</v>
      </c>
      <c r="I2096" t="s">
        <v>57</v>
      </c>
      <c r="J2096" t="s">
        <v>81</v>
      </c>
      <c r="L2096" t="s">
        <v>70</v>
      </c>
      <c r="N2096" t="s">
        <v>59</v>
      </c>
      <c r="O2096" t="s">
        <v>70</v>
      </c>
      <c r="P2096" t="s">
        <v>81</v>
      </c>
      <c r="S2096" t="s">
        <v>5814</v>
      </c>
      <c r="V2096" t="s">
        <v>42</v>
      </c>
      <c r="AA2096" t="s">
        <v>42</v>
      </c>
      <c r="AI2096" t="s">
        <v>449</v>
      </c>
      <c r="AK2096" t="s">
        <v>42</v>
      </c>
      <c r="AL2096" t="s">
        <v>43</v>
      </c>
    </row>
    <row r="2097" spans="1:38" x14ac:dyDescent="0.25">
      <c r="A2097">
        <v>2095</v>
      </c>
      <c r="B2097" t="s">
        <v>5815</v>
      </c>
      <c r="C2097" s="6" t="s">
        <v>3875</v>
      </c>
      <c r="D2097">
        <v>60</v>
      </c>
      <c r="E2097" t="s">
        <v>46</v>
      </c>
      <c r="F2097" t="s">
        <v>55</v>
      </c>
      <c r="G2097" t="s">
        <v>267</v>
      </c>
      <c r="H2097" t="s">
        <v>142</v>
      </c>
      <c r="I2097" t="s">
        <v>57</v>
      </c>
      <c r="J2097" t="s">
        <v>267</v>
      </c>
      <c r="K2097" t="s">
        <v>142</v>
      </c>
      <c r="L2097" t="s">
        <v>70</v>
      </c>
      <c r="N2097" t="s">
        <v>5816</v>
      </c>
      <c r="O2097" t="s">
        <v>70</v>
      </c>
      <c r="P2097" t="s">
        <v>267</v>
      </c>
      <c r="Q2097" t="s">
        <v>142</v>
      </c>
      <c r="R2097" t="s">
        <v>57</v>
      </c>
      <c r="S2097" t="s">
        <v>5817</v>
      </c>
      <c r="AD2097" t="s">
        <v>42</v>
      </c>
      <c r="AL2097" t="s">
        <v>43</v>
      </c>
    </row>
    <row r="2098" spans="1:38" x14ac:dyDescent="0.25">
      <c r="A2098">
        <v>2096</v>
      </c>
      <c r="B2098" t="s">
        <v>5818</v>
      </c>
      <c r="C2098" s="6" t="s">
        <v>2544</v>
      </c>
      <c r="D2098">
        <v>27</v>
      </c>
      <c r="E2098" t="s">
        <v>46</v>
      </c>
      <c r="F2098" t="s">
        <v>55</v>
      </c>
      <c r="G2098" t="s">
        <v>5819</v>
      </c>
      <c r="H2098" t="s">
        <v>101</v>
      </c>
      <c r="I2098" t="s">
        <v>57</v>
      </c>
      <c r="J2098" t="s">
        <v>5819</v>
      </c>
      <c r="K2098" t="s">
        <v>101</v>
      </c>
      <c r="L2098" t="s">
        <v>70</v>
      </c>
      <c r="O2098" t="s">
        <v>70</v>
      </c>
      <c r="P2098" t="s">
        <v>5819</v>
      </c>
      <c r="Q2098" t="s">
        <v>101</v>
      </c>
      <c r="R2098" t="s">
        <v>57</v>
      </c>
      <c r="S2098" t="s">
        <v>5820</v>
      </c>
      <c r="U2098" t="s">
        <v>42</v>
      </c>
      <c r="AA2098" t="s">
        <v>42</v>
      </c>
      <c r="AC2098" t="s">
        <v>42</v>
      </c>
      <c r="AK2098" t="s">
        <v>42</v>
      </c>
      <c r="AL2098" t="s">
        <v>5821</v>
      </c>
    </row>
    <row r="2099" spans="1:38" x14ac:dyDescent="0.25">
      <c r="A2099">
        <v>2097</v>
      </c>
      <c r="B2099" t="s">
        <v>5822</v>
      </c>
      <c r="C2099" s="6" t="s">
        <v>2832</v>
      </c>
      <c r="D2099">
        <v>49</v>
      </c>
      <c r="E2099" t="s">
        <v>54</v>
      </c>
      <c r="F2099" t="s">
        <v>55</v>
      </c>
      <c r="G2099" t="s">
        <v>48</v>
      </c>
      <c r="H2099" t="s">
        <v>49</v>
      </c>
      <c r="I2099" t="s">
        <v>57</v>
      </c>
      <c r="J2099" t="s">
        <v>48</v>
      </c>
      <c r="K2099" t="s">
        <v>49</v>
      </c>
      <c r="L2099" t="s">
        <v>50</v>
      </c>
      <c r="N2099" t="s">
        <v>59</v>
      </c>
      <c r="O2099" t="s">
        <v>70</v>
      </c>
      <c r="P2099" t="s">
        <v>48</v>
      </c>
      <c r="Q2099" t="s">
        <v>49</v>
      </c>
      <c r="R2099" t="s">
        <v>57</v>
      </c>
      <c r="S2099" t="s">
        <v>159</v>
      </c>
      <c r="U2099" t="s">
        <v>42</v>
      </c>
      <c r="W2099" t="s">
        <v>42</v>
      </c>
      <c r="AL2099" t="s">
        <v>43</v>
      </c>
    </row>
    <row r="2100" spans="1:38" x14ac:dyDescent="0.25">
      <c r="A2100">
        <v>2098</v>
      </c>
      <c r="B2100" t="s">
        <v>5823</v>
      </c>
      <c r="C2100" s="6" t="s">
        <v>174</v>
      </c>
      <c r="D2100">
        <v>18</v>
      </c>
      <c r="E2100" t="s">
        <v>46</v>
      </c>
      <c r="F2100" t="s">
        <v>55</v>
      </c>
      <c r="G2100" t="s">
        <v>422</v>
      </c>
      <c r="H2100" t="s">
        <v>82</v>
      </c>
      <c r="I2100" t="s">
        <v>57</v>
      </c>
      <c r="J2100" t="s">
        <v>422</v>
      </c>
      <c r="K2100" t="s">
        <v>82</v>
      </c>
      <c r="L2100" t="s">
        <v>70</v>
      </c>
      <c r="O2100" t="s">
        <v>70</v>
      </c>
      <c r="S2100" t="s">
        <v>5824</v>
      </c>
      <c r="U2100" t="s">
        <v>42</v>
      </c>
      <c r="W2100" t="s">
        <v>42</v>
      </c>
      <c r="AC2100" t="s">
        <v>42</v>
      </c>
      <c r="AK2100" t="s">
        <v>42</v>
      </c>
      <c r="AL2100" t="s">
        <v>43</v>
      </c>
    </row>
    <row r="2101" spans="1:38" x14ac:dyDescent="0.25">
      <c r="A2101">
        <v>2099</v>
      </c>
      <c r="B2101" t="s">
        <v>5825</v>
      </c>
      <c r="C2101" s="6" t="s">
        <v>5826</v>
      </c>
      <c r="D2101">
        <v>21</v>
      </c>
      <c r="E2101" t="s">
        <v>46</v>
      </c>
      <c r="F2101" t="s">
        <v>47</v>
      </c>
      <c r="G2101" t="s">
        <v>81</v>
      </c>
      <c r="J2101" t="s">
        <v>81</v>
      </c>
      <c r="K2101" t="s">
        <v>82</v>
      </c>
      <c r="L2101" t="s">
        <v>70</v>
      </c>
      <c r="N2101" t="s">
        <v>83</v>
      </c>
      <c r="O2101" t="s">
        <v>70</v>
      </c>
      <c r="S2101" t="s">
        <v>78</v>
      </c>
      <c r="W2101" t="s">
        <v>42</v>
      </c>
      <c r="AL2101" t="s">
        <v>43</v>
      </c>
    </row>
    <row r="2102" spans="1:38" x14ac:dyDescent="0.25">
      <c r="A2102">
        <v>2100</v>
      </c>
      <c r="B2102" t="s">
        <v>5827</v>
      </c>
      <c r="C2102" s="6" t="s">
        <v>5828</v>
      </c>
      <c r="D2102">
        <v>48</v>
      </c>
      <c r="E2102" t="s">
        <v>46</v>
      </c>
      <c r="F2102" t="s">
        <v>55</v>
      </c>
      <c r="G2102" t="s">
        <v>267</v>
      </c>
      <c r="J2102" t="s">
        <v>267</v>
      </c>
      <c r="L2102" t="s">
        <v>70</v>
      </c>
      <c r="N2102" t="s">
        <v>83</v>
      </c>
      <c r="O2102" t="s">
        <v>70</v>
      </c>
      <c r="S2102" t="s">
        <v>51</v>
      </c>
      <c r="V2102" t="s">
        <v>42</v>
      </c>
      <c r="AL2102" t="s">
        <v>43</v>
      </c>
    </row>
    <row r="2103" spans="1:38" x14ac:dyDescent="0.25">
      <c r="A2103">
        <v>2101</v>
      </c>
      <c r="B2103" t="s">
        <v>5829</v>
      </c>
      <c r="C2103" s="6" t="s">
        <v>5830</v>
      </c>
      <c r="D2103">
        <v>44</v>
      </c>
      <c r="E2103" t="s">
        <v>46</v>
      </c>
      <c r="F2103" t="s">
        <v>55</v>
      </c>
      <c r="G2103" t="s">
        <v>2303</v>
      </c>
      <c r="H2103" t="s">
        <v>101</v>
      </c>
      <c r="J2103" t="s">
        <v>2091</v>
      </c>
      <c r="K2103" t="s">
        <v>82</v>
      </c>
      <c r="L2103" t="s">
        <v>34</v>
      </c>
      <c r="M2103" t="s">
        <v>5831</v>
      </c>
      <c r="N2103" t="s">
        <v>59</v>
      </c>
      <c r="O2103" t="s">
        <v>110</v>
      </c>
      <c r="S2103" t="s">
        <v>4533</v>
      </c>
      <c r="U2103" t="s">
        <v>42</v>
      </c>
      <c r="V2103" t="s">
        <v>42</v>
      </c>
      <c r="AL2103" t="s">
        <v>43</v>
      </c>
    </row>
    <row r="2104" spans="1:38" x14ac:dyDescent="0.25">
      <c r="A2104">
        <v>2102</v>
      </c>
      <c r="B2104" t="s">
        <v>5832</v>
      </c>
      <c r="C2104" s="6" t="s">
        <v>3358</v>
      </c>
      <c r="D2104">
        <v>39</v>
      </c>
      <c r="E2104" t="s">
        <v>46</v>
      </c>
      <c r="F2104" t="s">
        <v>106</v>
      </c>
      <c r="G2104" t="s">
        <v>525</v>
      </c>
      <c r="H2104" t="s">
        <v>93</v>
      </c>
      <c r="J2104" t="s">
        <v>525</v>
      </c>
      <c r="K2104" t="s">
        <v>93</v>
      </c>
      <c r="L2104" t="s">
        <v>70</v>
      </c>
      <c r="N2104" t="s">
        <v>59</v>
      </c>
      <c r="O2104" t="s">
        <v>70</v>
      </c>
      <c r="S2104" t="s">
        <v>51</v>
      </c>
      <c r="V2104" t="s">
        <v>42</v>
      </c>
      <c r="AL2104" t="s">
        <v>43</v>
      </c>
    </row>
    <row r="2105" spans="1:38" x14ac:dyDescent="0.25">
      <c r="A2105">
        <v>2103</v>
      </c>
      <c r="B2105" t="s">
        <v>5833</v>
      </c>
      <c r="C2105" s="6" t="s">
        <v>5834</v>
      </c>
      <c r="D2105">
        <v>28</v>
      </c>
      <c r="E2105" t="s">
        <v>46</v>
      </c>
      <c r="F2105" t="s">
        <v>55</v>
      </c>
      <c r="G2105" t="s">
        <v>2801</v>
      </c>
      <c r="J2105" t="s">
        <v>1593</v>
      </c>
      <c r="K2105" t="s">
        <v>142</v>
      </c>
      <c r="L2105" t="s">
        <v>50</v>
      </c>
      <c r="N2105" t="s">
        <v>59</v>
      </c>
      <c r="O2105" t="s">
        <v>70</v>
      </c>
      <c r="S2105" t="s">
        <v>5835</v>
      </c>
      <c r="U2105" t="s">
        <v>42</v>
      </c>
      <c r="AC2105" t="s">
        <v>42</v>
      </c>
      <c r="AI2105" t="s">
        <v>5836</v>
      </c>
      <c r="AL2105" t="s">
        <v>43</v>
      </c>
    </row>
    <row r="2106" spans="1:38" x14ac:dyDescent="0.25">
      <c r="A2106">
        <v>2104</v>
      </c>
      <c r="B2106" t="s">
        <v>5837</v>
      </c>
      <c r="C2106" s="6" t="s">
        <v>2733</v>
      </c>
      <c r="D2106">
        <v>39</v>
      </c>
      <c r="E2106" t="s">
        <v>46</v>
      </c>
      <c r="F2106" t="s">
        <v>106</v>
      </c>
      <c r="G2106" t="s">
        <v>82</v>
      </c>
      <c r="J2106" t="s">
        <v>82</v>
      </c>
      <c r="K2106" t="s">
        <v>82</v>
      </c>
      <c r="L2106" t="s">
        <v>50</v>
      </c>
      <c r="O2106" t="s">
        <v>34</v>
      </c>
      <c r="S2106" t="s">
        <v>5838</v>
      </c>
      <c r="W2106" t="s">
        <v>42</v>
      </c>
      <c r="AC2106" t="s">
        <v>42</v>
      </c>
      <c r="AK2106" t="s">
        <v>42</v>
      </c>
      <c r="AL2106" t="s">
        <v>43</v>
      </c>
    </row>
    <row r="2107" spans="1:38" x14ac:dyDescent="0.25">
      <c r="A2107">
        <v>2105</v>
      </c>
      <c r="B2107" t="s">
        <v>5839</v>
      </c>
      <c r="C2107" s="6" t="s">
        <v>5840</v>
      </c>
      <c r="D2107">
        <v>44</v>
      </c>
      <c r="E2107" t="s">
        <v>54</v>
      </c>
      <c r="F2107" t="s">
        <v>55</v>
      </c>
      <c r="G2107" t="s">
        <v>433</v>
      </c>
      <c r="J2107" t="s">
        <v>1593</v>
      </c>
      <c r="K2107" t="s">
        <v>142</v>
      </c>
      <c r="L2107" t="s">
        <v>50</v>
      </c>
      <c r="N2107" t="s">
        <v>83</v>
      </c>
      <c r="O2107" t="s">
        <v>34</v>
      </c>
      <c r="S2107" t="s">
        <v>84</v>
      </c>
      <c r="T2107" t="s">
        <v>4432</v>
      </c>
      <c r="U2107" t="s">
        <v>42</v>
      </c>
      <c r="AL2107" t="s">
        <v>43</v>
      </c>
    </row>
    <row r="2108" spans="1:38" x14ac:dyDescent="0.25">
      <c r="A2108">
        <v>2106</v>
      </c>
      <c r="B2108" t="s">
        <v>5841</v>
      </c>
      <c r="C2108" s="6" t="s">
        <v>2851</v>
      </c>
      <c r="D2108">
        <v>49</v>
      </c>
      <c r="E2108" t="s">
        <v>54</v>
      </c>
      <c r="F2108" t="s">
        <v>55</v>
      </c>
      <c r="G2108" t="s">
        <v>442</v>
      </c>
      <c r="H2108" t="s">
        <v>49</v>
      </c>
      <c r="I2108" t="s">
        <v>57</v>
      </c>
      <c r="J2108" t="s">
        <v>58</v>
      </c>
      <c r="L2108" t="s">
        <v>50</v>
      </c>
      <c r="N2108" t="s">
        <v>102</v>
      </c>
      <c r="O2108" t="s">
        <v>70</v>
      </c>
      <c r="P2108" t="s">
        <v>442</v>
      </c>
      <c r="S2108" t="s">
        <v>5842</v>
      </c>
      <c r="AI2108" t="s">
        <v>3846</v>
      </c>
      <c r="AK2108" t="s">
        <v>42</v>
      </c>
      <c r="AL2108" t="s">
        <v>43</v>
      </c>
    </row>
    <row r="2109" spans="1:38" x14ac:dyDescent="0.25">
      <c r="A2109">
        <v>2107</v>
      </c>
      <c r="B2109" t="s">
        <v>5843</v>
      </c>
      <c r="C2109" s="6" t="s">
        <v>2123</v>
      </c>
      <c r="D2109">
        <v>37</v>
      </c>
      <c r="E2109" t="s">
        <v>46</v>
      </c>
      <c r="F2109" t="s">
        <v>55</v>
      </c>
      <c r="G2109" t="s">
        <v>146</v>
      </c>
      <c r="H2109" t="s">
        <v>49</v>
      </c>
      <c r="I2109" t="s">
        <v>57</v>
      </c>
      <c r="J2109" t="s">
        <v>146</v>
      </c>
      <c r="K2109" t="s">
        <v>49</v>
      </c>
      <c r="L2109" t="s">
        <v>70</v>
      </c>
      <c r="N2109" t="s">
        <v>59</v>
      </c>
      <c r="O2109" t="s">
        <v>287</v>
      </c>
      <c r="P2109" t="s">
        <v>146</v>
      </c>
      <c r="Q2109" t="s">
        <v>49</v>
      </c>
      <c r="S2109" t="s">
        <v>412</v>
      </c>
      <c r="W2109" t="s">
        <v>42</v>
      </c>
      <c r="AK2109" t="s">
        <v>42</v>
      </c>
      <c r="AL2109" t="s">
        <v>43</v>
      </c>
    </row>
    <row r="2110" spans="1:38" x14ac:dyDescent="0.25">
      <c r="A2110">
        <v>2108</v>
      </c>
      <c r="B2110" t="s">
        <v>5844</v>
      </c>
      <c r="C2110" s="6" t="s">
        <v>5298</v>
      </c>
      <c r="D2110">
        <v>35</v>
      </c>
      <c r="E2110" t="s">
        <v>46</v>
      </c>
      <c r="F2110" t="s">
        <v>55</v>
      </c>
      <c r="G2110" t="s">
        <v>442</v>
      </c>
      <c r="H2110" t="s">
        <v>49</v>
      </c>
      <c r="I2110" t="s">
        <v>57</v>
      </c>
      <c r="J2110" t="s">
        <v>442</v>
      </c>
      <c r="L2110" t="s">
        <v>70</v>
      </c>
      <c r="N2110" t="s">
        <v>69</v>
      </c>
      <c r="O2110" t="s">
        <v>70</v>
      </c>
      <c r="P2110" t="s">
        <v>442</v>
      </c>
      <c r="S2110" t="s">
        <v>5845</v>
      </c>
      <c r="U2110" t="s">
        <v>42</v>
      </c>
      <c r="W2110" t="s">
        <v>42</v>
      </c>
      <c r="AA2110" t="s">
        <v>42</v>
      </c>
      <c r="AI2110" t="s">
        <v>3846</v>
      </c>
      <c r="AK2110" t="s">
        <v>42</v>
      </c>
      <c r="AL2110" t="s">
        <v>43</v>
      </c>
    </row>
    <row r="2111" spans="1:38" x14ac:dyDescent="0.25">
      <c r="A2111">
        <v>2109</v>
      </c>
      <c r="B2111" t="s">
        <v>5846</v>
      </c>
      <c r="C2111" s="6" t="s">
        <v>5847</v>
      </c>
      <c r="D2111">
        <v>43</v>
      </c>
      <c r="E2111" t="s">
        <v>46</v>
      </c>
      <c r="F2111" t="s">
        <v>55</v>
      </c>
      <c r="G2111" t="s">
        <v>192</v>
      </c>
      <c r="J2111" t="s">
        <v>192</v>
      </c>
      <c r="K2111" t="s">
        <v>82</v>
      </c>
      <c r="L2111" t="s">
        <v>70</v>
      </c>
      <c r="N2111" t="s">
        <v>83</v>
      </c>
      <c r="O2111" t="s">
        <v>70</v>
      </c>
      <c r="S2111" t="s">
        <v>5848</v>
      </c>
      <c r="Y2111" t="s">
        <v>42</v>
      </c>
      <c r="AC2111" t="s">
        <v>42</v>
      </c>
      <c r="AL2111" t="s">
        <v>43</v>
      </c>
    </row>
    <row r="2112" spans="1:38" x14ac:dyDescent="0.25">
      <c r="A2112">
        <v>2110</v>
      </c>
      <c r="B2112" t="s">
        <v>5849</v>
      </c>
      <c r="C2112" s="6" t="s">
        <v>5850</v>
      </c>
      <c r="D2112">
        <v>33</v>
      </c>
      <c r="E2112" t="s">
        <v>46</v>
      </c>
      <c r="F2112" t="s">
        <v>55</v>
      </c>
      <c r="G2112" t="s">
        <v>92</v>
      </c>
      <c r="H2112" t="s">
        <v>93</v>
      </c>
      <c r="I2112" t="s">
        <v>57</v>
      </c>
      <c r="J2112" t="s">
        <v>92</v>
      </c>
      <c r="K2112" t="s">
        <v>93</v>
      </c>
      <c r="L2112" t="s">
        <v>70</v>
      </c>
      <c r="N2112" t="s">
        <v>5851</v>
      </c>
      <c r="O2112" t="s">
        <v>70</v>
      </c>
      <c r="P2112" t="s">
        <v>92</v>
      </c>
      <c r="Q2112" t="s">
        <v>93</v>
      </c>
      <c r="R2112" t="s">
        <v>57</v>
      </c>
      <c r="S2112" t="s">
        <v>5852</v>
      </c>
      <c r="AC2112" t="s">
        <v>42</v>
      </c>
      <c r="AG2112" t="s">
        <v>42</v>
      </c>
      <c r="AI2112" t="s">
        <v>1528</v>
      </c>
      <c r="AL2112" t="s">
        <v>43</v>
      </c>
    </row>
    <row r="2113" spans="1:38" x14ac:dyDescent="0.25">
      <c r="A2113">
        <v>2111</v>
      </c>
      <c r="B2113" t="s">
        <v>5853</v>
      </c>
      <c r="C2113" s="6" t="s">
        <v>5854</v>
      </c>
      <c r="D2113">
        <v>42</v>
      </c>
      <c r="E2113" t="s">
        <v>46</v>
      </c>
      <c r="F2113" t="s">
        <v>55</v>
      </c>
      <c r="G2113" t="s">
        <v>422</v>
      </c>
      <c r="H2113" t="s">
        <v>82</v>
      </c>
      <c r="I2113" t="s">
        <v>57</v>
      </c>
      <c r="J2113" t="s">
        <v>422</v>
      </c>
      <c r="L2113" t="s">
        <v>50</v>
      </c>
      <c r="N2113" t="s">
        <v>59</v>
      </c>
      <c r="O2113" t="s">
        <v>70</v>
      </c>
      <c r="P2113" t="s">
        <v>422</v>
      </c>
      <c r="S2113" t="s">
        <v>5855</v>
      </c>
      <c r="AA2113" t="s">
        <v>42</v>
      </c>
      <c r="AJ2113" t="s">
        <v>42</v>
      </c>
      <c r="AK2113" t="s">
        <v>42</v>
      </c>
      <c r="AL2113" t="s">
        <v>43</v>
      </c>
    </row>
    <row r="2114" spans="1:38" x14ac:dyDescent="0.25">
      <c r="A2114">
        <v>2112</v>
      </c>
      <c r="B2114" t="s">
        <v>5856</v>
      </c>
      <c r="C2114" s="6" t="s">
        <v>2460</v>
      </c>
      <c r="D2114">
        <v>60</v>
      </c>
      <c r="E2114" t="s">
        <v>46</v>
      </c>
      <c r="F2114" t="s">
        <v>55</v>
      </c>
      <c r="G2114" t="s">
        <v>107</v>
      </c>
      <c r="H2114" t="s">
        <v>49</v>
      </c>
      <c r="I2114" t="s">
        <v>57</v>
      </c>
      <c r="J2114" t="s">
        <v>107</v>
      </c>
      <c r="K2114" t="s">
        <v>49</v>
      </c>
      <c r="L2114" t="s">
        <v>70</v>
      </c>
      <c r="N2114" t="s">
        <v>5363</v>
      </c>
      <c r="O2114" t="s">
        <v>70</v>
      </c>
      <c r="P2114" t="s">
        <v>107</v>
      </c>
      <c r="Q2114" t="s">
        <v>49</v>
      </c>
      <c r="R2114" t="s">
        <v>57</v>
      </c>
      <c r="S2114" t="s">
        <v>5857</v>
      </c>
      <c r="Y2114" t="s">
        <v>42</v>
      </c>
      <c r="Z2114" t="s">
        <v>42</v>
      </c>
      <c r="AC2114" t="s">
        <v>42</v>
      </c>
      <c r="AG2114" t="s">
        <v>42</v>
      </c>
      <c r="AH2114" t="s">
        <v>42</v>
      </c>
      <c r="AI2114" t="s">
        <v>1528</v>
      </c>
      <c r="AL2114" t="s">
        <v>43</v>
      </c>
    </row>
    <row r="2115" spans="1:38" x14ac:dyDescent="0.25">
      <c r="A2115">
        <v>2113</v>
      </c>
      <c r="B2115" t="s">
        <v>5858</v>
      </c>
      <c r="C2115" s="6" t="s">
        <v>3173</v>
      </c>
      <c r="D2115">
        <v>38</v>
      </c>
      <c r="E2115" t="s">
        <v>46</v>
      </c>
      <c r="F2115" t="s">
        <v>55</v>
      </c>
      <c r="G2115" t="s">
        <v>341</v>
      </c>
      <c r="H2115" t="s">
        <v>101</v>
      </c>
      <c r="I2115" t="s">
        <v>57</v>
      </c>
      <c r="J2115" t="s">
        <v>341</v>
      </c>
      <c r="K2115" t="s">
        <v>101</v>
      </c>
      <c r="L2115" t="s">
        <v>70</v>
      </c>
      <c r="O2115" t="s">
        <v>70</v>
      </c>
      <c r="S2115" t="s">
        <v>84</v>
      </c>
      <c r="U2115" t="s">
        <v>42</v>
      </c>
      <c r="AK2115" t="s">
        <v>42</v>
      </c>
      <c r="AL2115" t="s">
        <v>43</v>
      </c>
    </row>
    <row r="2116" spans="1:38" x14ac:dyDescent="0.25">
      <c r="A2116">
        <v>2114</v>
      </c>
      <c r="B2116" t="s">
        <v>5859</v>
      </c>
      <c r="C2116" s="6" t="s">
        <v>5860</v>
      </c>
      <c r="D2116">
        <v>58</v>
      </c>
      <c r="E2116" t="s">
        <v>46</v>
      </c>
      <c r="F2116" t="s">
        <v>55</v>
      </c>
      <c r="G2116" t="s">
        <v>3101</v>
      </c>
      <c r="H2116" t="s">
        <v>82</v>
      </c>
      <c r="J2116" t="s">
        <v>3101</v>
      </c>
      <c r="K2116" t="s">
        <v>82</v>
      </c>
      <c r="L2116" t="s">
        <v>70</v>
      </c>
      <c r="N2116" t="s">
        <v>269</v>
      </c>
      <c r="O2116" t="s">
        <v>70</v>
      </c>
      <c r="S2116" t="s">
        <v>699</v>
      </c>
      <c r="U2116" t="s">
        <v>42</v>
      </c>
      <c r="W2116" t="s">
        <v>42</v>
      </c>
      <c r="AL2116" t="s">
        <v>43</v>
      </c>
    </row>
    <row r="2117" spans="1:38" x14ac:dyDescent="0.25">
      <c r="A2117">
        <v>2115</v>
      </c>
      <c r="B2117" t="s">
        <v>5861</v>
      </c>
      <c r="C2117" s="6" t="s">
        <v>5862</v>
      </c>
      <c r="D2117">
        <v>46</v>
      </c>
      <c r="E2117" t="s">
        <v>46</v>
      </c>
      <c r="F2117" t="s">
        <v>55</v>
      </c>
      <c r="G2117" t="s">
        <v>165</v>
      </c>
      <c r="H2117" t="s">
        <v>93</v>
      </c>
      <c r="I2117" t="s">
        <v>57</v>
      </c>
      <c r="J2117" t="s">
        <v>165</v>
      </c>
      <c r="L2117" t="s">
        <v>34</v>
      </c>
      <c r="M2117" t="s">
        <v>210</v>
      </c>
      <c r="N2117" t="s">
        <v>5863</v>
      </c>
      <c r="O2117" t="s">
        <v>210</v>
      </c>
      <c r="P2117" t="s">
        <v>165</v>
      </c>
      <c r="S2117" t="s">
        <v>5864</v>
      </c>
      <c r="U2117" t="s">
        <v>42</v>
      </c>
      <c r="V2117" t="s">
        <v>42</v>
      </c>
      <c r="AC2117" t="s">
        <v>42</v>
      </c>
      <c r="AD2117" t="s">
        <v>42</v>
      </c>
      <c r="AK2117" t="s">
        <v>42</v>
      </c>
      <c r="AL2117" t="s">
        <v>43</v>
      </c>
    </row>
    <row r="2118" spans="1:38" x14ac:dyDescent="0.25">
      <c r="A2118">
        <v>2116</v>
      </c>
      <c r="B2118" t="s">
        <v>5865</v>
      </c>
      <c r="C2118" s="6" t="s">
        <v>5866</v>
      </c>
      <c r="D2118">
        <v>32</v>
      </c>
      <c r="E2118" t="s">
        <v>46</v>
      </c>
      <c r="F2118" t="s">
        <v>55</v>
      </c>
      <c r="G2118" t="s">
        <v>2091</v>
      </c>
      <c r="H2118" t="s">
        <v>82</v>
      </c>
      <c r="I2118" t="s">
        <v>57</v>
      </c>
      <c r="J2118" t="s">
        <v>777</v>
      </c>
      <c r="K2118" t="s">
        <v>82</v>
      </c>
      <c r="L2118" t="s">
        <v>34</v>
      </c>
      <c r="M2118" t="s">
        <v>5867</v>
      </c>
      <c r="N2118" t="s">
        <v>166</v>
      </c>
      <c r="O2118" t="s">
        <v>1796</v>
      </c>
      <c r="P2118" t="s">
        <v>777</v>
      </c>
      <c r="Q2118" t="s">
        <v>82</v>
      </c>
      <c r="R2118" t="s">
        <v>57</v>
      </c>
      <c r="S2118" t="s">
        <v>412</v>
      </c>
      <c r="W2118" t="s">
        <v>42</v>
      </c>
      <c r="AL2118" t="s">
        <v>43</v>
      </c>
    </row>
    <row r="2119" spans="1:38" x14ac:dyDescent="0.25">
      <c r="A2119">
        <v>2117</v>
      </c>
      <c r="B2119" t="s">
        <v>5868</v>
      </c>
      <c r="C2119" s="6" t="s">
        <v>2029</v>
      </c>
      <c r="D2119">
        <v>35</v>
      </c>
      <c r="E2119" t="s">
        <v>46</v>
      </c>
      <c r="F2119" t="s">
        <v>47</v>
      </c>
      <c r="G2119" t="s">
        <v>165</v>
      </c>
      <c r="H2119" t="s">
        <v>93</v>
      </c>
      <c r="I2119" t="s">
        <v>57</v>
      </c>
      <c r="J2119" t="s">
        <v>136</v>
      </c>
      <c r="K2119" t="s">
        <v>137</v>
      </c>
      <c r="L2119" t="s">
        <v>34</v>
      </c>
      <c r="O2119" t="s">
        <v>1796</v>
      </c>
      <c r="S2119" t="s">
        <v>5869</v>
      </c>
      <c r="U2119" t="s">
        <v>42</v>
      </c>
      <c r="AA2119" t="s">
        <v>42</v>
      </c>
      <c r="AK2119" t="s">
        <v>42</v>
      </c>
      <c r="AL2119" t="s">
        <v>43</v>
      </c>
    </row>
    <row r="2120" spans="1:38" x14ac:dyDescent="0.25">
      <c r="A2120">
        <v>2118</v>
      </c>
      <c r="B2120" t="s">
        <v>5870</v>
      </c>
      <c r="C2120" s="6" t="s">
        <v>5871</v>
      </c>
      <c r="D2120">
        <v>51</v>
      </c>
      <c r="E2120" t="s">
        <v>46</v>
      </c>
      <c r="F2120" t="s">
        <v>55</v>
      </c>
      <c r="G2120" t="s">
        <v>357</v>
      </c>
      <c r="H2120" t="s">
        <v>93</v>
      </c>
      <c r="I2120" t="s">
        <v>57</v>
      </c>
      <c r="J2120" t="s">
        <v>357</v>
      </c>
      <c r="K2120" t="s">
        <v>93</v>
      </c>
      <c r="L2120" t="s">
        <v>70</v>
      </c>
      <c r="O2120" t="s">
        <v>70</v>
      </c>
      <c r="P2120" t="s">
        <v>357</v>
      </c>
      <c r="R2120" t="s">
        <v>57</v>
      </c>
      <c r="S2120" t="s">
        <v>5872</v>
      </c>
      <c r="Y2120" t="s">
        <v>42</v>
      </c>
      <c r="AA2120" t="s">
        <v>42</v>
      </c>
      <c r="AK2120" t="s">
        <v>42</v>
      </c>
      <c r="AL2120" t="s">
        <v>43</v>
      </c>
    </row>
    <row r="2121" spans="1:38" x14ac:dyDescent="0.25">
      <c r="A2121">
        <v>2119</v>
      </c>
      <c r="B2121" t="s">
        <v>5873</v>
      </c>
      <c r="C2121" s="6" t="s">
        <v>1113</v>
      </c>
      <c r="D2121">
        <v>33</v>
      </c>
      <c r="E2121" t="s">
        <v>46</v>
      </c>
      <c r="F2121" t="s">
        <v>106</v>
      </c>
      <c r="G2121" t="s">
        <v>296</v>
      </c>
      <c r="H2121" t="s">
        <v>49</v>
      </c>
      <c r="I2121" t="s">
        <v>57</v>
      </c>
      <c r="J2121" t="s">
        <v>101</v>
      </c>
      <c r="L2121" t="s">
        <v>34</v>
      </c>
      <c r="N2121" t="s">
        <v>456</v>
      </c>
      <c r="O2121" t="s">
        <v>377</v>
      </c>
      <c r="P2121" t="s">
        <v>101</v>
      </c>
      <c r="S2121" t="s">
        <v>5874</v>
      </c>
      <c r="U2121" t="s">
        <v>42</v>
      </c>
      <c r="AA2121" t="s">
        <v>42</v>
      </c>
      <c r="AK2121" t="s">
        <v>42</v>
      </c>
      <c r="AL2121" t="s">
        <v>43</v>
      </c>
    </row>
    <row r="2122" spans="1:38" x14ac:dyDescent="0.25">
      <c r="A2122">
        <v>2120</v>
      </c>
      <c r="B2122" t="s">
        <v>5875</v>
      </c>
      <c r="C2122" s="6" t="s">
        <v>2487</v>
      </c>
      <c r="D2122">
        <v>29</v>
      </c>
      <c r="E2122" t="s">
        <v>46</v>
      </c>
      <c r="F2122" t="s">
        <v>55</v>
      </c>
      <c r="G2122" t="s">
        <v>208</v>
      </c>
      <c r="H2122" t="s">
        <v>93</v>
      </c>
      <c r="I2122" t="s">
        <v>57</v>
      </c>
      <c r="J2122" t="s">
        <v>208</v>
      </c>
      <c r="K2122" t="s">
        <v>93</v>
      </c>
      <c r="L2122" t="s">
        <v>70</v>
      </c>
      <c r="O2122" t="s">
        <v>70</v>
      </c>
      <c r="P2122" t="s">
        <v>5876</v>
      </c>
      <c r="S2122" t="s">
        <v>5877</v>
      </c>
      <c r="U2122" t="s">
        <v>42</v>
      </c>
      <c r="AD2122" t="s">
        <v>42</v>
      </c>
      <c r="AK2122" t="s">
        <v>42</v>
      </c>
      <c r="AL2122" t="s">
        <v>43</v>
      </c>
    </row>
    <row r="2123" spans="1:38" x14ac:dyDescent="0.25">
      <c r="A2123">
        <v>2121</v>
      </c>
      <c r="B2123" t="s">
        <v>5878</v>
      </c>
      <c r="C2123" s="6" t="s">
        <v>2942</v>
      </c>
      <c r="D2123">
        <v>38</v>
      </c>
      <c r="E2123" t="s">
        <v>46</v>
      </c>
      <c r="F2123" t="s">
        <v>55</v>
      </c>
      <c r="G2123" t="s">
        <v>1496</v>
      </c>
      <c r="H2123" t="s">
        <v>101</v>
      </c>
      <c r="I2123" t="s">
        <v>57</v>
      </c>
      <c r="J2123" t="s">
        <v>192</v>
      </c>
      <c r="K2123" t="s">
        <v>82</v>
      </c>
      <c r="L2123" t="s">
        <v>34</v>
      </c>
      <c r="N2123" t="s">
        <v>170</v>
      </c>
      <c r="O2123" t="s">
        <v>70</v>
      </c>
      <c r="P2123" t="s">
        <v>192</v>
      </c>
      <c r="Q2123" t="s">
        <v>82</v>
      </c>
      <c r="S2123" t="s">
        <v>903</v>
      </c>
      <c r="U2123" t="s">
        <v>42</v>
      </c>
      <c r="V2123" t="s">
        <v>42</v>
      </c>
      <c r="W2123" t="s">
        <v>42</v>
      </c>
      <c r="X2123" t="s">
        <v>42</v>
      </c>
      <c r="AK2123" t="s">
        <v>42</v>
      </c>
      <c r="AL2123" t="s">
        <v>43</v>
      </c>
    </row>
    <row r="2124" spans="1:38" x14ac:dyDescent="0.25">
      <c r="A2124">
        <v>2122</v>
      </c>
      <c r="B2124" t="s">
        <v>5879</v>
      </c>
      <c r="C2124" s="6" t="s">
        <v>3372</v>
      </c>
      <c r="D2124">
        <v>54</v>
      </c>
      <c r="E2124" t="s">
        <v>46</v>
      </c>
      <c r="F2124" t="s">
        <v>55</v>
      </c>
      <c r="G2124" t="s">
        <v>1268</v>
      </c>
      <c r="J2124" t="s">
        <v>1268</v>
      </c>
      <c r="K2124" t="s">
        <v>202</v>
      </c>
      <c r="L2124" t="s">
        <v>70</v>
      </c>
      <c r="N2124" t="s">
        <v>5880</v>
      </c>
      <c r="O2124" t="s">
        <v>70</v>
      </c>
      <c r="S2124" t="s">
        <v>5881</v>
      </c>
      <c r="U2124" t="s">
        <v>42</v>
      </c>
      <c r="AI2124" t="s">
        <v>449</v>
      </c>
      <c r="AL2124" t="s">
        <v>43</v>
      </c>
    </row>
    <row r="2125" spans="1:38" x14ac:dyDescent="0.25">
      <c r="A2125">
        <v>2123</v>
      </c>
      <c r="B2125" t="s">
        <v>5882</v>
      </c>
      <c r="C2125" s="6" t="s">
        <v>2505</v>
      </c>
      <c r="D2125">
        <v>73</v>
      </c>
      <c r="E2125" t="s">
        <v>46</v>
      </c>
      <c r="G2125" t="s">
        <v>82</v>
      </c>
      <c r="H2125" t="s">
        <v>82</v>
      </c>
      <c r="I2125" t="s">
        <v>57</v>
      </c>
      <c r="J2125" t="s">
        <v>82</v>
      </c>
      <c r="L2125" t="s">
        <v>34</v>
      </c>
      <c r="M2125" t="s">
        <v>5883</v>
      </c>
      <c r="N2125" t="s">
        <v>69</v>
      </c>
      <c r="O2125" t="s">
        <v>4727</v>
      </c>
      <c r="P2125" t="s">
        <v>82</v>
      </c>
      <c r="S2125" t="s">
        <v>578</v>
      </c>
      <c r="U2125" t="s">
        <v>42</v>
      </c>
      <c r="AA2125" t="s">
        <v>42</v>
      </c>
      <c r="AK2125" t="s">
        <v>42</v>
      </c>
      <c r="AL2125" t="s">
        <v>43</v>
      </c>
    </row>
    <row r="2126" spans="1:38" x14ac:dyDescent="0.25">
      <c r="A2126">
        <v>2124</v>
      </c>
      <c r="B2126" t="s">
        <v>5884</v>
      </c>
      <c r="C2126" s="6" t="s">
        <v>5885</v>
      </c>
      <c r="D2126">
        <v>52</v>
      </c>
      <c r="E2126" t="s">
        <v>46</v>
      </c>
      <c r="F2126" t="s">
        <v>55</v>
      </c>
      <c r="G2126" t="s">
        <v>97</v>
      </c>
      <c r="H2126" t="s">
        <v>82</v>
      </c>
      <c r="I2126" t="s">
        <v>57</v>
      </c>
      <c r="J2126" t="s">
        <v>97</v>
      </c>
      <c r="L2126" t="s">
        <v>70</v>
      </c>
      <c r="N2126" t="s">
        <v>170</v>
      </c>
      <c r="O2126" t="s">
        <v>70</v>
      </c>
      <c r="P2126" t="s">
        <v>97</v>
      </c>
      <c r="S2126" t="s">
        <v>3057</v>
      </c>
      <c r="U2126" t="s">
        <v>42</v>
      </c>
      <c r="W2126" t="s">
        <v>42</v>
      </c>
      <c r="AA2126" t="s">
        <v>42</v>
      </c>
      <c r="AK2126" t="s">
        <v>42</v>
      </c>
      <c r="AL2126" t="s">
        <v>43</v>
      </c>
    </row>
    <row r="2127" spans="1:38" x14ac:dyDescent="0.25">
      <c r="A2127">
        <v>2125</v>
      </c>
      <c r="B2127" t="s">
        <v>5886</v>
      </c>
      <c r="C2127" s="6" t="s">
        <v>5887</v>
      </c>
      <c r="D2127">
        <v>48</v>
      </c>
      <c r="E2127" t="s">
        <v>46</v>
      </c>
      <c r="F2127" t="s">
        <v>55</v>
      </c>
      <c r="G2127" t="s">
        <v>842</v>
      </c>
      <c r="H2127" t="s">
        <v>82</v>
      </c>
      <c r="I2127" t="s">
        <v>57</v>
      </c>
      <c r="J2127" t="s">
        <v>842</v>
      </c>
      <c r="L2127" t="s">
        <v>70</v>
      </c>
      <c r="N2127" t="s">
        <v>69</v>
      </c>
      <c r="O2127" t="s">
        <v>70</v>
      </c>
      <c r="P2127" t="s">
        <v>842</v>
      </c>
      <c r="S2127" t="s">
        <v>412</v>
      </c>
      <c r="W2127" t="s">
        <v>42</v>
      </c>
      <c r="AK2127" t="s">
        <v>42</v>
      </c>
      <c r="AL2127" t="s">
        <v>43</v>
      </c>
    </row>
    <row r="2128" spans="1:38" x14ac:dyDescent="0.25">
      <c r="A2128">
        <v>2126</v>
      </c>
      <c r="B2128" t="s">
        <v>5888</v>
      </c>
      <c r="C2128" s="6" t="s">
        <v>5371</v>
      </c>
      <c r="D2128">
        <v>55</v>
      </c>
      <c r="E2128" t="s">
        <v>46</v>
      </c>
      <c r="F2128" t="s">
        <v>55</v>
      </c>
      <c r="G2128" t="s">
        <v>5889</v>
      </c>
      <c r="H2128" t="s">
        <v>5890</v>
      </c>
      <c r="I2128" t="s">
        <v>67</v>
      </c>
      <c r="J2128" t="s">
        <v>208</v>
      </c>
      <c r="K2128" t="s">
        <v>93</v>
      </c>
      <c r="L2128" t="s">
        <v>50</v>
      </c>
      <c r="N2128" t="s">
        <v>59</v>
      </c>
      <c r="O2128" t="s">
        <v>287</v>
      </c>
      <c r="P2128" t="s">
        <v>208</v>
      </c>
      <c r="Q2128" t="s">
        <v>93</v>
      </c>
      <c r="R2128" t="s">
        <v>57</v>
      </c>
      <c r="S2128" t="s">
        <v>4286</v>
      </c>
      <c r="V2128" t="s">
        <v>42</v>
      </c>
      <c r="W2128" t="s">
        <v>42</v>
      </c>
      <c r="AL2128" t="s">
        <v>43</v>
      </c>
    </row>
    <row r="2129" spans="1:38" x14ac:dyDescent="0.25">
      <c r="A2129">
        <v>2127</v>
      </c>
      <c r="B2129" t="s">
        <v>5891</v>
      </c>
      <c r="C2129" s="6" t="s">
        <v>5892</v>
      </c>
      <c r="D2129">
        <v>70</v>
      </c>
      <c r="E2129" t="s">
        <v>46</v>
      </c>
      <c r="F2129" t="s">
        <v>55</v>
      </c>
      <c r="G2129" t="s">
        <v>503</v>
      </c>
      <c r="J2129" t="s">
        <v>503</v>
      </c>
      <c r="K2129" t="s">
        <v>82</v>
      </c>
      <c r="L2129" t="s">
        <v>70</v>
      </c>
      <c r="N2129" t="s">
        <v>102</v>
      </c>
      <c r="O2129" t="s">
        <v>70</v>
      </c>
      <c r="S2129" t="s">
        <v>5893</v>
      </c>
      <c r="Y2129" t="s">
        <v>42</v>
      </c>
      <c r="AC2129" t="s">
        <v>42</v>
      </c>
      <c r="AD2129" t="s">
        <v>42</v>
      </c>
      <c r="AL2129" t="s">
        <v>43</v>
      </c>
    </row>
    <row r="2130" spans="1:38" x14ac:dyDescent="0.25">
      <c r="A2130">
        <v>2128</v>
      </c>
      <c r="B2130" t="s">
        <v>5894</v>
      </c>
      <c r="C2130" s="6" t="s">
        <v>2533</v>
      </c>
      <c r="D2130">
        <v>57</v>
      </c>
      <c r="E2130" t="s">
        <v>46</v>
      </c>
      <c r="F2130" t="s">
        <v>55</v>
      </c>
      <c r="G2130" t="s">
        <v>82</v>
      </c>
      <c r="H2130" t="s">
        <v>82</v>
      </c>
      <c r="I2130" t="s">
        <v>57</v>
      </c>
      <c r="J2130" t="s">
        <v>82</v>
      </c>
      <c r="K2130" t="s">
        <v>82</v>
      </c>
      <c r="L2130" t="s">
        <v>70</v>
      </c>
      <c r="N2130" t="s">
        <v>59</v>
      </c>
      <c r="O2130" t="s">
        <v>70</v>
      </c>
      <c r="P2130" t="s">
        <v>82</v>
      </c>
      <c r="Q2130" t="s">
        <v>82</v>
      </c>
      <c r="R2130" t="s">
        <v>57</v>
      </c>
      <c r="S2130" t="s">
        <v>4286</v>
      </c>
      <c r="V2130" t="s">
        <v>42</v>
      </c>
      <c r="W2130" t="s">
        <v>42</v>
      </c>
      <c r="AL2130" t="s">
        <v>43</v>
      </c>
    </row>
    <row r="2131" spans="1:38" x14ac:dyDescent="0.25">
      <c r="A2131">
        <v>2129</v>
      </c>
      <c r="B2131" t="s">
        <v>5895</v>
      </c>
      <c r="C2131" s="6" t="s">
        <v>5896</v>
      </c>
      <c r="D2131">
        <v>39</v>
      </c>
      <c r="E2131" t="s">
        <v>46</v>
      </c>
      <c r="F2131" t="s">
        <v>55</v>
      </c>
      <c r="G2131" t="s">
        <v>513</v>
      </c>
      <c r="H2131" t="s">
        <v>101</v>
      </c>
      <c r="I2131" t="s">
        <v>57</v>
      </c>
      <c r="J2131" t="s">
        <v>513</v>
      </c>
      <c r="K2131" t="s">
        <v>101</v>
      </c>
      <c r="L2131" t="s">
        <v>70</v>
      </c>
      <c r="N2131" t="s">
        <v>170</v>
      </c>
      <c r="O2131" t="s">
        <v>70</v>
      </c>
      <c r="P2131" t="s">
        <v>513</v>
      </c>
      <c r="Q2131" t="s">
        <v>101</v>
      </c>
      <c r="R2131" t="s">
        <v>57</v>
      </c>
      <c r="S2131" t="s">
        <v>5897</v>
      </c>
      <c r="U2131" t="s">
        <v>42</v>
      </c>
      <c r="W2131" t="s">
        <v>42</v>
      </c>
      <c r="X2131" t="s">
        <v>42</v>
      </c>
      <c r="AA2131" t="s">
        <v>42</v>
      </c>
      <c r="AL2131" t="s">
        <v>43</v>
      </c>
    </row>
    <row r="2132" spans="1:38" x14ac:dyDescent="0.25">
      <c r="A2132">
        <v>2130</v>
      </c>
      <c r="B2132" t="s">
        <v>5898</v>
      </c>
      <c r="C2132" s="6" t="s">
        <v>3848</v>
      </c>
      <c r="D2132">
        <v>60</v>
      </c>
      <c r="E2132" t="s">
        <v>46</v>
      </c>
      <c r="F2132" t="s">
        <v>55</v>
      </c>
      <c r="G2132" t="s">
        <v>5058</v>
      </c>
      <c r="H2132" t="s">
        <v>49</v>
      </c>
      <c r="I2132" t="s">
        <v>57</v>
      </c>
      <c r="J2132" t="s">
        <v>58</v>
      </c>
      <c r="L2132" t="s">
        <v>50</v>
      </c>
      <c r="N2132" t="s">
        <v>5899</v>
      </c>
      <c r="O2132" t="s">
        <v>70</v>
      </c>
      <c r="P2132" t="s">
        <v>5058</v>
      </c>
      <c r="S2132" t="s">
        <v>5900</v>
      </c>
      <c r="AA2132" t="s">
        <v>42</v>
      </c>
      <c r="AC2132" t="s">
        <v>42</v>
      </c>
      <c r="AD2132" t="s">
        <v>42</v>
      </c>
      <c r="AK2132" t="s">
        <v>42</v>
      </c>
      <c r="AL2132" t="s">
        <v>43</v>
      </c>
    </row>
    <row r="2133" spans="1:38" x14ac:dyDescent="0.25">
      <c r="A2133">
        <v>2131</v>
      </c>
      <c r="B2133" t="s">
        <v>5901</v>
      </c>
      <c r="C2133" s="6" t="s">
        <v>1615</v>
      </c>
      <c r="D2133">
        <v>45</v>
      </c>
      <c r="E2133" t="s">
        <v>46</v>
      </c>
      <c r="F2133" t="s">
        <v>55</v>
      </c>
      <c r="G2133" t="s">
        <v>107</v>
      </c>
      <c r="H2133" t="s">
        <v>49</v>
      </c>
      <c r="I2133" t="s">
        <v>57</v>
      </c>
      <c r="J2133" t="s">
        <v>146</v>
      </c>
      <c r="L2133" t="s">
        <v>50</v>
      </c>
      <c r="N2133" t="s">
        <v>59</v>
      </c>
      <c r="O2133" t="s">
        <v>60</v>
      </c>
      <c r="P2133" t="s">
        <v>61</v>
      </c>
      <c r="S2133" t="s">
        <v>5902</v>
      </c>
      <c r="W2133" t="s">
        <v>42</v>
      </c>
      <c r="Y2133" t="s">
        <v>42</v>
      </c>
      <c r="AA2133" t="s">
        <v>42</v>
      </c>
      <c r="AC2133" t="s">
        <v>42</v>
      </c>
      <c r="AK2133" t="s">
        <v>42</v>
      </c>
      <c r="AL2133" t="s">
        <v>43</v>
      </c>
    </row>
    <row r="2134" spans="1:38" x14ac:dyDescent="0.25">
      <c r="A2134">
        <v>2132</v>
      </c>
      <c r="B2134" t="s">
        <v>5903</v>
      </c>
      <c r="C2134" s="6" t="s">
        <v>2981</v>
      </c>
      <c r="D2134">
        <v>47</v>
      </c>
      <c r="E2134" t="s">
        <v>46</v>
      </c>
      <c r="F2134" t="s">
        <v>55</v>
      </c>
      <c r="G2134" t="s">
        <v>93</v>
      </c>
      <c r="H2134" t="s">
        <v>93</v>
      </c>
      <c r="I2134" t="s">
        <v>57</v>
      </c>
      <c r="J2134" t="s">
        <v>93</v>
      </c>
      <c r="L2134" t="s">
        <v>70</v>
      </c>
      <c r="N2134" t="s">
        <v>69</v>
      </c>
      <c r="O2134" t="s">
        <v>70</v>
      </c>
      <c r="P2134" t="s">
        <v>93</v>
      </c>
      <c r="S2134" t="s">
        <v>5904</v>
      </c>
      <c r="W2134" t="s">
        <v>42</v>
      </c>
      <c r="Y2134" t="s">
        <v>42</v>
      </c>
      <c r="AK2134" t="s">
        <v>42</v>
      </c>
      <c r="AL2134" t="s">
        <v>43</v>
      </c>
    </row>
    <row r="2135" spans="1:38" x14ac:dyDescent="0.25">
      <c r="A2135">
        <v>2133</v>
      </c>
      <c r="B2135" t="s">
        <v>5905</v>
      </c>
      <c r="C2135" s="6" t="s">
        <v>5906</v>
      </c>
      <c r="D2135">
        <v>38</v>
      </c>
      <c r="E2135" t="s">
        <v>46</v>
      </c>
      <c r="F2135" t="s">
        <v>55</v>
      </c>
      <c r="J2135" t="s">
        <v>101</v>
      </c>
      <c r="K2135" t="s">
        <v>101</v>
      </c>
      <c r="L2135" t="s">
        <v>34</v>
      </c>
      <c r="O2135" t="s">
        <v>1796</v>
      </c>
      <c r="P2135" t="s">
        <v>101</v>
      </c>
      <c r="Q2135" t="s">
        <v>101</v>
      </c>
      <c r="R2135" t="s">
        <v>57</v>
      </c>
      <c r="S2135" t="s">
        <v>5907</v>
      </c>
      <c r="U2135" t="s">
        <v>42</v>
      </c>
      <c r="AA2135" t="s">
        <v>42</v>
      </c>
      <c r="AK2135" t="s">
        <v>42</v>
      </c>
      <c r="AL2135" t="s">
        <v>43</v>
      </c>
    </row>
    <row r="2136" spans="1:38" x14ac:dyDescent="0.25">
      <c r="A2136">
        <v>2134</v>
      </c>
      <c r="B2136" t="s">
        <v>5908</v>
      </c>
      <c r="C2136" s="6" t="s">
        <v>2994</v>
      </c>
      <c r="D2136">
        <v>41</v>
      </c>
      <c r="E2136" t="s">
        <v>46</v>
      </c>
      <c r="F2136" t="s">
        <v>55</v>
      </c>
      <c r="G2136" t="s">
        <v>3609</v>
      </c>
      <c r="J2136" t="s">
        <v>82</v>
      </c>
      <c r="K2136" t="s">
        <v>82</v>
      </c>
      <c r="L2136" t="s">
        <v>50</v>
      </c>
      <c r="N2136" t="s">
        <v>170</v>
      </c>
      <c r="O2136" t="s">
        <v>70</v>
      </c>
      <c r="S2136" t="s">
        <v>5909</v>
      </c>
      <c r="V2136" t="s">
        <v>42</v>
      </c>
      <c r="Y2136" t="s">
        <v>42</v>
      </c>
      <c r="Z2136" t="s">
        <v>42</v>
      </c>
      <c r="AI2136" t="s">
        <v>2996</v>
      </c>
      <c r="AL2136" t="s">
        <v>43</v>
      </c>
    </row>
    <row r="2137" spans="1:38" x14ac:dyDescent="0.25">
      <c r="A2137">
        <v>2135</v>
      </c>
      <c r="B2137" t="s">
        <v>5910</v>
      </c>
      <c r="C2137" s="6" t="s">
        <v>5911</v>
      </c>
      <c r="D2137">
        <v>58</v>
      </c>
      <c r="E2137" t="s">
        <v>46</v>
      </c>
      <c r="F2137" t="s">
        <v>55</v>
      </c>
      <c r="G2137" t="s">
        <v>790</v>
      </c>
      <c r="H2137" t="s">
        <v>82</v>
      </c>
      <c r="I2137" t="s">
        <v>57</v>
      </c>
      <c r="J2137" t="s">
        <v>178</v>
      </c>
      <c r="K2137" t="s">
        <v>82</v>
      </c>
      <c r="L2137" t="s">
        <v>50</v>
      </c>
      <c r="N2137" t="s">
        <v>59</v>
      </c>
      <c r="O2137" t="s">
        <v>70</v>
      </c>
      <c r="P2137" t="s">
        <v>790</v>
      </c>
      <c r="Q2137" t="s">
        <v>82</v>
      </c>
      <c r="S2137" t="s">
        <v>5912</v>
      </c>
      <c r="W2137" t="s">
        <v>42</v>
      </c>
      <c r="AA2137" t="s">
        <v>42</v>
      </c>
      <c r="AC2137" t="s">
        <v>42</v>
      </c>
      <c r="AD2137" t="s">
        <v>42</v>
      </c>
      <c r="AK2137" t="s">
        <v>42</v>
      </c>
      <c r="AL2137" t="s">
        <v>43</v>
      </c>
    </row>
    <row r="2138" spans="1:38" x14ac:dyDescent="0.25">
      <c r="A2138">
        <v>2136</v>
      </c>
      <c r="B2138" t="s">
        <v>5913</v>
      </c>
      <c r="C2138" s="6" t="s">
        <v>2562</v>
      </c>
      <c r="D2138">
        <v>45</v>
      </c>
      <c r="E2138" t="s">
        <v>46</v>
      </c>
      <c r="F2138" t="s">
        <v>55</v>
      </c>
      <c r="G2138" t="s">
        <v>238</v>
      </c>
      <c r="J2138" t="s">
        <v>146</v>
      </c>
      <c r="K2138" t="s">
        <v>49</v>
      </c>
      <c r="L2138" t="s">
        <v>50</v>
      </c>
      <c r="N2138" t="s">
        <v>170</v>
      </c>
      <c r="O2138" t="s">
        <v>34</v>
      </c>
      <c r="S2138" t="s">
        <v>5914</v>
      </c>
      <c r="V2138" t="s">
        <v>42</v>
      </c>
      <c r="Y2138" t="s">
        <v>42</v>
      </c>
      <c r="Z2138" t="s">
        <v>42</v>
      </c>
      <c r="AC2138" t="s">
        <v>42</v>
      </c>
      <c r="AL2138" t="s">
        <v>43</v>
      </c>
    </row>
    <row r="2139" spans="1:38" x14ac:dyDescent="0.25">
      <c r="A2139">
        <v>2137</v>
      </c>
      <c r="B2139" t="s">
        <v>5915</v>
      </c>
      <c r="C2139" s="6" t="s">
        <v>5916</v>
      </c>
      <c r="D2139">
        <v>44</v>
      </c>
      <c r="E2139" t="s">
        <v>46</v>
      </c>
      <c r="F2139" t="s">
        <v>55</v>
      </c>
      <c r="G2139" t="s">
        <v>1731</v>
      </c>
      <c r="H2139" t="s">
        <v>93</v>
      </c>
      <c r="J2139" t="s">
        <v>165</v>
      </c>
      <c r="K2139" t="s">
        <v>93</v>
      </c>
      <c r="L2139" t="s">
        <v>34</v>
      </c>
      <c r="M2139" t="s">
        <v>5917</v>
      </c>
      <c r="N2139" t="s">
        <v>269</v>
      </c>
      <c r="O2139" t="s">
        <v>34</v>
      </c>
      <c r="S2139" t="s">
        <v>84</v>
      </c>
      <c r="U2139" t="s">
        <v>42</v>
      </c>
      <c r="AL2139" t="s">
        <v>43</v>
      </c>
    </row>
    <row r="2140" spans="1:38" x14ac:dyDescent="0.25">
      <c r="A2140">
        <v>2138</v>
      </c>
      <c r="B2140" t="s">
        <v>5918</v>
      </c>
      <c r="C2140" s="6" t="s">
        <v>1321</v>
      </c>
      <c r="D2140">
        <v>24</v>
      </c>
      <c r="E2140" t="s">
        <v>46</v>
      </c>
      <c r="F2140" t="s">
        <v>55</v>
      </c>
      <c r="G2140" t="s">
        <v>87</v>
      </c>
      <c r="H2140" t="s">
        <v>82</v>
      </c>
      <c r="I2140" t="s">
        <v>57</v>
      </c>
      <c r="J2140" t="s">
        <v>87</v>
      </c>
      <c r="K2140" t="s">
        <v>82</v>
      </c>
      <c r="L2140" t="s">
        <v>70</v>
      </c>
      <c r="N2140" t="s">
        <v>59</v>
      </c>
      <c r="O2140" t="s">
        <v>70</v>
      </c>
      <c r="P2140" t="s">
        <v>87</v>
      </c>
      <c r="Q2140" t="s">
        <v>82</v>
      </c>
      <c r="R2140" t="s">
        <v>57</v>
      </c>
      <c r="S2140" t="s">
        <v>5919</v>
      </c>
      <c r="V2140" t="s">
        <v>42</v>
      </c>
      <c r="Y2140" t="s">
        <v>42</v>
      </c>
      <c r="AA2140" t="s">
        <v>42</v>
      </c>
      <c r="AC2140" t="s">
        <v>42</v>
      </c>
      <c r="AL2140" t="s">
        <v>43</v>
      </c>
    </row>
    <row r="2141" spans="1:38" x14ac:dyDescent="0.25">
      <c r="A2141">
        <v>2139</v>
      </c>
      <c r="B2141" t="s">
        <v>5920</v>
      </c>
      <c r="C2141" s="6" t="s">
        <v>5921</v>
      </c>
      <c r="D2141">
        <v>41</v>
      </c>
      <c r="E2141" t="s">
        <v>46</v>
      </c>
      <c r="F2141" t="s">
        <v>55</v>
      </c>
      <c r="G2141" t="s">
        <v>346</v>
      </c>
      <c r="H2141" t="s">
        <v>93</v>
      </c>
      <c r="I2141" t="s">
        <v>57</v>
      </c>
      <c r="J2141" t="s">
        <v>346</v>
      </c>
      <c r="K2141" t="s">
        <v>93</v>
      </c>
      <c r="L2141" t="s">
        <v>70</v>
      </c>
      <c r="N2141" t="s">
        <v>2978</v>
      </c>
      <c r="O2141" t="s">
        <v>70</v>
      </c>
      <c r="P2141" t="s">
        <v>346</v>
      </c>
      <c r="Q2141" t="s">
        <v>93</v>
      </c>
      <c r="R2141" t="s">
        <v>57</v>
      </c>
      <c r="S2141" t="s">
        <v>5922</v>
      </c>
      <c r="V2141" t="s">
        <v>42</v>
      </c>
      <c r="W2141" t="s">
        <v>42</v>
      </c>
      <c r="X2141" t="s">
        <v>42</v>
      </c>
      <c r="AF2141" t="s">
        <v>42</v>
      </c>
      <c r="AL2141" t="s">
        <v>43</v>
      </c>
    </row>
    <row r="2142" spans="1:38" x14ac:dyDescent="0.25">
      <c r="A2142">
        <v>2140</v>
      </c>
      <c r="B2142" t="s">
        <v>5923</v>
      </c>
      <c r="C2142" s="6" t="s">
        <v>5924</v>
      </c>
      <c r="D2142">
        <v>25</v>
      </c>
      <c r="E2142" t="s">
        <v>54</v>
      </c>
      <c r="F2142" t="s">
        <v>47</v>
      </c>
      <c r="G2142" t="s">
        <v>146</v>
      </c>
      <c r="H2142" t="s">
        <v>49</v>
      </c>
      <c r="I2142" t="s">
        <v>57</v>
      </c>
      <c r="J2142" t="s">
        <v>146</v>
      </c>
      <c r="K2142" t="s">
        <v>49</v>
      </c>
      <c r="L2142" t="s">
        <v>50</v>
      </c>
      <c r="O2142" t="s">
        <v>34</v>
      </c>
      <c r="S2142" t="s">
        <v>784</v>
      </c>
      <c r="U2142" t="s">
        <v>42</v>
      </c>
      <c r="V2142" t="s">
        <v>42</v>
      </c>
      <c r="AK2142" t="s">
        <v>42</v>
      </c>
      <c r="AL2142" t="s">
        <v>43</v>
      </c>
    </row>
    <row r="2143" spans="1:38" x14ac:dyDescent="0.25">
      <c r="A2143">
        <v>2141</v>
      </c>
      <c r="B2143" t="s">
        <v>5925</v>
      </c>
      <c r="C2143" s="6" t="s">
        <v>3351</v>
      </c>
      <c r="D2143">
        <v>54</v>
      </c>
      <c r="E2143" t="s">
        <v>46</v>
      </c>
      <c r="F2143" t="s">
        <v>55</v>
      </c>
      <c r="G2143" t="s">
        <v>48</v>
      </c>
      <c r="H2143" t="s">
        <v>49</v>
      </c>
      <c r="I2143" t="s">
        <v>57</v>
      </c>
      <c r="J2143" t="s">
        <v>48</v>
      </c>
      <c r="K2143" t="s">
        <v>49</v>
      </c>
      <c r="L2143" t="s">
        <v>70</v>
      </c>
      <c r="P2143" t="s">
        <v>48</v>
      </c>
      <c r="Q2143" t="s">
        <v>49</v>
      </c>
      <c r="R2143" t="s">
        <v>57</v>
      </c>
      <c r="S2143" t="s">
        <v>415</v>
      </c>
      <c r="V2143" t="s">
        <v>42</v>
      </c>
      <c r="W2143" t="s">
        <v>42</v>
      </c>
      <c r="AK2143" t="s">
        <v>42</v>
      </c>
      <c r="AL2143" t="s">
        <v>1555</v>
      </c>
    </row>
    <row r="2144" spans="1:38" x14ac:dyDescent="0.25">
      <c r="A2144">
        <v>2142</v>
      </c>
      <c r="B2144" t="s">
        <v>5926</v>
      </c>
      <c r="C2144" s="6" t="s">
        <v>5927</v>
      </c>
      <c r="D2144">
        <v>50</v>
      </c>
      <c r="E2144" t="s">
        <v>54</v>
      </c>
      <c r="F2144" t="s">
        <v>55</v>
      </c>
      <c r="G2144" t="s">
        <v>1131</v>
      </c>
      <c r="H2144" t="s">
        <v>101</v>
      </c>
      <c r="I2144" t="s">
        <v>57</v>
      </c>
      <c r="J2144" t="s">
        <v>1131</v>
      </c>
      <c r="K2144" t="s">
        <v>101</v>
      </c>
      <c r="L2144" t="s">
        <v>70</v>
      </c>
      <c r="O2144" t="s">
        <v>70</v>
      </c>
      <c r="S2144" t="s">
        <v>84</v>
      </c>
      <c r="U2144" t="s">
        <v>42</v>
      </c>
      <c r="AK2144" t="s">
        <v>42</v>
      </c>
      <c r="AL2144" t="s">
        <v>43</v>
      </c>
    </row>
    <row r="2145" spans="1:38" x14ac:dyDescent="0.25">
      <c r="A2145">
        <v>2143</v>
      </c>
      <c r="B2145" t="s">
        <v>5928</v>
      </c>
      <c r="C2145" s="6" t="s">
        <v>5929</v>
      </c>
      <c r="D2145">
        <v>28</v>
      </c>
      <c r="E2145" t="s">
        <v>54</v>
      </c>
      <c r="F2145" t="s">
        <v>55</v>
      </c>
      <c r="G2145" t="s">
        <v>192</v>
      </c>
      <c r="H2145" t="s">
        <v>82</v>
      </c>
      <c r="I2145" t="s">
        <v>57</v>
      </c>
      <c r="J2145" t="s">
        <v>422</v>
      </c>
      <c r="L2145" t="s">
        <v>50</v>
      </c>
      <c r="N2145" t="s">
        <v>59</v>
      </c>
      <c r="O2145" t="s">
        <v>60</v>
      </c>
      <c r="P2145" t="s">
        <v>61</v>
      </c>
      <c r="S2145" t="s">
        <v>5930</v>
      </c>
      <c r="W2145" t="s">
        <v>42</v>
      </c>
      <c r="AA2145" t="s">
        <v>42</v>
      </c>
      <c r="AK2145" t="s">
        <v>42</v>
      </c>
      <c r="AL2145" t="s">
        <v>43</v>
      </c>
    </row>
    <row r="2146" spans="1:38" x14ac:dyDescent="0.25">
      <c r="A2146">
        <v>2144</v>
      </c>
      <c r="B2146" t="s">
        <v>5931</v>
      </c>
      <c r="C2146" s="6" t="s">
        <v>5028</v>
      </c>
      <c r="D2146">
        <v>36</v>
      </c>
      <c r="E2146" t="s">
        <v>46</v>
      </c>
      <c r="F2146" t="s">
        <v>55</v>
      </c>
      <c r="G2146" t="s">
        <v>132</v>
      </c>
      <c r="H2146" t="s">
        <v>93</v>
      </c>
      <c r="I2146" t="s">
        <v>57</v>
      </c>
      <c r="J2146" t="s">
        <v>132</v>
      </c>
      <c r="L2146" t="s">
        <v>70</v>
      </c>
      <c r="N2146" t="s">
        <v>69</v>
      </c>
      <c r="O2146" t="s">
        <v>70</v>
      </c>
      <c r="P2146" t="s">
        <v>132</v>
      </c>
      <c r="S2146" t="s">
        <v>5932</v>
      </c>
      <c r="U2146" t="s">
        <v>42</v>
      </c>
      <c r="AC2146" t="s">
        <v>42</v>
      </c>
      <c r="AI2146" t="s">
        <v>449</v>
      </c>
      <c r="AK2146" t="s">
        <v>42</v>
      </c>
      <c r="AL2146" t="s">
        <v>43</v>
      </c>
    </row>
    <row r="2147" spans="1:38" x14ac:dyDescent="0.25">
      <c r="A2147">
        <v>2145</v>
      </c>
      <c r="B2147" t="s">
        <v>5933</v>
      </c>
      <c r="C2147" s="6" t="s">
        <v>5934</v>
      </c>
      <c r="D2147">
        <v>52</v>
      </c>
      <c r="E2147" t="s">
        <v>46</v>
      </c>
      <c r="F2147" t="s">
        <v>106</v>
      </c>
      <c r="G2147" t="s">
        <v>146</v>
      </c>
      <c r="H2147" t="s">
        <v>49</v>
      </c>
      <c r="I2147" t="s">
        <v>57</v>
      </c>
      <c r="J2147" t="s">
        <v>146</v>
      </c>
      <c r="L2147" t="s">
        <v>70</v>
      </c>
      <c r="N2147" t="s">
        <v>69</v>
      </c>
      <c r="O2147" t="s">
        <v>70</v>
      </c>
      <c r="P2147" t="s">
        <v>49</v>
      </c>
      <c r="S2147" t="s">
        <v>5935</v>
      </c>
      <c r="Y2147" t="s">
        <v>42</v>
      </c>
      <c r="AA2147" t="s">
        <v>42</v>
      </c>
      <c r="AI2147" t="s">
        <v>1452</v>
      </c>
      <c r="AK2147" t="s">
        <v>42</v>
      </c>
      <c r="AL2147" t="s">
        <v>43</v>
      </c>
    </row>
    <row r="2148" spans="1:38" x14ac:dyDescent="0.25">
      <c r="A2148">
        <v>2146</v>
      </c>
      <c r="B2148" t="s">
        <v>5936</v>
      </c>
      <c r="C2148" s="6" t="s">
        <v>4065</v>
      </c>
      <c r="D2148">
        <v>52</v>
      </c>
      <c r="E2148" t="s">
        <v>46</v>
      </c>
      <c r="F2148" t="s">
        <v>55</v>
      </c>
      <c r="G2148" t="s">
        <v>267</v>
      </c>
      <c r="H2148" t="s">
        <v>142</v>
      </c>
      <c r="I2148" t="s">
        <v>57</v>
      </c>
      <c r="J2148" t="s">
        <v>82</v>
      </c>
      <c r="K2148" t="s">
        <v>82</v>
      </c>
      <c r="L2148" t="s">
        <v>50</v>
      </c>
      <c r="N2148" t="s">
        <v>3210</v>
      </c>
      <c r="O2148" t="s">
        <v>70</v>
      </c>
      <c r="P2148" t="s">
        <v>267</v>
      </c>
      <c r="Q2148" t="s">
        <v>142</v>
      </c>
      <c r="S2148" t="s">
        <v>5937</v>
      </c>
      <c r="W2148" t="s">
        <v>42</v>
      </c>
      <c r="AA2148" t="s">
        <v>42</v>
      </c>
      <c r="AK2148" t="s">
        <v>42</v>
      </c>
      <c r="AL2148" t="s">
        <v>43</v>
      </c>
    </row>
    <row r="2149" spans="1:38" x14ac:dyDescent="0.25">
      <c r="A2149">
        <v>2147</v>
      </c>
      <c r="B2149" t="s">
        <v>5938</v>
      </c>
      <c r="C2149" s="6" t="s">
        <v>2523</v>
      </c>
      <c r="D2149">
        <v>70</v>
      </c>
      <c r="E2149" t="s">
        <v>46</v>
      </c>
      <c r="F2149" t="s">
        <v>74</v>
      </c>
      <c r="G2149" t="s">
        <v>97</v>
      </c>
      <c r="J2149" t="s">
        <v>97</v>
      </c>
      <c r="K2149" t="s">
        <v>82</v>
      </c>
      <c r="L2149" t="s">
        <v>70</v>
      </c>
      <c r="N2149" t="s">
        <v>83</v>
      </c>
      <c r="O2149" t="s">
        <v>70</v>
      </c>
      <c r="S2149" t="s">
        <v>5939</v>
      </c>
      <c r="V2149" t="s">
        <v>42</v>
      </c>
      <c r="AL2149" t="s">
        <v>43</v>
      </c>
    </row>
    <row r="2150" spans="1:38" x14ac:dyDescent="0.25">
      <c r="A2150">
        <v>2148</v>
      </c>
      <c r="B2150" t="s">
        <v>5940</v>
      </c>
      <c r="C2150" s="6" t="s">
        <v>1904</v>
      </c>
      <c r="D2150">
        <v>33</v>
      </c>
      <c r="E2150" t="s">
        <v>46</v>
      </c>
      <c r="F2150" t="s">
        <v>55</v>
      </c>
      <c r="G2150" t="s">
        <v>81</v>
      </c>
      <c r="H2150" t="s">
        <v>82</v>
      </c>
      <c r="I2150" t="s">
        <v>57</v>
      </c>
      <c r="J2150" t="s">
        <v>81</v>
      </c>
      <c r="K2150" t="s">
        <v>82</v>
      </c>
      <c r="L2150" t="s">
        <v>70</v>
      </c>
      <c r="O2150" t="s">
        <v>70</v>
      </c>
      <c r="S2150" t="s">
        <v>897</v>
      </c>
      <c r="V2150" t="s">
        <v>42</v>
      </c>
      <c r="W2150" t="s">
        <v>42</v>
      </c>
      <c r="AK2150" t="s">
        <v>42</v>
      </c>
      <c r="AL2150" t="s">
        <v>43</v>
      </c>
    </row>
    <row r="2151" spans="1:38" x14ac:dyDescent="0.25">
      <c r="A2151">
        <v>2149</v>
      </c>
      <c r="B2151" t="s">
        <v>5941</v>
      </c>
      <c r="C2151" s="6" t="s">
        <v>5942</v>
      </c>
      <c r="D2151">
        <v>44</v>
      </c>
      <c r="E2151" t="s">
        <v>54</v>
      </c>
      <c r="F2151" t="s">
        <v>55</v>
      </c>
      <c r="G2151" t="s">
        <v>136</v>
      </c>
      <c r="H2151" t="s">
        <v>137</v>
      </c>
      <c r="I2151" t="s">
        <v>57</v>
      </c>
      <c r="J2151" t="s">
        <v>136</v>
      </c>
      <c r="K2151" t="s">
        <v>137</v>
      </c>
      <c r="L2151" t="s">
        <v>34</v>
      </c>
      <c r="M2151" t="s">
        <v>287</v>
      </c>
      <c r="N2151" t="s">
        <v>350</v>
      </c>
      <c r="O2151" t="s">
        <v>287</v>
      </c>
      <c r="P2151" t="s">
        <v>136</v>
      </c>
      <c r="Q2151" t="s">
        <v>137</v>
      </c>
      <c r="S2151" t="s">
        <v>2920</v>
      </c>
      <c r="V2151" t="s">
        <v>42</v>
      </c>
      <c r="W2151" t="s">
        <v>42</v>
      </c>
      <c r="X2151" t="s">
        <v>42</v>
      </c>
      <c r="AK2151" t="s">
        <v>42</v>
      </c>
      <c r="AL2151" t="s">
        <v>43</v>
      </c>
    </row>
    <row r="2152" spans="1:38" x14ac:dyDescent="0.25">
      <c r="A2152">
        <v>2150</v>
      </c>
      <c r="B2152" t="s">
        <v>5943</v>
      </c>
      <c r="C2152" s="6" t="s">
        <v>1612</v>
      </c>
      <c r="D2152">
        <v>33</v>
      </c>
      <c r="E2152" t="s">
        <v>54</v>
      </c>
      <c r="F2152" t="s">
        <v>55</v>
      </c>
      <c r="J2152" t="s">
        <v>1804</v>
      </c>
      <c r="L2152" t="s">
        <v>34</v>
      </c>
      <c r="N2152" t="s">
        <v>69</v>
      </c>
      <c r="O2152" t="s">
        <v>110</v>
      </c>
      <c r="P2152" t="s">
        <v>1804</v>
      </c>
      <c r="S2152" t="s">
        <v>5944</v>
      </c>
      <c r="U2152" t="s">
        <v>42</v>
      </c>
      <c r="W2152" t="s">
        <v>42</v>
      </c>
      <c r="AA2152" t="s">
        <v>42</v>
      </c>
      <c r="AC2152" t="s">
        <v>42</v>
      </c>
      <c r="AK2152" t="s">
        <v>42</v>
      </c>
      <c r="AL2152" t="s">
        <v>43</v>
      </c>
    </row>
    <row r="2153" spans="1:38" x14ac:dyDescent="0.25">
      <c r="A2153">
        <v>2151</v>
      </c>
      <c r="B2153" t="s">
        <v>5945</v>
      </c>
      <c r="C2153" s="6" t="s">
        <v>540</v>
      </c>
      <c r="D2153">
        <v>41</v>
      </c>
      <c r="E2153" t="s">
        <v>46</v>
      </c>
      <c r="F2153" t="s">
        <v>55</v>
      </c>
      <c r="G2153" t="s">
        <v>93</v>
      </c>
      <c r="H2153" t="s">
        <v>93</v>
      </c>
      <c r="I2153" t="s">
        <v>57</v>
      </c>
      <c r="J2153" t="s">
        <v>93</v>
      </c>
      <c r="L2153" t="s">
        <v>70</v>
      </c>
      <c r="N2153" t="s">
        <v>59</v>
      </c>
      <c r="O2153" t="s">
        <v>70</v>
      </c>
      <c r="P2153" t="s">
        <v>93</v>
      </c>
      <c r="S2153" t="s">
        <v>5946</v>
      </c>
      <c r="Y2153" t="s">
        <v>42</v>
      </c>
      <c r="AA2153" t="s">
        <v>42</v>
      </c>
      <c r="AK2153" t="s">
        <v>42</v>
      </c>
      <c r="AL2153" t="s">
        <v>43</v>
      </c>
    </row>
    <row r="2154" spans="1:38" x14ac:dyDescent="0.25">
      <c r="A2154">
        <v>2152</v>
      </c>
      <c r="B2154" t="s">
        <v>5947</v>
      </c>
      <c r="C2154" s="6" t="s">
        <v>5948</v>
      </c>
      <c r="D2154">
        <v>44</v>
      </c>
      <c r="E2154" t="s">
        <v>54</v>
      </c>
      <c r="F2154" t="s">
        <v>732</v>
      </c>
      <c r="G2154" t="s">
        <v>362</v>
      </c>
      <c r="J2154" t="s">
        <v>362</v>
      </c>
      <c r="K2154" t="s">
        <v>251</v>
      </c>
      <c r="L2154" t="s">
        <v>70</v>
      </c>
      <c r="N2154" t="s">
        <v>5949</v>
      </c>
      <c r="O2154" t="s">
        <v>70</v>
      </c>
      <c r="S2154" t="s">
        <v>5950</v>
      </c>
      <c r="T2154" t="s">
        <v>5951</v>
      </c>
      <c r="Y2154" t="s">
        <v>42</v>
      </c>
      <c r="AA2154" t="s">
        <v>42</v>
      </c>
      <c r="AC2154" t="s">
        <v>42</v>
      </c>
      <c r="AF2154" t="s">
        <v>42</v>
      </c>
      <c r="AL2154" t="s">
        <v>43</v>
      </c>
    </row>
    <row r="2155" spans="1:38" x14ac:dyDescent="0.25">
      <c r="A2155">
        <v>2153</v>
      </c>
      <c r="B2155" t="s">
        <v>5952</v>
      </c>
      <c r="C2155" s="6" t="s">
        <v>5953</v>
      </c>
      <c r="D2155">
        <v>43</v>
      </c>
      <c r="E2155" t="s">
        <v>46</v>
      </c>
      <c r="F2155" t="s">
        <v>106</v>
      </c>
      <c r="G2155" t="s">
        <v>146</v>
      </c>
      <c r="J2155" t="s">
        <v>146</v>
      </c>
      <c r="K2155" t="s">
        <v>49</v>
      </c>
      <c r="L2155" t="s">
        <v>70</v>
      </c>
      <c r="N2155" t="s">
        <v>59</v>
      </c>
      <c r="O2155" t="s">
        <v>70</v>
      </c>
      <c r="S2155" t="s">
        <v>828</v>
      </c>
      <c r="U2155" t="s">
        <v>42</v>
      </c>
      <c r="W2155" t="s">
        <v>42</v>
      </c>
      <c r="AL2155" t="s">
        <v>43</v>
      </c>
    </row>
    <row r="2156" spans="1:38" x14ac:dyDescent="0.25">
      <c r="A2156">
        <v>2154</v>
      </c>
      <c r="B2156" t="s">
        <v>5954</v>
      </c>
      <c r="C2156" s="6" t="s">
        <v>5955</v>
      </c>
      <c r="D2156">
        <v>52</v>
      </c>
      <c r="E2156" t="s">
        <v>46</v>
      </c>
      <c r="F2156" t="s">
        <v>55</v>
      </c>
      <c r="G2156" t="s">
        <v>58</v>
      </c>
      <c r="H2156" t="s">
        <v>49</v>
      </c>
      <c r="J2156" t="s">
        <v>58</v>
      </c>
      <c r="K2156" t="s">
        <v>49</v>
      </c>
      <c r="L2156" t="s">
        <v>70</v>
      </c>
      <c r="N2156" t="s">
        <v>5956</v>
      </c>
      <c r="O2156" t="s">
        <v>70</v>
      </c>
      <c r="S2156" t="s">
        <v>5957</v>
      </c>
      <c r="Y2156" t="s">
        <v>42</v>
      </c>
      <c r="AA2156" t="s">
        <v>42</v>
      </c>
      <c r="AL2156" t="s">
        <v>43</v>
      </c>
    </row>
    <row r="2157" spans="1:38" x14ac:dyDescent="0.25">
      <c r="A2157">
        <v>2155</v>
      </c>
      <c r="B2157" t="s">
        <v>5958</v>
      </c>
      <c r="C2157" s="6" t="s">
        <v>3501</v>
      </c>
      <c r="D2157">
        <v>28</v>
      </c>
      <c r="E2157" t="s">
        <v>46</v>
      </c>
      <c r="F2157" t="s">
        <v>55</v>
      </c>
      <c r="G2157" t="s">
        <v>574</v>
      </c>
      <c r="J2157" t="s">
        <v>777</v>
      </c>
      <c r="L2157" t="s">
        <v>50</v>
      </c>
      <c r="N2157" t="s">
        <v>170</v>
      </c>
      <c r="O2157" t="s">
        <v>70</v>
      </c>
      <c r="S2157" t="s">
        <v>84</v>
      </c>
      <c r="U2157" t="s">
        <v>42</v>
      </c>
      <c r="AL2157" t="s">
        <v>43</v>
      </c>
    </row>
    <row r="2158" spans="1:38" x14ac:dyDescent="0.25">
      <c r="A2158">
        <v>2156</v>
      </c>
      <c r="B2158" t="s">
        <v>5959</v>
      </c>
      <c r="C2158" s="6" t="s">
        <v>1706</v>
      </c>
      <c r="D2158">
        <v>38</v>
      </c>
      <c r="E2158" t="s">
        <v>46</v>
      </c>
      <c r="F2158" t="s">
        <v>55</v>
      </c>
      <c r="G2158" t="s">
        <v>273</v>
      </c>
      <c r="J2158" t="s">
        <v>208</v>
      </c>
      <c r="K2158" t="s">
        <v>93</v>
      </c>
      <c r="L2158" t="s">
        <v>34</v>
      </c>
      <c r="M2158" t="s">
        <v>5960</v>
      </c>
      <c r="N2158" t="s">
        <v>88</v>
      </c>
      <c r="O2158" t="s">
        <v>298</v>
      </c>
      <c r="S2158" t="s">
        <v>89</v>
      </c>
      <c r="U2158" t="s">
        <v>42</v>
      </c>
      <c r="AL2158" t="s">
        <v>43</v>
      </c>
    </row>
    <row r="2159" spans="1:38" x14ac:dyDescent="0.25">
      <c r="A2159">
        <v>2157</v>
      </c>
      <c r="B2159" t="s">
        <v>5961</v>
      </c>
      <c r="C2159" s="6" t="s">
        <v>5962</v>
      </c>
      <c r="D2159">
        <v>32</v>
      </c>
      <c r="E2159" t="s">
        <v>54</v>
      </c>
      <c r="F2159" t="s">
        <v>55</v>
      </c>
      <c r="G2159" t="s">
        <v>150</v>
      </c>
      <c r="J2159" t="s">
        <v>151</v>
      </c>
      <c r="L2159" t="s">
        <v>50</v>
      </c>
      <c r="N2159" t="s">
        <v>5963</v>
      </c>
      <c r="O2159" t="s">
        <v>70</v>
      </c>
      <c r="S2159" t="s">
        <v>5964</v>
      </c>
      <c r="AC2159" t="s">
        <v>42</v>
      </c>
      <c r="AD2159" t="s">
        <v>42</v>
      </c>
      <c r="AL2159" t="s">
        <v>43</v>
      </c>
    </row>
    <row r="2160" spans="1:38" x14ac:dyDescent="0.25">
      <c r="A2160">
        <v>2158</v>
      </c>
      <c r="B2160" t="s">
        <v>5965</v>
      </c>
      <c r="C2160" s="6" t="s">
        <v>5966</v>
      </c>
      <c r="D2160">
        <v>39</v>
      </c>
      <c r="E2160" t="s">
        <v>46</v>
      </c>
      <c r="F2160" t="s">
        <v>55</v>
      </c>
      <c r="G2160" t="s">
        <v>146</v>
      </c>
      <c r="H2160" t="s">
        <v>49</v>
      </c>
      <c r="I2160" t="s">
        <v>57</v>
      </c>
      <c r="J2160" t="s">
        <v>146</v>
      </c>
      <c r="L2160" t="s">
        <v>70</v>
      </c>
      <c r="N2160" t="s">
        <v>59</v>
      </c>
      <c r="O2160" t="s">
        <v>70</v>
      </c>
      <c r="P2160" t="s">
        <v>146</v>
      </c>
      <c r="S2160" t="s">
        <v>5967</v>
      </c>
      <c r="W2160" t="s">
        <v>42</v>
      </c>
      <c r="Y2160" t="s">
        <v>42</v>
      </c>
      <c r="AC2160" t="s">
        <v>42</v>
      </c>
      <c r="AK2160" t="s">
        <v>42</v>
      </c>
      <c r="AL2160" t="s">
        <v>43</v>
      </c>
    </row>
    <row r="2161" spans="1:38" x14ac:dyDescent="0.25">
      <c r="A2161">
        <v>2159</v>
      </c>
      <c r="B2161" t="s">
        <v>5968</v>
      </c>
      <c r="C2161" s="6" t="s">
        <v>5969</v>
      </c>
      <c r="D2161">
        <v>54</v>
      </c>
      <c r="E2161" t="s">
        <v>46</v>
      </c>
      <c r="F2161" t="s">
        <v>55</v>
      </c>
      <c r="G2161" t="s">
        <v>267</v>
      </c>
      <c r="H2161" t="s">
        <v>142</v>
      </c>
      <c r="I2161" t="s">
        <v>57</v>
      </c>
      <c r="J2161" t="s">
        <v>82</v>
      </c>
      <c r="K2161" t="s">
        <v>82</v>
      </c>
      <c r="L2161" t="s">
        <v>50</v>
      </c>
      <c r="N2161" t="s">
        <v>59</v>
      </c>
      <c r="O2161" t="s">
        <v>70</v>
      </c>
      <c r="P2161" t="s">
        <v>267</v>
      </c>
      <c r="Q2161" t="s">
        <v>142</v>
      </c>
      <c r="R2161" t="s">
        <v>57</v>
      </c>
      <c r="S2161" t="s">
        <v>5970</v>
      </c>
      <c r="U2161" t="s">
        <v>42</v>
      </c>
      <c r="V2161" t="s">
        <v>42</v>
      </c>
      <c r="AL2161" t="s">
        <v>43</v>
      </c>
    </row>
    <row r="2162" spans="1:38" x14ac:dyDescent="0.25">
      <c r="A2162">
        <v>2160</v>
      </c>
      <c r="B2162" t="s">
        <v>5971</v>
      </c>
      <c r="C2162" s="6" t="s">
        <v>2174</v>
      </c>
      <c r="D2162">
        <v>34</v>
      </c>
      <c r="E2162" t="s">
        <v>46</v>
      </c>
      <c r="F2162" t="s">
        <v>55</v>
      </c>
      <c r="G2162" t="s">
        <v>3609</v>
      </c>
      <c r="H2162" t="s">
        <v>251</v>
      </c>
      <c r="I2162" t="s">
        <v>57</v>
      </c>
      <c r="J2162" t="s">
        <v>3609</v>
      </c>
      <c r="K2162" t="s">
        <v>251</v>
      </c>
      <c r="L2162" t="s">
        <v>70</v>
      </c>
      <c r="N2162" t="s">
        <v>170</v>
      </c>
      <c r="O2162" t="s">
        <v>70</v>
      </c>
      <c r="P2162" t="s">
        <v>3609</v>
      </c>
      <c r="Q2162" t="s">
        <v>251</v>
      </c>
      <c r="S2162" t="s">
        <v>412</v>
      </c>
      <c r="W2162" t="s">
        <v>42</v>
      </c>
      <c r="AK2162" t="s">
        <v>42</v>
      </c>
      <c r="AL2162" t="s">
        <v>43</v>
      </c>
    </row>
    <row r="2163" spans="1:38" x14ac:dyDescent="0.25">
      <c r="A2163">
        <v>2161</v>
      </c>
      <c r="B2163" t="s">
        <v>5972</v>
      </c>
      <c r="C2163" s="6" t="s">
        <v>3489</v>
      </c>
      <c r="D2163">
        <v>52</v>
      </c>
      <c r="E2163" t="s">
        <v>54</v>
      </c>
      <c r="G2163" t="s">
        <v>357</v>
      </c>
      <c r="H2163" t="s">
        <v>93</v>
      </c>
      <c r="I2163" t="s">
        <v>57</v>
      </c>
      <c r="J2163" t="s">
        <v>151</v>
      </c>
      <c r="K2163" t="s">
        <v>93</v>
      </c>
      <c r="L2163" t="s">
        <v>50</v>
      </c>
      <c r="N2163" t="s">
        <v>59</v>
      </c>
      <c r="O2163" t="s">
        <v>70</v>
      </c>
      <c r="P2163" t="s">
        <v>357</v>
      </c>
      <c r="Q2163" t="s">
        <v>93</v>
      </c>
      <c r="R2163" t="s">
        <v>57</v>
      </c>
      <c r="S2163" t="s">
        <v>5973</v>
      </c>
      <c r="V2163" t="s">
        <v>42</v>
      </c>
      <c r="AL2163" t="s">
        <v>43</v>
      </c>
    </row>
    <row r="2164" spans="1:38" x14ac:dyDescent="0.25">
      <c r="A2164">
        <v>2162</v>
      </c>
      <c r="B2164" t="s">
        <v>5974</v>
      </c>
      <c r="C2164" s="6" t="s">
        <v>2783</v>
      </c>
      <c r="D2164">
        <v>20</v>
      </c>
      <c r="E2164" t="s">
        <v>46</v>
      </c>
      <c r="F2164" t="s">
        <v>106</v>
      </c>
      <c r="G2164" t="s">
        <v>101</v>
      </c>
      <c r="H2164" t="s">
        <v>101</v>
      </c>
      <c r="I2164" t="s">
        <v>57</v>
      </c>
      <c r="J2164" t="s">
        <v>101</v>
      </c>
      <c r="K2164" t="s">
        <v>101</v>
      </c>
      <c r="L2164" t="s">
        <v>50</v>
      </c>
      <c r="N2164" t="s">
        <v>59</v>
      </c>
      <c r="O2164" t="s">
        <v>287</v>
      </c>
      <c r="P2164" t="s">
        <v>101</v>
      </c>
      <c r="Q2164" t="s">
        <v>101</v>
      </c>
      <c r="S2164" t="s">
        <v>5975</v>
      </c>
      <c r="W2164" t="s">
        <v>42</v>
      </c>
      <c r="AC2164" t="s">
        <v>42</v>
      </c>
      <c r="AF2164" t="s">
        <v>42</v>
      </c>
      <c r="AK2164" t="s">
        <v>42</v>
      </c>
      <c r="AL2164" t="s">
        <v>43</v>
      </c>
    </row>
    <row r="2165" spans="1:38" x14ac:dyDescent="0.25">
      <c r="A2165">
        <v>2163</v>
      </c>
      <c r="B2165" t="s">
        <v>5976</v>
      </c>
      <c r="C2165" s="6" t="s">
        <v>2194</v>
      </c>
      <c r="D2165">
        <v>52</v>
      </c>
      <c r="E2165" t="s">
        <v>46</v>
      </c>
      <c r="F2165" t="s">
        <v>106</v>
      </c>
      <c r="G2165" t="s">
        <v>61</v>
      </c>
      <c r="J2165" t="s">
        <v>146</v>
      </c>
      <c r="K2165" t="s">
        <v>49</v>
      </c>
      <c r="L2165" t="s">
        <v>34</v>
      </c>
      <c r="M2165" t="s">
        <v>5977</v>
      </c>
      <c r="N2165" t="s">
        <v>5978</v>
      </c>
      <c r="O2165" t="s">
        <v>298</v>
      </c>
      <c r="P2165" t="s">
        <v>146</v>
      </c>
      <c r="Q2165" t="s">
        <v>49</v>
      </c>
      <c r="R2165" t="s">
        <v>57</v>
      </c>
      <c r="S2165" t="s">
        <v>5979</v>
      </c>
      <c r="AC2165" t="s">
        <v>42</v>
      </c>
      <c r="AD2165" t="s">
        <v>42</v>
      </c>
      <c r="AL2165" t="s">
        <v>43</v>
      </c>
    </row>
    <row r="2166" spans="1:38" x14ac:dyDescent="0.25">
      <c r="A2166">
        <v>2164</v>
      </c>
      <c r="B2166" t="s">
        <v>5980</v>
      </c>
      <c r="C2166" s="6" t="s">
        <v>748</v>
      </c>
      <c r="D2166">
        <v>57</v>
      </c>
      <c r="E2166" t="s">
        <v>46</v>
      </c>
      <c r="F2166" t="s">
        <v>55</v>
      </c>
      <c r="J2166" t="s">
        <v>238</v>
      </c>
      <c r="K2166" t="s">
        <v>93</v>
      </c>
      <c r="L2166" t="s">
        <v>34</v>
      </c>
      <c r="N2166" t="s">
        <v>102</v>
      </c>
      <c r="O2166" t="s">
        <v>70</v>
      </c>
      <c r="P2166" t="s">
        <v>238</v>
      </c>
      <c r="Q2166" t="s">
        <v>93</v>
      </c>
      <c r="S2166" t="s">
        <v>5981</v>
      </c>
      <c r="T2166" t="s">
        <v>2242</v>
      </c>
      <c r="AC2166" t="s">
        <v>42</v>
      </c>
      <c r="AD2166" t="s">
        <v>42</v>
      </c>
      <c r="AK2166" t="s">
        <v>42</v>
      </c>
      <c r="AL2166" t="s">
        <v>43</v>
      </c>
    </row>
    <row r="2167" spans="1:38" x14ac:dyDescent="0.25">
      <c r="A2167">
        <v>2165</v>
      </c>
      <c r="B2167" t="s">
        <v>5982</v>
      </c>
      <c r="C2167" s="6" t="s">
        <v>2180</v>
      </c>
      <c r="D2167">
        <v>33</v>
      </c>
      <c r="E2167" t="s">
        <v>46</v>
      </c>
      <c r="F2167" t="s">
        <v>55</v>
      </c>
      <c r="G2167" t="s">
        <v>1500</v>
      </c>
      <c r="H2167" t="s">
        <v>82</v>
      </c>
      <c r="I2167" t="s">
        <v>57</v>
      </c>
      <c r="J2167" t="s">
        <v>82</v>
      </c>
      <c r="K2167" t="s">
        <v>82</v>
      </c>
      <c r="L2167" t="s">
        <v>50</v>
      </c>
      <c r="N2167" t="s">
        <v>166</v>
      </c>
      <c r="O2167" t="s">
        <v>70</v>
      </c>
      <c r="P2167" t="s">
        <v>1500</v>
      </c>
      <c r="Q2167" t="s">
        <v>82</v>
      </c>
      <c r="S2167" t="s">
        <v>5983</v>
      </c>
      <c r="W2167" t="s">
        <v>42</v>
      </c>
      <c r="AK2167" t="s">
        <v>42</v>
      </c>
      <c r="AL2167" t="s">
        <v>43</v>
      </c>
    </row>
    <row r="2168" spans="1:38" x14ac:dyDescent="0.25">
      <c r="A2168">
        <v>2166</v>
      </c>
      <c r="B2168" t="s">
        <v>5984</v>
      </c>
      <c r="C2168" s="6" t="s">
        <v>2460</v>
      </c>
      <c r="D2168">
        <v>37</v>
      </c>
      <c r="E2168" t="s">
        <v>46</v>
      </c>
      <c r="F2168" t="s">
        <v>55</v>
      </c>
      <c r="G2168" t="s">
        <v>362</v>
      </c>
      <c r="H2168" t="s">
        <v>251</v>
      </c>
      <c r="I2168" t="s">
        <v>57</v>
      </c>
      <c r="J2168" t="s">
        <v>362</v>
      </c>
      <c r="K2168" t="s">
        <v>251</v>
      </c>
      <c r="L2168" t="s">
        <v>70</v>
      </c>
      <c r="N2168" t="s">
        <v>59</v>
      </c>
      <c r="O2168" t="s">
        <v>70</v>
      </c>
      <c r="P2168" t="s">
        <v>362</v>
      </c>
      <c r="Q2168" t="s">
        <v>251</v>
      </c>
      <c r="R2168" t="s">
        <v>57</v>
      </c>
      <c r="S2168" t="s">
        <v>1530</v>
      </c>
      <c r="W2168" t="s">
        <v>42</v>
      </c>
      <c r="AA2168" t="s">
        <v>42</v>
      </c>
      <c r="AL2168" t="s">
        <v>43</v>
      </c>
    </row>
    <row r="2169" spans="1:38" x14ac:dyDescent="0.25">
      <c r="A2169">
        <v>2167</v>
      </c>
      <c r="B2169" t="s">
        <v>5985</v>
      </c>
      <c r="C2169" s="6" t="s">
        <v>1902</v>
      </c>
      <c r="D2169">
        <v>39</v>
      </c>
      <c r="E2169" t="s">
        <v>54</v>
      </c>
      <c r="F2169" t="s">
        <v>55</v>
      </c>
      <c r="G2169" t="s">
        <v>341</v>
      </c>
      <c r="H2169" t="s">
        <v>101</v>
      </c>
      <c r="I2169" t="s">
        <v>57</v>
      </c>
      <c r="J2169" t="s">
        <v>341</v>
      </c>
      <c r="K2169" t="s">
        <v>101</v>
      </c>
      <c r="L2169" t="s">
        <v>70</v>
      </c>
      <c r="O2169" t="s">
        <v>70</v>
      </c>
      <c r="P2169" t="s">
        <v>341</v>
      </c>
      <c r="Q2169" t="s">
        <v>101</v>
      </c>
      <c r="R2169" t="s">
        <v>57</v>
      </c>
      <c r="S2169" t="s">
        <v>5986</v>
      </c>
      <c r="AB2169" t="s">
        <v>42</v>
      </c>
      <c r="AI2169" t="s">
        <v>1528</v>
      </c>
      <c r="AJ2169" t="s">
        <v>42</v>
      </c>
      <c r="AK2169" t="s">
        <v>42</v>
      </c>
      <c r="AL2169" t="s">
        <v>43</v>
      </c>
    </row>
    <row r="2170" spans="1:38" x14ac:dyDescent="0.25">
      <c r="A2170">
        <v>2168</v>
      </c>
      <c r="B2170" t="s">
        <v>5987</v>
      </c>
      <c r="C2170" s="6" t="s">
        <v>586</v>
      </c>
      <c r="D2170">
        <v>17</v>
      </c>
      <c r="E2170" t="s">
        <v>54</v>
      </c>
      <c r="F2170" t="s">
        <v>55</v>
      </c>
      <c r="G2170" t="s">
        <v>3731</v>
      </c>
      <c r="H2170" t="s">
        <v>101</v>
      </c>
      <c r="I2170" t="s">
        <v>57</v>
      </c>
      <c r="J2170" t="s">
        <v>101</v>
      </c>
      <c r="L2170" t="s">
        <v>50</v>
      </c>
      <c r="N2170" t="s">
        <v>69</v>
      </c>
      <c r="O2170" t="s">
        <v>110</v>
      </c>
      <c r="P2170" t="s">
        <v>496</v>
      </c>
      <c r="S2170" t="s">
        <v>5988</v>
      </c>
      <c r="V2170" t="s">
        <v>42</v>
      </c>
      <c r="W2170" t="s">
        <v>42</v>
      </c>
      <c r="AK2170" t="s">
        <v>42</v>
      </c>
      <c r="AL2170" t="s">
        <v>43</v>
      </c>
    </row>
    <row r="2171" spans="1:38" x14ac:dyDescent="0.25">
      <c r="A2171">
        <v>2169</v>
      </c>
      <c r="B2171" t="s">
        <v>5989</v>
      </c>
      <c r="C2171" s="6" t="s">
        <v>2309</v>
      </c>
      <c r="D2171">
        <v>52</v>
      </c>
      <c r="E2171" t="s">
        <v>46</v>
      </c>
      <c r="F2171" t="s">
        <v>55</v>
      </c>
      <c r="G2171" t="s">
        <v>422</v>
      </c>
      <c r="H2171" t="s">
        <v>82</v>
      </c>
      <c r="J2171" t="s">
        <v>422</v>
      </c>
      <c r="K2171" t="s">
        <v>82</v>
      </c>
      <c r="L2171" t="s">
        <v>70</v>
      </c>
      <c r="M2171" t="s">
        <v>5990</v>
      </c>
      <c r="N2171" t="s">
        <v>269</v>
      </c>
      <c r="O2171" t="s">
        <v>110</v>
      </c>
      <c r="S2171" t="s">
        <v>659</v>
      </c>
      <c r="U2171" t="s">
        <v>42</v>
      </c>
      <c r="V2171" t="s">
        <v>42</v>
      </c>
      <c r="AL2171" t="s">
        <v>43</v>
      </c>
    </row>
    <row r="2172" spans="1:38" x14ac:dyDescent="0.25">
      <c r="A2172">
        <v>2170</v>
      </c>
      <c r="B2172" t="s">
        <v>5991</v>
      </c>
      <c r="C2172" s="6" t="s">
        <v>4725</v>
      </c>
      <c r="D2172">
        <v>43</v>
      </c>
      <c r="E2172" t="s">
        <v>46</v>
      </c>
      <c r="F2172" t="s">
        <v>55</v>
      </c>
      <c r="G2172" t="s">
        <v>525</v>
      </c>
      <c r="H2172" t="s">
        <v>93</v>
      </c>
      <c r="I2172" t="s">
        <v>57</v>
      </c>
      <c r="J2172" t="s">
        <v>525</v>
      </c>
      <c r="L2172" t="s">
        <v>70</v>
      </c>
      <c r="N2172" t="s">
        <v>69</v>
      </c>
      <c r="O2172" t="s">
        <v>70</v>
      </c>
      <c r="P2172" t="s">
        <v>525</v>
      </c>
      <c r="S2172" t="s">
        <v>5992</v>
      </c>
      <c r="U2172" t="s">
        <v>42</v>
      </c>
      <c r="V2172" t="s">
        <v>42</v>
      </c>
      <c r="AA2172" t="s">
        <v>42</v>
      </c>
      <c r="AI2172" t="s">
        <v>5993</v>
      </c>
      <c r="AK2172" t="s">
        <v>42</v>
      </c>
      <c r="AL2172" t="s">
        <v>43</v>
      </c>
    </row>
    <row r="2173" spans="1:38" x14ac:dyDescent="0.25">
      <c r="A2173">
        <v>2171</v>
      </c>
      <c r="B2173" t="s">
        <v>5994</v>
      </c>
      <c r="C2173" s="6" t="s">
        <v>3508</v>
      </c>
      <c r="D2173">
        <v>36</v>
      </c>
      <c r="E2173" t="s">
        <v>54</v>
      </c>
      <c r="F2173" t="s">
        <v>47</v>
      </c>
      <c r="G2173" t="s">
        <v>101</v>
      </c>
      <c r="H2173" t="s">
        <v>101</v>
      </c>
      <c r="I2173" t="s">
        <v>57</v>
      </c>
      <c r="J2173" t="s">
        <v>101</v>
      </c>
      <c r="K2173" t="s">
        <v>101</v>
      </c>
      <c r="L2173" t="s">
        <v>34</v>
      </c>
      <c r="N2173" t="s">
        <v>59</v>
      </c>
      <c r="O2173" t="s">
        <v>377</v>
      </c>
      <c r="P2173" t="s">
        <v>101</v>
      </c>
      <c r="Q2173" t="s">
        <v>101</v>
      </c>
      <c r="S2173" t="s">
        <v>4478</v>
      </c>
      <c r="U2173" t="s">
        <v>42</v>
      </c>
      <c r="W2173" t="s">
        <v>42</v>
      </c>
      <c r="AA2173" t="s">
        <v>42</v>
      </c>
      <c r="AK2173" t="s">
        <v>42</v>
      </c>
      <c r="AL2173" t="s">
        <v>43</v>
      </c>
    </row>
    <row r="2174" spans="1:38" x14ac:dyDescent="0.25">
      <c r="A2174">
        <v>2172</v>
      </c>
      <c r="B2174" t="s">
        <v>5995</v>
      </c>
      <c r="C2174" s="6" t="s">
        <v>3643</v>
      </c>
      <c r="D2174">
        <v>42</v>
      </c>
      <c r="E2174" t="s">
        <v>46</v>
      </c>
      <c r="F2174" t="s">
        <v>55</v>
      </c>
      <c r="G2174" t="s">
        <v>101</v>
      </c>
      <c r="H2174" t="s">
        <v>101</v>
      </c>
      <c r="I2174" t="s">
        <v>57</v>
      </c>
      <c r="J2174" t="s">
        <v>101</v>
      </c>
      <c r="K2174" t="s">
        <v>101</v>
      </c>
      <c r="L2174" t="s">
        <v>50</v>
      </c>
      <c r="O2174" t="s">
        <v>975</v>
      </c>
      <c r="P2174" t="s">
        <v>101</v>
      </c>
      <c r="Q2174" t="s">
        <v>101</v>
      </c>
      <c r="R2174" t="s">
        <v>57</v>
      </c>
      <c r="S2174" t="s">
        <v>5996</v>
      </c>
      <c r="W2174" t="s">
        <v>42</v>
      </c>
      <c r="AA2174" t="s">
        <v>42</v>
      </c>
      <c r="AD2174" t="s">
        <v>42</v>
      </c>
      <c r="AK2174" t="s">
        <v>42</v>
      </c>
      <c r="AL2174" t="s">
        <v>43</v>
      </c>
    </row>
    <row r="2175" spans="1:38" x14ac:dyDescent="0.25">
      <c r="A2175">
        <v>2173</v>
      </c>
      <c r="B2175" t="s">
        <v>5997</v>
      </c>
      <c r="C2175" s="6" t="s">
        <v>2201</v>
      </c>
      <c r="D2175">
        <v>35</v>
      </c>
      <c r="E2175" t="s">
        <v>54</v>
      </c>
      <c r="F2175" t="s">
        <v>55</v>
      </c>
      <c r="G2175" t="s">
        <v>151</v>
      </c>
      <c r="H2175" t="s">
        <v>93</v>
      </c>
      <c r="J2175" t="s">
        <v>151</v>
      </c>
      <c r="K2175" t="s">
        <v>93</v>
      </c>
      <c r="L2175" t="s">
        <v>70</v>
      </c>
      <c r="N2175" t="s">
        <v>102</v>
      </c>
      <c r="O2175" t="s">
        <v>70</v>
      </c>
      <c r="S2175" t="s">
        <v>125</v>
      </c>
      <c r="AD2175" t="s">
        <v>42</v>
      </c>
      <c r="AL2175" t="s">
        <v>43</v>
      </c>
    </row>
    <row r="2176" spans="1:38" x14ac:dyDescent="0.25">
      <c r="A2176">
        <v>2174</v>
      </c>
      <c r="B2176" t="s">
        <v>5998</v>
      </c>
      <c r="C2176" s="6" t="s">
        <v>2224</v>
      </c>
      <c r="D2176">
        <v>33</v>
      </c>
      <c r="E2176" t="s">
        <v>46</v>
      </c>
      <c r="F2176" t="s">
        <v>55</v>
      </c>
      <c r="G2176" t="s">
        <v>48</v>
      </c>
      <c r="H2176" t="s">
        <v>49</v>
      </c>
      <c r="I2176" t="s">
        <v>57</v>
      </c>
      <c r="J2176" t="s">
        <v>48</v>
      </c>
      <c r="K2176" t="s">
        <v>49</v>
      </c>
      <c r="L2176" t="s">
        <v>70</v>
      </c>
      <c r="N2176" t="s">
        <v>59</v>
      </c>
      <c r="O2176" t="s">
        <v>70</v>
      </c>
      <c r="P2176" t="s">
        <v>48</v>
      </c>
      <c r="Q2176" t="s">
        <v>49</v>
      </c>
      <c r="R2176" t="s">
        <v>57</v>
      </c>
      <c r="S2176" t="s">
        <v>5999</v>
      </c>
      <c r="U2176" t="s">
        <v>42</v>
      </c>
      <c r="V2176" t="s">
        <v>42</v>
      </c>
      <c r="W2176" t="s">
        <v>42</v>
      </c>
      <c r="AA2176" t="s">
        <v>42</v>
      </c>
      <c r="AC2176" t="s">
        <v>42</v>
      </c>
      <c r="AL2176" t="s">
        <v>43</v>
      </c>
    </row>
    <row r="2177" spans="1:38" x14ac:dyDescent="0.25">
      <c r="A2177">
        <v>2175</v>
      </c>
      <c r="B2177" t="s">
        <v>6000</v>
      </c>
      <c r="C2177" s="6" t="s">
        <v>3522</v>
      </c>
      <c r="D2177">
        <v>53</v>
      </c>
      <c r="E2177" t="s">
        <v>54</v>
      </c>
      <c r="F2177" t="s">
        <v>47</v>
      </c>
      <c r="G2177" t="s">
        <v>146</v>
      </c>
      <c r="H2177" t="s">
        <v>49</v>
      </c>
      <c r="I2177" t="s">
        <v>57</v>
      </c>
      <c r="J2177" t="s">
        <v>146</v>
      </c>
      <c r="K2177" t="s">
        <v>49</v>
      </c>
      <c r="L2177" t="s">
        <v>50</v>
      </c>
      <c r="N2177" t="s">
        <v>59</v>
      </c>
      <c r="O2177" t="s">
        <v>70</v>
      </c>
      <c r="P2177" t="s">
        <v>146</v>
      </c>
      <c r="Q2177" t="s">
        <v>49</v>
      </c>
      <c r="S2177" t="s">
        <v>2195</v>
      </c>
      <c r="U2177" t="s">
        <v>42</v>
      </c>
      <c r="W2177" t="s">
        <v>42</v>
      </c>
      <c r="AK2177" t="s">
        <v>42</v>
      </c>
      <c r="AL2177" t="s">
        <v>43</v>
      </c>
    </row>
    <row r="2178" spans="1:38" x14ac:dyDescent="0.25">
      <c r="A2178">
        <v>2176</v>
      </c>
      <c r="B2178" t="s">
        <v>6001</v>
      </c>
      <c r="C2178" s="6" t="s">
        <v>3088</v>
      </c>
      <c r="D2178">
        <v>29</v>
      </c>
      <c r="E2178" t="s">
        <v>46</v>
      </c>
      <c r="F2178" t="s">
        <v>55</v>
      </c>
      <c r="G2178" t="s">
        <v>525</v>
      </c>
      <c r="H2178" t="s">
        <v>93</v>
      </c>
      <c r="I2178" t="s">
        <v>57</v>
      </c>
      <c r="J2178" t="s">
        <v>525</v>
      </c>
      <c r="K2178" t="s">
        <v>93</v>
      </c>
      <c r="L2178" t="s">
        <v>70</v>
      </c>
      <c r="O2178" t="s">
        <v>110</v>
      </c>
      <c r="P2178" t="s">
        <v>93</v>
      </c>
      <c r="Q2178" t="s">
        <v>93</v>
      </c>
      <c r="R2178" t="s">
        <v>57</v>
      </c>
      <c r="S2178" t="s">
        <v>342</v>
      </c>
      <c r="U2178" t="s">
        <v>42</v>
      </c>
      <c r="AK2178" t="s">
        <v>42</v>
      </c>
      <c r="AL2178" t="s">
        <v>43</v>
      </c>
    </row>
    <row r="2179" spans="1:38" x14ac:dyDescent="0.25">
      <c r="A2179">
        <v>2177</v>
      </c>
      <c r="B2179" t="s">
        <v>6002</v>
      </c>
      <c r="C2179" s="6" t="s">
        <v>6003</v>
      </c>
      <c r="D2179">
        <v>39</v>
      </c>
      <c r="E2179" t="s">
        <v>46</v>
      </c>
      <c r="F2179" t="s">
        <v>55</v>
      </c>
      <c r="G2179" t="s">
        <v>418</v>
      </c>
      <c r="H2179" t="s">
        <v>93</v>
      </c>
      <c r="J2179" t="s">
        <v>418</v>
      </c>
      <c r="K2179" t="s">
        <v>93</v>
      </c>
      <c r="L2179" t="s">
        <v>70</v>
      </c>
      <c r="N2179" t="s">
        <v>170</v>
      </c>
      <c r="O2179" t="s">
        <v>70</v>
      </c>
      <c r="S2179" t="s">
        <v>6004</v>
      </c>
      <c r="U2179" t="s">
        <v>42</v>
      </c>
      <c r="V2179" t="s">
        <v>42</v>
      </c>
      <c r="AL2179" t="s">
        <v>43</v>
      </c>
    </row>
    <row r="2180" spans="1:38" x14ac:dyDescent="0.25">
      <c r="A2180">
        <v>2178</v>
      </c>
      <c r="B2180" t="s">
        <v>6005</v>
      </c>
      <c r="C2180" s="6" t="s">
        <v>2632</v>
      </c>
      <c r="D2180">
        <v>35</v>
      </c>
      <c r="E2180" t="s">
        <v>46</v>
      </c>
      <c r="F2180" t="s">
        <v>55</v>
      </c>
      <c r="G2180" t="s">
        <v>150</v>
      </c>
      <c r="H2180" t="s">
        <v>93</v>
      </c>
      <c r="I2180" t="s">
        <v>57</v>
      </c>
      <c r="J2180" t="s">
        <v>150</v>
      </c>
      <c r="K2180" t="s">
        <v>93</v>
      </c>
      <c r="L2180" t="s">
        <v>70</v>
      </c>
      <c r="N2180" t="s">
        <v>170</v>
      </c>
      <c r="O2180" t="s">
        <v>70</v>
      </c>
      <c r="P2180" t="s">
        <v>150</v>
      </c>
      <c r="Q2180" t="s">
        <v>93</v>
      </c>
      <c r="S2180" t="s">
        <v>6006</v>
      </c>
      <c r="W2180" t="s">
        <v>42</v>
      </c>
      <c r="X2180" t="s">
        <v>42</v>
      </c>
      <c r="Y2180" t="s">
        <v>42</v>
      </c>
      <c r="AK2180" t="s">
        <v>42</v>
      </c>
      <c r="AL2180" t="s">
        <v>43</v>
      </c>
    </row>
    <row r="2181" spans="1:38" x14ac:dyDescent="0.25">
      <c r="A2181">
        <v>2179</v>
      </c>
      <c r="B2181" t="s">
        <v>6007</v>
      </c>
      <c r="C2181" s="6" t="s">
        <v>605</v>
      </c>
      <c r="D2181">
        <v>63</v>
      </c>
      <c r="E2181" t="s">
        <v>46</v>
      </c>
      <c r="F2181" t="s">
        <v>55</v>
      </c>
      <c r="G2181" t="s">
        <v>395</v>
      </c>
      <c r="H2181" t="s">
        <v>49</v>
      </c>
      <c r="I2181" t="s">
        <v>57</v>
      </c>
      <c r="J2181" t="s">
        <v>395</v>
      </c>
      <c r="K2181" t="s">
        <v>49</v>
      </c>
      <c r="L2181" t="s">
        <v>70</v>
      </c>
      <c r="O2181" t="s">
        <v>70</v>
      </c>
      <c r="P2181" t="s">
        <v>395</v>
      </c>
      <c r="Q2181" t="s">
        <v>49</v>
      </c>
      <c r="R2181" t="s">
        <v>57</v>
      </c>
      <c r="S2181" t="s">
        <v>412</v>
      </c>
      <c r="W2181" t="s">
        <v>42</v>
      </c>
      <c r="AK2181" t="s">
        <v>42</v>
      </c>
      <c r="AL2181" t="s">
        <v>43</v>
      </c>
    </row>
    <row r="2182" spans="1:38" x14ac:dyDescent="0.25">
      <c r="A2182">
        <v>2180</v>
      </c>
      <c r="B2182" t="s">
        <v>6008</v>
      </c>
      <c r="C2182" s="6" t="s">
        <v>1278</v>
      </c>
      <c r="D2182">
        <v>54</v>
      </c>
      <c r="E2182" t="s">
        <v>46</v>
      </c>
      <c r="F2182" t="s">
        <v>55</v>
      </c>
      <c r="G2182" t="s">
        <v>136</v>
      </c>
      <c r="H2182" t="s">
        <v>137</v>
      </c>
      <c r="I2182" t="s">
        <v>57</v>
      </c>
      <c r="J2182" t="s">
        <v>136</v>
      </c>
      <c r="K2182" t="s">
        <v>137</v>
      </c>
      <c r="L2182" t="s">
        <v>70</v>
      </c>
      <c r="N2182" t="s">
        <v>350</v>
      </c>
      <c r="O2182" t="s">
        <v>70</v>
      </c>
      <c r="P2182" t="s">
        <v>136</v>
      </c>
      <c r="Q2182" t="s">
        <v>137</v>
      </c>
      <c r="S2182" t="s">
        <v>878</v>
      </c>
      <c r="U2182" t="s">
        <v>42</v>
      </c>
      <c r="W2182" t="s">
        <v>42</v>
      </c>
      <c r="AK2182" t="s">
        <v>42</v>
      </c>
      <c r="AL2182" t="s">
        <v>43</v>
      </c>
    </row>
    <row r="2183" spans="1:38" x14ac:dyDescent="0.25">
      <c r="A2183">
        <v>2181</v>
      </c>
      <c r="B2183" t="s">
        <v>6009</v>
      </c>
      <c r="C2183" s="6" t="s">
        <v>1759</v>
      </c>
      <c r="D2183">
        <v>43</v>
      </c>
      <c r="E2183" t="s">
        <v>54</v>
      </c>
      <c r="F2183" t="s">
        <v>55</v>
      </c>
      <c r="G2183" t="s">
        <v>97</v>
      </c>
      <c r="J2183" t="s">
        <v>790</v>
      </c>
      <c r="K2183" t="s">
        <v>82</v>
      </c>
      <c r="L2183" t="s">
        <v>34</v>
      </c>
      <c r="M2183" t="s">
        <v>6010</v>
      </c>
      <c r="N2183" t="s">
        <v>269</v>
      </c>
      <c r="O2183" t="s">
        <v>110</v>
      </c>
      <c r="S2183" t="s">
        <v>84</v>
      </c>
      <c r="U2183" t="s">
        <v>42</v>
      </c>
      <c r="AL2183" t="s">
        <v>43</v>
      </c>
    </row>
    <row r="2184" spans="1:38" x14ac:dyDescent="0.25">
      <c r="A2184">
        <v>2182</v>
      </c>
      <c r="B2184" t="s">
        <v>6011</v>
      </c>
      <c r="C2184" s="6" t="s">
        <v>6012</v>
      </c>
      <c r="D2184">
        <v>35</v>
      </c>
      <c r="E2184" t="s">
        <v>46</v>
      </c>
      <c r="F2184" t="s">
        <v>55</v>
      </c>
      <c r="G2184" t="s">
        <v>305</v>
      </c>
      <c r="H2184" t="s">
        <v>93</v>
      </c>
      <c r="I2184" t="s">
        <v>57</v>
      </c>
      <c r="J2184" t="s">
        <v>305</v>
      </c>
      <c r="K2184" t="s">
        <v>93</v>
      </c>
      <c r="L2184" t="s">
        <v>70</v>
      </c>
      <c r="O2184" t="s">
        <v>70</v>
      </c>
      <c r="P2184" t="s">
        <v>305</v>
      </c>
      <c r="Q2184" t="s">
        <v>93</v>
      </c>
      <c r="R2184" t="s">
        <v>57</v>
      </c>
      <c r="S2184" t="s">
        <v>6013</v>
      </c>
      <c r="Y2184" t="s">
        <v>42</v>
      </c>
      <c r="AC2184" t="s">
        <v>42</v>
      </c>
      <c r="AK2184" t="s">
        <v>42</v>
      </c>
      <c r="AL2184" t="s">
        <v>43</v>
      </c>
    </row>
    <row r="2185" spans="1:38" x14ac:dyDescent="0.25">
      <c r="A2185">
        <v>2183</v>
      </c>
      <c r="B2185" t="s">
        <v>6014</v>
      </c>
      <c r="C2185" s="6" t="s">
        <v>883</v>
      </c>
      <c r="D2185">
        <v>65</v>
      </c>
      <c r="E2185" t="s">
        <v>46</v>
      </c>
      <c r="F2185" t="s">
        <v>55</v>
      </c>
      <c r="G2185" t="s">
        <v>357</v>
      </c>
      <c r="H2185" t="s">
        <v>93</v>
      </c>
      <c r="I2185" t="s">
        <v>57</v>
      </c>
      <c r="J2185" t="s">
        <v>146</v>
      </c>
      <c r="L2185" t="s">
        <v>50</v>
      </c>
      <c r="N2185" t="s">
        <v>170</v>
      </c>
      <c r="O2185" t="s">
        <v>110</v>
      </c>
      <c r="P2185" t="s">
        <v>146</v>
      </c>
      <c r="S2185" t="s">
        <v>873</v>
      </c>
      <c r="V2185" t="s">
        <v>42</v>
      </c>
      <c r="AL2185" t="s">
        <v>43</v>
      </c>
    </row>
    <row r="2186" spans="1:38" x14ac:dyDescent="0.25">
      <c r="A2186">
        <v>2184</v>
      </c>
      <c r="B2186" t="s">
        <v>6015</v>
      </c>
      <c r="C2186" s="6" t="s">
        <v>1743</v>
      </c>
      <c r="D2186">
        <v>49</v>
      </c>
      <c r="E2186" t="s">
        <v>46</v>
      </c>
      <c r="F2186" t="s">
        <v>55</v>
      </c>
      <c r="G2186" t="s">
        <v>208</v>
      </c>
      <c r="H2186" t="s">
        <v>93</v>
      </c>
      <c r="I2186" t="s">
        <v>57</v>
      </c>
      <c r="J2186" t="s">
        <v>208</v>
      </c>
      <c r="K2186" t="s">
        <v>93</v>
      </c>
      <c r="L2186" t="s">
        <v>50</v>
      </c>
      <c r="N2186" t="s">
        <v>59</v>
      </c>
      <c r="O2186" t="s">
        <v>70</v>
      </c>
      <c r="P2186" t="s">
        <v>208</v>
      </c>
      <c r="Q2186" t="s">
        <v>93</v>
      </c>
      <c r="S2186" t="s">
        <v>6016</v>
      </c>
      <c r="U2186" t="s">
        <v>42</v>
      </c>
      <c r="AK2186" t="s">
        <v>42</v>
      </c>
      <c r="AL2186" t="s">
        <v>43</v>
      </c>
    </row>
    <row r="2187" spans="1:38" x14ac:dyDescent="0.25">
      <c r="A2187">
        <v>2185</v>
      </c>
      <c r="B2187" t="s">
        <v>6017</v>
      </c>
      <c r="C2187" s="6" t="s">
        <v>6018</v>
      </c>
      <c r="D2187">
        <v>29</v>
      </c>
      <c r="E2187" t="s">
        <v>46</v>
      </c>
      <c r="F2187" t="s">
        <v>55</v>
      </c>
      <c r="G2187" t="s">
        <v>909</v>
      </c>
      <c r="H2187" t="s">
        <v>93</v>
      </c>
      <c r="I2187" t="s">
        <v>57</v>
      </c>
      <c r="J2187" t="s">
        <v>909</v>
      </c>
      <c r="K2187" t="s">
        <v>93</v>
      </c>
      <c r="L2187" t="s">
        <v>70</v>
      </c>
      <c r="N2187" t="s">
        <v>59</v>
      </c>
      <c r="O2187" t="s">
        <v>70</v>
      </c>
      <c r="P2187" t="s">
        <v>909</v>
      </c>
      <c r="Q2187" t="s">
        <v>93</v>
      </c>
      <c r="R2187" t="s">
        <v>57</v>
      </c>
      <c r="S2187" t="s">
        <v>6019</v>
      </c>
      <c r="U2187" t="s">
        <v>42</v>
      </c>
      <c r="V2187" t="s">
        <v>42</v>
      </c>
      <c r="W2187" t="s">
        <v>42</v>
      </c>
      <c r="AC2187" t="s">
        <v>42</v>
      </c>
      <c r="AL2187" t="s">
        <v>43</v>
      </c>
    </row>
    <row r="2188" spans="1:38" x14ac:dyDescent="0.25">
      <c r="A2188">
        <v>2186</v>
      </c>
      <c r="B2188" t="s">
        <v>6020</v>
      </c>
      <c r="C2188" s="6" t="s">
        <v>2961</v>
      </c>
      <c r="D2188">
        <v>35</v>
      </c>
      <c r="E2188" t="s">
        <v>46</v>
      </c>
      <c r="F2188" t="s">
        <v>55</v>
      </c>
      <c r="G2188" t="s">
        <v>428</v>
      </c>
      <c r="H2188" t="s">
        <v>93</v>
      </c>
      <c r="I2188" t="s">
        <v>57</v>
      </c>
      <c r="J2188" t="s">
        <v>82</v>
      </c>
      <c r="K2188" t="s">
        <v>82</v>
      </c>
      <c r="L2188" t="s">
        <v>50</v>
      </c>
      <c r="O2188" t="s">
        <v>70</v>
      </c>
      <c r="S2188" t="s">
        <v>6021</v>
      </c>
      <c r="U2188" t="s">
        <v>42</v>
      </c>
      <c r="V2188" t="s">
        <v>42</v>
      </c>
      <c r="AK2188" t="s">
        <v>42</v>
      </c>
      <c r="AL2188" t="s">
        <v>43</v>
      </c>
    </row>
    <row r="2189" spans="1:38" x14ac:dyDescent="0.25">
      <c r="A2189">
        <v>2187</v>
      </c>
      <c r="B2189" t="s">
        <v>6022</v>
      </c>
      <c r="C2189" s="6" t="s">
        <v>2302</v>
      </c>
      <c r="D2189">
        <v>35</v>
      </c>
      <c r="E2189" t="s">
        <v>46</v>
      </c>
      <c r="F2189" t="s">
        <v>55</v>
      </c>
      <c r="G2189" t="s">
        <v>418</v>
      </c>
      <c r="H2189" t="s">
        <v>93</v>
      </c>
      <c r="I2189" t="s">
        <v>57</v>
      </c>
      <c r="J2189" t="s">
        <v>418</v>
      </c>
      <c r="K2189" t="s">
        <v>93</v>
      </c>
      <c r="L2189" t="s">
        <v>70</v>
      </c>
      <c r="N2189" t="s">
        <v>59</v>
      </c>
      <c r="O2189" t="s">
        <v>70</v>
      </c>
      <c r="P2189" t="s">
        <v>418</v>
      </c>
      <c r="Q2189" t="s">
        <v>93</v>
      </c>
      <c r="R2189" t="s">
        <v>57</v>
      </c>
      <c r="S2189" t="s">
        <v>6023</v>
      </c>
      <c r="U2189" t="s">
        <v>42</v>
      </c>
      <c r="V2189" t="s">
        <v>42</v>
      </c>
      <c r="W2189" t="s">
        <v>42</v>
      </c>
      <c r="AC2189" t="s">
        <v>42</v>
      </c>
      <c r="AL2189" t="s">
        <v>43</v>
      </c>
    </row>
    <row r="2190" spans="1:38" x14ac:dyDescent="0.25">
      <c r="A2190">
        <v>2188</v>
      </c>
      <c r="B2190" t="s">
        <v>6024</v>
      </c>
      <c r="C2190" s="6" t="s">
        <v>6025</v>
      </c>
      <c r="D2190">
        <v>50</v>
      </c>
      <c r="E2190" t="s">
        <v>46</v>
      </c>
      <c r="F2190" t="s">
        <v>47</v>
      </c>
      <c r="G2190" t="s">
        <v>3759</v>
      </c>
      <c r="H2190" t="s">
        <v>251</v>
      </c>
      <c r="I2190" t="s">
        <v>57</v>
      </c>
      <c r="J2190" t="s">
        <v>82</v>
      </c>
      <c r="K2190" t="s">
        <v>82</v>
      </c>
      <c r="L2190" t="s">
        <v>50</v>
      </c>
      <c r="N2190" t="s">
        <v>59</v>
      </c>
      <c r="O2190" t="s">
        <v>287</v>
      </c>
      <c r="P2190" t="s">
        <v>82</v>
      </c>
      <c r="Q2190" t="s">
        <v>82</v>
      </c>
      <c r="R2190" t="s">
        <v>57</v>
      </c>
      <c r="S2190" t="s">
        <v>6026</v>
      </c>
      <c r="V2190" t="s">
        <v>42</v>
      </c>
      <c r="W2190" t="s">
        <v>42</v>
      </c>
      <c r="X2190" t="s">
        <v>42</v>
      </c>
      <c r="Y2190" t="s">
        <v>42</v>
      </c>
      <c r="AC2190" t="s">
        <v>42</v>
      </c>
      <c r="AL2190" t="s">
        <v>43</v>
      </c>
    </row>
    <row r="2191" spans="1:38" x14ac:dyDescent="0.25">
      <c r="A2191">
        <v>2189</v>
      </c>
      <c r="B2191" t="s">
        <v>6027</v>
      </c>
      <c r="C2191" s="6" t="s">
        <v>6028</v>
      </c>
      <c r="D2191">
        <v>46</v>
      </c>
      <c r="E2191" t="s">
        <v>46</v>
      </c>
      <c r="F2191" t="s">
        <v>55</v>
      </c>
      <c r="G2191" t="s">
        <v>82</v>
      </c>
      <c r="J2191" t="s">
        <v>82</v>
      </c>
      <c r="K2191" t="s">
        <v>82</v>
      </c>
      <c r="L2191" t="s">
        <v>50</v>
      </c>
      <c r="N2191" t="s">
        <v>59</v>
      </c>
      <c r="O2191" t="s">
        <v>70</v>
      </c>
      <c r="S2191" t="s">
        <v>6029</v>
      </c>
      <c r="AA2191" t="s">
        <v>42</v>
      </c>
      <c r="AI2191" t="s">
        <v>1528</v>
      </c>
      <c r="AL2191" t="s">
        <v>43</v>
      </c>
    </row>
    <row r="2192" spans="1:38" x14ac:dyDescent="0.25">
      <c r="A2192">
        <v>2190</v>
      </c>
      <c r="B2192" t="s">
        <v>6030</v>
      </c>
      <c r="C2192" s="6" t="s">
        <v>6031</v>
      </c>
      <c r="D2192">
        <v>59</v>
      </c>
      <c r="E2192" t="s">
        <v>46</v>
      </c>
      <c r="F2192" t="s">
        <v>55</v>
      </c>
      <c r="G2192" t="s">
        <v>6032</v>
      </c>
      <c r="H2192" t="s">
        <v>6033</v>
      </c>
      <c r="I2192" t="s">
        <v>1079</v>
      </c>
      <c r="J2192" t="s">
        <v>842</v>
      </c>
      <c r="K2192" t="s">
        <v>82</v>
      </c>
      <c r="L2192" t="s">
        <v>34</v>
      </c>
      <c r="O2192" t="s">
        <v>110</v>
      </c>
      <c r="S2192" t="s">
        <v>6034</v>
      </c>
      <c r="AG2192" t="s">
        <v>42</v>
      </c>
      <c r="AI2192" t="s">
        <v>487</v>
      </c>
      <c r="AK2192" t="s">
        <v>42</v>
      </c>
      <c r="AL2192" t="s">
        <v>43</v>
      </c>
    </row>
    <row r="2193" spans="1:38" x14ac:dyDescent="0.25">
      <c r="A2193">
        <v>2191</v>
      </c>
      <c r="B2193" t="s">
        <v>6035</v>
      </c>
      <c r="C2193" s="6" t="s">
        <v>3126</v>
      </c>
      <c r="D2193">
        <v>44</v>
      </c>
      <c r="E2193" t="s">
        <v>54</v>
      </c>
      <c r="F2193" t="s">
        <v>55</v>
      </c>
      <c r="G2193" t="s">
        <v>749</v>
      </c>
      <c r="H2193" t="s">
        <v>82</v>
      </c>
      <c r="I2193" t="s">
        <v>57</v>
      </c>
      <c r="J2193" t="s">
        <v>749</v>
      </c>
      <c r="K2193" t="s">
        <v>82</v>
      </c>
      <c r="L2193" t="s">
        <v>70</v>
      </c>
      <c r="N2193" t="s">
        <v>59</v>
      </c>
      <c r="O2193" t="s">
        <v>70</v>
      </c>
      <c r="P2193" t="s">
        <v>749</v>
      </c>
      <c r="Q2193" t="s">
        <v>82</v>
      </c>
      <c r="R2193" t="s">
        <v>57</v>
      </c>
      <c r="S2193" t="s">
        <v>6036</v>
      </c>
      <c r="U2193" t="s">
        <v>42</v>
      </c>
      <c r="V2193" t="s">
        <v>42</v>
      </c>
      <c r="W2193" t="s">
        <v>42</v>
      </c>
      <c r="X2193" t="s">
        <v>42</v>
      </c>
      <c r="AA2193" t="s">
        <v>42</v>
      </c>
      <c r="AL2193" t="s">
        <v>43</v>
      </c>
    </row>
    <row r="2194" spans="1:38" x14ac:dyDescent="0.25">
      <c r="A2194">
        <v>2192</v>
      </c>
      <c r="B2194" t="s">
        <v>6037</v>
      </c>
      <c r="C2194" s="6" t="s">
        <v>2157</v>
      </c>
      <c r="D2194">
        <v>51</v>
      </c>
      <c r="E2194" t="s">
        <v>46</v>
      </c>
      <c r="F2194" t="s">
        <v>55</v>
      </c>
      <c r="G2194" t="s">
        <v>49</v>
      </c>
      <c r="H2194" t="s">
        <v>49</v>
      </c>
      <c r="I2194" t="s">
        <v>57</v>
      </c>
      <c r="J2194" t="s">
        <v>146</v>
      </c>
      <c r="K2194" t="s">
        <v>49</v>
      </c>
      <c r="L2194" t="s">
        <v>50</v>
      </c>
      <c r="N2194" t="s">
        <v>59</v>
      </c>
      <c r="O2194" t="s">
        <v>70</v>
      </c>
      <c r="P2194" t="s">
        <v>49</v>
      </c>
      <c r="Q2194" t="s">
        <v>49</v>
      </c>
      <c r="R2194" t="s">
        <v>57</v>
      </c>
      <c r="S2194" t="s">
        <v>6038</v>
      </c>
      <c r="V2194" t="s">
        <v>42</v>
      </c>
      <c r="Y2194" t="s">
        <v>42</v>
      </c>
      <c r="Z2194" t="s">
        <v>42</v>
      </c>
      <c r="AA2194" t="s">
        <v>42</v>
      </c>
      <c r="AC2194" t="s">
        <v>42</v>
      </c>
      <c r="AL2194" t="s">
        <v>43</v>
      </c>
    </row>
    <row r="2195" spans="1:38" x14ac:dyDescent="0.25">
      <c r="A2195">
        <v>2193</v>
      </c>
      <c r="B2195" t="s">
        <v>6039</v>
      </c>
      <c r="C2195" s="6" t="s">
        <v>3882</v>
      </c>
      <c r="D2195">
        <v>31</v>
      </c>
      <c r="E2195" t="s">
        <v>46</v>
      </c>
      <c r="F2195" t="s">
        <v>345</v>
      </c>
      <c r="G2195" t="s">
        <v>58</v>
      </c>
      <c r="H2195" t="s">
        <v>49</v>
      </c>
      <c r="I2195" t="s">
        <v>57</v>
      </c>
      <c r="J2195" t="s">
        <v>58</v>
      </c>
      <c r="K2195" t="s">
        <v>49</v>
      </c>
      <c r="L2195" t="s">
        <v>70</v>
      </c>
      <c r="N2195" t="s">
        <v>59</v>
      </c>
      <c r="O2195" t="s">
        <v>70</v>
      </c>
      <c r="P2195" t="s">
        <v>58</v>
      </c>
      <c r="Q2195" t="s">
        <v>49</v>
      </c>
      <c r="R2195" t="s">
        <v>57</v>
      </c>
      <c r="S2195" t="s">
        <v>6040</v>
      </c>
      <c r="U2195" t="s">
        <v>42</v>
      </c>
      <c r="W2195" t="s">
        <v>42</v>
      </c>
      <c r="AL2195" t="s">
        <v>43</v>
      </c>
    </row>
    <row r="2196" spans="1:38" x14ac:dyDescent="0.25">
      <c r="A2196">
        <v>2194</v>
      </c>
      <c r="B2196" t="s">
        <v>6041</v>
      </c>
      <c r="C2196" s="6" t="s">
        <v>6042</v>
      </c>
      <c r="D2196">
        <v>50</v>
      </c>
      <c r="E2196" t="s">
        <v>54</v>
      </c>
      <c r="F2196" t="s">
        <v>55</v>
      </c>
      <c r="G2196" t="s">
        <v>132</v>
      </c>
      <c r="H2196" t="s">
        <v>93</v>
      </c>
      <c r="I2196" t="s">
        <v>57</v>
      </c>
      <c r="J2196" t="s">
        <v>132</v>
      </c>
      <c r="L2196" t="s">
        <v>70</v>
      </c>
      <c r="N2196" t="s">
        <v>59</v>
      </c>
      <c r="O2196" t="s">
        <v>70</v>
      </c>
      <c r="P2196" t="s">
        <v>132</v>
      </c>
      <c r="S2196" t="s">
        <v>6043</v>
      </c>
      <c r="U2196" t="s">
        <v>42</v>
      </c>
      <c r="AC2196" t="s">
        <v>42</v>
      </c>
      <c r="AK2196" t="s">
        <v>42</v>
      </c>
      <c r="AL2196" t="s">
        <v>43</v>
      </c>
    </row>
    <row r="2197" spans="1:38" x14ac:dyDescent="0.25">
      <c r="A2197">
        <v>2195</v>
      </c>
      <c r="B2197" t="s">
        <v>6044</v>
      </c>
      <c r="C2197" s="6" t="s">
        <v>3375</v>
      </c>
      <c r="D2197">
        <v>66</v>
      </c>
      <c r="E2197" t="s">
        <v>60</v>
      </c>
      <c r="F2197" t="s">
        <v>55</v>
      </c>
      <c r="G2197" t="s">
        <v>2091</v>
      </c>
      <c r="H2197" t="s">
        <v>82</v>
      </c>
      <c r="I2197" t="s">
        <v>57</v>
      </c>
      <c r="J2197" t="s">
        <v>2091</v>
      </c>
      <c r="K2197" t="s">
        <v>82</v>
      </c>
      <c r="L2197" t="s">
        <v>70</v>
      </c>
      <c r="N2197" t="s">
        <v>6045</v>
      </c>
      <c r="O2197" t="s">
        <v>70</v>
      </c>
      <c r="P2197" t="s">
        <v>2091</v>
      </c>
      <c r="Q2197" t="s">
        <v>82</v>
      </c>
      <c r="S2197" t="s">
        <v>6046</v>
      </c>
      <c r="T2197" t="s">
        <v>6047</v>
      </c>
      <c r="Y2197" t="s">
        <v>42</v>
      </c>
      <c r="AD2197" t="s">
        <v>42</v>
      </c>
      <c r="AF2197" t="s">
        <v>42</v>
      </c>
      <c r="AH2197" t="s">
        <v>42</v>
      </c>
      <c r="AK2197" t="s">
        <v>42</v>
      </c>
      <c r="AL2197" t="s">
        <v>43</v>
      </c>
    </row>
    <row r="2198" spans="1:38" x14ac:dyDescent="0.25">
      <c r="A2198">
        <v>2196</v>
      </c>
      <c r="B2198" t="s">
        <v>6048</v>
      </c>
      <c r="C2198" s="6" t="s">
        <v>2730</v>
      </c>
      <c r="D2198">
        <v>28</v>
      </c>
      <c r="E2198" t="s">
        <v>54</v>
      </c>
      <c r="F2198" t="s">
        <v>55</v>
      </c>
      <c r="G2198" t="s">
        <v>146</v>
      </c>
      <c r="H2198" t="s">
        <v>49</v>
      </c>
      <c r="I2198" t="s">
        <v>57</v>
      </c>
      <c r="J2198" t="s">
        <v>146</v>
      </c>
      <c r="L2198" t="s">
        <v>70</v>
      </c>
      <c r="N2198" t="s">
        <v>2633</v>
      </c>
      <c r="O2198" t="s">
        <v>70</v>
      </c>
      <c r="P2198" t="s">
        <v>146</v>
      </c>
      <c r="S2198" t="s">
        <v>962</v>
      </c>
      <c r="AD2198" t="s">
        <v>42</v>
      </c>
      <c r="AK2198" t="s">
        <v>42</v>
      </c>
      <c r="AL2198" t="s">
        <v>43</v>
      </c>
    </row>
    <row r="2199" spans="1:38" x14ac:dyDescent="0.25">
      <c r="A2199">
        <v>2197</v>
      </c>
      <c r="B2199" t="s">
        <v>6049</v>
      </c>
      <c r="C2199" s="6" t="s">
        <v>6050</v>
      </c>
      <c r="D2199">
        <v>46</v>
      </c>
      <c r="E2199" t="s">
        <v>46</v>
      </c>
      <c r="F2199" t="s">
        <v>55</v>
      </c>
      <c r="G2199" t="s">
        <v>624</v>
      </c>
      <c r="H2199" t="s">
        <v>93</v>
      </c>
      <c r="I2199" t="s">
        <v>57</v>
      </c>
      <c r="J2199" t="s">
        <v>624</v>
      </c>
      <c r="K2199" t="s">
        <v>93</v>
      </c>
      <c r="L2199" t="s">
        <v>70</v>
      </c>
      <c r="N2199" t="s">
        <v>170</v>
      </c>
      <c r="O2199" t="s">
        <v>70</v>
      </c>
      <c r="P2199" t="s">
        <v>624</v>
      </c>
      <c r="Q2199" t="s">
        <v>93</v>
      </c>
      <c r="R2199" t="s">
        <v>57</v>
      </c>
      <c r="S2199" t="s">
        <v>6051</v>
      </c>
      <c r="U2199" t="s">
        <v>42</v>
      </c>
      <c r="W2199" t="s">
        <v>42</v>
      </c>
      <c r="AC2199" t="s">
        <v>42</v>
      </c>
      <c r="AL2199" t="s">
        <v>43</v>
      </c>
    </row>
    <row r="2200" spans="1:38" x14ac:dyDescent="0.25">
      <c r="A2200">
        <v>2198</v>
      </c>
      <c r="B2200" t="s">
        <v>6052</v>
      </c>
      <c r="C2200" s="6" t="s">
        <v>5610</v>
      </c>
      <c r="D2200">
        <v>29</v>
      </c>
      <c r="E2200" t="s">
        <v>46</v>
      </c>
      <c r="F2200" t="s">
        <v>34</v>
      </c>
      <c r="J2200" t="s">
        <v>178</v>
      </c>
      <c r="K2200" t="s">
        <v>82</v>
      </c>
      <c r="L2200" t="s">
        <v>50</v>
      </c>
      <c r="O2200" t="s">
        <v>70</v>
      </c>
      <c r="P2200" t="s">
        <v>178</v>
      </c>
      <c r="Q2200" t="s">
        <v>82</v>
      </c>
      <c r="R2200" t="s">
        <v>57</v>
      </c>
      <c r="S2200" t="s">
        <v>6053</v>
      </c>
      <c r="U2200" t="s">
        <v>42</v>
      </c>
      <c r="V2200" t="s">
        <v>42</v>
      </c>
      <c r="W2200" t="s">
        <v>42</v>
      </c>
      <c r="AK2200" t="s">
        <v>42</v>
      </c>
      <c r="AL2200" t="s">
        <v>43</v>
      </c>
    </row>
    <row r="2201" spans="1:38" x14ac:dyDescent="0.25">
      <c r="A2201">
        <v>2199</v>
      </c>
      <c r="B2201" t="s">
        <v>6054</v>
      </c>
      <c r="C2201" s="6" t="s">
        <v>6055</v>
      </c>
      <c r="D2201">
        <v>24</v>
      </c>
      <c r="E2201" t="s">
        <v>46</v>
      </c>
      <c r="F2201" t="s">
        <v>55</v>
      </c>
      <c r="G2201" t="s">
        <v>3609</v>
      </c>
      <c r="H2201" t="s">
        <v>251</v>
      </c>
      <c r="I2201" t="s">
        <v>57</v>
      </c>
      <c r="J2201" t="s">
        <v>4539</v>
      </c>
      <c r="L2201" t="s">
        <v>34</v>
      </c>
      <c r="M2201" t="s">
        <v>6056</v>
      </c>
      <c r="N2201" t="s">
        <v>59</v>
      </c>
      <c r="O2201" t="s">
        <v>6057</v>
      </c>
      <c r="P2201" t="s">
        <v>4539</v>
      </c>
      <c r="S2201" t="s">
        <v>726</v>
      </c>
      <c r="U2201" t="s">
        <v>42</v>
      </c>
      <c r="W2201" t="s">
        <v>42</v>
      </c>
      <c r="AK2201" t="s">
        <v>42</v>
      </c>
      <c r="AL2201" t="s">
        <v>43</v>
      </c>
    </row>
    <row r="2202" spans="1:38" x14ac:dyDescent="0.25">
      <c r="A2202">
        <v>2200</v>
      </c>
      <c r="B2202" t="s">
        <v>6058</v>
      </c>
      <c r="C2202" s="6" t="s">
        <v>6059</v>
      </c>
      <c r="D2202">
        <v>30</v>
      </c>
      <c r="E2202" t="s">
        <v>46</v>
      </c>
      <c r="F2202" t="s">
        <v>55</v>
      </c>
      <c r="G2202" t="s">
        <v>146</v>
      </c>
      <c r="H2202" t="s">
        <v>49</v>
      </c>
      <c r="I2202" t="s">
        <v>57</v>
      </c>
      <c r="J2202" t="s">
        <v>146</v>
      </c>
      <c r="K2202" t="s">
        <v>49</v>
      </c>
      <c r="L2202" t="s">
        <v>70</v>
      </c>
      <c r="O2202" t="s">
        <v>70</v>
      </c>
      <c r="P2202" t="s">
        <v>146</v>
      </c>
      <c r="Q2202" t="s">
        <v>49</v>
      </c>
      <c r="R2202" t="s">
        <v>57</v>
      </c>
      <c r="S2202" t="s">
        <v>2563</v>
      </c>
      <c r="U2202" t="s">
        <v>42</v>
      </c>
      <c r="AA2202" t="s">
        <v>42</v>
      </c>
      <c r="AK2202" t="s">
        <v>42</v>
      </c>
      <c r="AL2202" t="s">
        <v>43</v>
      </c>
    </row>
    <row r="2203" spans="1:38" x14ac:dyDescent="0.25">
      <c r="A2203">
        <v>2201</v>
      </c>
      <c r="B2203" t="s">
        <v>6060</v>
      </c>
      <c r="C2203" s="6" t="s">
        <v>6061</v>
      </c>
      <c r="D2203">
        <v>36</v>
      </c>
      <c r="E2203" t="s">
        <v>46</v>
      </c>
      <c r="F2203" t="s">
        <v>106</v>
      </c>
      <c r="G2203" t="s">
        <v>81</v>
      </c>
      <c r="H2203" t="s">
        <v>82</v>
      </c>
      <c r="I2203" t="s">
        <v>57</v>
      </c>
      <c r="J2203" t="s">
        <v>428</v>
      </c>
      <c r="K2203" t="s">
        <v>93</v>
      </c>
      <c r="L2203" t="s">
        <v>34</v>
      </c>
      <c r="N2203" t="s">
        <v>59</v>
      </c>
      <c r="O2203" t="s">
        <v>110</v>
      </c>
      <c r="P2203" t="s">
        <v>428</v>
      </c>
      <c r="Q2203" t="s">
        <v>93</v>
      </c>
      <c r="S2203" t="s">
        <v>662</v>
      </c>
      <c r="V2203" t="s">
        <v>42</v>
      </c>
      <c r="W2203" t="s">
        <v>42</v>
      </c>
      <c r="AK2203" t="s">
        <v>42</v>
      </c>
      <c r="AL2203" t="s">
        <v>43</v>
      </c>
    </row>
    <row r="2204" spans="1:38" x14ac:dyDescent="0.25">
      <c r="A2204">
        <v>2202</v>
      </c>
      <c r="B2204" t="s">
        <v>6062</v>
      </c>
      <c r="C2204" s="6" t="s">
        <v>2281</v>
      </c>
      <c r="D2204">
        <v>58</v>
      </c>
      <c r="E2204" t="s">
        <v>46</v>
      </c>
      <c r="F2204" t="s">
        <v>55</v>
      </c>
      <c r="G2204" t="s">
        <v>87</v>
      </c>
      <c r="H2204" t="s">
        <v>82</v>
      </c>
      <c r="I2204" t="s">
        <v>57</v>
      </c>
      <c r="J2204" t="s">
        <v>87</v>
      </c>
      <c r="L2204" t="s">
        <v>70</v>
      </c>
      <c r="N2204" t="s">
        <v>69</v>
      </c>
      <c r="O2204" t="s">
        <v>70</v>
      </c>
      <c r="P2204" t="s">
        <v>6063</v>
      </c>
      <c r="S2204" t="s">
        <v>6064</v>
      </c>
      <c r="W2204" t="s">
        <v>42</v>
      </c>
      <c r="AJ2204" t="s">
        <v>42</v>
      </c>
      <c r="AK2204" t="s">
        <v>42</v>
      </c>
      <c r="AL2204" t="s">
        <v>43</v>
      </c>
    </row>
    <row r="2205" spans="1:38" x14ac:dyDescent="0.25">
      <c r="A2205">
        <v>2203</v>
      </c>
      <c r="B2205" t="s">
        <v>6065</v>
      </c>
      <c r="C2205" s="6" t="s">
        <v>2702</v>
      </c>
      <c r="D2205">
        <v>28</v>
      </c>
      <c r="E2205" t="s">
        <v>46</v>
      </c>
      <c r="F2205" t="s">
        <v>55</v>
      </c>
      <c r="G2205" t="s">
        <v>178</v>
      </c>
      <c r="J2205" t="s">
        <v>178</v>
      </c>
      <c r="K2205" t="s">
        <v>82</v>
      </c>
      <c r="L2205" t="s">
        <v>70</v>
      </c>
      <c r="N2205" t="s">
        <v>269</v>
      </c>
      <c r="O2205" t="s">
        <v>70</v>
      </c>
      <c r="S2205" t="s">
        <v>1551</v>
      </c>
      <c r="U2205" t="s">
        <v>42</v>
      </c>
      <c r="AA2205" t="s">
        <v>42</v>
      </c>
      <c r="AL2205" t="s">
        <v>43</v>
      </c>
    </row>
    <row r="2206" spans="1:38" x14ac:dyDescent="0.25">
      <c r="A2206">
        <v>2204</v>
      </c>
      <c r="B2206" t="s">
        <v>6066</v>
      </c>
      <c r="C2206" s="6" t="s">
        <v>223</v>
      </c>
      <c r="D2206">
        <v>38</v>
      </c>
      <c r="E2206" t="s">
        <v>46</v>
      </c>
      <c r="F2206" t="s">
        <v>55</v>
      </c>
      <c r="G2206" t="s">
        <v>974</v>
      </c>
      <c r="H2206" t="s">
        <v>137</v>
      </c>
      <c r="I2206" t="s">
        <v>57</v>
      </c>
      <c r="J2206" t="s">
        <v>136</v>
      </c>
      <c r="K2206" t="s">
        <v>137</v>
      </c>
      <c r="L2206" t="s">
        <v>50</v>
      </c>
      <c r="O2206" t="s">
        <v>70</v>
      </c>
      <c r="P2206" t="s">
        <v>974</v>
      </c>
      <c r="Q2206" t="s">
        <v>137</v>
      </c>
      <c r="R2206" t="s">
        <v>57</v>
      </c>
      <c r="S2206" t="s">
        <v>6067</v>
      </c>
      <c r="U2206" t="s">
        <v>42</v>
      </c>
      <c r="V2206" t="s">
        <v>42</v>
      </c>
      <c r="W2206" t="s">
        <v>42</v>
      </c>
      <c r="AC2206" t="s">
        <v>42</v>
      </c>
      <c r="AK2206" t="s">
        <v>42</v>
      </c>
      <c r="AL2206" t="s">
        <v>43</v>
      </c>
    </row>
    <row r="2207" spans="1:38" x14ac:dyDescent="0.25">
      <c r="A2207">
        <v>2205</v>
      </c>
      <c r="B2207" t="s">
        <v>6068</v>
      </c>
      <c r="C2207" s="6" t="s">
        <v>1371</v>
      </c>
      <c r="D2207">
        <v>29</v>
      </c>
      <c r="E2207" t="s">
        <v>46</v>
      </c>
      <c r="F2207" t="s">
        <v>55</v>
      </c>
      <c r="G2207" t="s">
        <v>341</v>
      </c>
      <c r="H2207" t="s">
        <v>101</v>
      </c>
      <c r="I2207" t="s">
        <v>57</v>
      </c>
      <c r="J2207" t="s">
        <v>341</v>
      </c>
      <c r="K2207" t="s">
        <v>101</v>
      </c>
      <c r="L2207" t="s">
        <v>34</v>
      </c>
      <c r="M2207" t="s">
        <v>6069</v>
      </c>
      <c r="N2207" t="s">
        <v>170</v>
      </c>
      <c r="O2207" t="s">
        <v>110</v>
      </c>
      <c r="P2207" t="s">
        <v>341</v>
      </c>
      <c r="Q2207" t="s">
        <v>101</v>
      </c>
      <c r="R2207" t="s">
        <v>57</v>
      </c>
      <c r="S2207" t="s">
        <v>6070</v>
      </c>
      <c r="U2207" t="s">
        <v>42</v>
      </c>
      <c r="V2207" t="s">
        <v>42</v>
      </c>
      <c r="W2207" t="s">
        <v>42</v>
      </c>
      <c r="AC2207" t="s">
        <v>42</v>
      </c>
      <c r="AI2207" t="s">
        <v>1324</v>
      </c>
      <c r="AL2207" t="s">
        <v>43</v>
      </c>
    </row>
    <row r="2208" spans="1:38" x14ac:dyDescent="0.25">
      <c r="A2208">
        <v>2206</v>
      </c>
      <c r="B2208" t="s">
        <v>6071</v>
      </c>
      <c r="C2208" s="6" t="s">
        <v>2856</v>
      </c>
      <c r="D2208">
        <v>61</v>
      </c>
      <c r="E2208" t="s">
        <v>46</v>
      </c>
      <c r="F2208" t="s">
        <v>55</v>
      </c>
      <c r="G2208" t="s">
        <v>208</v>
      </c>
      <c r="H2208" t="s">
        <v>93</v>
      </c>
      <c r="I2208" t="s">
        <v>57</v>
      </c>
      <c r="J2208" t="s">
        <v>208</v>
      </c>
      <c r="K2208" t="s">
        <v>93</v>
      </c>
      <c r="L2208" t="s">
        <v>70</v>
      </c>
      <c r="N2208" t="s">
        <v>59</v>
      </c>
      <c r="O2208" t="s">
        <v>70</v>
      </c>
      <c r="P2208" t="s">
        <v>208</v>
      </c>
      <c r="Q2208" t="s">
        <v>93</v>
      </c>
      <c r="S2208" t="s">
        <v>6072</v>
      </c>
      <c r="U2208" t="s">
        <v>42</v>
      </c>
      <c r="V2208" t="s">
        <v>42</v>
      </c>
      <c r="W2208" t="s">
        <v>42</v>
      </c>
      <c r="X2208" t="s">
        <v>42</v>
      </c>
      <c r="AC2208" t="s">
        <v>42</v>
      </c>
      <c r="AK2208" t="s">
        <v>42</v>
      </c>
      <c r="AL2208" t="s">
        <v>43</v>
      </c>
    </row>
    <row r="2209" spans="1:38" x14ac:dyDescent="0.25">
      <c r="A2209">
        <v>2207</v>
      </c>
      <c r="B2209" t="s">
        <v>6073</v>
      </c>
      <c r="C2209" s="6" t="s">
        <v>2359</v>
      </c>
      <c r="D2209">
        <v>42</v>
      </c>
      <c r="E2209" t="s">
        <v>46</v>
      </c>
      <c r="F2209" t="s">
        <v>106</v>
      </c>
      <c r="G2209" t="s">
        <v>6074</v>
      </c>
      <c r="H2209" t="s">
        <v>1517</v>
      </c>
      <c r="I2209" t="s">
        <v>191</v>
      </c>
      <c r="J2209" t="s">
        <v>208</v>
      </c>
      <c r="K2209" t="s">
        <v>93</v>
      </c>
      <c r="L2209" t="s">
        <v>50</v>
      </c>
      <c r="N2209" t="s">
        <v>59</v>
      </c>
      <c r="O2209" t="s">
        <v>287</v>
      </c>
      <c r="P2209" t="s">
        <v>208</v>
      </c>
      <c r="Q2209" t="s">
        <v>93</v>
      </c>
      <c r="R2209" t="s">
        <v>57</v>
      </c>
      <c r="S2209" t="s">
        <v>159</v>
      </c>
      <c r="U2209" t="s">
        <v>42</v>
      </c>
      <c r="W2209" t="s">
        <v>42</v>
      </c>
      <c r="AL2209" t="s">
        <v>43</v>
      </c>
    </row>
    <row r="2210" spans="1:38" x14ac:dyDescent="0.25">
      <c r="A2210">
        <v>2208</v>
      </c>
      <c r="B2210" t="s">
        <v>6075</v>
      </c>
      <c r="C2210" s="6" t="s">
        <v>2311</v>
      </c>
      <c r="D2210">
        <v>55</v>
      </c>
      <c r="E2210" t="s">
        <v>46</v>
      </c>
      <c r="F2210" t="s">
        <v>732</v>
      </c>
      <c r="J2210" t="s">
        <v>101</v>
      </c>
      <c r="K2210" t="s">
        <v>101</v>
      </c>
      <c r="L2210" t="s">
        <v>50</v>
      </c>
      <c r="N2210" t="s">
        <v>350</v>
      </c>
      <c r="O2210" t="s">
        <v>287</v>
      </c>
      <c r="P2210" t="s">
        <v>101</v>
      </c>
      <c r="Q2210" t="s">
        <v>101</v>
      </c>
      <c r="S2210" t="s">
        <v>247</v>
      </c>
      <c r="W2210" t="s">
        <v>42</v>
      </c>
      <c r="AK2210" t="s">
        <v>42</v>
      </c>
      <c r="AL2210" t="s">
        <v>43</v>
      </c>
    </row>
    <row r="2211" spans="1:38" x14ac:dyDescent="0.25">
      <c r="A2211">
        <v>2209</v>
      </c>
      <c r="B2211" t="s">
        <v>6076</v>
      </c>
      <c r="C2211" s="6" t="s">
        <v>5289</v>
      </c>
      <c r="D2211">
        <v>40</v>
      </c>
      <c r="E2211" t="s">
        <v>46</v>
      </c>
      <c r="F2211" t="s">
        <v>55</v>
      </c>
      <c r="G2211" t="s">
        <v>273</v>
      </c>
      <c r="H2211" t="s">
        <v>202</v>
      </c>
      <c r="I2211" t="s">
        <v>57</v>
      </c>
      <c r="J2211" t="s">
        <v>273</v>
      </c>
      <c r="K2211" t="s">
        <v>202</v>
      </c>
      <c r="L2211" t="s">
        <v>70</v>
      </c>
      <c r="O2211" t="s">
        <v>70</v>
      </c>
      <c r="P2211" t="s">
        <v>273</v>
      </c>
      <c r="Q2211" t="s">
        <v>202</v>
      </c>
      <c r="R2211" t="s">
        <v>57</v>
      </c>
      <c r="S2211" t="s">
        <v>828</v>
      </c>
      <c r="U2211" t="s">
        <v>42</v>
      </c>
      <c r="W2211" t="s">
        <v>42</v>
      </c>
      <c r="AK2211" t="s">
        <v>42</v>
      </c>
      <c r="AL2211" t="s">
        <v>43</v>
      </c>
    </row>
    <row r="2212" spans="1:38" x14ac:dyDescent="0.25">
      <c r="A2212">
        <v>2210</v>
      </c>
      <c r="B2212" t="s">
        <v>6077</v>
      </c>
      <c r="C2212" s="6" t="s">
        <v>3196</v>
      </c>
      <c r="D2212">
        <v>51</v>
      </c>
      <c r="E2212" t="s">
        <v>46</v>
      </c>
      <c r="F2212" t="s">
        <v>55</v>
      </c>
      <c r="G2212" t="s">
        <v>82</v>
      </c>
      <c r="H2212" t="s">
        <v>82</v>
      </c>
      <c r="I2212" t="s">
        <v>57</v>
      </c>
      <c r="J2212" t="s">
        <v>82</v>
      </c>
      <c r="K2212" t="s">
        <v>82</v>
      </c>
      <c r="L2212" t="s">
        <v>50</v>
      </c>
      <c r="N2212" t="s">
        <v>59</v>
      </c>
      <c r="O2212" t="s">
        <v>60</v>
      </c>
      <c r="S2212" t="s">
        <v>412</v>
      </c>
      <c r="W2212" t="s">
        <v>42</v>
      </c>
      <c r="AK2212" t="s">
        <v>42</v>
      </c>
      <c r="AL2212" t="s">
        <v>43</v>
      </c>
    </row>
    <row r="2213" spans="1:38" x14ac:dyDescent="0.25">
      <c r="A2213">
        <v>2211</v>
      </c>
      <c r="B2213" t="s">
        <v>6078</v>
      </c>
      <c r="C2213" s="6" t="s">
        <v>1069</v>
      </c>
      <c r="D2213">
        <v>54</v>
      </c>
      <c r="E2213" t="s">
        <v>46</v>
      </c>
      <c r="F2213" t="s">
        <v>55</v>
      </c>
      <c r="G2213" t="s">
        <v>82</v>
      </c>
      <c r="H2213" t="s">
        <v>82</v>
      </c>
      <c r="I2213" t="s">
        <v>57</v>
      </c>
      <c r="J2213" t="s">
        <v>82</v>
      </c>
      <c r="K2213" t="s">
        <v>82</v>
      </c>
      <c r="L2213" t="s">
        <v>70</v>
      </c>
      <c r="N2213" t="s">
        <v>170</v>
      </c>
      <c r="O2213" t="s">
        <v>70</v>
      </c>
      <c r="P2213" t="s">
        <v>82</v>
      </c>
      <c r="Q2213" t="s">
        <v>82</v>
      </c>
      <c r="R2213" t="s">
        <v>57</v>
      </c>
      <c r="S2213" t="s">
        <v>6079</v>
      </c>
      <c r="U2213" t="s">
        <v>42</v>
      </c>
      <c r="W2213" t="s">
        <v>42</v>
      </c>
      <c r="AA2213" t="s">
        <v>42</v>
      </c>
      <c r="AL2213" t="s">
        <v>43</v>
      </c>
    </row>
    <row r="2214" spans="1:38" x14ac:dyDescent="0.25">
      <c r="A2214">
        <v>2212</v>
      </c>
      <c r="B2214" t="s">
        <v>6080</v>
      </c>
      <c r="C2214" s="6" t="s">
        <v>6081</v>
      </c>
      <c r="D2214">
        <v>52</v>
      </c>
      <c r="E2214" t="s">
        <v>46</v>
      </c>
      <c r="F2214" t="s">
        <v>55</v>
      </c>
      <c r="G2214" t="s">
        <v>178</v>
      </c>
      <c r="H2214" t="s">
        <v>82</v>
      </c>
      <c r="I2214" t="s">
        <v>57</v>
      </c>
      <c r="J2214" t="s">
        <v>178</v>
      </c>
      <c r="K2214" t="s">
        <v>82</v>
      </c>
      <c r="L2214" t="s">
        <v>70</v>
      </c>
      <c r="O2214" t="s">
        <v>70</v>
      </c>
      <c r="P2214" t="s">
        <v>178</v>
      </c>
      <c r="Q2214" t="s">
        <v>82</v>
      </c>
      <c r="R2214" t="s">
        <v>57</v>
      </c>
      <c r="S2214" t="s">
        <v>6082</v>
      </c>
      <c r="U2214" t="s">
        <v>42</v>
      </c>
      <c r="V2214" t="s">
        <v>42</v>
      </c>
      <c r="AA2214" t="s">
        <v>42</v>
      </c>
      <c r="AK2214" t="s">
        <v>42</v>
      </c>
      <c r="AL2214" t="s">
        <v>43</v>
      </c>
    </row>
    <row r="2215" spans="1:38" x14ac:dyDescent="0.25">
      <c r="A2215">
        <v>2213</v>
      </c>
      <c r="B2215" t="s">
        <v>6083</v>
      </c>
      <c r="C2215" s="6" t="s">
        <v>6084</v>
      </c>
      <c r="D2215">
        <v>44</v>
      </c>
      <c r="E2215" t="s">
        <v>54</v>
      </c>
      <c r="F2215" t="s">
        <v>55</v>
      </c>
      <c r="G2215" t="s">
        <v>683</v>
      </c>
      <c r="H2215" t="s">
        <v>49</v>
      </c>
      <c r="J2215" t="s">
        <v>683</v>
      </c>
      <c r="K2215" t="s">
        <v>49</v>
      </c>
      <c r="L2215" t="s">
        <v>70</v>
      </c>
      <c r="N2215" t="s">
        <v>102</v>
      </c>
      <c r="O2215" t="s">
        <v>70</v>
      </c>
      <c r="S2215" t="s">
        <v>2204</v>
      </c>
      <c r="Y2215" t="s">
        <v>42</v>
      </c>
      <c r="AL2215" t="s">
        <v>43</v>
      </c>
    </row>
    <row r="2216" spans="1:38" x14ac:dyDescent="0.25">
      <c r="A2216">
        <v>2214</v>
      </c>
      <c r="B2216" t="s">
        <v>6085</v>
      </c>
      <c r="C2216" s="6" t="s">
        <v>4342</v>
      </c>
      <c r="D2216">
        <v>66</v>
      </c>
      <c r="E2216" t="s">
        <v>46</v>
      </c>
      <c r="F2216" t="s">
        <v>55</v>
      </c>
      <c r="G2216" t="s">
        <v>208</v>
      </c>
      <c r="H2216" t="s">
        <v>93</v>
      </c>
      <c r="J2216" t="s">
        <v>208</v>
      </c>
      <c r="K2216" t="s">
        <v>93</v>
      </c>
      <c r="L2216" t="s">
        <v>70</v>
      </c>
      <c r="N2216" t="s">
        <v>83</v>
      </c>
      <c r="O2216" t="s">
        <v>70</v>
      </c>
      <c r="S2216" t="s">
        <v>659</v>
      </c>
      <c r="U2216" t="s">
        <v>42</v>
      </c>
      <c r="V2216" t="s">
        <v>42</v>
      </c>
    </row>
    <row r="2217" spans="1:38" x14ac:dyDescent="0.25">
      <c r="A2217">
        <v>2215</v>
      </c>
      <c r="B2217" t="s">
        <v>6086</v>
      </c>
      <c r="C2217" s="6" t="s">
        <v>808</v>
      </c>
      <c r="D2217">
        <v>48</v>
      </c>
      <c r="E2217" t="s">
        <v>54</v>
      </c>
      <c r="F2217" t="s">
        <v>106</v>
      </c>
      <c r="G2217" t="s">
        <v>48</v>
      </c>
      <c r="H2217" t="s">
        <v>49</v>
      </c>
      <c r="I2217" t="s">
        <v>57</v>
      </c>
      <c r="J2217" t="s">
        <v>48</v>
      </c>
      <c r="K2217" t="s">
        <v>49</v>
      </c>
      <c r="L2217" t="s">
        <v>70</v>
      </c>
      <c r="N2217" t="s">
        <v>170</v>
      </c>
      <c r="O2217" t="s">
        <v>70</v>
      </c>
      <c r="P2217" t="s">
        <v>48</v>
      </c>
      <c r="Q2217" t="s">
        <v>49</v>
      </c>
      <c r="R2217" t="s">
        <v>57</v>
      </c>
      <c r="S2217" t="s">
        <v>6087</v>
      </c>
      <c r="U2217" t="s">
        <v>42</v>
      </c>
      <c r="V2217" t="s">
        <v>42</v>
      </c>
      <c r="AC2217" t="s">
        <v>42</v>
      </c>
      <c r="AL2217" t="s">
        <v>43</v>
      </c>
    </row>
    <row r="2218" spans="1:38" x14ac:dyDescent="0.25">
      <c r="A2218">
        <v>2216</v>
      </c>
      <c r="B2218" t="s">
        <v>6088</v>
      </c>
      <c r="C2218" s="6" t="s">
        <v>3435</v>
      </c>
      <c r="D2218">
        <v>22</v>
      </c>
      <c r="E2218" t="s">
        <v>46</v>
      </c>
      <c r="F2218" t="s">
        <v>55</v>
      </c>
      <c r="G2218" t="s">
        <v>944</v>
      </c>
      <c r="H2218" t="s">
        <v>101</v>
      </c>
      <c r="I2218" t="s">
        <v>57</v>
      </c>
      <c r="J2218" t="s">
        <v>944</v>
      </c>
      <c r="K2218" t="s">
        <v>101</v>
      </c>
      <c r="L2218" t="s">
        <v>70</v>
      </c>
      <c r="N2218" t="s">
        <v>166</v>
      </c>
      <c r="O2218" t="s">
        <v>70</v>
      </c>
      <c r="P2218" t="s">
        <v>944</v>
      </c>
      <c r="Q2218" t="s">
        <v>101</v>
      </c>
      <c r="S2218" t="s">
        <v>6089</v>
      </c>
      <c r="V2218" t="s">
        <v>42</v>
      </c>
      <c r="W2218" t="s">
        <v>42</v>
      </c>
      <c r="AK2218" t="s">
        <v>42</v>
      </c>
      <c r="AL2218" t="s">
        <v>43</v>
      </c>
    </row>
    <row r="2219" spans="1:38" x14ac:dyDescent="0.25">
      <c r="A2219">
        <v>2217</v>
      </c>
      <c r="B2219" t="s">
        <v>6090</v>
      </c>
      <c r="C2219" s="6" t="s">
        <v>661</v>
      </c>
      <c r="D2219">
        <v>54</v>
      </c>
      <c r="E2219" t="s">
        <v>46</v>
      </c>
      <c r="F2219" t="s">
        <v>47</v>
      </c>
      <c r="G2219" t="s">
        <v>136</v>
      </c>
      <c r="H2219" t="s">
        <v>137</v>
      </c>
      <c r="I2219" t="s">
        <v>57</v>
      </c>
      <c r="J2219" t="s">
        <v>136</v>
      </c>
      <c r="K2219" t="s">
        <v>137</v>
      </c>
      <c r="L2219" t="s">
        <v>70</v>
      </c>
      <c r="N2219" t="s">
        <v>59</v>
      </c>
      <c r="O2219" t="s">
        <v>70</v>
      </c>
      <c r="P2219" t="s">
        <v>136</v>
      </c>
      <c r="Q2219" t="s">
        <v>137</v>
      </c>
      <c r="S2219" t="s">
        <v>825</v>
      </c>
      <c r="U2219" t="s">
        <v>42</v>
      </c>
      <c r="W2219" t="s">
        <v>42</v>
      </c>
      <c r="AK2219" t="s">
        <v>42</v>
      </c>
      <c r="AL2219" t="s">
        <v>43</v>
      </c>
    </row>
    <row r="2220" spans="1:38" x14ac:dyDescent="0.25">
      <c r="A2220">
        <v>2218</v>
      </c>
      <c r="B2220" t="s">
        <v>6091</v>
      </c>
      <c r="C2220" s="6" t="s">
        <v>5896</v>
      </c>
      <c r="D2220">
        <v>31</v>
      </c>
      <c r="E2220" t="s">
        <v>46</v>
      </c>
      <c r="F2220" t="s">
        <v>55</v>
      </c>
      <c r="G2220" t="s">
        <v>346</v>
      </c>
      <c r="H2220" t="s">
        <v>93</v>
      </c>
      <c r="I2220" t="s">
        <v>57</v>
      </c>
      <c r="J2220" t="s">
        <v>208</v>
      </c>
      <c r="K2220" t="s">
        <v>93</v>
      </c>
      <c r="L2220" t="s">
        <v>50</v>
      </c>
      <c r="N2220" t="s">
        <v>166</v>
      </c>
      <c r="O2220" t="s">
        <v>60</v>
      </c>
      <c r="P2220" t="s">
        <v>208</v>
      </c>
      <c r="Q2220" t="s">
        <v>93</v>
      </c>
      <c r="R2220" t="s">
        <v>57</v>
      </c>
      <c r="S2220" t="s">
        <v>3785</v>
      </c>
      <c r="U2220" t="s">
        <v>42</v>
      </c>
      <c r="AL2220" t="s">
        <v>43</v>
      </c>
    </row>
    <row r="2221" spans="1:38" x14ac:dyDescent="0.25">
      <c r="A2221">
        <v>2219</v>
      </c>
      <c r="B2221" t="s">
        <v>6092</v>
      </c>
      <c r="C2221" s="6" t="s">
        <v>6093</v>
      </c>
      <c r="D2221">
        <v>47</v>
      </c>
      <c r="E2221" t="s">
        <v>54</v>
      </c>
      <c r="F2221" t="s">
        <v>47</v>
      </c>
      <c r="G2221" t="s">
        <v>93</v>
      </c>
      <c r="H2221" t="s">
        <v>93</v>
      </c>
      <c r="I2221" t="s">
        <v>57</v>
      </c>
      <c r="J2221" t="s">
        <v>93</v>
      </c>
      <c r="L2221" t="s">
        <v>70</v>
      </c>
      <c r="N2221" t="s">
        <v>59</v>
      </c>
      <c r="O2221" t="s">
        <v>70</v>
      </c>
      <c r="P2221" t="s">
        <v>93</v>
      </c>
      <c r="S2221" t="s">
        <v>6094</v>
      </c>
      <c r="V2221" t="s">
        <v>42</v>
      </c>
      <c r="W2221" t="s">
        <v>42</v>
      </c>
      <c r="AI2221" t="s">
        <v>713</v>
      </c>
      <c r="AK2221" t="s">
        <v>42</v>
      </c>
      <c r="AL2221" t="s">
        <v>43</v>
      </c>
    </row>
    <row r="2222" spans="1:38" x14ac:dyDescent="0.25">
      <c r="A2222">
        <v>2220</v>
      </c>
      <c r="B2222" t="s">
        <v>6095</v>
      </c>
      <c r="C2222" s="6" t="s">
        <v>5494</v>
      </c>
      <c r="D2222">
        <v>30</v>
      </c>
      <c r="E2222" t="s">
        <v>46</v>
      </c>
      <c r="F2222" t="s">
        <v>106</v>
      </c>
      <c r="G2222" t="s">
        <v>82</v>
      </c>
      <c r="H2222" t="s">
        <v>82</v>
      </c>
      <c r="I2222" t="s">
        <v>57</v>
      </c>
      <c r="J2222" t="s">
        <v>82</v>
      </c>
      <c r="K2222" t="s">
        <v>82</v>
      </c>
      <c r="L2222" t="s">
        <v>34</v>
      </c>
      <c r="M2222" t="s">
        <v>6096</v>
      </c>
      <c r="N2222" t="s">
        <v>59</v>
      </c>
      <c r="O2222" t="s">
        <v>287</v>
      </c>
      <c r="P2222" t="s">
        <v>82</v>
      </c>
      <c r="Q2222" t="s">
        <v>82</v>
      </c>
      <c r="R2222" t="s">
        <v>57</v>
      </c>
      <c r="S2222" t="s">
        <v>6097</v>
      </c>
      <c r="U2222" t="s">
        <v>42</v>
      </c>
      <c r="V2222" t="s">
        <v>42</v>
      </c>
      <c r="W2222" t="s">
        <v>42</v>
      </c>
      <c r="X2222" t="s">
        <v>42</v>
      </c>
      <c r="Y2222" t="s">
        <v>42</v>
      </c>
      <c r="AL2222" t="s">
        <v>43</v>
      </c>
    </row>
    <row r="2223" spans="1:38" x14ac:dyDescent="0.25">
      <c r="A2223">
        <v>2221</v>
      </c>
      <c r="B2223" t="s">
        <v>6098</v>
      </c>
      <c r="C2223" s="6" t="s">
        <v>2419</v>
      </c>
      <c r="D2223">
        <v>61</v>
      </c>
      <c r="E2223" t="s">
        <v>46</v>
      </c>
      <c r="F2223" t="s">
        <v>106</v>
      </c>
      <c r="G2223" t="s">
        <v>178</v>
      </c>
      <c r="H2223" t="s">
        <v>82</v>
      </c>
      <c r="I2223" t="s">
        <v>57</v>
      </c>
      <c r="J2223" t="s">
        <v>178</v>
      </c>
      <c r="L2223" t="s">
        <v>70</v>
      </c>
      <c r="N2223" t="s">
        <v>69</v>
      </c>
      <c r="O2223" t="s">
        <v>70</v>
      </c>
      <c r="P2223" t="s">
        <v>178</v>
      </c>
      <c r="S2223" t="s">
        <v>6099</v>
      </c>
      <c r="U2223" t="s">
        <v>42</v>
      </c>
      <c r="V2223" t="s">
        <v>42</v>
      </c>
      <c r="AK2223" t="s">
        <v>42</v>
      </c>
      <c r="AL2223" t="s">
        <v>43</v>
      </c>
    </row>
    <row r="2224" spans="1:38" x14ac:dyDescent="0.25">
      <c r="A2224">
        <v>2222</v>
      </c>
      <c r="B2224" t="s">
        <v>6100</v>
      </c>
      <c r="C2224" s="6" t="s">
        <v>2327</v>
      </c>
      <c r="D2224">
        <v>30</v>
      </c>
      <c r="E2224" t="s">
        <v>54</v>
      </c>
      <c r="F2224" t="s">
        <v>55</v>
      </c>
      <c r="G2224" t="s">
        <v>668</v>
      </c>
      <c r="H2224" t="s">
        <v>202</v>
      </c>
      <c r="I2224" t="s">
        <v>57</v>
      </c>
      <c r="J2224" t="s">
        <v>668</v>
      </c>
      <c r="K2224" t="s">
        <v>202</v>
      </c>
      <c r="L2224" t="s">
        <v>70</v>
      </c>
      <c r="N2224" t="s">
        <v>59</v>
      </c>
      <c r="O2224" t="s">
        <v>70</v>
      </c>
      <c r="P2224" t="s">
        <v>668</v>
      </c>
      <c r="Q2224" t="s">
        <v>202</v>
      </c>
      <c r="S2224" t="s">
        <v>6101</v>
      </c>
      <c r="U2224" t="s">
        <v>42</v>
      </c>
      <c r="W2224" t="s">
        <v>42</v>
      </c>
      <c r="AC2224" t="s">
        <v>42</v>
      </c>
      <c r="AK2224" t="s">
        <v>42</v>
      </c>
      <c r="AL2224" t="s">
        <v>43</v>
      </c>
    </row>
    <row r="2225" spans="1:38" x14ac:dyDescent="0.25">
      <c r="A2225">
        <v>2223</v>
      </c>
      <c r="B2225" t="s">
        <v>6102</v>
      </c>
      <c r="C2225" s="6" t="s">
        <v>6103</v>
      </c>
      <c r="D2225">
        <v>19</v>
      </c>
      <c r="E2225" t="s">
        <v>54</v>
      </c>
      <c r="F2225" t="s">
        <v>55</v>
      </c>
      <c r="G2225" t="s">
        <v>192</v>
      </c>
      <c r="H2225" t="s">
        <v>82</v>
      </c>
      <c r="I2225" t="s">
        <v>57</v>
      </c>
      <c r="J2225" t="s">
        <v>192</v>
      </c>
      <c r="K2225" t="s">
        <v>82</v>
      </c>
      <c r="L2225" t="s">
        <v>70</v>
      </c>
      <c r="N2225" t="s">
        <v>170</v>
      </c>
      <c r="O2225" t="s">
        <v>70</v>
      </c>
      <c r="P2225" t="s">
        <v>192</v>
      </c>
      <c r="Q2225" t="s">
        <v>82</v>
      </c>
      <c r="R2225" t="s">
        <v>57</v>
      </c>
      <c r="S2225" t="s">
        <v>6104</v>
      </c>
      <c r="W2225" t="s">
        <v>42</v>
      </c>
      <c r="AL2225" t="s">
        <v>43</v>
      </c>
    </row>
    <row r="2226" spans="1:38" x14ac:dyDescent="0.25">
      <c r="A2226">
        <v>2224</v>
      </c>
      <c r="B2226" t="s">
        <v>6105</v>
      </c>
      <c r="C2226" s="6" t="s">
        <v>1484</v>
      </c>
      <c r="D2226">
        <v>25</v>
      </c>
      <c r="E2226" t="s">
        <v>46</v>
      </c>
      <c r="F2226" t="s">
        <v>55</v>
      </c>
      <c r="G2226" t="s">
        <v>346</v>
      </c>
      <c r="H2226" t="s">
        <v>93</v>
      </c>
      <c r="I2226" t="s">
        <v>57</v>
      </c>
      <c r="J2226" t="s">
        <v>346</v>
      </c>
      <c r="L2226" t="s">
        <v>70</v>
      </c>
      <c r="N2226" t="s">
        <v>59</v>
      </c>
      <c r="O2226" t="s">
        <v>70</v>
      </c>
      <c r="P2226" t="s">
        <v>346</v>
      </c>
      <c r="S2226" t="s">
        <v>6106</v>
      </c>
      <c r="U2226" t="s">
        <v>42</v>
      </c>
      <c r="V2226" t="s">
        <v>42</v>
      </c>
      <c r="AK2226" t="s">
        <v>42</v>
      </c>
      <c r="AL2226" t="s">
        <v>43</v>
      </c>
    </row>
    <row r="2227" spans="1:38" x14ac:dyDescent="0.25">
      <c r="A2227">
        <v>2225</v>
      </c>
      <c r="B2227" t="s">
        <v>6107</v>
      </c>
      <c r="C2227" s="6" t="s">
        <v>6108</v>
      </c>
      <c r="D2227">
        <v>47</v>
      </c>
      <c r="E2227" t="s">
        <v>46</v>
      </c>
      <c r="F2227" t="s">
        <v>55</v>
      </c>
      <c r="G2227" t="s">
        <v>165</v>
      </c>
      <c r="H2227" t="s">
        <v>93</v>
      </c>
      <c r="I2227" t="s">
        <v>57</v>
      </c>
      <c r="J2227" t="s">
        <v>165</v>
      </c>
      <c r="K2227" t="s">
        <v>93</v>
      </c>
      <c r="L2227" t="s">
        <v>70</v>
      </c>
      <c r="N2227" t="s">
        <v>59</v>
      </c>
      <c r="O2227" t="s">
        <v>287</v>
      </c>
      <c r="P2227" t="s">
        <v>165</v>
      </c>
      <c r="Q2227" t="s">
        <v>93</v>
      </c>
      <c r="R2227" t="s">
        <v>57</v>
      </c>
      <c r="S2227" t="s">
        <v>6109</v>
      </c>
      <c r="U2227" t="s">
        <v>42</v>
      </c>
      <c r="V2227" t="s">
        <v>42</v>
      </c>
      <c r="AL2227" t="s">
        <v>43</v>
      </c>
    </row>
    <row r="2228" spans="1:38" x14ac:dyDescent="0.25">
      <c r="A2228">
        <v>2226</v>
      </c>
      <c r="B2228" t="s">
        <v>6110</v>
      </c>
      <c r="C2228" s="6" t="s">
        <v>6111</v>
      </c>
      <c r="D2228">
        <v>21</v>
      </c>
      <c r="E2228" t="s">
        <v>46</v>
      </c>
      <c r="F2228" t="s">
        <v>55</v>
      </c>
      <c r="G2228" t="s">
        <v>1243</v>
      </c>
      <c r="H2228" t="s">
        <v>82</v>
      </c>
      <c r="J2228" t="s">
        <v>1243</v>
      </c>
      <c r="K2228" t="s">
        <v>82</v>
      </c>
      <c r="L2228" t="s">
        <v>70</v>
      </c>
      <c r="N2228" t="s">
        <v>761</v>
      </c>
      <c r="O2228" t="s">
        <v>70</v>
      </c>
      <c r="S2228" t="s">
        <v>762</v>
      </c>
      <c r="U2228" t="s">
        <v>42</v>
      </c>
      <c r="AL2228" t="s">
        <v>43</v>
      </c>
    </row>
    <row r="2229" spans="1:38" x14ac:dyDescent="0.25">
      <c r="A2229">
        <v>2227</v>
      </c>
      <c r="B2229" t="s">
        <v>6112</v>
      </c>
      <c r="C2229" s="6" t="s">
        <v>2336</v>
      </c>
      <c r="D2229">
        <v>59</v>
      </c>
      <c r="E2229" t="s">
        <v>46</v>
      </c>
      <c r="F2229" t="s">
        <v>55</v>
      </c>
      <c r="G2229" t="s">
        <v>93</v>
      </c>
      <c r="H2229" t="s">
        <v>93</v>
      </c>
      <c r="I2229" t="s">
        <v>57</v>
      </c>
      <c r="J2229" t="s">
        <v>93</v>
      </c>
      <c r="L2229" t="s">
        <v>70</v>
      </c>
      <c r="N2229" t="s">
        <v>59</v>
      </c>
      <c r="O2229" t="s">
        <v>70</v>
      </c>
      <c r="P2229" t="s">
        <v>93</v>
      </c>
      <c r="S2229" t="s">
        <v>6113</v>
      </c>
      <c r="AC2229" t="s">
        <v>42</v>
      </c>
      <c r="AD2229" t="s">
        <v>42</v>
      </c>
      <c r="AK2229" t="s">
        <v>42</v>
      </c>
      <c r="AL2229" t="s">
        <v>43</v>
      </c>
    </row>
    <row r="2230" spans="1:38" x14ac:dyDescent="0.25">
      <c r="A2230">
        <v>2228</v>
      </c>
      <c r="B2230" t="s">
        <v>6114</v>
      </c>
      <c r="C2230" s="6" t="s">
        <v>2791</v>
      </c>
      <c r="D2230">
        <v>47</v>
      </c>
      <c r="E2230" t="s">
        <v>54</v>
      </c>
      <c r="F2230" t="s">
        <v>47</v>
      </c>
      <c r="G2230" t="s">
        <v>93</v>
      </c>
      <c r="H2230" t="s">
        <v>93</v>
      </c>
      <c r="I2230" t="s">
        <v>57</v>
      </c>
      <c r="J2230" t="s">
        <v>93</v>
      </c>
      <c r="K2230" t="s">
        <v>93</v>
      </c>
      <c r="L2230" t="s">
        <v>50</v>
      </c>
      <c r="N2230" t="s">
        <v>6115</v>
      </c>
      <c r="O2230" t="s">
        <v>70</v>
      </c>
      <c r="P2230" t="s">
        <v>93</v>
      </c>
      <c r="Q2230" t="s">
        <v>93</v>
      </c>
      <c r="R2230" t="s">
        <v>57</v>
      </c>
      <c r="S2230" t="s">
        <v>6116</v>
      </c>
      <c r="V2230" t="s">
        <v>42</v>
      </c>
      <c r="AL2230" t="s">
        <v>43</v>
      </c>
    </row>
    <row r="2231" spans="1:38" x14ac:dyDescent="0.25">
      <c r="A2231">
        <v>2229</v>
      </c>
      <c r="B2231" t="s">
        <v>6117</v>
      </c>
      <c r="C2231" s="6" t="s">
        <v>1584</v>
      </c>
      <c r="D2231">
        <v>22</v>
      </c>
      <c r="E2231" t="s">
        <v>54</v>
      </c>
      <c r="F2231" t="s">
        <v>55</v>
      </c>
      <c r="G2231" t="s">
        <v>296</v>
      </c>
      <c r="H2231" t="s">
        <v>49</v>
      </c>
      <c r="I2231" t="s">
        <v>57</v>
      </c>
      <c r="J2231" t="s">
        <v>48</v>
      </c>
      <c r="K2231" t="s">
        <v>49</v>
      </c>
      <c r="L2231" t="s">
        <v>34</v>
      </c>
      <c r="M2231" t="s">
        <v>951</v>
      </c>
      <c r="N2231" t="s">
        <v>59</v>
      </c>
      <c r="O2231" t="s">
        <v>287</v>
      </c>
      <c r="P2231" t="s">
        <v>48</v>
      </c>
      <c r="Q2231" t="s">
        <v>49</v>
      </c>
      <c r="R2231" t="s">
        <v>57</v>
      </c>
      <c r="S2231" t="s">
        <v>726</v>
      </c>
      <c r="U2231" t="s">
        <v>42</v>
      </c>
      <c r="W2231" t="s">
        <v>42</v>
      </c>
      <c r="AL2231" t="s">
        <v>43</v>
      </c>
    </row>
    <row r="2232" spans="1:38" x14ac:dyDescent="0.25">
      <c r="A2232">
        <v>2230</v>
      </c>
      <c r="B2232" t="s">
        <v>6118</v>
      </c>
      <c r="C2232" s="6" t="s">
        <v>2178</v>
      </c>
      <c r="D2232">
        <v>40</v>
      </c>
      <c r="E2232" t="s">
        <v>46</v>
      </c>
      <c r="F2232" t="s">
        <v>55</v>
      </c>
      <c r="G2232" t="s">
        <v>909</v>
      </c>
      <c r="H2232" t="s">
        <v>93</v>
      </c>
      <c r="I2232" t="s">
        <v>57</v>
      </c>
      <c r="J2232" t="s">
        <v>909</v>
      </c>
      <c r="K2232" t="s">
        <v>93</v>
      </c>
      <c r="L2232" t="s">
        <v>70</v>
      </c>
      <c r="N2232" t="s">
        <v>456</v>
      </c>
      <c r="O2232" t="s">
        <v>70</v>
      </c>
      <c r="P2232" t="s">
        <v>909</v>
      </c>
      <c r="Q2232" t="s">
        <v>93</v>
      </c>
      <c r="R2232" t="s">
        <v>57</v>
      </c>
      <c r="S2232" t="s">
        <v>6119</v>
      </c>
      <c r="U2232" t="s">
        <v>42</v>
      </c>
      <c r="V2232" t="s">
        <v>42</v>
      </c>
      <c r="W2232" t="s">
        <v>42</v>
      </c>
      <c r="AL2232" t="s">
        <v>43</v>
      </c>
    </row>
    <row r="2233" spans="1:38" x14ac:dyDescent="0.25">
      <c r="A2233">
        <v>2231</v>
      </c>
      <c r="B2233" t="s">
        <v>6120</v>
      </c>
      <c r="C2233" s="6" t="s">
        <v>6121</v>
      </c>
      <c r="D2233">
        <v>28</v>
      </c>
      <c r="E2233" t="s">
        <v>46</v>
      </c>
      <c r="F2233" t="s">
        <v>55</v>
      </c>
      <c r="G2233" t="s">
        <v>2303</v>
      </c>
      <c r="H2233" t="s">
        <v>101</v>
      </c>
      <c r="J2233" t="s">
        <v>101</v>
      </c>
      <c r="K2233" t="s">
        <v>101</v>
      </c>
      <c r="L2233" t="s">
        <v>50</v>
      </c>
      <c r="N2233" t="s">
        <v>4885</v>
      </c>
      <c r="O2233" t="s">
        <v>70</v>
      </c>
      <c r="S2233" t="s">
        <v>6122</v>
      </c>
      <c r="W2233" t="s">
        <v>42</v>
      </c>
      <c r="AD2233" t="s">
        <v>42</v>
      </c>
      <c r="AL2233" t="s">
        <v>43</v>
      </c>
    </row>
    <row r="2234" spans="1:38" x14ac:dyDescent="0.25">
      <c r="A2234">
        <v>2232</v>
      </c>
      <c r="B2234" t="s">
        <v>6123</v>
      </c>
      <c r="C2234" s="6" t="s">
        <v>2754</v>
      </c>
      <c r="D2234">
        <v>58</v>
      </c>
      <c r="E2234" t="s">
        <v>54</v>
      </c>
      <c r="F2234" t="s">
        <v>55</v>
      </c>
      <c r="G2234" t="s">
        <v>192</v>
      </c>
      <c r="H2234" t="s">
        <v>82</v>
      </c>
      <c r="J2234" t="s">
        <v>192</v>
      </c>
      <c r="K2234" t="s">
        <v>82</v>
      </c>
      <c r="L2234" t="s">
        <v>70</v>
      </c>
      <c r="N2234" t="s">
        <v>83</v>
      </c>
      <c r="O2234" t="s">
        <v>70</v>
      </c>
      <c r="S2234" t="s">
        <v>84</v>
      </c>
      <c r="U2234" t="s">
        <v>42</v>
      </c>
      <c r="AL2234" t="s">
        <v>43</v>
      </c>
    </row>
    <row r="2235" spans="1:38" x14ac:dyDescent="0.25">
      <c r="A2235">
        <v>2233</v>
      </c>
      <c r="B2235" t="s">
        <v>6124</v>
      </c>
      <c r="C2235" s="6" t="s">
        <v>2348</v>
      </c>
      <c r="D2235">
        <v>35</v>
      </c>
      <c r="E2235" t="s">
        <v>46</v>
      </c>
      <c r="F2235" t="s">
        <v>55</v>
      </c>
      <c r="G2235" t="s">
        <v>1247</v>
      </c>
      <c r="H2235" t="s">
        <v>101</v>
      </c>
      <c r="I2235" t="s">
        <v>57</v>
      </c>
      <c r="J2235" t="s">
        <v>1247</v>
      </c>
      <c r="K2235" t="s">
        <v>101</v>
      </c>
      <c r="L2235" t="s">
        <v>70</v>
      </c>
      <c r="N2235" t="s">
        <v>2633</v>
      </c>
      <c r="O2235" t="s">
        <v>70</v>
      </c>
      <c r="P2235" t="s">
        <v>1247</v>
      </c>
      <c r="Q2235" t="s">
        <v>101</v>
      </c>
      <c r="S2235" t="s">
        <v>6125</v>
      </c>
      <c r="Y2235" t="s">
        <v>42</v>
      </c>
      <c r="AC2235" t="s">
        <v>42</v>
      </c>
      <c r="AK2235" t="s">
        <v>42</v>
      </c>
      <c r="AL2235" t="s">
        <v>43</v>
      </c>
    </row>
    <row r="2236" spans="1:38" x14ac:dyDescent="0.25">
      <c r="A2236">
        <v>2234</v>
      </c>
      <c r="B2236" t="s">
        <v>6126</v>
      </c>
      <c r="C2236" s="6" t="s">
        <v>2284</v>
      </c>
      <c r="D2236">
        <v>27</v>
      </c>
      <c r="E2236" t="s">
        <v>46</v>
      </c>
      <c r="F2236" t="s">
        <v>55</v>
      </c>
      <c r="G2236" t="s">
        <v>81</v>
      </c>
      <c r="I2236" t="s">
        <v>57</v>
      </c>
      <c r="J2236" t="s">
        <v>81</v>
      </c>
      <c r="K2236" t="s">
        <v>82</v>
      </c>
      <c r="L2236" t="s">
        <v>50</v>
      </c>
      <c r="O2236" t="s">
        <v>287</v>
      </c>
      <c r="P2236" t="s">
        <v>81</v>
      </c>
      <c r="Q2236" t="s">
        <v>82</v>
      </c>
      <c r="R2236" t="s">
        <v>57</v>
      </c>
      <c r="S2236" t="s">
        <v>6127</v>
      </c>
      <c r="U2236" t="s">
        <v>42</v>
      </c>
      <c r="W2236" t="s">
        <v>42</v>
      </c>
      <c r="AK2236" t="s">
        <v>42</v>
      </c>
      <c r="AL2236" t="s">
        <v>43</v>
      </c>
    </row>
    <row r="2237" spans="1:38" x14ac:dyDescent="0.25">
      <c r="A2237">
        <v>2235</v>
      </c>
      <c r="B2237" t="s">
        <v>6128</v>
      </c>
      <c r="C2237" s="6" t="s">
        <v>3681</v>
      </c>
      <c r="D2237">
        <v>35</v>
      </c>
      <c r="E2237" t="s">
        <v>46</v>
      </c>
      <c r="F2237" t="s">
        <v>55</v>
      </c>
      <c r="G2237" t="s">
        <v>624</v>
      </c>
      <c r="J2237" t="s">
        <v>624</v>
      </c>
      <c r="K2237" t="s">
        <v>93</v>
      </c>
      <c r="L2237" t="s">
        <v>70</v>
      </c>
      <c r="N2237" t="s">
        <v>59</v>
      </c>
      <c r="O2237" t="s">
        <v>70</v>
      </c>
      <c r="S2237" t="s">
        <v>6129</v>
      </c>
      <c r="U2237" t="s">
        <v>42</v>
      </c>
      <c r="V2237" t="s">
        <v>42</v>
      </c>
      <c r="W2237" t="s">
        <v>42</v>
      </c>
      <c r="AL2237" t="s">
        <v>43</v>
      </c>
    </row>
    <row r="2238" spans="1:38" x14ac:dyDescent="0.25">
      <c r="A2238">
        <v>2236</v>
      </c>
      <c r="B2238" t="s">
        <v>6130</v>
      </c>
      <c r="C2238" s="6" t="s">
        <v>6131</v>
      </c>
      <c r="D2238">
        <v>18</v>
      </c>
      <c r="E2238" t="s">
        <v>46</v>
      </c>
      <c r="F2238" t="s">
        <v>55</v>
      </c>
      <c r="G2238" t="s">
        <v>793</v>
      </c>
      <c r="H2238" t="s">
        <v>137</v>
      </c>
      <c r="I2238" t="s">
        <v>57</v>
      </c>
      <c r="J2238" t="s">
        <v>3060</v>
      </c>
      <c r="K2238" t="s">
        <v>137</v>
      </c>
      <c r="L2238" t="s">
        <v>50</v>
      </c>
      <c r="O2238" t="s">
        <v>210</v>
      </c>
      <c r="S2238" t="s">
        <v>6132</v>
      </c>
      <c r="AI2238" t="s">
        <v>1196</v>
      </c>
      <c r="AL2238" t="s">
        <v>43</v>
      </c>
    </row>
    <row r="2239" spans="1:38" x14ac:dyDescent="0.25">
      <c r="A2239">
        <v>2237</v>
      </c>
      <c r="B2239" t="s">
        <v>6133</v>
      </c>
      <c r="C2239" s="6" t="s">
        <v>981</v>
      </c>
      <c r="D2239">
        <v>46</v>
      </c>
      <c r="E2239" t="s">
        <v>46</v>
      </c>
      <c r="F2239" t="s">
        <v>47</v>
      </c>
      <c r="G2239" t="s">
        <v>146</v>
      </c>
      <c r="H2239" t="s">
        <v>49</v>
      </c>
      <c r="I2239" t="s">
        <v>57</v>
      </c>
      <c r="J2239" t="s">
        <v>93</v>
      </c>
      <c r="L2239" t="s">
        <v>50</v>
      </c>
      <c r="N2239" t="s">
        <v>2117</v>
      </c>
      <c r="O2239" t="s">
        <v>60</v>
      </c>
      <c r="P2239" t="s">
        <v>61</v>
      </c>
      <c r="S2239" t="s">
        <v>6134</v>
      </c>
      <c r="V2239" t="s">
        <v>42</v>
      </c>
      <c r="AL2239" t="s">
        <v>43</v>
      </c>
    </row>
    <row r="2240" spans="1:38" x14ac:dyDescent="0.25">
      <c r="A2240">
        <v>2238</v>
      </c>
      <c r="B2240" t="s">
        <v>6135</v>
      </c>
      <c r="C2240" s="6" t="s">
        <v>6136</v>
      </c>
      <c r="D2240">
        <v>23</v>
      </c>
      <c r="E2240" t="s">
        <v>46</v>
      </c>
      <c r="F2240" t="s">
        <v>106</v>
      </c>
      <c r="G2240" t="s">
        <v>165</v>
      </c>
      <c r="H2240" t="s">
        <v>93</v>
      </c>
      <c r="I2240" t="s">
        <v>57</v>
      </c>
      <c r="J2240" t="s">
        <v>165</v>
      </c>
      <c r="K2240" t="s">
        <v>93</v>
      </c>
      <c r="L2240" t="s">
        <v>50</v>
      </c>
      <c r="N2240" t="s">
        <v>59</v>
      </c>
      <c r="O2240" t="s">
        <v>287</v>
      </c>
      <c r="P2240" t="s">
        <v>165</v>
      </c>
      <c r="Q2240" t="s">
        <v>93</v>
      </c>
      <c r="R2240" t="s">
        <v>57</v>
      </c>
      <c r="S2240" t="s">
        <v>159</v>
      </c>
      <c r="U2240" t="s">
        <v>42</v>
      </c>
      <c r="W2240" t="s">
        <v>42</v>
      </c>
      <c r="AL2240" t="s">
        <v>43</v>
      </c>
    </row>
    <row r="2241" spans="1:38" x14ac:dyDescent="0.25">
      <c r="A2241">
        <v>2239</v>
      </c>
      <c r="B2241" t="s">
        <v>6137</v>
      </c>
      <c r="C2241" s="6" t="s">
        <v>2705</v>
      </c>
      <c r="D2241">
        <v>23</v>
      </c>
      <c r="E2241" t="s">
        <v>46</v>
      </c>
      <c r="F2241" t="s">
        <v>55</v>
      </c>
      <c r="G2241" t="s">
        <v>6138</v>
      </c>
      <c r="H2241" t="s">
        <v>82</v>
      </c>
      <c r="I2241" t="s">
        <v>57</v>
      </c>
      <c r="J2241" t="s">
        <v>87</v>
      </c>
      <c r="K2241" t="s">
        <v>82</v>
      </c>
      <c r="L2241" t="s">
        <v>34</v>
      </c>
      <c r="M2241" t="s">
        <v>1796</v>
      </c>
      <c r="N2241" t="s">
        <v>59</v>
      </c>
      <c r="O2241" t="s">
        <v>210</v>
      </c>
      <c r="P2241" t="s">
        <v>87</v>
      </c>
      <c r="Q2241" t="s">
        <v>82</v>
      </c>
      <c r="S2241" t="s">
        <v>662</v>
      </c>
      <c r="V2241" t="s">
        <v>42</v>
      </c>
      <c r="W2241" t="s">
        <v>42</v>
      </c>
      <c r="AK2241" t="s">
        <v>42</v>
      </c>
      <c r="AL2241" t="s">
        <v>43</v>
      </c>
    </row>
    <row r="2242" spans="1:38" x14ac:dyDescent="0.25">
      <c r="A2242">
        <v>2240</v>
      </c>
      <c r="B2242" t="s">
        <v>6139</v>
      </c>
      <c r="C2242" s="6" t="s">
        <v>6140</v>
      </c>
      <c r="D2242">
        <v>32</v>
      </c>
      <c r="E2242" t="s">
        <v>54</v>
      </c>
      <c r="F2242" t="s">
        <v>55</v>
      </c>
      <c r="G2242" t="s">
        <v>346</v>
      </c>
      <c r="H2242" t="s">
        <v>93</v>
      </c>
      <c r="I2242" t="s">
        <v>57</v>
      </c>
      <c r="J2242" t="s">
        <v>346</v>
      </c>
      <c r="K2242" t="s">
        <v>93</v>
      </c>
      <c r="L2242" t="s">
        <v>34</v>
      </c>
      <c r="O2242" t="s">
        <v>34</v>
      </c>
      <c r="P2242" t="s">
        <v>346</v>
      </c>
      <c r="R2242" t="s">
        <v>57</v>
      </c>
      <c r="S2242" t="s">
        <v>6141</v>
      </c>
      <c r="V2242" t="s">
        <v>42</v>
      </c>
      <c r="AA2242" t="s">
        <v>42</v>
      </c>
      <c r="AD2242" t="s">
        <v>42</v>
      </c>
      <c r="AK2242" t="s">
        <v>42</v>
      </c>
      <c r="AL2242" t="s">
        <v>43</v>
      </c>
    </row>
    <row r="2243" spans="1:38" x14ac:dyDescent="0.25">
      <c r="A2243">
        <v>2241</v>
      </c>
      <c r="B2243" t="s">
        <v>6142</v>
      </c>
      <c r="C2243" s="6" t="s">
        <v>3471</v>
      </c>
      <c r="D2243">
        <v>33</v>
      </c>
      <c r="E2243" t="s">
        <v>46</v>
      </c>
      <c r="F2243" t="s">
        <v>55</v>
      </c>
      <c r="G2243" t="s">
        <v>341</v>
      </c>
      <c r="H2243" t="s">
        <v>101</v>
      </c>
      <c r="I2243" t="s">
        <v>57</v>
      </c>
      <c r="J2243" t="s">
        <v>341</v>
      </c>
      <c r="K2243" t="s">
        <v>101</v>
      </c>
      <c r="L2243" t="s">
        <v>70</v>
      </c>
      <c r="N2243" t="s">
        <v>350</v>
      </c>
      <c r="O2243" t="s">
        <v>70</v>
      </c>
      <c r="P2243" t="s">
        <v>341</v>
      </c>
      <c r="Q2243" t="s">
        <v>101</v>
      </c>
      <c r="S2243" t="s">
        <v>6143</v>
      </c>
      <c r="U2243" t="s">
        <v>42</v>
      </c>
      <c r="W2243" t="s">
        <v>42</v>
      </c>
      <c r="AK2243" t="s">
        <v>42</v>
      </c>
      <c r="AL2243" t="s">
        <v>43</v>
      </c>
    </row>
    <row r="2244" spans="1:38" x14ac:dyDescent="0.25">
      <c r="A2244">
        <v>2242</v>
      </c>
      <c r="B2244" t="s">
        <v>6144</v>
      </c>
      <c r="C2244" s="6" t="s">
        <v>4851</v>
      </c>
      <c r="D2244">
        <v>38</v>
      </c>
      <c r="E2244" t="s">
        <v>46</v>
      </c>
      <c r="F2244" t="s">
        <v>55</v>
      </c>
      <c r="G2244" t="s">
        <v>208</v>
      </c>
      <c r="H2244" t="s">
        <v>93</v>
      </c>
      <c r="I2244" t="s">
        <v>57</v>
      </c>
      <c r="J2244" t="s">
        <v>208</v>
      </c>
      <c r="K2244" t="s">
        <v>93</v>
      </c>
      <c r="L2244" t="s">
        <v>50</v>
      </c>
      <c r="N2244" t="s">
        <v>456</v>
      </c>
      <c r="O2244" t="s">
        <v>70</v>
      </c>
      <c r="P2244" t="s">
        <v>208</v>
      </c>
      <c r="Q2244" t="s">
        <v>93</v>
      </c>
      <c r="R2244" t="s">
        <v>57</v>
      </c>
      <c r="S2244" t="s">
        <v>6145</v>
      </c>
      <c r="U2244" t="s">
        <v>42</v>
      </c>
      <c r="V2244" t="s">
        <v>42</v>
      </c>
      <c r="AL2244" t="s">
        <v>43</v>
      </c>
    </row>
    <row r="2245" spans="1:38" x14ac:dyDescent="0.25">
      <c r="A2245">
        <v>2243</v>
      </c>
      <c r="B2245" t="s">
        <v>6146</v>
      </c>
      <c r="C2245" s="6" t="s">
        <v>3272</v>
      </c>
      <c r="D2245">
        <v>48</v>
      </c>
      <c r="E2245" t="s">
        <v>46</v>
      </c>
      <c r="F2245" t="s">
        <v>106</v>
      </c>
      <c r="G2245" t="s">
        <v>82</v>
      </c>
      <c r="H2245" t="s">
        <v>82</v>
      </c>
      <c r="I2245" t="s">
        <v>57</v>
      </c>
      <c r="J2245" t="s">
        <v>82</v>
      </c>
      <c r="K2245" t="s">
        <v>82</v>
      </c>
      <c r="L2245" t="s">
        <v>50</v>
      </c>
      <c r="N2245" t="s">
        <v>59</v>
      </c>
      <c r="O2245" t="s">
        <v>60</v>
      </c>
      <c r="P2245" t="s">
        <v>61</v>
      </c>
      <c r="R2245" t="s">
        <v>57</v>
      </c>
      <c r="S2245" t="s">
        <v>1631</v>
      </c>
      <c r="V2245" t="s">
        <v>42</v>
      </c>
      <c r="AL2245" t="s">
        <v>43</v>
      </c>
    </row>
    <row r="2246" spans="1:38" x14ac:dyDescent="0.25">
      <c r="A2246">
        <v>2244</v>
      </c>
      <c r="B2246" t="s">
        <v>6147</v>
      </c>
      <c r="C2246" s="6" t="s">
        <v>512</v>
      </c>
      <c r="D2246">
        <v>44</v>
      </c>
      <c r="E2246" t="s">
        <v>54</v>
      </c>
      <c r="F2246" t="s">
        <v>55</v>
      </c>
      <c r="J2246" t="s">
        <v>201</v>
      </c>
      <c r="K2246" t="s">
        <v>202</v>
      </c>
      <c r="L2246" t="s">
        <v>34</v>
      </c>
      <c r="M2246" t="s">
        <v>2795</v>
      </c>
      <c r="N2246" t="s">
        <v>350</v>
      </c>
      <c r="O2246" t="s">
        <v>70</v>
      </c>
      <c r="P2246" t="s">
        <v>201</v>
      </c>
      <c r="Q2246" t="s">
        <v>202</v>
      </c>
      <c r="R2246" t="s">
        <v>57</v>
      </c>
      <c r="S2246" t="s">
        <v>6148</v>
      </c>
      <c r="U2246" t="s">
        <v>42</v>
      </c>
      <c r="W2246" t="s">
        <v>42</v>
      </c>
      <c r="AA2246" t="s">
        <v>42</v>
      </c>
      <c r="AC2246" t="s">
        <v>42</v>
      </c>
      <c r="AL2246" t="s">
        <v>43</v>
      </c>
    </row>
    <row r="2247" spans="1:38" x14ac:dyDescent="0.25">
      <c r="A2247">
        <v>2245</v>
      </c>
      <c r="B2247" t="s">
        <v>6149</v>
      </c>
      <c r="C2247" s="6" t="s">
        <v>3661</v>
      </c>
      <c r="D2247">
        <v>58</v>
      </c>
      <c r="E2247" t="s">
        <v>46</v>
      </c>
      <c r="F2247" t="s">
        <v>55</v>
      </c>
      <c r="G2247" t="s">
        <v>1496</v>
      </c>
      <c r="H2247" t="s">
        <v>101</v>
      </c>
      <c r="J2247" t="s">
        <v>1496</v>
      </c>
      <c r="K2247" t="s">
        <v>101</v>
      </c>
      <c r="L2247" t="s">
        <v>70</v>
      </c>
      <c r="N2247" t="s">
        <v>1677</v>
      </c>
      <c r="O2247" t="s">
        <v>70</v>
      </c>
      <c r="S2247" t="s">
        <v>89</v>
      </c>
      <c r="T2247" t="s">
        <v>6150</v>
      </c>
      <c r="U2247" t="s">
        <v>42</v>
      </c>
      <c r="AL2247" t="s">
        <v>43</v>
      </c>
    </row>
    <row r="2248" spans="1:38" x14ac:dyDescent="0.25">
      <c r="A2248">
        <v>2246</v>
      </c>
      <c r="B2248" t="s">
        <v>6151</v>
      </c>
      <c r="C2248" s="6" t="s">
        <v>3282</v>
      </c>
      <c r="D2248">
        <v>31</v>
      </c>
      <c r="E2248" t="s">
        <v>54</v>
      </c>
      <c r="F2248" t="s">
        <v>55</v>
      </c>
      <c r="G2248" t="s">
        <v>362</v>
      </c>
      <c r="J2248" t="s">
        <v>362</v>
      </c>
      <c r="K2248" t="s">
        <v>251</v>
      </c>
      <c r="L2248" t="s">
        <v>70</v>
      </c>
      <c r="N2248" t="s">
        <v>102</v>
      </c>
      <c r="O2248" t="s">
        <v>70</v>
      </c>
      <c r="S2248" t="s">
        <v>6152</v>
      </c>
      <c r="AC2248" t="s">
        <v>42</v>
      </c>
      <c r="AI2248" t="s">
        <v>6153</v>
      </c>
      <c r="AL2248" t="s">
        <v>43</v>
      </c>
    </row>
    <row r="2249" spans="1:38" x14ac:dyDescent="0.25">
      <c r="A2249">
        <v>2247</v>
      </c>
      <c r="B2249" t="s">
        <v>6154</v>
      </c>
      <c r="C2249" s="6" t="s">
        <v>6155</v>
      </c>
      <c r="D2249">
        <v>55</v>
      </c>
      <c r="E2249" t="s">
        <v>46</v>
      </c>
      <c r="F2249" t="s">
        <v>55</v>
      </c>
      <c r="G2249" t="s">
        <v>58</v>
      </c>
      <c r="H2249" t="s">
        <v>49</v>
      </c>
      <c r="I2249" t="s">
        <v>57</v>
      </c>
      <c r="J2249" t="s">
        <v>58</v>
      </c>
      <c r="K2249" t="s">
        <v>49</v>
      </c>
      <c r="L2249" t="s">
        <v>70</v>
      </c>
      <c r="N2249" t="s">
        <v>170</v>
      </c>
      <c r="O2249" t="s">
        <v>70</v>
      </c>
      <c r="P2249" t="s">
        <v>58</v>
      </c>
      <c r="Q2249" t="s">
        <v>49</v>
      </c>
      <c r="R2249" t="s">
        <v>57</v>
      </c>
      <c r="S2249" t="s">
        <v>6156</v>
      </c>
      <c r="W2249" t="s">
        <v>42</v>
      </c>
      <c r="X2249" t="s">
        <v>42</v>
      </c>
      <c r="AA2249" t="s">
        <v>42</v>
      </c>
      <c r="AI2249" t="s">
        <v>2682</v>
      </c>
      <c r="AL2249" t="s">
        <v>43</v>
      </c>
    </row>
    <row r="2250" spans="1:38" x14ac:dyDescent="0.25">
      <c r="A2250">
        <v>2248</v>
      </c>
      <c r="B2250" t="s">
        <v>6157</v>
      </c>
      <c r="C2250" s="6" t="s">
        <v>3728</v>
      </c>
      <c r="D2250">
        <v>42</v>
      </c>
      <c r="E2250" t="s">
        <v>46</v>
      </c>
      <c r="F2250" t="s">
        <v>55</v>
      </c>
      <c r="G2250" t="s">
        <v>513</v>
      </c>
      <c r="H2250" t="s">
        <v>101</v>
      </c>
      <c r="I2250" t="s">
        <v>57</v>
      </c>
      <c r="J2250" t="s">
        <v>513</v>
      </c>
      <c r="K2250" t="s">
        <v>101</v>
      </c>
      <c r="L2250" t="s">
        <v>70</v>
      </c>
      <c r="N2250" t="s">
        <v>350</v>
      </c>
      <c r="O2250" t="s">
        <v>70</v>
      </c>
      <c r="P2250" t="s">
        <v>513</v>
      </c>
      <c r="Q2250" t="s">
        <v>101</v>
      </c>
      <c r="S2250" t="s">
        <v>6158</v>
      </c>
      <c r="U2250" t="s">
        <v>42</v>
      </c>
      <c r="W2250" t="s">
        <v>42</v>
      </c>
      <c r="X2250" t="s">
        <v>42</v>
      </c>
      <c r="AA2250" t="s">
        <v>42</v>
      </c>
      <c r="AI2250" t="s">
        <v>2176</v>
      </c>
      <c r="AK2250" t="s">
        <v>42</v>
      </c>
      <c r="AL2250" t="s">
        <v>43</v>
      </c>
    </row>
    <row r="2251" spans="1:38" x14ac:dyDescent="0.25">
      <c r="A2251">
        <v>2249</v>
      </c>
      <c r="B2251" t="s">
        <v>6159</v>
      </c>
      <c r="C2251" s="6" t="s">
        <v>1570</v>
      </c>
      <c r="D2251">
        <v>55</v>
      </c>
      <c r="E2251" t="s">
        <v>46</v>
      </c>
      <c r="F2251" t="s">
        <v>47</v>
      </c>
      <c r="G2251" t="s">
        <v>146</v>
      </c>
      <c r="H2251" t="s">
        <v>49</v>
      </c>
      <c r="I2251" t="s">
        <v>57</v>
      </c>
      <c r="J2251" t="s">
        <v>146</v>
      </c>
      <c r="K2251" t="s">
        <v>49</v>
      </c>
      <c r="L2251" t="s">
        <v>50</v>
      </c>
      <c r="N2251" t="s">
        <v>59</v>
      </c>
      <c r="O2251" t="s">
        <v>287</v>
      </c>
      <c r="P2251" t="s">
        <v>146</v>
      </c>
      <c r="Q2251" t="s">
        <v>49</v>
      </c>
      <c r="R2251" t="s">
        <v>57</v>
      </c>
      <c r="S2251" t="s">
        <v>6160</v>
      </c>
      <c r="V2251" t="s">
        <v>42</v>
      </c>
      <c r="W2251" t="s">
        <v>42</v>
      </c>
      <c r="X2251" t="s">
        <v>42</v>
      </c>
      <c r="AA2251" t="s">
        <v>42</v>
      </c>
      <c r="AL2251" t="s">
        <v>43</v>
      </c>
    </row>
    <row r="2252" spans="1:38" x14ac:dyDescent="0.25">
      <c r="A2252">
        <v>2250</v>
      </c>
      <c r="B2252" t="s">
        <v>6161</v>
      </c>
      <c r="C2252" s="6" t="s">
        <v>6162</v>
      </c>
      <c r="D2252">
        <v>66</v>
      </c>
      <c r="E2252" t="s">
        <v>46</v>
      </c>
      <c r="F2252" t="s">
        <v>732</v>
      </c>
      <c r="G2252" t="s">
        <v>87</v>
      </c>
      <c r="H2252" t="s">
        <v>82</v>
      </c>
      <c r="I2252" t="s">
        <v>57</v>
      </c>
      <c r="J2252" t="s">
        <v>87</v>
      </c>
      <c r="K2252" t="s">
        <v>82</v>
      </c>
      <c r="L2252" t="s">
        <v>70</v>
      </c>
      <c r="N2252" t="s">
        <v>59</v>
      </c>
      <c r="O2252" t="s">
        <v>70</v>
      </c>
      <c r="P2252" t="s">
        <v>87</v>
      </c>
      <c r="Q2252" t="s">
        <v>82</v>
      </c>
      <c r="S2252" t="s">
        <v>6163</v>
      </c>
      <c r="W2252" t="s">
        <v>42</v>
      </c>
      <c r="AK2252" t="s">
        <v>42</v>
      </c>
      <c r="AL2252" t="s">
        <v>43</v>
      </c>
    </row>
    <row r="2253" spans="1:38" x14ac:dyDescent="0.25">
      <c r="A2253">
        <v>2251</v>
      </c>
      <c r="B2253" t="s">
        <v>6164</v>
      </c>
      <c r="C2253" s="6" t="s">
        <v>5004</v>
      </c>
      <c r="D2253">
        <v>50</v>
      </c>
      <c r="E2253" t="s">
        <v>46</v>
      </c>
      <c r="F2253" t="s">
        <v>47</v>
      </c>
      <c r="J2253" t="s">
        <v>82</v>
      </c>
      <c r="L2253" t="s">
        <v>34</v>
      </c>
      <c r="M2253" t="s">
        <v>506</v>
      </c>
      <c r="N2253" t="s">
        <v>59</v>
      </c>
      <c r="O2253" t="s">
        <v>890</v>
      </c>
      <c r="P2253" t="s">
        <v>82</v>
      </c>
      <c r="S2253" t="s">
        <v>873</v>
      </c>
      <c r="V2253" t="s">
        <v>42</v>
      </c>
      <c r="AL2253" t="s">
        <v>43</v>
      </c>
    </row>
    <row r="2254" spans="1:38" x14ac:dyDescent="0.25">
      <c r="A2254">
        <v>2252</v>
      </c>
      <c r="B2254" t="s">
        <v>6165</v>
      </c>
      <c r="C2254" s="6" t="s">
        <v>6166</v>
      </c>
      <c r="D2254">
        <v>30</v>
      </c>
      <c r="E2254" t="s">
        <v>54</v>
      </c>
      <c r="F2254" t="s">
        <v>55</v>
      </c>
      <c r="G2254" t="s">
        <v>6167</v>
      </c>
      <c r="H2254" t="s">
        <v>3836</v>
      </c>
      <c r="I2254" t="s">
        <v>2759</v>
      </c>
      <c r="J2254" t="s">
        <v>82</v>
      </c>
      <c r="L2254" t="s">
        <v>50</v>
      </c>
      <c r="N2254" t="s">
        <v>69</v>
      </c>
      <c r="O2254" t="s">
        <v>34</v>
      </c>
      <c r="P2254" t="s">
        <v>82</v>
      </c>
      <c r="S2254" t="s">
        <v>4648</v>
      </c>
      <c r="V2254" t="s">
        <v>42</v>
      </c>
      <c r="W2254" t="s">
        <v>42</v>
      </c>
      <c r="AK2254" t="s">
        <v>42</v>
      </c>
      <c r="AL2254" t="s">
        <v>43</v>
      </c>
    </row>
    <row r="2255" spans="1:38" x14ac:dyDescent="0.25">
      <c r="A2255">
        <v>2253</v>
      </c>
      <c r="B2255" t="s">
        <v>6168</v>
      </c>
      <c r="C2255" s="6" t="s">
        <v>3761</v>
      </c>
      <c r="D2255">
        <v>34</v>
      </c>
      <c r="E2255" t="s">
        <v>46</v>
      </c>
      <c r="F2255" t="s">
        <v>55</v>
      </c>
      <c r="G2255" t="s">
        <v>81</v>
      </c>
      <c r="H2255" t="s">
        <v>82</v>
      </c>
      <c r="I2255" t="s">
        <v>57</v>
      </c>
      <c r="J2255" t="s">
        <v>81</v>
      </c>
      <c r="K2255" t="s">
        <v>82</v>
      </c>
      <c r="L2255" t="s">
        <v>70</v>
      </c>
      <c r="O2255" t="s">
        <v>70</v>
      </c>
      <c r="S2255" t="s">
        <v>6169</v>
      </c>
      <c r="U2255" t="s">
        <v>42</v>
      </c>
      <c r="AC2255" t="s">
        <v>42</v>
      </c>
      <c r="AK2255" t="s">
        <v>42</v>
      </c>
      <c r="AL2255" t="s">
        <v>43</v>
      </c>
    </row>
    <row r="2256" spans="1:38" x14ac:dyDescent="0.25">
      <c r="A2256">
        <v>2254</v>
      </c>
      <c r="B2256" t="s">
        <v>6170</v>
      </c>
      <c r="C2256" s="6" t="s">
        <v>888</v>
      </c>
      <c r="D2256">
        <v>51</v>
      </c>
      <c r="E2256" t="s">
        <v>54</v>
      </c>
      <c r="F2256" t="s">
        <v>55</v>
      </c>
      <c r="G2256" t="s">
        <v>208</v>
      </c>
      <c r="H2256" t="s">
        <v>93</v>
      </c>
      <c r="I2256" t="s">
        <v>57</v>
      </c>
      <c r="J2256" t="s">
        <v>208</v>
      </c>
      <c r="K2256" t="s">
        <v>93</v>
      </c>
      <c r="L2256" t="s">
        <v>50</v>
      </c>
      <c r="N2256" t="s">
        <v>350</v>
      </c>
      <c r="O2256" t="s">
        <v>70</v>
      </c>
      <c r="P2256" t="s">
        <v>208</v>
      </c>
      <c r="Q2256" t="s">
        <v>93</v>
      </c>
      <c r="R2256" t="s">
        <v>57</v>
      </c>
      <c r="S2256" t="s">
        <v>6171</v>
      </c>
      <c r="V2256" t="s">
        <v>42</v>
      </c>
      <c r="AD2256" t="s">
        <v>42</v>
      </c>
      <c r="AL2256" t="s">
        <v>43</v>
      </c>
    </row>
    <row r="2257" spans="1:38" x14ac:dyDescent="0.25">
      <c r="A2257">
        <v>2255</v>
      </c>
      <c r="B2257" t="s">
        <v>6172</v>
      </c>
      <c r="C2257" s="6" t="s">
        <v>3873</v>
      </c>
      <c r="D2257">
        <v>50</v>
      </c>
      <c r="E2257" t="s">
        <v>54</v>
      </c>
      <c r="F2257" t="s">
        <v>55</v>
      </c>
      <c r="G2257" t="s">
        <v>165</v>
      </c>
      <c r="H2257" t="s">
        <v>93</v>
      </c>
      <c r="J2257" t="s">
        <v>165</v>
      </c>
      <c r="K2257" t="s">
        <v>93</v>
      </c>
      <c r="L2257" t="s">
        <v>70</v>
      </c>
      <c r="N2257" t="s">
        <v>102</v>
      </c>
      <c r="O2257" t="s">
        <v>70</v>
      </c>
      <c r="S2257" t="s">
        <v>762</v>
      </c>
      <c r="Y2257" t="s">
        <v>42</v>
      </c>
      <c r="Z2257" t="s">
        <v>42</v>
      </c>
      <c r="AL2257" t="s">
        <v>43</v>
      </c>
    </row>
    <row r="2258" spans="1:38" x14ac:dyDescent="0.25">
      <c r="A2258">
        <v>2256</v>
      </c>
      <c r="B2258" t="s">
        <v>6173</v>
      </c>
      <c r="C2258" s="6" t="s">
        <v>728</v>
      </c>
      <c r="D2258">
        <v>50</v>
      </c>
      <c r="E2258" t="s">
        <v>46</v>
      </c>
      <c r="F2258" t="s">
        <v>55</v>
      </c>
      <c r="G2258" t="s">
        <v>220</v>
      </c>
      <c r="H2258" t="s">
        <v>49</v>
      </c>
      <c r="I2258" t="s">
        <v>57</v>
      </c>
      <c r="J2258" t="s">
        <v>220</v>
      </c>
      <c r="K2258" t="s">
        <v>49</v>
      </c>
      <c r="L2258" t="s">
        <v>70</v>
      </c>
      <c r="O2258" t="s">
        <v>70</v>
      </c>
      <c r="S2258" t="s">
        <v>6174</v>
      </c>
      <c r="Y2258" t="s">
        <v>42</v>
      </c>
      <c r="AA2258" t="s">
        <v>42</v>
      </c>
      <c r="AK2258" t="s">
        <v>42</v>
      </c>
      <c r="AL2258" t="s">
        <v>43</v>
      </c>
    </row>
    <row r="2259" spans="1:38" x14ac:dyDescent="0.25">
      <c r="A2259">
        <v>2257</v>
      </c>
      <c r="B2259" t="s">
        <v>6175</v>
      </c>
      <c r="C2259" s="6" t="s">
        <v>6176</v>
      </c>
      <c r="D2259">
        <v>37</v>
      </c>
      <c r="E2259" t="s">
        <v>46</v>
      </c>
      <c r="F2259" t="s">
        <v>55</v>
      </c>
      <c r="G2259" t="s">
        <v>1500</v>
      </c>
      <c r="H2259" t="s">
        <v>82</v>
      </c>
      <c r="I2259" t="s">
        <v>57</v>
      </c>
      <c r="J2259" t="s">
        <v>1500</v>
      </c>
      <c r="K2259" t="s">
        <v>82</v>
      </c>
      <c r="L2259" t="s">
        <v>70</v>
      </c>
      <c r="N2259" t="s">
        <v>350</v>
      </c>
      <c r="O2259" t="s">
        <v>70</v>
      </c>
      <c r="P2259" t="s">
        <v>1500</v>
      </c>
      <c r="Q2259" t="s">
        <v>82</v>
      </c>
      <c r="S2259" t="s">
        <v>247</v>
      </c>
      <c r="W2259" t="s">
        <v>42</v>
      </c>
      <c r="AK2259" t="s">
        <v>42</v>
      </c>
      <c r="AL2259" t="s">
        <v>43</v>
      </c>
    </row>
    <row r="2260" spans="1:38" x14ac:dyDescent="0.25">
      <c r="A2260">
        <v>2258</v>
      </c>
      <c r="B2260" t="s">
        <v>6177</v>
      </c>
      <c r="C2260" s="6" t="s">
        <v>6178</v>
      </c>
      <c r="D2260">
        <v>30</v>
      </c>
      <c r="E2260" t="s">
        <v>46</v>
      </c>
      <c r="F2260" t="s">
        <v>55</v>
      </c>
      <c r="G2260" t="s">
        <v>5058</v>
      </c>
      <c r="H2260" t="s">
        <v>49</v>
      </c>
      <c r="J2260" t="s">
        <v>58</v>
      </c>
      <c r="K2260" t="s">
        <v>49</v>
      </c>
      <c r="L2260" t="s">
        <v>50</v>
      </c>
      <c r="N2260" t="s">
        <v>88</v>
      </c>
      <c r="O2260" t="s">
        <v>70</v>
      </c>
      <c r="S2260" t="s">
        <v>89</v>
      </c>
      <c r="U2260" t="s">
        <v>42</v>
      </c>
      <c r="AL2260" t="s">
        <v>43</v>
      </c>
    </row>
    <row r="2261" spans="1:38" x14ac:dyDescent="0.25">
      <c r="A2261">
        <v>2259</v>
      </c>
      <c r="B2261" t="s">
        <v>6179</v>
      </c>
      <c r="C2261" s="6" t="s">
        <v>6180</v>
      </c>
      <c r="D2261">
        <v>31</v>
      </c>
      <c r="E2261" t="s">
        <v>54</v>
      </c>
      <c r="F2261" t="s">
        <v>106</v>
      </c>
      <c r="G2261" t="s">
        <v>82</v>
      </c>
      <c r="H2261" t="s">
        <v>82</v>
      </c>
      <c r="J2261" t="s">
        <v>82</v>
      </c>
      <c r="K2261" t="s">
        <v>82</v>
      </c>
      <c r="L2261" t="s">
        <v>50</v>
      </c>
      <c r="N2261" t="s">
        <v>269</v>
      </c>
      <c r="O2261" t="s">
        <v>287</v>
      </c>
      <c r="S2261" t="s">
        <v>89</v>
      </c>
      <c r="U2261" t="s">
        <v>42</v>
      </c>
      <c r="AL2261" t="s">
        <v>43</v>
      </c>
    </row>
    <row r="2262" spans="1:38" x14ac:dyDescent="0.25">
      <c r="A2262">
        <v>2260</v>
      </c>
      <c r="B2262" t="s">
        <v>6181</v>
      </c>
      <c r="C2262" s="6" t="s">
        <v>3338</v>
      </c>
      <c r="D2262">
        <v>40</v>
      </c>
      <c r="E2262" t="s">
        <v>46</v>
      </c>
      <c r="F2262" t="s">
        <v>47</v>
      </c>
      <c r="G2262" t="s">
        <v>208</v>
      </c>
      <c r="J2262" t="s">
        <v>208</v>
      </c>
      <c r="K2262" t="s">
        <v>93</v>
      </c>
      <c r="L2262" t="s">
        <v>34</v>
      </c>
      <c r="M2262" t="s">
        <v>3227</v>
      </c>
      <c r="N2262" t="s">
        <v>83</v>
      </c>
      <c r="O2262" t="s">
        <v>110</v>
      </c>
      <c r="S2262" t="s">
        <v>111</v>
      </c>
      <c r="AI2262" t="s">
        <v>1528</v>
      </c>
      <c r="AL2262" t="s">
        <v>43</v>
      </c>
    </row>
    <row r="2263" spans="1:38" x14ac:dyDescent="0.25">
      <c r="A2263">
        <v>2261</v>
      </c>
      <c r="B2263" t="s">
        <v>6182</v>
      </c>
      <c r="C2263" s="6" t="s">
        <v>2527</v>
      </c>
      <c r="D2263">
        <v>51</v>
      </c>
      <c r="E2263" t="s">
        <v>46</v>
      </c>
      <c r="F2263" t="s">
        <v>55</v>
      </c>
      <c r="G2263" t="s">
        <v>81</v>
      </c>
      <c r="H2263" t="s">
        <v>82</v>
      </c>
      <c r="I2263" t="s">
        <v>57</v>
      </c>
      <c r="J2263" t="s">
        <v>81</v>
      </c>
      <c r="K2263" t="s">
        <v>82</v>
      </c>
      <c r="L2263" t="s">
        <v>70</v>
      </c>
      <c r="O2263" t="s">
        <v>70</v>
      </c>
      <c r="P2263" t="s">
        <v>81</v>
      </c>
      <c r="Q2263" t="s">
        <v>82</v>
      </c>
      <c r="R2263" t="s">
        <v>57</v>
      </c>
      <c r="S2263" t="s">
        <v>6183</v>
      </c>
      <c r="W2263" t="s">
        <v>42</v>
      </c>
      <c r="AA2263" t="s">
        <v>42</v>
      </c>
      <c r="AB2263" t="s">
        <v>42</v>
      </c>
      <c r="AK2263" t="s">
        <v>42</v>
      </c>
      <c r="AL2263" t="s">
        <v>43</v>
      </c>
    </row>
    <row r="2264" spans="1:38" x14ac:dyDescent="0.25">
      <c r="A2264">
        <v>2262</v>
      </c>
      <c r="B2264" t="s">
        <v>6184</v>
      </c>
      <c r="C2264" s="6" t="s">
        <v>6185</v>
      </c>
      <c r="D2264">
        <v>25</v>
      </c>
      <c r="E2264" t="s">
        <v>54</v>
      </c>
      <c r="F2264" t="s">
        <v>55</v>
      </c>
      <c r="G2264" t="s">
        <v>208</v>
      </c>
      <c r="H2264" t="s">
        <v>93</v>
      </c>
      <c r="I2264" t="s">
        <v>57</v>
      </c>
      <c r="J2264" t="s">
        <v>208</v>
      </c>
      <c r="L2264" t="s">
        <v>50</v>
      </c>
      <c r="N2264" t="s">
        <v>59</v>
      </c>
      <c r="O2264" t="s">
        <v>70</v>
      </c>
      <c r="P2264" t="s">
        <v>208</v>
      </c>
      <c r="S2264" t="s">
        <v>6186</v>
      </c>
      <c r="Y2264" t="s">
        <v>42</v>
      </c>
      <c r="AD2264" t="s">
        <v>42</v>
      </c>
      <c r="AK2264" t="s">
        <v>42</v>
      </c>
      <c r="AL2264" t="s">
        <v>43</v>
      </c>
    </row>
    <row r="2265" spans="1:38" x14ac:dyDescent="0.25">
      <c r="A2265">
        <v>2263</v>
      </c>
      <c r="B2265" t="s">
        <v>6187</v>
      </c>
      <c r="C2265" s="6" t="s">
        <v>6188</v>
      </c>
      <c r="D2265">
        <v>37</v>
      </c>
      <c r="E2265" t="s">
        <v>46</v>
      </c>
      <c r="F2265" t="s">
        <v>55</v>
      </c>
      <c r="G2265" t="s">
        <v>3736</v>
      </c>
      <c r="H2265" t="s">
        <v>251</v>
      </c>
      <c r="I2265" t="s">
        <v>57</v>
      </c>
      <c r="J2265" t="s">
        <v>3736</v>
      </c>
      <c r="K2265" t="s">
        <v>251</v>
      </c>
      <c r="L2265" t="s">
        <v>70</v>
      </c>
      <c r="N2265" t="s">
        <v>350</v>
      </c>
      <c r="O2265" t="s">
        <v>70</v>
      </c>
      <c r="P2265" t="s">
        <v>3736</v>
      </c>
      <c r="Q2265" t="s">
        <v>251</v>
      </c>
      <c r="R2265" t="s">
        <v>57</v>
      </c>
      <c r="S2265" t="s">
        <v>1298</v>
      </c>
      <c r="U2265" t="s">
        <v>42</v>
      </c>
      <c r="V2265" t="s">
        <v>42</v>
      </c>
      <c r="W2265" t="s">
        <v>42</v>
      </c>
      <c r="AL2265" t="s">
        <v>43</v>
      </c>
    </row>
    <row r="2266" spans="1:38" x14ac:dyDescent="0.25">
      <c r="A2266">
        <v>2264</v>
      </c>
      <c r="B2266" t="s">
        <v>6189</v>
      </c>
      <c r="C2266" s="6" t="s">
        <v>2713</v>
      </c>
      <c r="D2266">
        <v>33</v>
      </c>
      <c r="E2266" t="s">
        <v>46</v>
      </c>
      <c r="F2266" t="s">
        <v>55</v>
      </c>
      <c r="G2266" t="s">
        <v>81</v>
      </c>
      <c r="J2266" t="s">
        <v>81</v>
      </c>
      <c r="K2266" t="s">
        <v>82</v>
      </c>
      <c r="L2266" t="s">
        <v>70</v>
      </c>
      <c r="N2266" t="s">
        <v>102</v>
      </c>
      <c r="O2266" t="s">
        <v>70</v>
      </c>
      <c r="S2266" t="s">
        <v>6190</v>
      </c>
      <c r="W2266" t="s">
        <v>42</v>
      </c>
      <c r="AF2266" t="s">
        <v>42</v>
      </c>
      <c r="AL2266" t="s">
        <v>43</v>
      </c>
    </row>
    <row r="2267" spans="1:38" x14ac:dyDescent="0.25">
      <c r="A2267">
        <v>2265</v>
      </c>
      <c r="B2267" t="s">
        <v>6191</v>
      </c>
      <c r="C2267" s="6" t="s">
        <v>2539</v>
      </c>
      <c r="D2267">
        <v>41</v>
      </c>
      <c r="E2267" t="s">
        <v>46</v>
      </c>
      <c r="F2267" t="s">
        <v>55</v>
      </c>
      <c r="G2267" t="s">
        <v>1337</v>
      </c>
      <c r="H2267" t="s">
        <v>93</v>
      </c>
      <c r="I2267" t="s">
        <v>57</v>
      </c>
      <c r="J2267" t="s">
        <v>1337</v>
      </c>
      <c r="K2267" t="s">
        <v>93</v>
      </c>
      <c r="L2267" t="s">
        <v>70</v>
      </c>
      <c r="N2267" t="s">
        <v>350</v>
      </c>
      <c r="O2267" t="s">
        <v>70</v>
      </c>
      <c r="P2267" t="s">
        <v>1337</v>
      </c>
      <c r="Q2267" t="s">
        <v>93</v>
      </c>
      <c r="R2267" t="s">
        <v>57</v>
      </c>
      <c r="S2267" t="s">
        <v>247</v>
      </c>
      <c r="W2267" t="s">
        <v>42</v>
      </c>
      <c r="AL2267" t="s">
        <v>43</v>
      </c>
    </row>
    <row r="2268" spans="1:38" x14ac:dyDescent="0.25">
      <c r="A2268">
        <v>2266</v>
      </c>
      <c r="B2268" t="s">
        <v>6192</v>
      </c>
      <c r="C2268" s="6" t="s">
        <v>3331</v>
      </c>
      <c r="D2268">
        <v>36</v>
      </c>
      <c r="E2268" t="s">
        <v>46</v>
      </c>
      <c r="F2268" t="s">
        <v>55</v>
      </c>
      <c r="G2268" t="s">
        <v>81</v>
      </c>
      <c r="H2268" t="s">
        <v>82</v>
      </c>
      <c r="J2268" t="s">
        <v>81</v>
      </c>
      <c r="K2268" t="s">
        <v>82</v>
      </c>
      <c r="L2268" t="s">
        <v>50</v>
      </c>
      <c r="N2268" t="s">
        <v>170</v>
      </c>
      <c r="O2268" t="s">
        <v>70</v>
      </c>
      <c r="S2268" t="s">
        <v>111</v>
      </c>
      <c r="U2268" t="s">
        <v>42</v>
      </c>
      <c r="AA2268" t="s">
        <v>42</v>
      </c>
      <c r="AL2268" t="s">
        <v>43</v>
      </c>
    </row>
    <row r="2269" spans="1:38" x14ac:dyDescent="0.25">
      <c r="A2269">
        <v>2267</v>
      </c>
      <c r="B2269" t="s">
        <v>6193</v>
      </c>
      <c r="C2269" s="6" t="s">
        <v>6194</v>
      </c>
      <c r="D2269">
        <v>30</v>
      </c>
      <c r="E2269" t="s">
        <v>46</v>
      </c>
      <c r="F2269" t="s">
        <v>55</v>
      </c>
      <c r="G2269" t="s">
        <v>1247</v>
      </c>
      <c r="H2269" t="s">
        <v>101</v>
      </c>
      <c r="J2269" t="s">
        <v>1247</v>
      </c>
      <c r="K2269" t="s">
        <v>101</v>
      </c>
      <c r="L2269" t="s">
        <v>70</v>
      </c>
      <c r="N2269" t="s">
        <v>269</v>
      </c>
      <c r="O2269" t="s">
        <v>70</v>
      </c>
      <c r="S2269" t="s">
        <v>89</v>
      </c>
      <c r="U2269" t="s">
        <v>42</v>
      </c>
      <c r="AL2269" t="s">
        <v>43</v>
      </c>
    </row>
    <row r="2270" spans="1:38" x14ac:dyDescent="0.25">
      <c r="A2270">
        <v>2268</v>
      </c>
      <c r="B2270" t="s">
        <v>6195</v>
      </c>
      <c r="C2270" s="6" t="s">
        <v>505</v>
      </c>
      <c r="D2270">
        <v>25</v>
      </c>
      <c r="E2270" t="s">
        <v>46</v>
      </c>
      <c r="F2270" t="s">
        <v>47</v>
      </c>
      <c r="G2270" t="s">
        <v>93</v>
      </c>
      <c r="H2270" t="s">
        <v>93</v>
      </c>
      <c r="I2270" t="s">
        <v>57</v>
      </c>
      <c r="J2270" t="s">
        <v>93</v>
      </c>
      <c r="L2270" t="s">
        <v>50</v>
      </c>
      <c r="N2270" t="s">
        <v>59</v>
      </c>
      <c r="O2270" t="s">
        <v>287</v>
      </c>
      <c r="P2270" t="s">
        <v>93</v>
      </c>
      <c r="S2270" t="s">
        <v>412</v>
      </c>
      <c r="W2270" t="s">
        <v>42</v>
      </c>
      <c r="AK2270" t="s">
        <v>42</v>
      </c>
      <c r="AL2270" t="s">
        <v>43</v>
      </c>
    </row>
    <row r="2271" spans="1:38" x14ac:dyDescent="0.25">
      <c r="A2271">
        <v>2269</v>
      </c>
      <c r="B2271" t="s">
        <v>6196</v>
      </c>
      <c r="C2271" s="6" t="s">
        <v>6197</v>
      </c>
      <c r="D2271">
        <v>46</v>
      </c>
      <c r="E2271" t="s">
        <v>46</v>
      </c>
      <c r="F2271" t="s">
        <v>55</v>
      </c>
      <c r="G2271" t="s">
        <v>97</v>
      </c>
      <c r="J2271" t="s">
        <v>97</v>
      </c>
      <c r="K2271" t="s">
        <v>82</v>
      </c>
      <c r="L2271" t="s">
        <v>70</v>
      </c>
      <c r="N2271" t="s">
        <v>59</v>
      </c>
      <c r="O2271" t="s">
        <v>70</v>
      </c>
      <c r="S2271" t="s">
        <v>6198</v>
      </c>
      <c r="U2271" t="s">
        <v>42</v>
      </c>
      <c r="Y2271" t="s">
        <v>42</v>
      </c>
      <c r="AA2271" t="s">
        <v>42</v>
      </c>
      <c r="AB2271" t="s">
        <v>42</v>
      </c>
      <c r="AE2271" t="s">
        <v>42</v>
      </c>
      <c r="AL2271" t="s">
        <v>43</v>
      </c>
    </row>
    <row r="2272" spans="1:38" x14ac:dyDescent="0.25">
      <c r="A2272">
        <v>2270</v>
      </c>
      <c r="B2272" t="s">
        <v>6199</v>
      </c>
      <c r="C2272" s="6" t="s">
        <v>2607</v>
      </c>
      <c r="D2272">
        <v>49</v>
      </c>
      <c r="E2272" t="s">
        <v>46</v>
      </c>
      <c r="F2272" t="s">
        <v>55</v>
      </c>
      <c r="G2272" t="s">
        <v>513</v>
      </c>
      <c r="H2272" t="s">
        <v>101</v>
      </c>
      <c r="I2272" t="s">
        <v>57</v>
      </c>
      <c r="J2272" t="s">
        <v>513</v>
      </c>
      <c r="K2272" t="s">
        <v>101</v>
      </c>
      <c r="L2272" t="s">
        <v>70</v>
      </c>
      <c r="N2272" t="s">
        <v>166</v>
      </c>
      <c r="O2272" t="s">
        <v>70</v>
      </c>
      <c r="P2272" t="s">
        <v>513</v>
      </c>
      <c r="Q2272" t="s">
        <v>101</v>
      </c>
      <c r="S2272" t="s">
        <v>6200</v>
      </c>
      <c r="T2272" t="s">
        <v>204</v>
      </c>
      <c r="U2272" t="s">
        <v>42</v>
      </c>
      <c r="V2272" t="s">
        <v>42</v>
      </c>
      <c r="AK2272" t="s">
        <v>42</v>
      </c>
      <c r="AL2272" t="s">
        <v>43</v>
      </c>
    </row>
    <row r="2273" spans="1:38" x14ac:dyDescent="0.25">
      <c r="A2273">
        <v>2271</v>
      </c>
      <c r="B2273" t="s">
        <v>6201</v>
      </c>
      <c r="C2273" s="6" t="s">
        <v>6202</v>
      </c>
      <c r="D2273">
        <v>43</v>
      </c>
      <c r="E2273" t="s">
        <v>54</v>
      </c>
      <c r="F2273" t="s">
        <v>55</v>
      </c>
      <c r="G2273" t="s">
        <v>6203</v>
      </c>
      <c r="H2273" t="s">
        <v>1337</v>
      </c>
      <c r="J2273" t="s">
        <v>361</v>
      </c>
      <c r="K2273" t="s">
        <v>251</v>
      </c>
      <c r="L2273" t="s">
        <v>70</v>
      </c>
      <c r="N2273" t="s">
        <v>6204</v>
      </c>
      <c r="O2273" t="s">
        <v>34</v>
      </c>
      <c r="S2273" t="s">
        <v>6205</v>
      </c>
      <c r="W2273" t="s">
        <v>42</v>
      </c>
      <c r="AI2273" t="s">
        <v>6206</v>
      </c>
      <c r="AL2273" t="s">
        <v>43</v>
      </c>
    </row>
    <row r="2274" spans="1:38" x14ac:dyDescent="0.25">
      <c r="A2274">
        <v>2272</v>
      </c>
      <c r="B2274" t="s">
        <v>6207</v>
      </c>
      <c r="C2274" s="6" t="s">
        <v>6208</v>
      </c>
      <c r="D2274">
        <v>56</v>
      </c>
      <c r="E2274" t="s">
        <v>46</v>
      </c>
      <c r="F2274" t="s">
        <v>55</v>
      </c>
      <c r="G2274" t="s">
        <v>1500</v>
      </c>
      <c r="H2274" t="s">
        <v>82</v>
      </c>
      <c r="J2274" t="s">
        <v>82</v>
      </c>
      <c r="K2274" t="s">
        <v>82</v>
      </c>
      <c r="L2274" t="s">
        <v>50</v>
      </c>
      <c r="S2274" t="s">
        <v>6209</v>
      </c>
      <c r="V2274" t="s">
        <v>42</v>
      </c>
      <c r="AL2274" t="s">
        <v>1555</v>
      </c>
    </row>
    <row r="2275" spans="1:38" x14ac:dyDescent="0.25">
      <c r="A2275">
        <v>2273</v>
      </c>
      <c r="B2275" t="s">
        <v>6210</v>
      </c>
      <c r="C2275" s="6" t="s">
        <v>4012</v>
      </c>
      <c r="D2275">
        <v>54</v>
      </c>
      <c r="E2275" t="s">
        <v>54</v>
      </c>
      <c r="F2275" t="s">
        <v>55</v>
      </c>
      <c r="G2275" t="s">
        <v>58</v>
      </c>
      <c r="H2275" t="s">
        <v>49</v>
      </c>
      <c r="I2275" t="s">
        <v>57</v>
      </c>
      <c r="J2275" t="s">
        <v>58</v>
      </c>
      <c r="L2275" t="s">
        <v>70</v>
      </c>
      <c r="N2275" t="s">
        <v>59</v>
      </c>
      <c r="O2275" t="s">
        <v>70</v>
      </c>
      <c r="P2275" t="s">
        <v>58</v>
      </c>
      <c r="S2275" t="s">
        <v>342</v>
      </c>
      <c r="U2275" t="s">
        <v>42</v>
      </c>
      <c r="AK2275" t="s">
        <v>42</v>
      </c>
      <c r="AL2275" t="s">
        <v>43</v>
      </c>
    </row>
    <row r="2276" spans="1:38" x14ac:dyDescent="0.25">
      <c r="A2276">
        <v>2274</v>
      </c>
      <c r="B2276" t="s">
        <v>6211</v>
      </c>
      <c r="C2276" s="6" t="s">
        <v>2903</v>
      </c>
      <c r="D2276">
        <v>60</v>
      </c>
      <c r="E2276" t="s">
        <v>46</v>
      </c>
      <c r="F2276" t="s">
        <v>47</v>
      </c>
      <c r="G2276" t="s">
        <v>208</v>
      </c>
      <c r="H2276" t="s">
        <v>93</v>
      </c>
      <c r="I2276" t="s">
        <v>57</v>
      </c>
      <c r="J2276" t="s">
        <v>208</v>
      </c>
      <c r="K2276" t="s">
        <v>93</v>
      </c>
      <c r="L2276" t="s">
        <v>34</v>
      </c>
      <c r="O2276" t="s">
        <v>34</v>
      </c>
      <c r="S2276" t="s">
        <v>6212</v>
      </c>
      <c r="V2276" t="s">
        <v>42</v>
      </c>
      <c r="AA2276" t="s">
        <v>42</v>
      </c>
      <c r="AL2276" t="s">
        <v>43</v>
      </c>
    </row>
    <row r="2277" spans="1:38" x14ac:dyDescent="0.25">
      <c r="A2277">
        <v>2275</v>
      </c>
      <c r="B2277" t="s">
        <v>6213</v>
      </c>
      <c r="C2277" s="6" t="s">
        <v>6214</v>
      </c>
      <c r="D2277">
        <v>50</v>
      </c>
      <c r="E2277" t="s">
        <v>46</v>
      </c>
      <c r="F2277" t="s">
        <v>106</v>
      </c>
      <c r="G2277" t="s">
        <v>82</v>
      </c>
      <c r="J2277" t="s">
        <v>82</v>
      </c>
      <c r="K2277" t="s">
        <v>82</v>
      </c>
      <c r="L2277" t="s">
        <v>70</v>
      </c>
      <c r="N2277" t="s">
        <v>269</v>
      </c>
      <c r="O2277" t="s">
        <v>70</v>
      </c>
      <c r="S2277" t="s">
        <v>84</v>
      </c>
      <c r="U2277" t="s">
        <v>42</v>
      </c>
      <c r="AL2277" t="s">
        <v>43</v>
      </c>
    </row>
    <row r="2278" spans="1:38" x14ac:dyDescent="0.25">
      <c r="A2278">
        <v>2276</v>
      </c>
      <c r="B2278" t="s">
        <v>6215</v>
      </c>
      <c r="C2278" s="6" t="s">
        <v>6216</v>
      </c>
      <c r="D2278">
        <v>27</v>
      </c>
      <c r="E2278" t="s">
        <v>46</v>
      </c>
      <c r="F2278" t="s">
        <v>55</v>
      </c>
      <c r="G2278" t="s">
        <v>107</v>
      </c>
      <c r="J2278" t="s">
        <v>146</v>
      </c>
      <c r="N2278" t="s">
        <v>166</v>
      </c>
      <c r="O2278" t="s">
        <v>70</v>
      </c>
      <c r="S2278" t="s">
        <v>6217</v>
      </c>
      <c r="AA2278" t="s">
        <v>42</v>
      </c>
      <c r="AD2278" t="s">
        <v>42</v>
      </c>
      <c r="AL2278" t="s">
        <v>43</v>
      </c>
    </row>
    <row r="2279" spans="1:38" x14ac:dyDescent="0.25">
      <c r="A2279">
        <v>2277</v>
      </c>
      <c r="B2279" t="s">
        <v>6218</v>
      </c>
      <c r="C2279" s="6" t="s">
        <v>3158</v>
      </c>
      <c r="D2279">
        <v>54</v>
      </c>
      <c r="E2279" t="s">
        <v>46</v>
      </c>
      <c r="F2279" t="s">
        <v>55</v>
      </c>
      <c r="G2279" t="s">
        <v>1899</v>
      </c>
      <c r="H2279" t="s">
        <v>82</v>
      </c>
      <c r="I2279" t="s">
        <v>57</v>
      </c>
      <c r="J2279" t="s">
        <v>1899</v>
      </c>
      <c r="K2279" t="s">
        <v>82</v>
      </c>
      <c r="L2279" t="s">
        <v>70</v>
      </c>
      <c r="N2279" t="s">
        <v>166</v>
      </c>
      <c r="O2279" t="s">
        <v>70</v>
      </c>
      <c r="P2279" t="s">
        <v>1899</v>
      </c>
      <c r="Q2279" t="s">
        <v>82</v>
      </c>
      <c r="S2279" t="s">
        <v>6219</v>
      </c>
      <c r="W2279" t="s">
        <v>42</v>
      </c>
      <c r="X2279" t="s">
        <v>42</v>
      </c>
      <c r="AC2279" t="s">
        <v>42</v>
      </c>
      <c r="AK2279" t="s">
        <v>42</v>
      </c>
      <c r="AL2279" t="s">
        <v>43</v>
      </c>
    </row>
    <row r="2280" spans="1:38" x14ac:dyDescent="0.25">
      <c r="A2280">
        <v>2278</v>
      </c>
      <c r="B2280" t="s">
        <v>6220</v>
      </c>
      <c r="C2280" s="6" t="s">
        <v>3779</v>
      </c>
      <c r="D2280">
        <v>45</v>
      </c>
      <c r="E2280" t="s">
        <v>46</v>
      </c>
      <c r="F2280" t="s">
        <v>106</v>
      </c>
      <c r="G2280" t="s">
        <v>6221</v>
      </c>
      <c r="H2280" t="s">
        <v>6221</v>
      </c>
      <c r="I2280" t="s">
        <v>6222</v>
      </c>
      <c r="J2280" t="s">
        <v>2091</v>
      </c>
      <c r="K2280" t="s">
        <v>82</v>
      </c>
      <c r="L2280" t="s">
        <v>34</v>
      </c>
      <c r="M2280" t="s">
        <v>6223</v>
      </c>
      <c r="N2280" t="s">
        <v>59</v>
      </c>
      <c r="O2280" t="s">
        <v>110</v>
      </c>
      <c r="P2280" t="s">
        <v>2091</v>
      </c>
      <c r="Q2280" t="s">
        <v>82</v>
      </c>
      <c r="R2280" t="s">
        <v>57</v>
      </c>
      <c r="S2280" t="s">
        <v>6224</v>
      </c>
      <c r="U2280" t="s">
        <v>42</v>
      </c>
      <c r="V2280" t="s">
        <v>42</v>
      </c>
      <c r="W2280" t="s">
        <v>42</v>
      </c>
      <c r="AE2280" t="s">
        <v>42</v>
      </c>
      <c r="AL2280" t="s">
        <v>43</v>
      </c>
    </row>
    <row r="2281" spans="1:38" x14ac:dyDescent="0.25">
      <c r="A2281">
        <v>2279</v>
      </c>
      <c r="B2281" t="s">
        <v>6225</v>
      </c>
      <c r="C2281" s="6" t="s">
        <v>3320</v>
      </c>
      <c r="D2281">
        <v>20</v>
      </c>
      <c r="E2281" t="s">
        <v>46</v>
      </c>
      <c r="F2281" t="s">
        <v>55</v>
      </c>
      <c r="G2281" t="s">
        <v>192</v>
      </c>
      <c r="H2281" t="s">
        <v>82</v>
      </c>
      <c r="I2281" t="s">
        <v>57</v>
      </c>
      <c r="J2281" t="s">
        <v>192</v>
      </c>
      <c r="K2281" t="s">
        <v>82</v>
      </c>
      <c r="L2281" t="s">
        <v>70</v>
      </c>
      <c r="N2281" t="s">
        <v>59</v>
      </c>
      <c r="O2281" t="s">
        <v>70</v>
      </c>
      <c r="P2281" t="s">
        <v>192</v>
      </c>
      <c r="Q2281" t="s">
        <v>82</v>
      </c>
      <c r="S2281" t="s">
        <v>1571</v>
      </c>
      <c r="W2281" t="s">
        <v>42</v>
      </c>
      <c r="AC2281" t="s">
        <v>42</v>
      </c>
      <c r="AK2281" t="s">
        <v>42</v>
      </c>
      <c r="AL2281" t="s">
        <v>43</v>
      </c>
    </row>
    <row r="2282" spans="1:38" x14ac:dyDescent="0.25">
      <c r="A2282">
        <v>2280</v>
      </c>
      <c r="B2282" t="s">
        <v>6226</v>
      </c>
      <c r="C2282" s="6" t="s">
        <v>1793</v>
      </c>
      <c r="D2282">
        <v>28</v>
      </c>
      <c r="E2282" t="s">
        <v>46</v>
      </c>
      <c r="F2282" t="s">
        <v>55</v>
      </c>
      <c r="G2282" t="s">
        <v>937</v>
      </c>
      <c r="J2282" t="s">
        <v>6227</v>
      </c>
      <c r="K2282" t="s">
        <v>202</v>
      </c>
      <c r="L2282" t="s">
        <v>34</v>
      </c>
      <c r="M2282" t="s">
        <v>1038</v>
      </c>
      <c r="N2282" t="s">
        <v>59</v>
      </c>
      <c r="O2282" t="s">
        <v>1038</v>
      </c>
      <c r="S2282" t="s">
        <v>538</v>
      </c>
      <c r="U2282" t="s">
        <v>42</v>
      </c>
      <c r="AL2282" t="s">
        <v>43</v>
      </c>
    </row>
    <row r="2283" spans="1:38" x14ac:dyDescent="0.25">
      <c r="A2283">
        <v>2281</v>
      </c>
      <c r="B2283" t="s">
        <v>6228</v>
      </c>
      <c r="C2283" s="6" t="s">
        <v>3823</v>
      </c>
      <c r="D2283">
        <v>33</v>
      </c>
      <c r="E2283" t="s">
        <v>54</v>
      </c>
      <c r="F2283" t="s">
        <v>55</v>
      </c>
      <c r="G2283" t="s">
        <v>208</v>
      </c>
      <c r="H2283" t="s">
        <v>93</v>
      </c>
      <c r="J2283" t="s">
        <v>208</v>
      </c>
      <c r="K2283" t="s">
        <v>93</v>
      </c>
      <c r="L2283" t="s">
        <v>50</v>
      </c>
      <c r="N2283" t="s">
        <v>269</v>
      </c>
      <c r="O2283" t="s">
        <v>70</v>
      </c>
      <c r="S2283" t="s">
        <v>84</v>
      </c>
      <c r="U2283" t="s">
        <v>42</v>
      </c>
      <c r="AL2283" t="s">
        <v>43</v>
      </c>
    </row>
    <row r="2284" spans="1:38" x14ac:dyDescent="0.25">
      <c r="A2284">
        <v>2282</v>
      </c>
      <c r="B2284" t="s">
        <v>6229</v>
      </c>
      <c r="C2284" s="6" t="s">
        <v>2599</v>
      </c>
      <c r="D2284">
        <v>48</v>
      </c>
      <c r="E2284" t="s">
        <v>46</v>
      </c>
      <c r="F2284" t="s">
        <v>60</v>
      </c>
      <c r="G2284" t="s">
        <v>749</v>
      </c>
      <c r="H2284" t="s">
        <v>82</v>
      </c>
      <c r="I2284" t="s">
        <v>57</v>
      </c>
      <c r="J2284" t="s">
        <v>178</v>
      </c>
      <c r="L2284" t="s">
        <v>50</v>
      </c>
      <c r="N2284" t="s">
        <v>927</v>
      </c>
      <c r="O2284" t="s">
        <v>70</v>
      </c>
      <c r="P2284" t="s">
        <v>749</v>
      </c>
      <c r="S2284" t="s">
        <v>6230</v>
      </c>
      <c r="U2284" t="s">
        <v>42</v>
      </c>
      <c r="V2284" t="s">
        <v>42</v>
      </c>
      <c r="W2284" t="s">
        <v>42</v>
      </c>
      <c r="AI2284" t="s">
        <v>449</v>
      </c>
      <c r="AK2284" t="s">
        <v>42</v>
      </c>
      <c r="AL2284" t="s">
        <v>43</v>
      </c>
    </row>
    <row r="2285" spans="1:38" x14ac:dyDescent="0.25">
      <c r="A2285">
        <v>2283</v>
      </c>
      <c r="B2285" t="s">
        <v>6231</v>
      </c>
      <c r="C2285" s="6" t="s">
        <v>1810</v>
      </c>
      <c r="D2285">
        <v>38</v>
      </c>
      <c r="E2285" t="s">
        <v>54</v>
      </c>
      <c r="F2285" t="s">
        <v>55</v>
      </c>
      <c r="G2285" t="s">
        <v>146</v>
      </c>
      <c r="H2285" t="s">
        <v>49</v>
      </c>
      <c r="I2285" t="s">
        <v>57</v>
      </c>
      <c r="J2285" t="s">
        <v>146</v>
      </c>
      <c r="L2285" t="s">
        <v>70</v>
      </c>
      <c r="N2285" t="s">
        <v>59</v>
      </c>
      <c r="O2285" t="s">
        <v>70</v>
      </c>
      <c r="P2285" t="s">
        <v>6232</v>
      </c>
      <c r="S2285" t="s">
        <v>6233</v>
      </c>
      <c r="U2285" t="s">
        <v>42</v>
      </c>
      <c r="W2285" t="s">
        <v>42</v>
      </c>
      <c r="AK2285" t="s">
        <v>42</v>
      </c>
      <c r="AL2285" t="s">
        <v>43</v>
      </c>
    </row>
    <row r="2286" spans="1:38" x14ac:dyDescent="0.25">
      <c r="A2286">
        <v>2284</v>
      </c>
      <c r="B2286" t="s">
        <v>6234</v>
      </c>
      <c r="C2286" s="6" t="s">
        <v>1607</v>
      </c>
      <c r="D2286">
        <v>37</v>
      </c>
      <c r="E2286" t="s">
        <v>46</v>
      </c>
      <c r="F2286" t="s">
        <v>55</v>
      </c>
      <c r="G2286" t="s">
        <v>1496</v>
      </c>
      <c r="H2286" t="s">
        <v>101</v>
      </c>
      <c r="I2286" t="s">
        <v>57</v>
      </c>
      <c r="J2286" t="s">
        <v>82</v>
      </c>
      <c r="K2286" t="s">
        <v>82</v>
      </c>
      <c r="L2286" t="s">
        <v>50</v>
      </c>
      <c r="N2286" t="s">
        <v>59</v>
      </c>
      <c r="O2286" t="s">
        <v>70</v>
      </c>
      <c r="P2286" t="s">
        <v>1496</v>
      </c>
      <c r="Q2286" t="s">
        <v>101</v>
      </c>
      <c r="R2286" t="s">
        <v>57</v>
      </c>
      <c r="S2286" t="s">
        <v>979</v>
      </c>
      <c r="U2286" t="s">
        <v>42</v>
      </c>
      <c r="AA2286" t="s">
        <v>42</v>
      </c>
      <c r="AL2286" t="s">
        <v>43</v>
      </c>
    </row>
    <row r="2287" spans="1:38" x14ac:dyDescent="0.25">
      <c r="A2287">
        <v>2285</v>
      </c>
      <c r="B2287" t="s">
        <v>6235</v>
      </c>
      <c r="C2287" s="6" t="s">
        <v>3921</v>
      </c>
      <c r="D2287">
        <v>26</v>
      </c>
      <c r="E2287" t="s">
        <v>46</v>
      </c>
      <c r="F2287" t="s">
        <v>106</v>
      </c>
      <c r="G2287" t="s">
        <v>58</v>
      </c>
      <c r="H2287" t="s">
        <v>49</v>
      </c>
      <c r="I2287" t="s">
        <v>57</v>
      </c>
      <c r="J2287" t="s">
        <v>58</v>
      </c>
      <c r="L2287" t="s">
        <v>34</v>
      </c>
      <c r="M2287" t="s">
        <v>1970</v>
      </c>
      <c r="N2287" t="s">
        <v>83</v>
      </c>
      <c r="O2287" t="s">
        <v>298</v>
      </c>
      <c r="P2287" t="s">
        <v>58</v>
      </c>
      <c r="S2287" t="s">
        <v>6236</v>
      </c>
      <c r="AI2287" t="s">
        <v>6237</v>
      </c>
      <c r="AL2287" t="s">
        <v>43</v>
      </c>
    </row>
    <row r="2288" spans="1:38" x14ac:dyDescent="0.25">
      <c r="A2288">
        <v>2286</v>
      </c>
      <c r="B2288" t="s">
        <v>6238</v>
      </c>
      <c r="C2288" s="6" t="s">
        <v>2699</v>
      </c>
      <c r="D2288">
        <v>29</v>
      </c>
      <c r="E2288" t="s">
        <v>46</v>
      </c>
      <c r="F2288" t="s">
        <v>55</v>
      </c>
      <c r="G2288" t="s">
        <v>628</v>
      </c>
      <c r="H2288" t="s">
        <v>49</v>
      </c>
      <c r="I2288" t="s">
        <v>57</v>
      </c>
      <c r="J2288" t="s">
        <v>146</v>
      </c>
      <c r="K2288" t="s">
        <v>49</v>
      </c>
      <c r="L2288" t="s">
        <v>50</v>
      </c>
      <c r="N2288" t="s">
        <v>59</v>
      </c>
      <c r="O2288" t="s">
        <v>60</v>
      </c>
      <c r="S2288" t="s">
        <v>6239</v>
      </c>
      <c r="W2288" t="s">
        <v>42</v>
      </c>
      <c r="AK2288" t="s">
        <v>42</v>
      </c>
      <c r="AL2288" t="s">
        <v>43</v>
      </c>
    </row>
    <row r="2289" spans="1:38" x14ac:dyDescent="0.25">
      <c r="A2289">
        <v>2287</v>
      </c>
      <c r="B2289" t="s">
        <v>6240</v>
      </c>
      <c r="C2289" s="6" t="s">
        <v>6241</v>
      </c>
      <c r="D2289">
        <v>22</v>
      </c>
      <c r="E2289" t="s">
        <v>46</v>
      </c>
      <c r="F2289" t="s">
        <v>55</v>
      </c>
      <c r="G2289" t="s">
        <v>442</v>
      </c>
      <c r="H2289" t="s">
        <v>49</v>
      </c>
      <c r="J2289" t="s">
        <v>442</v>
      </c>
      <c r="K2289" t="s">
        <v>49</v>
      </c>
      <c r="L2289" t="s">
        <v>70</v>
      </c>
      <c r="N2289" t="s">
        <v>269</v>
      </c>
      <c r="O2289" t="s">
        <v>70</v>
      </c>
      <c r="S2289" t="s">
        <v>6242</v>
      </c>
      <c r="U2289" t="s">
        <v>42</v>
      </c>
      <c r="AI2289" t="s">
        <v>6243</v>
      </c>
      <c r="AL2289" t="s">
        <v>43</v>
      </c>
    </row>
    <row r="2290" spans="1:38" x14ac:dyDescent="0.25">
      <c r="A2290">
        <v>2288</v>
      </c>
      <c r="B2290" t="s">
        <v>6244</v>
      </c>
      <c r="C2290" s="6" t="s">
        <v>6245</v>
      </c>
      <c r="D2290">
        <v>60</v>
      </c>
      <c r="E2290" t="s">
        <v>46</v>
      </c>
      <c r="F2290" t="s">
        <v>55</v>
      </c>
      <c r="G2290" t="s">
        <v>909</v>
      </c>
      <c r="H2290" t="s">
        <v>93</v>
      </c>
      <c r="I2290" t="s">
        <v>57</v>
      </c>
      <c r="J2290" t="s">
        <v>151</v>
      </c>
      <c r="K2290" t="s">
        <v>93</v>
      </c>
      <c r="L2290" t="s">
        <v>50</v>
      </c>
      <c r="O2290" t="s">
        <v>70</v>
      </c>
      <c r="P2290" t="s">
        <v>909</v>
      </c>
      <c r="Q2290" t="s">
        <v>93</v>
      </c>
      <c r="R2290" t="s">
        <v>57</v>
      </c>
      <c r="S2290" t="s">
        <v>6246</v>
      </c>
      <c r="Y2290" t="s">
        <v>42</v>
      </c>
      <c r="AC2290" t="s">
        <v>42</v>
      </c>
      <c r="AK2290" t="s">
        <v>42</v>
      </c>
      <c r="AL2290" t="s">
        <v>43</v>
      </c>
    </row>
    <row r="2291" spans="1:38" x14ac:dyDescent="0.25">
      <c r="A2291">
        <v>2289</v>
      </c>
      <c r="B2291" t="s">
        <v>6247</v>
      </c>
      <c r="C2291" s="6" t="s">
        <v>5517</v>
      </c>
      <c r="D2291">
        <v>56</v>
      </c>
      <c r="E2291" t="s">
        <v>46</v>
      </c>
      <c r="F2291" t="s">
        <v>55</v>
      </c>
      <c r="G2291" t="s">
        <v>260</v>
      </c>
      <c r="H2291" t="s">
        <v>49</v>
      </c>
      <c r="I2291" t="s">
        <v>57</v>
      </c>
      <c r="J2291" t="s">
        <v>260</v>
      </c>
      <c r="K2291" t="s">
        <v>49</v>
      </c>
      <c r="L2291" t="s">
        <v>70</v>
      </c>
      <c r="N2291" t="s">
        <v>350</v>
      </c>
      <c r="O2291" t="s">
        <v>70</v>
      </c>
      <c r="P2291" t="s">
        <v>260</v>
      </c>
      <c r="Q2291" t="s">
        <v>49</v>
      </c>
      <c r="R2291" t="s">
        <v>57</v>
      </c>
      <c r="S2291" t="s">
        <v>2623</v>
      </c>
      <c r="AD2291" t="s">
        <v>42</v>
      </c>
      <c r="AL2291" t="s">
        <v>43</v>
      </c>
    </row>
    <row r="2292" spans="1:38" x14ac:dyDescent="0.25">
      <c r="A2292">
        <v>2290</v>
      </c>
      <c r="B2292" t="s">
        <v>6248</v>
      </c>
      <c r="C2292" s="6" t="s">
        <v>6249</v>
      </c>
      <c r="D2292">
        <v>44</v>
      </c>
      <c r="E2292" t="s">
        <v>54</v>
      </c>
      <c r="F2292" t="s">
        <v>55</v>
      </c>
      <c r="G2292" t="s">
        <v>101</v>
      </c>
      <c r="H2292" t="s">
        <v>101</v>
      </c>
      <c r="J2292" t="s">
        <v>101</v>
      </c>
      <c r="K2292" t="s">
        <v>101</v>
      </c>
      <c r="L2292" t="s">
        <v>50</v>
      </c>
      <c r="N2292" t="s">
        <v>269</v>
      </c>
      <c r="O2292" t="s">
        <v>70</v>
      </c>
      <c r="S2292" t="s">
        <v>762</v>
      </c>
      <c r="U2292" t="s">
        <v>42</v>
      </c>
      <c r="Y2292" t="s">
        <v>42</v>
      </c>
      <c r="AF2292" t="s">
        <v>42</v>
      </c>
      <c r="AL2292" t="s">
        <v>43</v>
      </c>
    </row>
    <row r="2293" spans="1:38" x14ac:dyDescent="0.25">
      <c r="A2293">
        <v>2291</v>
      </c>
      <c r="B2293" t="s">
        <v>6250</v>
      </c>
      <c r="C2293" s="6" t="s">
        <v>1174</v>
      </c>
      <c r="D2293">
        <v>26</v>
      </c>
      <c r="E2293" t="s">
        <v>46</v>
      </c>
      <c r="F2293" t="s">
        <v>55</v>
      </c>
      <c r="G2293" t="s">
        <v>433</v>
      </c>
      <c r="H2293" t="s">
        <v>142</v>
      </c>
      <c r="I2293" t="s">
        <v>57</v>
      </c>
      <c r="J2293" t="s">
        <v>433</v>
      </c>
      <c r="K2293" t="s">
        <v>142</v>
      </c>
      <c r="L2293" t="s">
        <v>70</v>
      </c>
      <c r="N2293" t="s">
        <v>59</v>
      </c>
      <c r="O2293" t="s">
        <v>70</v>
      </c>
      <c r="P2293" t="s">
        <v>433</v>
      </c>
      <c r="Q2293" t="s">
        <v>142</v>
      </c>
      <c r="S2293" t="s">
        <v>6251</v>
      </c>
      <c r="W2293" t="s">
        <v>42</v>
      </c>
      <c r="X2293" t="s">
        <v>42</v>
      </c>
      <c r="AE2293" t="s">
        <v>42</v>
      </c>
      <c r="AK2293" t="s">
        <v>42</v>
      </c>
      <c r="AL2293" t="s">
        <v>43</v>
      </c>
    </row>
    <row r="2294" spans="1:38" x14ac:dyDescent="0.25">
      <c r="A2294">
        <v>2292</v>
      </c>
      <c r="B2294" t="s">
        <v>6252</v>
      </c>
      <c r="C2294" s="6" t="s">
        <v>6253</v>
      </c>
      <c r="D2294">
        <v>37</v>
      </c>
      <c r="E2294" t="s">
        <v>46</v>
      </c>
      <c r="F2294" t="s">
        <v>55</v>
      </c>
      <c r="G2294" t="s">
        <v>2303</v>
      </c>
      <c r="H2294" t="s">
        <v>101</v>
      </c>
      <c r="I2294" t="s">
        <v>57</v>
      </c>
      <c r="J2294" t="s">
        <v>2303</v>
      </c>
      <c r="K2294" t="s">
        <v>101</v>
      </c>
      <c r="L2294" t="s">
        <v>34</v>
      </c>
      <c r="N2294" t="s">
        <v>170</v>
      </c>
      <c r="O2294" t="s">
        <v>110</v>
      </c>
      <c r="P2294" t="s">
        <v>2303</v>
      </c>
      <c r="Q2294" t="s">
        <v>101</v>
      </c>
      <c r="S2294" t="s">
        <v>6254</v>
      </c>
      <c r="U2294" t="s">
        <v>42</v>
      </c>
      <c r="W2294" t="s">
        <v>42</v>
      </c>
      <c r="AK2294" t="s">
        <v>42</v>
      </c>
      <c r="AL2294" t="s">
        <v>43</v>
      </c>
    </row>
    <row r="2295" spans="1:38" x14ac:dyDescent="0.25">
      <c r="A2295">
        <v>2293</v>
      </c>
      <c r="B2295" t="s">
        <v>6255</v>
      </c>
      <c r="C2295" s="6" t="s">
        <v>2530</v>
      </c>
      <c r="D2295">
        <v>24</v>
      </c>
      <c r="E2295" t="s">
        <v>46</v>
      </c>
      <c r="F2295" t="s">
        <v>55</v>
      </c>
      <c r="G2295" t="s">
        <v>87</v>
      </c>
      <c r="H2295" t="s">
        <v>82</v>
      </c>
      <c r="I2295" t="s">
        <v>57</v>
      </c>
      <c r="J2295" t="s">
        <v>82</v>
      </c>
      <c r="K2295" t="s">
        <v>82</v>
      </c>
      <c r="L2295" t="s">
        <v>50</v>
      </c>
      <c r="N2295" t="s">
        <v>2978</v>
      </c>
      <c r="O2295" t="s">
        <v>70</v>
      </c>
      <c r="P2295" t="s">
        <v>87</v>
      </c>
      <c r="Q2295" t="s">
        <v>82</v>
      </c>
      <c r="S2295" t="s">
        <v>6256</v>
      </c>
      <c r="W2295" t="s">
        <v>42</v>
      </c>
      <c r="AA2295" t="s">
        <v>42</v>
      </c>
      <c r="AK2295" t="s">
        <v>42</v>
      </c>
      <c r="AL2295" t="s">
        <v>43</v>
      </c>
    </row>
    <row r="2296" spans="1:38" x14ac:dyDescent="0.25">
      <c r="A2296">
        <v>2294</v>
      </c>
      <c r="B2296" t="s">
        <v>6257</v>
      </c>
      <c r="C2296" s="6" t="s">
        <v>3885</v>
      </c>
      <c r="D2296">
        <v>63</v>
      </c>
      <c r="E2296" t="s">
        <v>54</v>
      </c>
      <c r="F2296" t="s">
        <v>55</v>
      </c>
      <c r="G2296" t="s">
        <v>58</v>
      </c>
      <c r="H2296" t="s">
        <v>49</v>
      </c>
      <c r="I2296" t="s">
        <v>57</v>
      </c>
      <c r="J2296" t="s">
        <v>58</v>
      </c>
      <c r="L2296" t="s">
        <v>70</v>
      </c>
      <c r="N2296" t="s">
        <v>59</v>
      </c>
      <c r="O2296" t="s">
        <v>70</v>
      </c>
      <c r="P2296" t="s">
        <v>58</v>
      </c>
      <c r="S2296" t="s">
        <v>342</v>
      </c>
      <c r="U2296" t="s">
        <v>42</v>
      </c>
      <c r="AK2296" t="s">
        <v>42</v>
      </c>
      <c r="AL2296" t="s">
        <v>43</v>
      </c>
    </row>
    <row r="2297" spans="1:38" x14ac:dyDescent="0.25">
      <c r="A2297">
        <v>2295</v>
      </c>
      <c r="B2297" t="s">
        <v>6258</v>
      </c>
      <c r="C2297" s="6" t="s">
        <v>6259</v>
      </c>
      <c r="D2297">
        <v>23</v>
      </c>
      <c r="E2297" t="s">
        <v>46</v>
      </c>
      <c r="F2297" t="s">
        <v>55</v>
      </c>
      <c r="G2297" t="s">
        <v>1804</v>
      </c>
      <c r="H2297" t="s">
        <v>82</v>
      </c>
      <c r="I2297" t="s">
        <v>57</v>
      </c>
      <c r="J2297" t="s">
        <v>82</v>
      </c>
      <c r="K2297" t="s">
        <v>82</v>
      </c>
      <c r="L2297" t="s">
        <v>50</v>
      </c>
      <c r="N2297" t="s">
        <v>59</v>
      </c>
      <c r="O2297" t="s">
        <v>298</v>
      </c>
      <c r="P2297" t="s">
        <v>82</v>
      </c>
      <c r="Q2297" t="s">
        <v>82</v>
      </c>
      <c r="S2297" t="s">
        <v>412</v>
      </c>
      <c r="W2297" t="s">
        <v>42</v>
      </c>
      <c r="AK2297" t="s">
        <v>42</v>
      </c>
      <c r="AL2297" t="s">
        <v>43</v>
      </c>
    </row>
    <row r="2298" spans="1:38" x14ac:dyDescent="0.25">
      <c r="A2298">
        <v>2296</v>
      </c>
      <c r="B2298" t="s">
        <v>6260</v>
      </c>
      <c r="C2298" s="6" t="s">
        <v>3416</v>
      </c>
      <c r="D2298">
        <v>44</v>
      </c>
      <c r="E2298" t="s">
        <v>54</v>
      </c>
      <c r="F2298" t="s">
        <v>106</v>
      </c>
      <c r="G2298" t="s">
        <v>82</v>
      </c>
      <c r="H2298" t="s">
        <v>82</v>
      </c>
      <c r="J2298" t="s">
        <v>82</v>
      </c>
      <c r="K2298" t="s">
        <v>82</v>
      </c>
      <c r="L2298" t="s">
        <v>50</v>
      </c>
      <c r="N2298" t="s">
        <v>59</v>
      </c>
      <c r="O2298" t="s">
        <v>70</v>
      </c>
      <c r="S2298" t="s">
        <v>6261</v>
      </c>
      <c r="V2298" t="s">
        <v>42</v>
      </c>
      <c r="Y2298" t="s">
        <v>42</v>
      </c>
      <c r="AL2298" t="s">
        <v>43</v>
      </c>
    </row>
    <row r="2299" spans="1:38" x14ac:dyDescent="0.25">
      <c r="A2299">
        <v>2297</v>
      </c>
      <c r="B2299" t="s">
        <v>6262</v>
      </c>
      <c r="C2299" s="6" t="s">
        <v>6263</v>
      </c>
      <c r="D2299">
        <v>31</v>
      </c>
      <c r="E2299" t="s">
        <v>46</v>
      </c>
      <c r="F2299" t="s">
        <v>55</v>
      </c>
      <c r="G2299" t="s">
        <v>165</v>
      </c>
      <c r="J2299" t="s">
        <v>165</v>
      </c>
      <c r="K2299" t="s">
        <v>93</v>
      </c>
      <c r="L2299" t="s">
        <v>50</v>
      </c>
      <c r="N2299" t="s">
        <v>102</v>
      </c>
      <c r="O2299" t="s">
        <v>70</v>
      </c>
      <c r="S2299" t="s">
        <v>111</v>
      </c>
      <c r="Y2299" t="s">
        <v>42</v>
      </c>
      <c r="AA2299" t="s">
        <v>42</v>
      </c>
      <c r="AL2299" t="s">
        <v>43</v>
      </c>
    </row>
    <row r="2300" spans="1:38" x14ac:dyDescent="0.25">
      <c r="A2300">
        <v>2298</v>
      </c>
      <c r="B2300" t="s">
        <v>6264</v>
      </c>
      <c r="C2300" s="6" t="s">
        <v>3907</v>
      </c>
      <c r="D2300">
        <v>21</v>
      </c>
      <c r="E2300" t="s">
        <v>54</v>
      </c>
      <c r="F2300" t="s">
        <v>55</v>
      </c>
      <c r="G2300" t="s">
        <v>790</v>
      </c>
      <c r="H2300" t="s">
        <v>82</v>
      </c>
      <c r="I2300" t="s">
        <v>57</v>
      </c>
      <c r="J2300" t="s">
        <v>790</v>
      </c>
      <c r="K2300" t="s">
        <v>82</v>
      </c>
      <c r="L2300" t="s">
        <v>70</v>
      </c>
      <c r="N2300" t="s">
        <v>166</v>
      </c>
      <c r="O2300" t="s">
        <v>70</v>
      </c>
      <c r="P2300" t="s">
        <v>790</v>
      </c>
      <c r="Q2300" t="s">
        <v>82</v>
      </c>
      <c r="R2300" t="s">
        <v>57</v>
      </c>
      <c r="S2300" t="s">
        <v>415</v>
      </c>
      <c r="V2300" t="s">
        <v>42</v>
      </c>
      <c r="W2300" t="s">
        <v>42</v>
      </c>
      <c r="AL2300" t="s">
        <v>43</v>
      </c>
    </row>
    <row r="2301" spans="1:38" x14ac:dyDescent="0.25">
      <c r="A2301">
        <v>2299</v>
      </c>
      <c r="B2301" t="s">
        <v>6265</v>
      </c>
      <c r="C2301" s="6" t="s">
        <v>1644</v>
      </c>
      <c r="D2301">
        <v>63</v>
      </c>
      <c r="E2301" t="s">
        <v>54</v>
      </c>
      <c r="F2301" t="s">
        <v>55</v>
      </c>
      <c r="G2301" t="s">
        <v>3638</v>
      </c>
      <c r="H2301" t="s">
        <v>93</v>
      </c>
      <c r="I2301" t="s">
        <v>57</v>
      </c>
      <c r="J2301" t="s">
        <v>3638</v>
      </c>
      <c r="K2301" t="s">
        <v>93</v>
      </c>
      <c r="L2301" t="s">
        <v>70</v>
      </c>
      <c r="O2301" t="s">
        <v>70</v>
      </c>
      <c r="P2301" t="s">
        <v>3638</v>
      </c>
      <c r="Q2301" t="s">
        <v>93</v>
      </c>
      <c r="R2301" t="s">
        <v>57</v>
      </c>
      <c r="S2301" t="s">
        <v>6266</v>
      </c>
      <c r="AC2301" t="s">
        <v>42</v>
      </c>
      <c r="AI2301" t="s">
        <v>2630</v>
      </c>
      <c r="AK2301" t="s">
        <v>42</v>
      </c>
      <c r="AL2301" t="s">
        <v>43</v>
      </c>
    </row>
    <row r="2302" spans="1:38" x14ac:dyDescent="0.25">
      <c r="A2302">
        <v>2300</v>
      </c>
      <c r="B2302" t="s">
        <v>6267</v>
      </c>
      <c r="C2302" s="6" t="s">
        <v>3862</v>
      </c>
      <c r="D2302">
        <v>40</v>
      </c>
      <c r="E2302" t="s">
        <v>46</v>
      </c>
      <c r="F2302" t="s">
        <v>55</v>
      </c>
      <c r="G2302" t="s">
        <v>101</v>
      </c>
      <c r="H2302" t="s">
        <v>101</v>
      </c>
      <c r="J2302" t="s">
        <v>101</v>
      </c>
      <c r="K2302" t="s">
        <v>101</v>
      </c>
      <c r="L2302" t="s">
        <v>50</v>
      </c>
      <c r="N2302" t="s">
        <v>269</v>
      </c>
      <c r="O2302" t="s">
        <v>70</v>
      </c>
      <c r="S2302" t="s">
        <v>84</v>
      </c>
      <c r="U2302" t="s">
        <v>42</v>
      </c>
      <c r="AL2302" t="s">
        <v>43</v>
      </c>
    </row>
    <row r="2303" spans="1:38" x14ac:dyDescent="0.25">
      <c r="A2303">
        <v>2301</v>
      </c>
      <c r="B2303" t="s">
        <v>6268</v>
      </c>
      <c r="C2303" s="6" t="s">
        <v>1950</v>
      </c>
      <c r="D2303">
        <v>53</v>
      </c>
      <c r="E2303" t="s">
        <v>46</v>
      </c>
      <c r="F2303" t="s">
        <v>55</v>
      </c>
      <c r="G2303" t="s">
        <v>944</v>
      </c>
      <c r="H2303" t="s">
        <v>101</v>
      </c>
      <c r="I2303" t="s">
        <v>57</v>
      </c>
      <c r="J2303" t="s">
        <v>944</v>
      </c>
      <c r="K2303" t="s">
        <v>101</v>
      </c>
      <c r="L2303" t="s">
        <v>70</v>
      </c>
      <c r="N2303" t="s">
        <v>59</v>
      </c>
      <c r="O2303" t="s">
        <v>70</v>
      </c>
      <c r="P2303" t="s">
        <v>944</v>
      </c>
      <c r="Q2303" t="s">
        <v>101</v>
      </c>
      <c r="R2303" t="s">
        <v>57</v>
      </c>
      <c r="S2303" t="s">
        <v>6269</v>
      </c>
      <c r="U2303" t="s">
        <v>42</v>
      </c>
      <c r="V2303" t="s">
        <v>42</v>
      </c>
      <c r="W2303" t="s">
        <v>42</v>
      </c>
      <c r="AC2303" t="s">
        <v>42</v>
      </c>
      <c r="AH2303" t="s">
        <v>42</v>
      </c>
      <c r="AL2303" t="s">
        <v>43</v>
      </c>
    </row>
    <row r="2304" spans="1:38" x14ac:dyDescent="0.25">
      <c r="A2304">
        <v>2302</v>
      </c>
      <c r="B2304" t="s">
        <v>6270</v>
      </c>
      <c r="C2304" s="6" t="s">
        <v>3865</v>
      </c>
      <c r="D2304">
        <v>57</v>
      </c>
      <c r="E2304" t="s">
        <v>46</v>
      </c>
      <c r="F2304" t="s">
        <v>55</v>
      </c>
      <c r="G2304" t="s">
        <v>93</v>
      </c>
      <c r="H2304" t="s">
        <v>93</v>
      </c>
      <c r="I2304" t="s">
        <v>57</v>
      </c>
      <c r="J2304" t="s">
        <v>93</v>
      </c>
      <c r="K2304" t="s">
        <v>93</v>
      </c>
      <c r="L2304" t="s">
        <v>50</v>
      </c>
      <c r="N2304" t="s">
        <v>59</v>
      </c>
      <c r="O2304" t="s">
        <v>70</v>
      </c>
      <c r="P2304" t="s">
        <v>93</v>
      </c>
      <c r="Q2304" t="s">
        <v>93</v>
      </c>
      <c r="S2304" t="s">
        <v>342</v>
      </c>
      <c r="U2304" t="s">
        <v>42</v>
      </c>
      <c r="AK2304" t="s">
        <v>42</v>
      </c>
      <c r="AL2304" t="s">
        <v>43</v>
      </c>
    </row>
    <row r="2305" spans="1:38" x14ac:dyDescent="0.25">
      <c r="A2305">
        <v>2303</v>
      </c>
      <c r="B2305" t="s">
        <v>6271</v>
      </c>
      <c r="C2305" s="6" t="s">
        <v>4042</v>
      </c>
      <c r="D2305">
        <v>30</v>
      </c>
      <c r="E2305" t="s">
        <v>46</v>
      </c>
      <c r="F2305" t="s">
        <v>55</v>
      </c>
      <c r="G2305" t="s">
        <v>320</v>
      </c>
      <c r="H2305" t="s">
        <v>49</v>
      </c>
      <c r="I2305" t="s">
        <v>57</v>
      </c>
      <c r="J2305" t="s">
        <v>320</v>
      </c>
      <c r="K2305" t="s">
        <v>49</v>
      </c>
      <c r="L2305" t="s">
        <v>70</v>
      </c>
      <c r="N2305" t="s">
        <v>59</v>
      </c>
      <c r="O2305" t="s">
        <v>70</v>
      </c>
      <c r="P2305" t="s">
        <v>320</v>
      </c>
      <c r="Q2305" t="s">
        <v>49</v>
      </c>
      <c r="S2305" t="s">
        <v>6272</v>
      </c>
      <c r="U2305" t="s">
        <v>42</v>
      </c>
      <c r="W2305" t="s">
        <v>42</v>
      </c>
      <c r="X2305" t="s">
        <v>42</v>
      </c>
      <c r="AK2305" t="s">
        <v>42</v>
      </c>
      <c r="AL2305" t="s">
        <v>43</v>
      </c>
    </row>
    <row r="2306" spans="1:38" x14ac:dyDescent="0.25">
      <c r="A2306">
        <v>2304</v>
      </c>
      <c r="B2306" t="s">
        <v>6273</v>
      </c>
      <c r="C2306" s="6" t="s">
        <v>3806</v>
      </c>
      <c r="D2306">
        <v>34</v>
      </c>
      <c r="E2306" t="s">
        <v>46</v>
      </c>
      <c r="F2306" t="s">
        <v>55</v>
      </c>
      <c r="G2306" t="s">
        <v>2091</v>
      </c>
      <c r="H2306" t="s">
        <v>82</v>
      </c>
      <c r="I2306" t="s">
        <v>57</v>
      </c>
      <c r="J2306" t="s">
        <v>2091</v>
      </c>
      <c r="K2306" t="s">
        <v>82</v>
      </c>
      <c r="L2306" t="s">
        <v>70</v>
      </c>
      <c r="N2306" t="s">
        <v>170</v>
      </c>
      <c r="O2306" t="s">
        <v>70</v>
      </c>
      <c r="P2306" t="s">
        <v>2091</v>
      </c>
      <c r="Q2306" t="s">
        <v>82</v>
      </c>
      <c r="R2306" t="s">
        <v>57</v>
      </c>
      <c r="S2306" t="s">
        <v>6274</v>
      </c>
      <c r="U2306" t="s">
        <v>42</v>
      </c>
      <c r="AB2306" t="s">
        <v>42</v>
      </c>
      <c r="AC2306" t="s">
        <v>42</v>
      </c>
      <c r="AL2306" t="s">
        <v>43</v>
      </c>
    </row>
    <row r="2307" spans="1:38" x14ac:dyDescent="0.25">
      <c r="A2307">
        <v>2305</v>
      </c>
      <c r="B2307" t="s">
        <v>6275</v>
      </c>
      <c r="C2307" s="6" t="s">
        <v>2409</v>
      </c>
      <c r="D2307">
        <v>57</v>
      </c>
      <c r="E2307" t="s">
        <v>46</v>
      </c>
      <c r="F2307" t="s">
        <v>55</v>
      </c>
      <c r="G2307" t="s">
        <v>1804</v>
      </c>
      <c r="H2307" t="s">
        <v>82</v>
      </c>
      <c r="I2307" t="s">
        <v>57</v>
      </c>
      <c r="J2307" t="s">
        <v>1804</v>
      </c>
      <c r="K2307" t="s">
        <v>82</v>
      </c>
      <c r="L2307" t="s">
        <v>70</v>
      </c>
      <c r="N2307" t="s">
        <v>166</v>
      </c>
      <c r="O2307" t="s">
        <v>70</v>
      </c>
      <c r="P2307" t="s">
        <v>1804</v>
      </c>
      <c r="Q2307" t="s">
        <v>82</v>
      </c>
      <c r="R2307" t="s">
        <v>57</v>
      </c>
      <c r="S2307" t="s">
        <v>6276</v>
      </c>
      <c r="U2307" t="s">
        <v>42</v>
      </c>
      <c r="W2307" t="s">
        <v>42</v>
      </c>
      <c r="Y2307" t="s">
        <v>42</v>
      </c>
      <c r="AA2307" t="s">
        <v>42</v>
      </c>
      <c r="AH2307" t="s">
        <v>42</v>
      </c>
      <c r="AL2307" t="s">
        <v>43</v>
      </c>
    </row>
    <row r="2308" spans="1:38" x14ac:dyDescent="0.25">
      <c r="A2308">
        <v>2306</v>
      </c>
      <c r="B2308" t="s">
        <v>6277</v>
      </c>
      <c r="C2308" s="6" t="s">
        <v>3870</v>
      </c>
      <c r="D2308">
        <v>75</v>
      </c>
      <c r="E2308" t="s">
        <v>54</v>
      </c>
      <c r="F2308" t="s">
        <v>55</v>
      </c>
      <c r="G2308" t="s">
        <v>92</v>
      </c>
      <c r="H2308" t="s">
        <v>93</v>
      </c>
      <c r="J2308" t="s">
        <v>92</v>
      </c>
      <c r="K2308" t="s">
        <v>93</v>
      </c>
      <c r="L2308" t="s">
        <v>70</v>
      </c>
      <c r="N2308" t="s">
        <v>102</v>
      </c>
      <c r="O2308" t="s">
        <v>70</v>
      </c>
      <c r="S2308" t="s">
        <v>111</v>
      </c>
      <c r="Y2308" t="s">
        <v>42</v>
      </c>
      <c r="Z2308" t="s">
        <v>42</v>
      </c>
      <c r="AC2308" t="s">
        <v>42</v>
      </c>
      <c r="AL2308" t="s">
        <v>43</v>
      </c>
    </row>
    <row r="2309" spans="1:38" x14ac:dyDescent="0.25">
      <c r="A2309">
        <v>2307</v>
      </c>
      <c r="B2309" t="s">
        <v>6278</v>
      </c>
      <c r="C2309" s="6" t="s">
        <v>2018</v>
      </c>
      <c r="D2309">
        <v>54</v>
      </c>
      <c r="E2309" t="s">
        <v>46</v>
      </c>
      <c r="F2309" t="s">
        <v>106</v>
      </c>
      <c r="G2309" t="s">
        <v>1804</v>
      </c>
      <c r="H2309" t="s">
        <v>82</v>
      </c>
      <c r="I2309" t="s">
        <v>57</v>
      </c>
      <c r="J2309" t="s">
        <v>1804</v>
      </c>
      <c r="K2309" t="s">
        <v>82</v>
      </c>
      <c r="L2309" t="s">
        <v>70</v>
      </c>
      <c r="N2309" t="s">
        <v>170</v>
      </c>
      <c r="O2309" t="s">
        <v>70</v>
      </c>
      <c r="P2309" t="s">
        <v>1804</v>
      </c>
      <c r="Q2309" t="s">
        <v>82</v>
      </c>
      <c r="S2309" t="s">
        <v>3057</v>
      </c>
      <c r="U2309" t="s">
        <v>42</v>
      </c>
      <c r="W2309" t="s">
        <v>42</v>
      </c>
      <c r="AA2309" t="s">
        <v>42</v>
      </c>
      <c r="AK2309" t="s">
        <v>42</v>
      </c>
      <c r="AL2309" t="s">
        <v>43</v>
      </c>
    </row>
    <row r="2310" spans="1:38" x14ac:dyDescent="0.25">
      <c r="A2310">
        <v>2308</v>
      </c>
      <c r="B2310" t="s">
        <v>6279</v>
      </c>
      <c r="C2310" s="6" t="s">
        <v>6280</v>
      </c>
      <c r="D2310">
        <v>61</v>
      </c>
      <c r="E2310" t="s">
        <v>46</v>
      </c>
      <c r="F2310" t="s">
        <v>55</v>
      </c>
      <c r="G2310" t="s">
        <v>132</v>
      </c>
      <c r="H2310" t="s">
        <v>93</v>
      </c>
      <c r="I2310" t="s">
        <v>57</v>
      </c>
      <c r="J2310" t="s">
        <v>132</v>
      </c>
      <c r="K2310" t="s">
        <v>93</v>
      </c>
      <c r="L2310" t="s">
        <v>70</v>
      </c>
      <c r="O2310" t="s">
        <v>60</v>
      </c>
      <c r="S2310" t="s">
        <v>6281</v>
      </c>
      <c r="Y2310" t="s">
        <v>42</v>
      </c>
      <c r="AC2310" t="s">
        <v>42</v>
      </c>
      <c r="AG2310" t="s">
        <v>42</v>
      </c>
      <c r="AI2310" t="s">
        <v>3432</v>
      </c>
      <c r="AJ2310" t="s">
        <v>42</v>
      </c>
      <c r="AK2310" t="s">
        <v>42</v>
      </c>
      <c r="AL2310" t="s">
        <v>43</v>
      </c>
    </row>
    <row r="2311" spans="1:38" x14ac:dyDescent="0.25">
      <c r="A2311">
        <v>2309</v>
      </c>
      <c r="B2311" t="s">
        <v>6282</v>
      </c>
      <c r="C2311" s="6" t="s">
        <v>6283</v>
      </c>
      <c r="D2311">
        <v>46</v>
      </c>
      <c r="E2311" t="s">
        <v>46</v>
      </c>
      <c r="F2311" t="s">
        <v>47</v>
      </c>
      <c r="G2311" t="s">
        <v>101</v>
      </c>
      <c r="H2311" t="s">
        <v>101</v>
      </c>
      <c r="I2311" t="s">
        <v>57</v>
      </c>
      <c r="J2311" t="s">
        <v>496</v>
      </c>
      <c r="K2311" t="s">
        <v>101</v>
      </c>
      <c r="L2311" t="s">
        <v>34</v>
      </c>
      <c r="N2311" t="s">
        <v>350</v>
      </c>
      <c r="O2311" t="s">
        <v>110</v>
      </c>
      <c r="P2311" t="s">
        <v>496</v>
      </c>
      <c r="Q2311" t="s">
        <v>101</v>
      </c>
      <c r="S2311" t="s">
        <v>2920</v>
      </c>
      <c r="V2311" t="s">
        <v>42</v>
      </c>
      <c r="W2311" t="s">
        <v>42</v>
      </c>
      <c r="X2311" t="s">
        <v>42</v>
      </c>
      <c r="AK2311" t="s">
        <v>42</v>
      </c>
      <c r="AL2311" t="s">
        <v>43</v>
      </c>
    </row>
    <row r="2312" spans="1:38" x14ac:dyDescent="0.25">
      <c r="A2312">
        <v>2310</v>
      </c>
      <c r="B2312" t="s">
        <v>6284</v>
      </c>
      <c r="C2312" s="6" t="s">
        <v>2514</v>
      </c>
      <c r="D2312">
        <v>26</v>
      </c>
      <c r="E2312" t="s">
        <v>46</v>
      </c>
      <c r="F2312" t="s">
        <v>55</v>
      </c>
      <c r="G2312" t="s">
        <v>438</v>
      </c>
      <c r="H2312" t="s">
        <v>82</v>
      </c>
      <c r="I2312" t="s">
        <v>57</v>
      </c>
      <c r="J2312" t="s">
        <v>438</v>
      </c>
      <c r="L2312" t="s">
        <v>70</v>
      </c>
      <c r="N2312" t="s">
        <v>456</v>
      </c>
      <c r="O2312" t="s">
        <v>70</v>
      </c>
      <c r="P2312" t="s">
        <v>438</v>
      </c>
      <c r="S2312" t="s">
        <v>6285</v>
      </c>
      <c r="U2312" t="s">
        <v>42</v>
      </c>
      <c r="W2312" t="s">
        <v>42</v>
      </c>
      <c r="AK2312" t="s">
        <v>42</v>
      </c>
      <c r="AL2312" t="s">
        <v>43</v>
      </c>
    </row>
    <row r="2313" spans="1:38" x14ac:dyDescent="0.25">
      <c r="A2313">
        <v>2311</v>
      </c>
      <c r="B2313" t="s">
        <v>6286</v>
      </c>
      <c r="C2313" s="6" t="s">
        <v>701</v>
      </c>
      <c r="D2313">
        <v>36</v>
      </c>
      <c r="E2313" t="s">
        <v>46</v>
      </c>
      <c r="F2313" t="s">
        <v>55</v>
      </c>
      <c r="G2313" t="s">
        <v>1740</v>
      </c>
      <c r="H2313" t="s">
        <v>142</v>
      </c>
      <c r="I2313" t="s">
        <v>57</v>
      </c>
      <c r="J2313" t="s">
        <v>1740</v>
      </c>
      <c r="K2313" t="s">
        <v>142</v>
      </c>
      <c r="L2313" t="s">
        <v>70</v>
      </c>
      <c r="N2313" t="s">
        <v>59</v>
      </c>
      <c r="O2313" t="s">
        <v>70</v>
      </c>
      <c r="P2313" t="s">
        <v>1740</v>
      </c>
      <c r="Q2313" t="s">
        <v>142</v>
      </c>
      <c r="R2313" t="s">
        <v>57</v>
      </c>
      <c r="S2313" t="s">
        <v>3263</v>
      </c>
      <c r="U2313" t="s">
        <v>42</v>
      </c>
      <c r="W2313" t="s">
        <v>42</v>
      </c>
      <c r="X2313" t="s">
        <v>42</v>
      </c>
      <c r="AA2313" t="s">
        <v>42</v>
      </c>
      <c r="AL2313" t="s">
        <v>43</v>
      </c>
    </row>
    <row r="2314" spans="1:38" x14ac:dyDescent="0.25">
      <c r="A2314">
        <v>2312</v>
      </c>
      <c r="B2314" t="s">
        <v>6287</v>
      </c>
      <c r="C2314" s="6" t="s">
        <v>3894</v>
      </c>
      <c r="D2314">
        <v>58</v>
      </c>
      <c r="E2314" t="s">
        <v>46</v>
      </c>
      <c r="F2314" t="s">
        <v>55</v>
      </c>
      <c r="G2314" t="s">
        <v>165</v>
      </c>
      <c r="H2314" t="s">
        <v>93</v>
      </c>
      <c r="I2314" t="s">
        <v>57</v>
      </c>
      <c r="J2314" t="s">
        <v>82</v>
      </c>
      <c r="K2314" t="s">
        <v>82</v>
      </c>
      <c r="L2314" t="s">
        <v>50</v>
      </c>
      <c r="N2314" t="s">
        <v>59</v>
      </c>
      <c r="O2314" t="s">
        <v>4242</v>
      </c>
      <c r="P2314" t="s">
        <v>97</v>
      </c>
      <c r="Q2314" t="s">
        <v>82</v>
      </c>
      <c r="S2314" t="s">
        <v>412</v>
      </c>
      <c r="W2314" t="s">
        <v>42</v>
      </c>
      <c r="AK2314" t="s">
        <v>42</v>
      </c>
      <c r="AL2314" t="s">
        <v>43</v>
      </c>
    </row>
    <row r="2315" spans="1:38" x14ac:dyDescent="0.25">
      <c r="A2315">
        <v>2313</v>
      </c>
      <c r="B2315" t="s">
        <v>6288</v>
      </c>
      <c r="C2315" s="6" t="s">
        <v>6289</v>
      </c>
      <c r="D2315">
        <v>14</v>
      </c>
      <c r="E2315" t="s">
        <v>54</v>
      </c>
      <c r="F2315" t="s">
        <v>55</v>
      </c>
      <c r="G2315" t="s">
        <v>551</v>
      </c>
      <c r="J2315" t="s">
        <v>82</v>
      </c>
      <c r="L2315" t="s">
        <v>50</v>
      </c>
      <c r="N2315" t="s">
        <v>269</v>
      </c>
      <c r="O2315" t="s">
        <v>34</v>
      </c>
      <c r="S2315" t="s">
        <v>699</v>
      </c>
      <c r="U2315" t="s">
        <v>42</v>
      </c>
      <c r="W2315" t="s">
        <v>42</v>
      </c>
      <c r="AL2315" t="s">
        <v>43</v>
      </c>
    </row>
    <row r="2316" spans="1:38" x14ac:dyDescent="0.25">
      <c r="A2316">
        <v>2314</v>
      </c>
      <c r="B2316" t="s">
        <v>6290</v>
      </c>
      <c r="C2316" s="6" t="s">
        <v>877</v>
      </c>
      <c r="D2316">
        <v>31</v>
      </c>
      <c r="E2316" t="s">
        <v>46</v>
      </c>
      <c r="F2316" t="s">
        <v>55</v>
      </c>
      <c r="G2316" t="s">
        <v>525</v>
      </c>
      <c r="H2316" t="s">
        <v>93</v>
      </c>
      <c r="I2316" t="s">
        <v>57</v>
      </c>
      <c r="J2316" t="s">
        <v>525</v>
      </c>
      <c r="K2316" t="s">
        <v>93</v>
      </c>
      <c r="L2316" t="s">
        <v>70</v>
      </c>
      <c r="N2316" t="s">
        <v>59</v>
      </c>
      <c r="O2316" t="s">
        <v>70</v>
      </c>
      <c r="P2316" t="s">
        <v>525</v>
      </c>
      <c r="Q2316" t="s">
        <v>93</v>
      </c>
      <c r="R2316" t="s">
        <v>57</v>
      </c>
      <c r="S2316" t="s">
        <v>6291</v>
      </c>
      <c r="W2316" t="s">
        <v>42</v>
      </c>
      <c r="AA2316" t="s">
        <v>42</v>
      </c>
      <c r="AC2316" t="s">
        <v>42</v>
      </c>
      <c r="AD2316" t="s">
        <v>42</v>
      </c>
      <c r="AL2316" t="s">
        <v>43</v>
      </c>
    </row>
    <row r="2317" spans="1:38" x14ac:dyDescent="0.25">
      <c r="A2317">
        <v>2315</v>
      </c>
      <c r="B2317" t="s">
        <v>6292</v>
      </c>
      <c r="C2317" s="6" t="s">
        <v>6293</v>
      </c>
      <c r="D2317">
        <v>39</v>
      </c>
      <c r="E2317" t="s">
        <v>46</v>
      </c>
      <c r="F2317" t="s">
        <v>55</v>
      </c>
      <c r="G2317" t="s">
        <v>2091</v>
      </c>
      <c r="H2317" t="s">
        <v>82</v>
      </c>
      <c r="J2317" t="s">
        <v>82</v>
      </c>
      <c r="K2317" t="s">
        <v>82</v>
      </c>
      <c r="L2317" t="s">
        <v>50</v>
      </c>
      <c r="N2317" t="s">
        <v>269</v>
      </c>
      <c r="O2317" t="s">
        <v>70</v>
      </c>
      <c r="S2317" t="s">
        <v>89</v>
      </c>
      <c r="U2317" t="s">
        <v>42</v>
      </c>
      <c r="AL2317" t="s">
        <v>43</v>
      </c>
    </row>
    <row r="2318" spans="1:38" x14ac:dyDescent="0.25">
      <c r="A2318">
        <v>2316</v>
      </c>
      <c r="B2318" t="s">
        <v>6294</v>
      </c>
      <c r="C2318" s="6" t="s">
        <v>6295</v>
      </c>
      <c r="D2318">
        <v>53</v>
      </c>
      <c r="E2318" t="s">
        <v>46</v>
      </c>
      <c r="F2318" t="s">
        <v>55</v>
      </c>
      <c r="G2318" t="s">
        <v>201</v>
      </c>
      <c r="H2318" t="s">
        <v>202</v>
      </c>
      <c r="I2318" t="s">
        <v>57</v>
      </c>
      <c r="J2318" t="s">
        <v>201</v>
      </c>
      <c r="K2318" t="s">
        <v>202</v>
      </c>
      <c r="L2318" t="s">
        <v>50</v>
      </c>
      <c r="O2318" t="s">
        <v>70</v>
      </c>
      <c r="P2318" t="s">
        <v>201</v>
      </c>
      <c r="Q2318" t="s">
        <v>202</v>
      </c>
      <c r="R2318" t="s">
        <v>57</v>
      </c>
      <c r="S2318" t="s">
        <v>6296</v>
      </c>
      <c r="AA2318" t="s">
        <v>42</v>
      </c>
      <c r="AC2318" t="s">
        <v>42</v>
      </c>
      <c r="AD2318" t="s">
        <v>42</v>
      </c>
      <c r="AK2318" t="s">
        <v>42</v>
      </c>
      <c r="AL2318" t="s">
        <v>43</v>
      </c>
    </row>
    <row r="2319" spans="1:38" x14ac:dyDescent="0.25">
      <c r="A2319">
        <v>2317</v>
      </c>
      <c r="B2319" t="s">
        <v>6297</v>
      </c>
      <c r="C2319" s="6" t="s">
        <v>6298</v>
      </c>
      <c r="D2319">
        <v>30</v>
      </c>
      <c r="E2319" t="s">
        <v>46</v>
      </c>
      <c r="F2319" t="s">
        <v>106</v>
      </c>
      <c r="G2319" t="s">
        <v>165</v>
      </c>
      <c r="H2319" t="s">
        <v>93</v>
      </c>
      <c r="J2319" t="s">
        <v>165</v>
      </c>
      <c r="K2319" t="s">
        <v>93</v>
      </c>
      <c r="L2319" t="s">
        <v>70</v>
      </c>
      <c r="N2319" t="s">
        <v>2440</v>
      </c>
      <c r="O2319" t="s">
        <v>70</v>
      </c>
      <c r="S2319" t="s">
        <v>6299</v>
      </c>
      <c r="U2319" t="s">
        <v>42</v>
      </c>
      <c r="AA2319" t="s">
        <v>42</v>
      </c>
      <c r="AL2319" t="s">
        <v>43</v>
      </c>
    </row>
    <row r="2320" spans="1:38" x14ac:dyDescent="0.25">
      <c r="A2320">
        <v>2318</v>
      </c>
      <c r="B2320" t="s">
        <v>6300</v>
      </c>
      <c r="C2320" s="6" t="s">
        <v>6301</v>
      </c>
      <c r="D2320">
        <v>45</v>
      </c>
      <c r="E2320" t="s">
        <v>46</v>
      </c>
      <c r="F2320" t="s">
        <v>55</v>
      </c>
      <c r="G2320" t="s">
        <v>510</v>
      </c>
      <c r="H2320" t="s">
        <v>82</v>
      </c>
      <c r="I2320" t="s">
        <v>57</v>
      </c>
      <c r="J2320" t="s">
        <v>208</v>
      </c>
      <c r="K2320" t="s">
        <v>93</v>
      </c>
      <c r="L2320" t="s">
        <v>50</v>
      </c>
      <c r="O2320" t="s">
        <v>287</v>
      </c>
      <c r="P2320" t="s">
        <v>208</v>
      </c>
      <c r="Q2320" t="s">
        <v>93</v>
      </c>
      <c r="R2320" t="s">
        <v>57</v>
      </c>
      <c r="S2320" t="s">
        <v>6302</v>
      </c>
      <c r="W2320" t="s">
        <v>42</v>
      </c>
      <c r="AI2320" t="s">
        <v>1452</v>
      </c>
      <c r="AJ2320" t="s">
        <v>42</v>
      </c>
      <c r="AK2320" t="s">
        <v>42</v>
      </c>
      <c r="AL2320" t="s">
        <v>43</v>
      </c>
    </row>
    <row r="2321" spans="1:38" x14ac:dyDescent="0.25">
      <c r="A2321">
        <v>2319</v>
      </c>
      <c r="B2321" t="s">
        <v>6303</v>
      </c>
      <c r="C2321" s="6" t="s">
        <v>536</v>
      </c>
      <c r="D2321">
        <v>35</v>
      </c>
      <c r="E2321" t="s">
        <v>54</v>
      </c>
      <c r="F2321" t="s">
        <v>55</v>
      </c>
      <c r="G2321" t="s">
        <v>836</v>
      </c>
      <c r="H2321" t="s">
        <v>82</v>
      </c>
      <c r="J2321" t="s">
        <v>836</v>
      </c>
      <c r="K2321" t="s">
        <v>82</v>
      </c>
      <c r="L2321" t="s">
        <v>70</v>
      </c>
      <c r="N2321" t="s">
        <v>102</v>
      </c>
      <c r="O2321" t="s">
        <v>70</v>
      </c>
      <c r="S2321" t="s">
        <v>6304</v>
      </c>
      <c r="AB2321" t="s">
        <v>42</v>
      </c>
      <c r="AC2321" t="s">
        <v>42</v>
      </c>
      <c r="AL2321" t="s">
        <v>43</v>
      </c>
    </row>
    <row r="2322" spans="1:38" x14ac:dyDescent="0.25">
      <c r="A2322">
        <v>2320</v>
      </c>
      <c r="B2322" t="s">
        <v>6305</v>
      </c>
      <c r="C2322" s="6" t="s">
        <v>6306</v>
      </c>
      <c r="D2322">
        <v>34</v>
      </c>
      <c r="E2322" t="s">
        <v>46</v>
      </c>
      <c r="F2322" t="s">
        <v>55</v>
      </c>
      <c r="G2322" t="s">
        <v>2221</v>
      </c>
      <c r="H2322" t="s">
        <v>101</v>
      </c>
      <c r="I2322" t="s">
        <v>57</v>
      </c>
      <c r="J2322" t="s">
        <v>341</v>
      </c>
      <c r="K2322" t="s">
        <v>101</v>
      </c>
      <c r="L2322" t="s">
        <v>50</v>
      </c>
      <c r="O2322" t="s">
        <v>70</v>
      </c>
      <c r="P2322" t="s">
        <v>2221</v>
      </c>
      <c r="Q2322" t="s">
        <v>101</v>
      </c>
      <c r="R2322" t="s">
        <v>57</v>
      </c>
      <c r="S2322" t="s">
        <v>6307</v>
      </c>
      <c r="U2322" t="s">
        <v>42</v>
      </c>
      <c r="W2322" t="s">
        <v>42</v>
      </c>
      <c r="AK2322" t="s">
        <v>42</v>
      </c>
      <c r="AL2322" t="s">
        <v>43</v>
      </c>
    </row>
    <row r="2323" spans="1:38" x14ac:dyDescent="0.25">
      <c r="A2323">
        <v>2321</v>
      </c>
      <c r="B2323" t="s">
        <v>6308</v>
      </c>
      <c r="C2323" s="6" t="s">
        <v>4015</v>
      </c>
      <c r="D2323">
        <v>43</v>
      </c>
      <c r="E2323" t="s">
        <v>46</v>
      </c>
      <c r="F2323" t="s">
        <v>55</v>
      </c>
      <c r="G2323" t="s">
        <v>128</v>
      </c>
      <c r="H2323" t="s">
        <v>142</v>
      </c>
      <c r="I2323" t="s">
        <v>57</v>
      </c>
      <c r="J2323" t="s">
        <v>128</v>
      </c>
      <c r="K2323" t="s">
        <v>142</v>
      </c>
      <c r="L2323" t="s">
        <v>70</v>
      </c>
      <c r="N2323" t="s">
        <v>59</v>
      </c>
      <c r="O2323" t="s">
        <v>70</v>
      </c>
      <c r="P2323" t="s">
        <v>128</v>
      </c>
      <c r="Q2323" t="s">
        <v>142</v>
      </c>
      <c r="R2323" t="s">
        <v>57</v>
      </c>
      <c r="S2323" t="s">
        <v>6309</v>
      </c>
      <c r="U2323" t="s">
        <v>42</v>
      </c>
      <c r="W2323" t="s">
        <v>42</v>
      </c>
      <c r="AI2323" t="s">
        <v>2682</v>
      </c>
      <c r="AL2323" t="s">
        <v>43</v>
      </c>
    </row>
    <row r="2324" spans="1:38" x14ac:dyDescent="0.25">
      <c r="A2324">
        <v>2322</v>
      </c>
      <c r="B2324" t="s">
        <v>6310</v>
      </c>
      <c r="C2324" s="6" t="s">
        <v>4006</v>
      </c>
      <c r="D2324">
        <v>40</v>
      </c>
      <c r="E2324" t="s">
        <v>46</v>
      </c>
      <c r="F2324" t="s">
        <v>55</v>
      </c>
      <c r="G2324" t="s">
        <v>1500</v>
      </c>
      <c r="H2324" t="s">
        <v>82</v>
      </c>
      <c r="I2324" t="s">
        <v>57</v>
      </c>
      <c r="J2324" t="s">
        <v>92</v>
      </c>
      <c r="K2324" t="s">
        <v>93</v>
      </c>
      <c r="L2324" t="s">
        <v>34</v>
      </c>
      <c r="M2324" t="s">
        <v>6311</v>
      </c>
      <c r="N2324" t="s">
        <v>59</v>
      </c>
      <c r="O2324" t="s">
        <v>1895</v>
      </c>
      <c r="P2324" t="s">
        <v>92</v>
      </c>
      <c r="Q2324" t="s">
        <v>93</v>
      </c>
      <c r="R2324" t="s">
        <v>57</v>
      </c>
      <c r="S2324" t="s">
        <v>6312</v>
      </c>
      <c r="U2324" t="s">
        <v>42</v>
      </c>
      <c r="W2324" t="s">
        <v>42</v>
      </c>
      <c r="AA2324" t="s">
        <v>42</v>
      </c>
      <c r="AD2324" t="s">
        <v>42</v>
      </c>
      <c r="AL2324" t="s">
        <v>43</v>
      </c>
    </row>
    <row r="2325" spans="1:38" x14ac:dyDescent="0.25">
      <c r="A2325">
        <v>2323</v>
      </c>
      <c r="B2325" t="s">
        <v>6313</v>
      </c>
      <c r="C2325" s="6" t="s">
        <v>6314</v>
      </c>
      <c r="D2325">
        <v>21</v>
      </c>
      <c r="E2325" t="s">
        <v>46</v>
      </c>
      <c r="F2325" t="s">
        <v>55</v>
      </c>
      <c r="G2325" t="s">
        <v>384</v>
      </c>
      <c r="H2325" t="s">
        <v>202</v>
      </c>
      <c r="I2325" t="s">
        <v>57</v>
      </c>
      <c r="J2325" t="s">
        <v>384</v>
      </c>
      <c r="K2325" t="s">
        <v>202</v>
      </c>
      <c r="L2325" t="s">
        <v>70</v>
      </c>
      <c r="O2325" t="s">
        <v>70</v>
      </c>
      <c r="P2325" t="s">
        <v>384</v>
      </c>
      <c r="Q2325" t="s">
        <v>202</v>
      </c>
      <c r="R2325" t="s">
        <v>57</v>
      </c>
      <c r="S2325" t="s">
        <v>565</v>
      </c>
      <c r="U2325" t="s">
        <v>42</v>
      </c>
      <c r="AK2325" t="s">
        <v>42</v>
      </c>
      <c r="AL2325" t="s">
        <v>43</v>
      </c>
    </row>
    <row r="2326" spans="1:38" x14ac:dyDescent="0.25">
      <c r="A2326">
        <v>2324</v>
      </c>
      <c r="B2326" t="s">
        <v>6315</v>
      </c>
      <c r="C2326" s="6" t="s">
        <v>2166</v>
      </c>
      <c r="D2326">
        <v>54</v>
      </c>
      <c r="E2326" t="s">
        <v>46</v>
      </c>
      <c r="F2326" t="s">
        <v>55</v>
      </c>
      <c r="G2326" t="s">
        <v>201</v>
      </c>
      <c r="J2326" t="s">
        <v>201</v>
      </c>
      <c r="K2326" t="s">
        <v>202</v>
      </c>
      <c r="L2326" t="s">
        <v>70</v>
      </c>
      <c r="N2326" t="s">
        <v>170</v>
      </c>
      <c r="O2326" t="s">
        <v>70</v>
      </c>
      <c r="S2326" t="s">
        <v>6316</v>
      </c>
      <c r="U2326" t="s">
        <v>42</v>
      </c>
      <c r="V2326" t="s">
        <v>42</v>
      </c>
      <c r="AL2326" t="s">
        <v>43</v>
      </c>
    </row>
    <row r="2327" spans="1:38" x14ac:dyDescent="0.25">
      <c r="A2327">
        <v>2325</v>
      </c>
      <c r="B2327" t="s">
        <v>6317</v>
      </c>
      <c r="C2327" s="6" t="s">
        <v>738</v>
      </c>
      <c r="D2327">
        <v>44</v>
      </c>
      <c r="E2327" t="s">
        <v>46</v>
      </c>
      <c r="F2327" t="s">
        <v>55</v>
      </c>
      <c r="G2327" t="s">
        <v>937</v>
      </c>
      <c r="H2327" t="s">
        <v>202</v>
      </c>
      <c r="I2327" t="s">
        <v>57</v>
      </c>
      <c r="J2327" t="s">
        <v>937</v>
      </c>
      <c r="K2327" t="s">
        <v>202</v>
      </c>
      <c r="L2327" t="s">
        <v>50</v>
      </c>
      <c r="O2327" t="s">
        <v>70</v>
      </c>
      <c r="P2327" t="s">
        <v>937</v>
      </c>
      <c r="Q2327" t="s">
        <v>202</v>
      </c>
      <c r="R2327" t="s">
        <v>57</v>
      </c>
      <c r="S2327" t="s">
        <v>6318</v>
      </c>
      <c r="U2327" t="s">
        <v>42</v>
      </c>
      <c r="AA2327" t="s">
        <v>42</v>
      </c>
      <c r="AK2327" t="s">
        <v>42</v>
      </c>
      <c r="AL2327" t="s">
        <v>43</v>
      </c>
    </row>
    <row r="2328" spans="1:38" x14ac:dyDescent="0.25">
      <c r="A2328">
        <v>2326</v>
      </c>
      <c r="B2328" t="s">
        <v>6319</v>
      </c>
      <c r="C2328" s="6" t="s">
        <v>6166</v>
      </c>
      <c r="D2328">
        <v>56</v>
      </c>
      <c r="E2328" t="s">
        <v>46</v>
      </c>
      <c r="F2328" t="s">
        <v>55</v>
      </c>
      <c r="G2328" t="s">
        <v>341</v>
      </c>
      <c r="H2328" t="s">
        <v>101</v>
      </c>
      <c r="I2328" t="s">
        <v>57</v>
      </c>
      <c r="J2328" t="s">
        <v>341</v>
      </c>
      <c r="L2328" t="s">
        <v>70</v>
      </c>
      <c r="N2328" t="s">
        <v>59</v>
      </c>
      <c r="O2328" t="s">
        <v>70</v>
      </c>
      <c r="P2328" t="s">
        <v>341</v>
      </c>
      <c r="S2328" t="s">
        <v>6320</v>
      </c>
      <c r="U2328" t="s">
        <v>42</v>
      </c>
      <c r="W2328" t="s">
        <v>42</v>
      </c>
      <c r="AC2328" t="s">
        <v>42</v>
      </c>
      <c r="AK2328" t="s">
        <v>42</v>
      </c>
      <c r="AL2328" t="s">
        <v>43</v>
      </c>
    </row>
    <row r="2329" spans="1:38" x14ac:dyDescent="0.25">
      <c r="A2329">
        <v>2327</v>
      </c>
      <c r="B2329" t="s">
        <v>6321</v>
      </c>
      <c r="C2329" s="6" t="s">
        <v>307</v>
      </c>
      <c r="D2329">
        <v>32</v>
      </c>
      <c r="E2329" t="s">
        <v>46</v>
      </c>
      <c r="F2329" t="s">
        <v>55</v>
      </c>
      <c r="G2329" t="s">
        <v>208</v>
      </c>
      <c r="J2329" t="s">
        <v>208</v>
      </c>
      <c r="K2329" t="s">
        <v>93</v>
      </c>
      <c r="L2329" t="s">
        <v>50</v>
      </c>
      <c r="N2329" t="s">
        <v>4885</v>
      </c>
      <c r="O2329" t="s">
        <v>800</v>
      </c>
      <c r="S2329" t="s">
        <v>6322</v>
      </c>
      <c r="Y2329" t="s">
        <v>42</v>
      </c>
      <c r="AC2329" t="s">
        <v>42</v>
      </c>
      <c r="AL2329" t="s">
        <v>43</v>
      </c>
    </row>
    <row r="2330" spans="1:38" x14ac:dyDescent="0.25">
      <c r="A2330">
        <v>2328</v>
      </c>
      <c r="B2330" t="s">
        <v>6323</v>
      </c>
      <c r="C2330" s="6" t="s">
        <v>2639</v>
      </c>
      <c r="D2330">
        <v>49</v>
      </c>
      <c r="E2330" t="s">
        <v>46</v>
      </c>
      <c r="F2330" t="s">
        <v>55</v>
      </c>
      <c r="G2330" t="s">
        <v>790</v>
      </c>
      <c r="H2330" t="s">
        <v>82</v>
      </c>
      <c r="I2330" t="s">
        <v>57</v>
      </c>
      <c r="J2330" t="s">
        <v>790</v>
      </c>
      <c r="K2330" t="s">
        <v>82</v>
      </c>
      <c r="L2330" t="s">
        <v>70</v>
      </c>
      <c r="N2330" t="s">
        <v>59</v>
      </c>
      <c r="O2330" t="s">
        <v>70</v>
      </c>
      <c r="P2330" t="s">
        <v>790</v>
      </c>
      <c r="Q2330" t="s">
        <v>82</v>
      </c>
      <c r="R2330" t="s">
        <v>57</v>
      </c>
      <c r="S2330" t="s">
        <v>6324</v>
      </c>
      <c r="W2330" t="s">
        <v>42</v>
      </c>
      <c r="X2330" t="s">
        <v>42</v>
      </c>
      <c r="Y2330" t="s">
        <v>42</v>
      </c>
      <c r="AA2330" t="s">
        <v>42</v>
      </c>
      <c r="AC2330" t="s">
        <v>42</v>
      </c>
      <c r="AL2330" t="s">
        <v>43</v>
      </c>
    </row>
    <row r="2331" spans="1:38" x14ac:dyDescent="0.25">
      <c r="A2331">
        <v>2329</v>
      </c>
      <c r="B2331" t="s">
        <v>6325</v>
      </c>
      <c r="C2331" s="6" t="s">
        <v>3506</v>
      </c>
      <c r="D2331">
        <v>48</v>
      </c>
      <c r="E2331" t="s">
        <v>54</v>
      </c>
      <c r="F2331" t="s">
        <v>55</v>
      </c>
      <c r="G2331" t="s">
        <v>707</v>
      </c>
      <c r="H2331" t="s">
        <v>142</v>
      </c>
      <c r="I2331" t="s">
        <v>57</v>
      </c>
      <c r="J2331" t="s">
        <v>707</v>
      </c>
      <c r="L2331" t="s">
        <v>70</v>
      </c>
      <c r="N2331" t="s">
        <v>102</v>
      </c>
      <c r="O2331" t="s">
        <v>70</v>
      </c>
      <c r="P2331" t="s">
        <v>707</v>
      </c>
      <c r="S2331" t="s">
        <v>6326</v>
      </c>
      <c r="Y2331" t="s">
        <v>42</v>
      </c>
      <c r="AC2331" t="s">
        <v>42</v>
      </c>
      <c r="AK2331" t="s">
        <v>42</v>
      </c>
      <c r="AL2331" t="s">
        <v>43</v>
      </c>
    </row>
    <row r="2332" spans="1:38" x14ac:dyDescent="0.25">
      <c r="A2332">
        <v>2330</v>
      </c>
      <c r="B2332" t="s">
        <v>6327</v>
      </c>
      <c r="C2332" s="6" t="s">
        <v>6328</v>
      </c>
      <c r="D2332">
        <v>48</v>
      </c>
      <c r="E2332" t="s">
        <v>54</v>
      </c>
      <c r="F2332" t="s">
        <v>55</v>
      </c>
      <c r="G2332" t="s">
        <v>207</v>
      </c>
      <c r="J2332" t="s">
        <v>207</v>
      </c>
      <c r="K2332" t="s">
        <v>93</v>
      </c>
      <c r="L2332" t="s">
        <v>70</v>
      </c>
      <c r="M2332" t="s">
        <v>756</v>
      </c>
      <c r="N2332" t="s">
        <v>102</v>
      </c>
      <c r="O2332" t="s">
        <v>70</v>
      </c>
      <c r="S2332" t="s">
        <v>6329</v>
      </c>
      <c r="T2332" t="s">
        <v>6330</v>
      </c>
      <c r="Y2332" t="s">
        <v>42</v>
      </c>
      <c r="AL2332" t="s">
        <v>43</v>
      </c>
    </row>
    <row r="2333" spans="1:38" x14ac:dyDescent="0.25">
      <c r="A2333">
        <v>2331</v>
      </c>
      <c r="B2333" t="s">
        <v>6331</v>
      </c>
      <c r="C2333" s="6" t="s">
        <v>838</v>
      </c>
      <c r="D2333">
        <v>59</v>
      </c>
      <c r="E2333" t="s">
        <v>46</v>
      </c>
      <c r="F2333" t="s">
        <v>55</v>
      </c>
      <c r="G2333" t="s">
        <v>496</v>
      </c>
      <c r="H2333" t="s">
        <v>101</v>
      </c>
      <c r="I2333" t="s">
        <v>57</v>
      </c>
      <c r="J2333" t="s">
        <v>496</v>
      </c>
      <c r="K2333" t="s">
        <v>101</v>
      </c>
      <c r="L2333" t="s">
        <v>70</v>
      </c>
      <c r="N2333" t="s">
        <v>59</v>
      </c>
      <c r="O2333" t="s">
        <v>110</v>
      </c>
      <c r="P2333" t="s">
        <v>496</v>
      </c>
      <c r="Q2333" t="s">
        <v>101</v>
      </c>
      <c r="R2333" t="s">
        <v>57</v>
      </c>
      <c r="S2333" t="s">
        <v>6332</v>
      </c>
      <c r="U2333" t="s">
        <v>42</v>
      </c>
      <c r="AC2333" t="s">
        <v>42</v>
      </c>
      <c r="AF2333" t="s">
        <v>42</v>
      </c>
      <c r="AL2333" t="s">
        <v>43</v>
      </c>
    </row>
    <row r="2334" spans="1:38" x14ac:dyDescent="0.25">
      <c r="A2334">
        <v>2332</v>
      </c>
      <c r="B2334" t="s">
        <v>6333</v>
      </c>
      <c r="C2334" s="6" t="s">
        <v>3531</v>
      </c>
      <c r="D2334">
        <v>57</v>
      </c>
      <c r="E2334" t="s">
        <v>46</v>
      </c>
      <c r="F2334" t="s">
        <v>55</v>
      </c>
      <c r="G2334" t="s">
        <v>178</v>
      </c>
      <c r="H2334" t="s">
        <v>82</v>
      </c>
      <c r="J2334" t="s">
        <v>178</v>
      </c>
      <c r="K2334" t="s">
        <v>82</v>
      </c>
      <c r="L2334" t="s">
        <v>50</v>
      </c>
      <c r="N2334" t="s">
        <v>59</v>
      </c>
      <c r="O2334" t="s">
        <v>70</v>
      </c>
      <c r="S2334" t="s">
        <v>342</v>
      </c>
      <c r="U2334" t="s">
        <v>42</v>
      </c>
      <c r="AL2334" t="s">
        <v>43</v>
      </c>
    </row>
    <row r="2335" spans="1:38" x14ac:dyDescent="0.25">
      <c r="A2335">
        <v>2333</v>
      </c>
      <c r="B2335" t="s">
        <v>6334</v>
      </c>
      <c r="C2335" s="6" t="s">
        <v>6335</v>
      </c>
      <c r="D2335">
        <v>20</v>
      </c>
      <c r="E2335" t="s">
        <v>54</v>
      </c>
      <c r="F2335" t="s">
        <v>55</v>
      </c>
      <c r="G2335" t="s">
        <v>525</v>
      </c>
      <c r="J2335" t="s">
        <v>93</v>
      </c>
      <c r="K2335" t="s">
        <v>93</v>
      </c>
      <c r="L2335" t="s">
        <v>50</v>
      </c>
      <c r="N2335" t="s">
        <v>69</v>
      </c>
      <c r="O2335" t="s">
        <v>70</v>
      </c>
      <c r="S2335" t="s">
        <v>147</v>
      </c>
      <c r="U2335" t="s">
        <v>42</v>
      </c>
      <c r="AA2335" t="s">
        <v>42</v>
      </c>
      <c r="AL2335" t="s">
        <v>43</v>
      </c>
    </row>
    <row r="2336" spans="1:38" x14ac:dyDescent="0.25">
      <c r="A2336">
        <v>2334</v>
      </c>
      <c r="B2336" t="s">
        <v>6336</v>
      </c>
      <c r="C2336" s="6" t="s">
        <v>725</v>
      </c>
      <c r="D2336">
        <v>48</v>
      </c>
      <c r="E2336" t="s">
        <v>46</v>
      </c>
      <c r="F2336" t="s">
        <v>106</v>
      </c>
      <c r="J2336" t="s">
        <v>146</v>
      </c>
      <c r="L2336" t="s">
        <v>34</v>
      </c>
      <c r="M2336" t="s">
        <v>6337</v>
      </c>
      <c r="N2336" t="s">
        <v>59</v>
      </c>
      <c r="O2336" t="s">
        <v>2136</v>
      </c>
      <c r="P2336" t="s">
        <v>146</v>
      </c>
      <c r="S2336" t="s">
        <v>6338</v>
      </c>
      <c r="U2336" t="s">
        <v>42</v>
      </c>
      <c r="V2336" t="s">
        <v>42</v>
      </c>
      <c r="W2336" t="s">
        <v>42</v>
      </c>
      <c r="AA2336" t="s">
        <v>42</v>
      </c>
      <c r="AK2336" t="s">
        <v>42</v>
      </c>
      <c r="AL2336" t="s">
        <v>43</v>
      </c>
    </row>
    <row r="2337" spans="1:38" x14ac:dyDescent="0.25">
      <c r="A2337">
        <v>2335</v>
      </c>
      <c r="B2337" t="s">
        <v>6339</v>
      </c>
      <c r="C2337" s="6" t="s">
        <v>3104</v>
      </c>
      <c r="D2337">
        <v>39</v>
      </c>
      <c r="E2337" t="s">
        <v>46</v>
      </c>
      <c r="F2337" t="s">
        <v>55</v>
      </c>
      <c r="G2337" t="s">
        <v>889</v>
      </c>
      <c r="H2337" t="s">
        <v>202</v>
      </c>
      <c r="I2337" t="s">
        <v>57</v>
      </c>
      <c r="J2337" t="s">
        <v>208</v>
      </c>
      <c r="K2337" t="s">
        <v>93</v>
      </c>
      <c r="L2337" t="s">
        <v>50</v>
      </c>
      <c r="O2337" t="s">
        <v>70</v>
      </c>
      <c r="S2337" t="s">
        <v>3774</v>
      </c>
      <c r="U2337" t="s">
        <v>42</v>
      </c>
      <c r="W2337" t="s">
        <v>42</v>
      </c>
      <c r="AA2337" t="s">
        <v>42</v>
      </c>
      <c r="AK2337" t="s">
        <v>42</v>
      </c>
      <c r="AL2337" t="s">
        <v>43</v>
      </c>
    </row>
    <row r="2338" spans="1:38" x14ac:dyDescent="0.25">
      <c r="A2338">
        <v>2336</v>
      </c>
      <c r="B2338" t="s">
        <v>6340</v>
      </c>
      <c r="C2338" s="6" t="s">
        <v>658</v>
      </c>
      <c r="D2338">
        <v>24</v>
      </c>
      <c r="E2338" t="s">
        <v>46</v>
      </c>
      <c r="F2338" t="s">
        <v>55</v>
      </c>
      <c r="G2338" t="s">
        <v>82</v>
      </c>
      <c r="H2338" t="s">
        <v>82</v>
      </c>
      <c r="J2338" t="s">
        <v>82</v>
      </c>
      <c r="K2338" t="s">
        <v>82</v>
      </c>
      <c r="L2338" t="s">
        <v>70</v>
      </c>
      <c r="N2338" t="s">
        <v>761</v>
      </c>
      <c r="O2338" t="s">
        <v>70</v>
      </c>
      <c r="S2338" t="s">
        <v>762</v>
      </c>
      <c r="U2338" t="s">
        <v>42</v>
      </c>
      <c r="AL2338" t="s">
        <v>43</v>
      </c>
    </row>
    <row r="2339" spans="1:38" x14ac:dyDescent="0.25">
      <c r="A2339">
        <v>2337</v>
      </c>
      <c r="B2339" t="s">
        <v>6341</v>
      </c>
      <c r="C2339" s="6" t="s">
        <v>1041</v>
      </c>
      <c r="D2339">
        <v>42</v>
      </c>
      <c r="E2339" t="s">
        <v>54</v>
      </c>
      <c r="F2339" t="s">
        <v>55</v>
      </c>
      <c r="G2339" t="s">
        <v>1804</v>
      </c>
      <c r="J2339" t="s">
        <v>82</v>
      </c>
      <c r="K2339" t="s">
        <v>82</v>
      </c>
      <c r="L2339" t="s">
        <v>50</v>
      </c>
      <c r="N2339" t="s">
        <v>170</v>
      </c>
      <c r="O2339" t="s">
        <v>210</v>
      </c>
      <c r="S2339" t="s">
        <v>6316</v>
      </c>
      <c r="V2339" t="s">
        <v>42</v>
      </c>
      <c r="AA2339" t="s">
        <v>42</v>
      </c>
      <c r="AL2339" t="s">
        <v>43</v>
      </c>
    </row>
    <row r="2340" spans="1:38" x14ac:dyDescent="0.25">
      <c r="A2340">
        <v>2338</v>
      </c>
      <c r="B2340" t="s">
        <v>6342</v>
      </c>
      <c r="C2340" s="6" t="s">
        <v>899</v>
      </c>
      <c r="D2340">
        <v>27</v>
      </c>
      <c r="E2340" t="s">
        <v>46</v>
      </c>
      <c r="F2340" t="s">
        <v>55</v>
      </c>
      <c r="G2340" t="s">
        <v>251</v>
      </c>
      <c r="H2340" t="s">
        <v>251</v>
      </c>
      <c r="I2340" t="s">
        <v>57</v>
      </c>
      <c r="J2340" t="s">
        <v>251</v>
      </c>
      <c r="L2340" t="s">
        <v>70</v>
      </c>
      <c r="N2340" t="s">
        <v>69</v>
      </c>
      <c r="O2340" t="s">
        <v>70</v>
      </c>
      <c r="P2340" t="s">
        <v>251</v>
      </c>
      <c r="S2340" t="s">
        <v>6343</v>
      </c>
      <c r="U2340" t="s">
        <v>42</v>
      </c>
      <c r="W2340" t="s">
        <v>42</v>
      </c>
      <c r="AK2340" t="s">
        <v>42</v>
      </c>
      <c r="AL2340" t="s">
        <v>43</v>
      </c>
    </row>
    <row r="2341" spans="1:38" x14ac:dyDescent="0.25">
      <c r="A2341">
        <v>2339</v>
      </c>
      <c r="B2341" t="s">
        <v>6344</v>
      </c>
      <c r="C2341" s="6" t="s">
        <v>2012</v>
      </c>
      <c r="D2341">
        <v>26</v>
      </c>
      <c r="E2341" t="s">
        <v>46</v>
      </c>
      <c r="F2341" t="s">
        <v>55</v>
      </c>
      <c r="G2341" t="s">
        <v>132</v>
      </c>
      <c r="H2341" t="s">
        <v>93</v>
      </c>
      <c r="I2341" t="s">
        <v>57</v>
      </c>
      <c r="J2341" t="s">
        <v>165</v>
      </c>
      <c r="L2341" t="s">
        <v>34</v>
      </c>
      <c r="M2341" t="s">
        <v>234</v>
      </c>
      <c r="N2341" t="s">
        <v>69</v>
      </c>
      <c r="O2341" t="s">
        <v>110</v>
      </c>
      <c r="P2341" t="s">
        <v>165</v>
      </c>
      <c r="S2341" t="s">
        <v>4145</v>
      </c>
      <c r="U2341" t="s">
        <v>42</v>
      </c>
      <c r="V2341" t="s">
        <v>42</v>
      </c>
      <c r="W2341" t="s">
        <v>42</v>
      </c>
      <c r="AK2341" t="s">
        <v>42</v>
      </c>
      <c r="AL2341" t="s">
        <v>43</v>
      </c>
    </row>
    <row r="2342" spans="1:38" x14ac:dyDescent="0.25">
      <c r="A2342">
        <v>2340</v>
      </c>
      <c r="B2342" t="s">
        <v>6345</v>
      </c>
      <c r="C2342" s="6" t="s">
        <v>6346</v>
      </c>
      <c r="D2342">
        <v>21</v>
      </c>
      <c r="E2342" t="s">
        <v>46</v>
      </c>
      <c r="F2342" t="s">
        <v>55</v>
      </c>
      <c r="G2342" t="s">
        <v>93</v>
      </c>
      <c r="J2342" t="s">
        <v>260</v>
      </c>
      <c r="K2342" t="s">
        <v>49</v>
      </c>
      <c r="L2342" t="s">
        <v>34</v>
      </c>
      <c r="M2342" t="s">
        <v>951</v>
      </c>
      <c r="N2342" t="s">
        <v>269</v>
      </c>
      <c r="O2342" t="s">
        <v>34</v>
      </c>
      <c r="S2342" t="s">
        <v>659</v>
      </c>
      <c r="U2342" t="s">
        <v>42</v>
      </c>
      <c r="V2342" t="s">
        <v>42</v>
      </c>
      <c r="AL2342" t="s">
        <v>43</v>
      </c>
    </row>
    <row r="2343" spans="1:38" x14ac:dyDescent="0.25">
      <c r="A2343">
        <v>2341</v>
      </c>
      <c r="B2343" t="s">
        <v>6347</v>
      </c>
      <c r="C2343" s="6" t="s">
        <v>376</v>
      </c>
      <c r="D2343">
        <v>34</v>
      </c>
      <c r="E2343" t="s">
        <v>54</v>
      </c>
      <c r="F2343" t="s">
        <v>55</v>
      </c>
      <c r="J2343" t="s">
        <v>341</v>
      </c>
      <c r="K2343" t="s">
        <v>101</v>
      </c>
      <c r="L2343" t="s">
        <v>34</v>
      </c>
      <c r="N2343" t="s">
        <v>170</v>
      </c>
      <c r="O2343" t="s">
        <v>70</v>
      </c>
      <c r="P2343" t="s">
        <v>341</v>
      </c>
      <c r="Q2343" t="s">
        <v>101</v>
      </c>
      <c r="S2343" t="s">
        <v>6348</v>
      </c>
      <c r="W2343" t="s">
        <v>42</v>
      </c>
      <c r="AA2343" t="s">
        <v>42</v>
      </c>
      <c r="AC2343" t="s">
        <v>42</v>
      </c>
      <c r="AK2343" t="s">
        <v>42</v>
      </c>
      <c r="AL2343" t="s">
        <v>43</v>
      </c>
    </row>
    <row r="2344" spans="1:38" x14ac:dyDescent="0.25">
      <c r="A2344">
        <v>2342</v>
      </c>
      <c r="B2344" t="s">
        <v>6349</v>
      </c>
      <c r="C2344" s="6" t="s">
        <v>6350</v>
      </c>
      <c r="D2344">
        <v>35</v>
      </c>
      <c r="E2344" t="s">
        <v>46</v>
      </c>
      <c r="F2344" t="s">
        <v>55</v>
      </c>
      <c r="G2344" t="s">
        <v>944</v>
      </c>
      <c r="H2344" t="s">
        <v>101</v>
      </c>
      <c r="I2344" t="s">
        <v>57</v>
      </c>
      <c r="J2344" t="s">
        <v>777</v>
      </c>
      <c r="K2344" t="s">
        <v>82</v>
      </c>
      <c r="L2344" t="s">
        <v>50</v>
      </c>
      <c r="N2344" t="s">
        <v>350</v>
      </c>
      <c r="O2344" t="s">
        <v>70</v>
      </c>
      <c r="P2344" t="s">
        <v>944</v>
      </c>
      <c r="Q2344" t="s">
        <v>101</v>
      </c>
      <c r="R2344" t="s">
        <v>57</v>
      </c>
      <c r="S2344" t="s">
        <v>6351</v>
      </c>
      <c r="W2344" t="s">
        <v>42</v>
      </c>
      <c r="AA2344" t="s">
        <v>42</v>
      </c>
      <c r="AL2344" t="s">
        <v>43</v>
      </c>
    </row>
    <row r="2345" spans="1:38" x14ac:dyDescent="0.25">
      <c r="A2345">
        <v>2343</v>
      </c>
      <c r="B2345" t="s">
        <v>6352</v>
      </c>
      <c r="C2345" s="6" t="s">
        <v>6353</v>
      </c>
      <c r="D2345">
        <v>58</v>
      </c>
      <c r="E2345" t="s">
        <v>46</v>
      </c>
      <c r="F2345" t="s">
        <v>55</v>
      </c>
      <c r="G2345" t="s">
        <v>58</v>
      </c>
      <c r="H2345" t="s">
        <v>49</v>
      </c>
      <c r="J2345" t="s">
        <v>58</v>
      </c>
      <c r="K2345" t="s">
        <v>49</v>
      </c>
      <c r="L2345" t="s">
        <v>70</v>
      </c>
      <c r="N2345" t="s">
        <v>102</v>
      </c>
      <c r="O2345" t="s">
        <v>70</v>
      </c>
      <c r="S2345" t="s">
        <v>6354</v>
      </c>
      <c r="AA2345" t="s">
        <v>42</v>
      </c>
      <c r="AC2345" t="s">
        <v>42</v>
      </c>
      <c r="AL2345" t="s">
        <v>43</v>
      </c>
    </row>
    <row r="2346" spans="1:38" x14ac:dyDescent="0.25">
      <c r="A2346">
        <v>2344</v>
      </c>
      <c r="B2346" t="s">
        <v>6355</v>
      </c>
      <c r="C2346" s="6" t="s">
        <v>6356</v>
      </c>
      <c r="D2346">
        <v>59</v>
      </c>
      <c r="E2346" t="s">
        <v>46</v>
      </c>
      <c r="F2346" t="s">
        <v>55</v>
      </c>
      <c r="G2346" t="s">
        <v>6357</v>
      </c>
      <c r="H2346" t="s">
        <v>6358</v>
      </c>
      <c r="I2346" t="s">
        <v>5600</v>
      </c>
      <c r="J2346" t="s">
        <v>165</v>
      </c>
      <c r="L2346" t="s">
        <v>34</v>
      </c>
      <c r="M2346" t="s">
        <v>6359</v>
      </c>
      <c r="N2346" t="s">
        <v>102</v>
      </c>
      <c r="O2346" t="s">
        <v>110</v>
      </c>
      <c r="P2346" t="s">
        <v>165</v>
      </c>
      <c r="S2346" t="s">
        <v>1972</v>
      </c>
      <c r="AA2346" t="s">
        <v>42</v>
      </c>
      <c r="AC2346" t="s">
        <v>42</v>
      </c>
      <c r="AL2346" t="s">
        <v>43</v>
      </c>
    </row>
    <row r="2347" spans="1:38" x14ac:dyDescent="0.25">
      <c r="A2347">
        <v>2345</v>
      </c>
      <c r="B2347" t="s">
        <v>6360</v>
      </c>
      <c r="C2347" s="6" t="s">
        <v>3540</v>
      </c>
      <c r="D2347">
        <v>48</v>
      </c>
      <c r="E2347" t="s">
        <v>46</v>
      </c>
      <c r="F2347" t="s">
        <v>55</v>
      </c>
      <c r="G2347" t="s">
        <v>208</v>
      </c>
      <c r="H2347" t="s">
        <v>93</v>
      </c>
      <c r="I2347" t="s">
        <v>57</v>
      </c>
      <c r="J2347" t="s">
        <v>208</v>
      </c>
      <c r="L2347" t="s">
        <v>50</v>
      </c>
      <c r="N2347" t="s">
        <v>59</v>
      </c>
      <c r="O2347" t="s">
        <v>70</v>
      </c>
      <c r="P2347" t="s">
        <v>208</v>
      </c>
      <c r="S2347" t="s">
        <v>342</v>
      </c>
      <c r="U2347" t="s">
        <v>42</v>
      </c>
      <c r="AK2347" t="s">
        <v>42</v>
      </c>
      <c r="AL2347" t="s">
        <v>43</v>
      </c>
    </row>
    <row r="2348" spans="1:38" x14ac:dyDescent="0.25">
      <c r="A2348">
        <v>2346</v>
      </c>
      <c r="B2348" t="s">
        <v>6361</v>
      </c>
      <c r="C2348" s="6" t="s">
        <v>6362</v>
      </c>
      <c r="D2348">
        <v>52</v>
      </c>
      <c r="E2348" t="s">
        <v>54</v>
      </c>
      <c r="F2348" t="s">
        <v>55</v>
      </c>
      <c r="G2348" t="s">
        <v>305</v>
      </c>
      <c r="H2348" t="s">
        <v>93</v>
      </c>
      <c r="I2348" t="s">
        <v>57</v>
      </c>
      <c r="J2348" t="s">
        <v>305</v>
      </c>
      <c r="K2348" t="s">
        <v>93</v>
      </c>
      <c r="L2348" t="s">
        <v>70</v>
      </c>
      <c r="N2348" t="s">
        <v>6363</v>
      </c>
      <c r="O2348" t="s">
        <v>70</v>
      </c>
      <c r="P2348" t="s">
        <v>305</v>
      </c>
      <c r="Q2348" t="s">
        <v>93</v>
      </c>
      <c r="S2348" t="s">
        <v>6364</v>
      </c>
      <c r="AA2348" t="s">
        <v>42</v>
      </c>
      <c r="AB2348" t="s">
        <v>42</v>
      </c>
      <c r="AK2348" t="s">
        <v>42</v>
      </c>
      <c r="AL2348" t="s">
        <v>43</v>
      </c>
    </row>
    <row r="2349" spans="1:38" x14ac:dyDescent="0.25">
      <c r="A2349">
        <v>2347</v>
      </c>
      <c r="B2349" t="s">
        <v>6365</v>
      </c>
      <c r="C2349" s="6" t="s">
        <v>2087</v>
      </c>
      <c r="D2349">
        <v>63</v>
      </c>
      <c r="E2349" t="s">
        <v>46</v>
      </c>
      <c r="F2349" t="s">
        <v>55</v>
      </c>
      <c r="G2349" t="s">
        <v>208</v>
      </c>
      <c r="H2349" t="s">
        <v>93</v>
      </c>
      <c r="I2349" t="s">
        <v>57</v>
      </c>
      <c r="J2349" t="s">
        <v>208</v>
      </c>
      <c r="L2349" t="s">
        <v>50</v>
      </c>
      <c r="N2349" t="s">
        <v>6366</v>
      </c>
      <c r="O2349" t="s">
        <v>2446</v>
      </c>
      <c r="P2349" t="s">
        <v>208</v>
      </c>
      <c r="S2349" t="s">
        <v>6367</v>
      </c>
      <c r="W2349" t="s">
        <v>42</v>
      </c>
      <c r="AD2349" t="s">
        <v>42</v>
      </c>
      <c r="AG2349" t="s">
        <v>42</v>
      </c>
      <c r="AI2349" t="s">
        <v>1452</v>
      </c>
      <c r="AK2349" t="s">
        <v>42</v>
      </c>
      <c r="AL2349" t="s">
        <v>43</v>
      </c>
    </row>
    <row r="2350" spans="1:38" x14ac:dyDescent="0.25">
      <c r="A2350">
        <v>2348</v>
      </c>
      <c r="B2350" t="s">
        <v>6368</v>
      </c>
      <c r="C2350" s="6" t="s">
        <v>3118</v>
      </c>
      <c r="D2350">
        <v>52</v>
      </c>
      <c r="E2350" t="s">
        <v>54</v>
      </c>
      <c r="F2350" t="s">
        <v>55</v>
      </c>
      <c r="G2350" t="s">
        <v>362</v>
      </c>
      <c r="H2350" t="s">
        <v>251</v>
      </c>
      <c r="I2350" t="s">
        <v>57</v>
      </c>
      <c r="J2350" t="s">
        <v>362</v>
      </c>
      <c r="L2350" t="s">
        <v>70</v>
      </c>
      <c r="N2350" t="s">
        <v>59</v>
      </c>
      <c r="O2350" t="s">
        <v>70</v>
      </c>
      <c r="P2350" t="s">
        <v>362</v>
      </c>
      <c r="S2350" t="s">
        <v>6369</v>
      </c>
      <c r="U2350" t="s">
        <v>42</v>
      </c>
      <c r="AK2350" t="s">
        <v>42</v>
      </c>
      <c r="AL2350" t="s">
        <v>43</v>
      </c>
    </row>
    <row r="2351" spans="1:38" x14ac:dyDescent="0.25">
      <c r="A2351">
        <v>2349</v>
      </c>
      <c r="B2351" t="s">
        <v>6370</v>
      </c>
      <c r="C2351" s="6" t="s">
        <v>6371</v>
      </c>
      <c r="D2351">
        <v>33</v>
      </c>
      <c r="E2351" t="s">
        <v>46</v>
      </c>
      <c r="F2351" t="s">
        <v>55</v>
      </c>
      <c r="G2351" t="s">
        <v>1593</v>
      </c>
      <c r="H2351" t="s">
        <v>142</v>
      </c>
      <c r="I2351" t="s">
        <v>57</v>
      </c>
      <c r="J2351" t="s">
        <v>1593</v>
      </c>
      <c r="K2351" t="s">
        <v>142</v>
      </c>
      <c r="L2351" t="s">
        <v>34</v>
      </c>
      <c r="O2351" t="s">
        <v>4727</v>
      </c>
      <c r="P2351" t="s">
        <v>1593</v>
      </c>
      <c r="Q2351" t="s">
        <v>142</v>
      </c>
      <c r="R2351" t="s">
        <v>57</v>
      </c>
      <c r="S2351" t="s">
        <v>6372</v>
      </c>
      <c r="U2351" t="s">
        <v>42</v>
      </c>
      <c r="W2351" t="s">
        <v>42</v>
      </c>
      <c r="AC2351" t="s">
        <v>42</v>
      </c>
      <c r="AK2351" t="s">
        <v>42</v>
      </c>
      <c r="AL2351" t="s">
        <v>43</v>
      </c>
    </row>
    <row r="2352" spans="1:38" x14ac:dyDescent="0.25">
      <c r="A2352">
        <v>2350</v>
      </c>
      <c r="B2352" t="s">
        <v>6373</v>
      </c>
      <c r="C2352" s="6" t="s">
        <v>3180</v>
      </c>
      <c r="D2352">
        <v>59</v>
      </c>
      <c r="E2352" t="s">
        <v>46</v>
      </c>
      <c r="F2352" t="s">
        <v>55</v>
      </c>
      <c r="J2352" t="s">
        <v>1561</v>
      </c>
      <c r="K2352" t="s">
        <v>251</v>
      </c>
      <c r="L2352" t="s">
        <v>34</v>
      </c>
      <c r="O2352" t="s">
        <v>110</v>
      </c>
      <c r="P2352" t="s">
        <v>1561</v>
      </c>
      <c r="Q2352" t="s">
        <v>251</v>
      </c>
      <c r="R2352" t="s">
        <v>57</v>
      </c>
      <c r="S2352" t="s">
        <v>6374</v>
      </c>
      <c r="U2352" t="s">
        <v>42</v>
      </c>
      <c r="V2352" t="s">
        <v>42</v>
      </c>
      <c r="AK2352" t="s">
        <v>42</v>
      </c>
      <c r="AL2352" t="s">
        <v>43</v>
      </c>
    </row>
    <row r="2353" spans="1:38" x14ac:dyDescent="0.25">
      <c r="A2353">
        <v>2351</v>
      </c>
      <c r="B2353" t="s">
        <v>6375</v>
      </c>
      <c r="C2353" s="6" t="s">
        <v>6376</v>
      </c>
      <c r="D2353">
        <v>38</v>
      </c>
      <c r="E2353" t="s">
        <v>54</v>
      </c>
      <c r="F2353" t="s">
        <v>55</v>
      </c>
      <c r="G2353" t="s">
        <v>101</v>
      </c>
      <c r="H2353" t="s">
        <v>101</v>
      </c>
      <c r="I2353" t="s">
        <v>57</v>
      </c>
      <c r="J2353" t="s">
        <v>101</v>
      </c>
      <c r="K2353" t="s">
        <v>101</v>
      </c>
      <c r="L2353" t="s">
        <v>50</v>
      </c>
      <c r="N2353" t="s">
        <v>6377</v>
      </c>
      <c r="O2353" t="s">
        <v>70</v>
      </c>
      <c r="P2353" t="s">
        <v>101</v>
      </c>
      <c r="Q2353" t="s">
        <v>101</v>
      </c>
      <c r="R2353" t="s">
        <v>57</v>
      </c>
      <c r="S2353" t="s">
        <v>6378</v>
      </c>
      <c r="AL2353" t="s">
        <v>43</v>
      </c>
    </row>
    <row r="2354" spans="1:38" x14ac:dyDescent="0.25">
      <c r="A2354">
        <v>2352</v>
      </c>
      <c r="B2354" t="s">
        <v>6379</v>
      </c>
      <c r="C2354" s="6" t="s">
        <v>2687</v>
      </c>
      <c r="D2354">
        <v>58</v>
      </c>
      <c r="E2354" t="s">
        <v>46</v>
      </c>
      <c r="F2354" t="s">
        <v>55</v>
      </c>
      <c r="G2354" t="s">
        <v>525</v>
      </c>
      <c r="H2354" t="s">
        <v>93</v>
      </c>
      <c r="I2354" t="s">
        <v>57</v>
      </c>
      <c r="J2354" t="s">
        <v>525</v>
      </c>
      <c r="K2354" t="s">
        <v>93</v>
      </c>
      <c r="L2354" t="s">
        <v>70</v>
      </c>
      <c r="O2354" t="s">
        <v>70</v>
      </c>
      <c r="S2354" t="s">
        <v>6380</v>
      </c>
      <c r="V2354" t="s">
        <v>42</v>
      </c>
      <c r="AC2354" t="s">
        <v>42</v>
      </c>
      <c r="AD2354" t="s">
        <v>42</v>
      </c>
      <c r="AK2354" t="s">
        <v>42</v>
      </c>
      <c r="AL2354" t="s">
        <v>43</v>
      </c>
    </row>
    <row r="2355" spans="1:38" x14ac:dyDescent="0.25">
      <c r="A2355">
        <v>2353</v>
      </c>
      <c r="B2355" t="s">
        <v>6381</v>
      </c>
      <c r="C2355" s="6" t="s">
        <v>6382</v>
      </c>
      <c r="D2355">
        <v>27</v>
      </c>
      <c r="E2355" t="s">
        <v>46</v>
      </c>
      <c r="F2355" t="s">
        <v>55</v>
      </c>
      <c r="G2355" t="s">
        <v>3240</v>
      </c>
      <c r="H2355" t="s">
        <v>93</v>
      </c>
      <c r="I2355" t="s">
        <v>57</v>
      </c>
      <c r="J2355" t="s">
        <v>3240</v>
      </c>
      <c r="L2355" t="s">
        <v>70</v>
      </c>
      <c r="N2355" t="s">
        <v>59</v>
      </c>
      <c r="O2355" t="s">
        <v>70</v>
      </c>
      <c r="P2355" t="s">
        <v>3240</v>
      </c>
      <c r="S2355" t="s">
        <v>828</v>
      </c>
      <c r="U2355" t="s">
        <v>42</v>
      </c>
      <c r="W2355" t="s">
        <v>42</v>
      </c>
      <c r="AK2355" t="s">
        <v>42</v>
      </c>
      <c r="AL2355" t="s">
        <v>43</v>
      </c>
    </row>
    <row r="2356" spans="1:38" x14ac:dyDescent="0.25">
      <c r="A2356">
        <v>2354</v>
      </c>
      <c r="B2356" t="s">
        <v>6383</v>
      </c>
      <c r="C2356" s="6" t="s">
        <v>786</v>
      </c>
      <c r="D2356">
        <v>64</v>
      </c>
      <c r="E2356" t="s">
        <v>54</v>
      </c>
      <c r="F2356" t="s">
        <v>47</v>
      </c>
      <c r="G2356" t="s">
        <v>146</v>
      </c>
      <c r="H2356" t="s">
        <v>49</v>
      </c>
      <c r="I2356" t="s">
        <v>57</v>
      </c>
      <c r="J2356" t="s">
        <v>146</v>
      </c>
      <c r="K2356" t="s">
        <v>49</v>
      </c>
      <c r="L2356" t="s">
        <v>50</v>
      </c>
      <c r="N2356" t="s">
        <v>166</v>
      </c>
      <c r="O2356" t="s">
        <v>60</v>
      </c>
      <c r="S2356" t="s">
        <v>4414</v>
      </c>
      <c r="V2356" t="s">
        <v>42</v>
      </c>
      <c r="AA2356" t="s">
        <v>42</v>
      </c>
      <c r="AL2356" t="s">
        <v>43</v>
      </c>
    </row>
    <row r="2357" spans="1:38" x14ac:dyDescent="0.25">
      <c r="A2357">
        <v>2355</v>
      </c>
      <c r="B2357" t="s">
        <v>6384</v>
      </c>
      <c r="C2357" s="6" t="s">
        <v>259</v>
      </c>
      <c r="D2357">
        <v>44</v>
      </c>
      <c r="E2357" t="s">
        <v>46</v>
      </c>
      <c r="F2357" t="s">
        <v>55</v>
      </c>
      <c r="G2357" t="s">
        <v>525</v>
      </c>
      <c r="J2357" t="s">
        <v>267</v>
      </c>
      <c r="L2357" t="s">
        <v>34</v>
      </c>
      <c r="M2357" t="s">
        <v>6385</v>
      </c>
      <c r="N2357" t="s">
        <v>102</v>
      </c>
      <c r="O2357" t="s">
        <v>70</v>
      </c>
      <c r="S2357" t="s">
        <v>6386</v>
      </c>
      <c r="AA2357" t="s">
        <v>42</v>
      </c>
      <c r="AC2357" t="s">
        <v>42</v>
      </c>
      <c r="AL2357" t="s">
        <v>43</v>
      </c>
    </row>
    <row r="2358" spans="1:38" x14ac:dyDescent="0.25">
      <c r="A2358">
        <v>2356</v>
      </c>
      <c r="B2358" t="s">
        <v>6387</v>
      </c>
      <c r="C2358" s="6" t="s">
        <v>954</v>
      </c>
      <c r="D2358">
        <v>26</v>
      </c>
      <c r="E2358" t="s">
        <v>54</v>
      </c>
      <c r="F2358" t="s">
        <v>55</v>
      </c>
      <c r="G2358" t="s">
        <v>136</v>
      </c>
      <c r="H2358" t="s">
        <v>137</v>
      </c>
      <c r="I2358" t="s">
        <v>57</v>
      </c>
      <c r="J2358" t="s">
        <v>136</v>
      </c>
      <c r="K2358" t="s">
        <v>137</v>
      </c>
      <c r="L2358" t="s">
        <v>70</v>
      </c>
      <c r="N2358" t="s">
        <v>170</v>
      </c>
      <c r="O2358" t="s">
        <v>70</v>
      </c>
      <c r="P2358" t="s">
        <v>136</v>
      </c>
      <c r="Q2358" t="s">
        <v>137</v>
      </c>
      <c r="R2358" t="s">
        <v>57</v>
      </c>
      <c r="S2358" t="s">
        <v>412</v>
      </c>
      <c r="W2358" t="s">
        <v>42</v>
      </c>
      <c r="AL2358" t="s">
        <v>43</v>
      </c>
    </row>
    <row r="2359" spans="1:38" x14ac:dyDescent="0.25">
      <c r="A2359">
        <v>2357</v>
      </c>
      <c r="B2359" t="s">
        <v>6388</v>
      </c>
      <c r="C2359" s="6" t="s">
        <v>3593</v>
      </c>
      <c r="D2359">
        <v>48</v>
      </c>
      <c r="E2359" t="s">
        <v>46</v>
      </c>
      <c r="F2359" t="s">
        <v>55</v>
      </c>
      <c r="G2359" t="s">
        <v>107</v>
      </c>
      <c r="H2359" t="s">
        <v>49</v>
      </c>
      <c r="I2359" t="s">
        <v>57</v>
      </c>
      <c r="J2359" t="s">
        <v>107</v>
      </c>
      <c r="K2359" t="s">
        <v>49</v>
      </c>
      <c r="L2359" t="s">
        <v>70</v>
      </c>
      <c r="O2359" t="s">
        <v>70</v>
      </c>
      <c r="P2359" t="s">
        <v>107</v>
      </c>
      <c r="Q2359" t="s">
        <v>49</v>
      </c>
      <c r="R2359" t="s">
        <v>57</v>
      </c>
      <c r="S2359" t="s">
        <v>6389</v>
      </c>
      <c r="Y2359" t="s">
        <v>42</v>
      </c>
      <c r="AC2359" t="s">
        <v>42</v>
      </c>
      <c r="AK2359" t="s">
        <v>42</v>
      </c>
      <c r="AL2359" t="s">
        <v>231</v>
      </c>
    </row>
    <row r="2360" spans="1:38" x14ac:dyDescent="0.25">
      <c r="A2360">
        <v>2358</v>
      </c>
      <c r="B2360" t="s">
        <v>6390</v>
      </c>
      <c r="C2360" s="6" t="s">
        <v>6391</v>
      </c>
      <c r="D2360">
        <v>43</v>
      </c>
      <c r="E2360" t="s">
        <v>46</v>
      </c>
      <c r="F2360" t="s">
        <v>55</v>
      </c>
      <c r="G2360" t="s">
        <v>150</v>
      </c>
      <c r="J2360" t="s">
        <v>150</v>
      </c>
      <c r="K2360" t="s">
        <v>93</v>
      </c>
      <c r="L2360" t="s">
        <v>70</v>
      </c>
      <c r="N2360" t="s">
        <v>166</v>
      </c>
      <c r="O2360" t="s">
        <v>70</v>
      </c>
      <c r="S2360" t="s">
        <v>6392</v>
      </c>
      <c r="Y2360" t="s">
        <v>42</v>
      </c>
      <c r="AC2360" t="s">
        <v>42</v>
      </c>
      <c r="AL2360" t="s">
        <v>43</v>
      </c>
    </row>
    <row r="2361" spans="1:38" x14ac:dyDescent="0.25">
      <c r="A2361">
        <v>2359</v>
      </c>
      <c r="B2361" t="s">
        <v>6393</v>
      </c>
      <c r="C2361" s="6" t="s">
        <v>3599</v>
      </c>
      <c r="D2361">
        <v>44</v>
      </c>
      <c r="E2361" t="s">
        <v>46</v>
      </c>
      <c r="F2361" t="s">
        <v>55</v>
      </c>
      <c r="G2361" t="s">
        <v>6394</v>
      </c>
      <c r="H2361" t="s">
        <v>6395</v>
      </c>
      <c r="I2361" t="s">
        <v>6396</v>
      </c>
      <c r="J2361" t="s">
        <v>92</v>
      </c>
      <c r="L2361" t="s">
        <v>34</v>
      </c>
      <c r="M2361" t="s">
        <v>6397</v>
      </c>
      <c r="N2361" t="s">
        <v>59</v>
      </c>
      <c r="O2361" t="s">
        <v>34</v>
      </c>
      <c r="P2361" t="s">
        <v>92</v>
      </c>
      <c r="S2361" t="s">
        <v>6398</v>
      </c>
      <c r="Y2361" t="s">
        <v>42</v>
      </c>
      <c r="AC2361" t="s">
        <v>42</v>
      </c>
      <c r="AG2361" t="s">
        <v>42</v>
      </c>
      <c r="AK2361" t="s">
        <v>42</v>
      </c>
      <c r="AL2361" t="s">
        <v>43</v>
      </c>
    </row>
    <row r="2362" spans="1:38" x14ac:dyDescent="0.25">
      <c r="A2362">
        <v>2360</v>
      </c>
      <c r="B2362" t="s">
        <v>6399</v>
      </c>
      <c r="C2362" s="6" t="s">
        <v>6400</v>
      </c>
      <c r="D2362">
        <v>56</v>
      </c>
      <c r="E2362" t="s">
        <v>54</v>
      </c>
      <c r="F2362" t="s">
        <v>106</v>
      </c>
      <c r="G2362" t="s">
        <v>208</v>
      </c>
      <c r="H2362" t="s">
        <v>93</v>
      </c>
      <c r="I2362" t="s">
        <v>57</v>
      </c>
      <c r="J2362" t="s">
        <v>208</v>
      </c>
      <c r="K2362" t="s">
        <v>93</v>
      </c>
      <c r="L2362" t="s">
        <v>70</v>
      </c>
      <c r="O2362" t="s">
        <v>60</v>
      </c>
      <c r="S2362" t="s">
        <v>4134</v>
      </c>
      <c r="V2362" t="s">
        <v>42</v>
      </c>
      <c r="AA2362" t="s">
        <v>42</v>
      </c>
      <c r="AL2362" t="s">
        <v>43</v>
      </c>
    </row>
    <row r="2363" spans="1:38" x14ac:dyDescent="0.25">
      <c r="A2363">
        <v>2361</v>
      </c>
      <c r="B2363" t="s">
        <v>6401</v>
      </c>
      <c r="C2363" s="6" t="s">
        <v>3602</v>
      </c>
      <c r="D2363">
        <v>27</v>
      </c>
      <c r="E2363" t="s">
        <v>46</v>
      </c>
      <c r="F2363" t="s">
        <v>55</v>
      </c>
      <c r="G2363" t="s">
        <v>937</v>
      </c>
      <c r="H2363" t="s">
        <v>202</v>
      </c>
      <c r="I2363" t="s">
        <v>57</v>
      </c>
      <c r="J2363" t="s">
        <v>937</v>
      </c>
      <c r="K2363" t="s">
        <v>202</v>
      </c>
      <c r="L2363" t="s">
        <v>70</v>
      </c>
      <c r="N2363" t="s">
        <v>166</v>
      </c>
      <c r="O2363" t="s">
        <v>70</v>
      </c>
      <c r="P2363" t="s">
        <v>937</v>
      </c>
      <c r="Q2363" t="s">
        <v>202</v>
      </c>
      <c r="R2363" t="s">
        <v>57</v>
      </c>
      <c r="S2363" t="s">
        <v>6402</v>
      </c>
      <c r="U2363" t="s">
        <v>42</v>
      </c>
      <c r="AL2363" t="s">
        <v>43</v>
      </c>
    </row>
    <row r="2364" spans="1:38" x14ac:dyDescent="0.25">
      <c r="A2364">
        <v>2362</v>
      </c>
      <c r="B2364" t="s">
        <v>6403</v>
      </c>
      <c r="C2364" s="6" t="s">
        <v>3201</v>
      </c>
      <c r="D2364">
        <v>22</v>
      </c>
      <c r="E2364" t="s">
        <v>54</v>
      </c>
      <c r="F2364" t="s">
        <v>55</v>
      </c>
      <c r="G2364" t="s">
        <v>107</v>
      </c>
      <c r="H2364" t="s">
        <v>49</v>
      </c>
      <c r="I2364" t="s">
        <v>57</v>
      </c>
      <c r="J2364" t="s">
        <v>107</v>
      </c>
      <c r="L2364" t="s">
        <v>70</v>
      </c>
      <c r="N2364" t="s">
        <v>170</v>
      </c>
      <c r="O2364" t="s">
        <v>70</v>
      </c>
      <c r="P2364" t="s">
        <v>107</v>
      </c>
      <c r="S2364" t="s">
        <v>6404</v>
      </c>
      <c r="U2364" t="s">
        <v>42</v>
      </c>
      <c r="AK2364" t="s">
        <v>42</v>
      </c>
      <c r="AL2364" t="s">
        <v>43</v>
      </c>
    </row>
    <row r="2365" spans="1:38" x14ac:dyDescent="0.25">
      <c r="A2365">
        <v>2363</v>
      </c>
      <c r="B2365" t="s">
        <v>6405</v>
      </c>
      <c r="C2365" s="6" t="s">
        <v>6406</v>
      </c>
      <c r="D2365">
        <v>28</v>
      </c>
      <c r="E2365" t="s">
        <v>46</v>
      </c>
      <c r="F2365" t="s">
        <v>732</v>
      </c>
      <c r="G2365" t="s">
        <v>341</v>
      </c>
      <c r="H2365" t="s">
        <v>101</v>
      </c>
      <c r="I2365" t="s">
        <v>57</v>
      </c>
      <c r="J2365" t="s">
        <v>341</v>
      </c>
      <c r="K2365" t="s">
        <v>101</v>
      </c>
      <c r="L2365" t="s">
        <v>70</v>
      </c>
      <c r="N2365" t="s">
        <v>59</v>
      </c>
      <c r="O2365" t="s">
        <v>70</v>
      </c>
      <c r="P2365" t="s">
        <v>341</v>
      </c>
      <c r="Q2365" t="s">
        <v>101</v>
      </c>
      <c r="R2365" t="s">
        <v>57</v>
      </c>
      <c r="S2365" t="s">
        <v>159</v>
      </c>
      <c r="U2365" t="s">
        <v>42</v>
      </c>
      <c r="W2365" t="s">
        <v>42</v>
      </c>
      <c r="AL2365" t="s">
        <v>43</v>
      </c>
    </row>
    <row r="2366" spans="1:38" x14ac:dyDescent="0.25">
      <c r="A2366">
        <v>2364</v>
      </c>
      <c r="B2366" t="s">
        <v>6407</v>
      </c>
      <c r="C2366" s="6" t="s">
        <v>99</v>
      </c>
      <c r="D2366">
        <v>26</v>
      </c>
      <c r="E2366" t="s">
        <v>46</v>
      </c>
      <c r="F2366" t="s">
        <v>55</v>
      </c>
      <c r="G2366" t="s">
        <v>107</v>
      </c>
      <c r="H2366" t="s">
        <v>49</v>
      </c>
      <c r="J2366" t="s">
        <v>146</v>
      </c>
      <c r="K2366" t="s">
        <v>49</v>
      </c>
      <c r="L2366" t="s">
        <v>50</v>
      </c>
      <c r="N2366" t="s">
        <v>59</v>
      </c>
      <c r="O2366" t="s">
        <v>70</v>
      </c>
      <c r="S2366" t="s">
        <v>538</v>
      </c>
      <c r="U2366" t="s">
        <v>42</v>
      </c>
      <c r="AL2366" t="s">
        <v>43</v>
      </c>
    </row>
    <row r="2367" spans="1:38" x14ac:dyDescent="0.25">
      <c r="A2367">
        <v>2365</v>
      </c>
      <c r="B2367" t="s">
        <v>6408</v>
      </c>
      <c r="C2367" s="6" t="s">
        <v>3569</v>
      </c>
      <c r="D2367">
        <v>31</v>
      </c>
      <c r="E2367" t="s">
        <v>46</v>
      </c>
      <c r="F2367" t="s">
        <v>55</v>
      </c>
      <c r="G2367" t="s">
        <v>6409</v>
      </c>
      <c r="H2367" t="s">
        <v>137</v>
      </c>
      <c r="I2367" t="s">
        <v>57</v>
      </c>
      <c r="J2367" t="s">
        <v>6409</v>
      </c>
      <c r="L2367" t="s">
        <v>70</v>
      </c>
      <c r="N2367" t="s">
        <v>59</v>
      </c>
      <c r="O2367" t="s">
        <v>70</v>
      </c>
      <c r="P2367" t="s">
        <v>6409</v>
      </c>
      <c r="S2367" t="s">
        <v>6410</v>
      </c>
      <c r="U2367" t="s">
        <v>42</v>
      </c>
      <c r="V2367" t="s">
        <v>42</v>
      </c>
      <c r="W2367" t="s">
        <v>42</v>
      </c>
      <c r="AK2367" t="s">
        <v>42</v>
      </c>
      <c r="AL2367" t="s">
        <v>43</v>
      </c>
    </row>
    <row r="2368" spans="1:38" x14ac:dyDescent="0.25">
      <c r="A2368">
        <v>2366</v>
      </c>
      <c r="B2368" t="s">
        <v>6411</v>
      </c>
      <c r="C2368" s="6" t="s">
        <v>4346</v>
      </c>
      <c r="D2368">
        <v>33</v>
      </c>
      <c r="E2368" t="s">
        <v>46</v>
      </c>
      <c r="F2368" t="s">
        <v>55</v>
      </c>
      <c r="G2368" t="s">
        <v>4118</v>
      </c>
      <c r="J2368" t="s">
        <v>146</v>
      </c>
      <c r="L2368" t="s">
        <v>50</v>
      </c>
      <c r="N2368" t="s">
        <v>83</v>
      </c>
      <c r="O2368" t="s">
        <v>70</v>
      </c>
      <c r="S2368" t="s">
        <v>1551</v>
      </c>
      <c r="U2368" t="s">
        <v>42</v>
      </c>
      <c r="AA2368" t="s">
        <v>42</v>
      </c>
      <c r="AL2368" t="s">
        <v>43</v>
      </c>
    </row>
    <row r="2369" spans="1:38" x14ac:dyDescent="0.25">
      <c r="A2369">
        <v>2367</v>
      </c>
      <c r="B2369" t="s">
        <v>6412</v>
      </c>
      <c r="C2369" s="6" t="s">
        <v>4733</v>
      </c>
      <c r="D2369">
        <v>41</v>
      </c>
      <c r="E2369" t="s">
        <v>46</v>
      </c>
      <c r="F2369" t="s">
        <v>55</v>
      </c>
      <c r="G2369" t="s">
        <v>320</v>
      </c>
      <c r="H2369" t="s">
        <v>49</v>
      </c>
      <c r="I2369" t="s">
        <v>57</v>
      </c>
      <c r="J2369" t="s">
        <v>151</v>
      </c>
      <c r="L2369" t="s">
        <v>50</v>
      </c>
      <c r="N2369" t="s">
        <v>69</v>
      </c>
      <c r="O2369" t="s">
        <v>70</v>
      </c>
      <c r="P2369" t="s">
        <v>320</v>
      </c>
      <c r="S2369" t="s">
        <v>6413</v>
      </c>
      <c r="U2369" t="s">
        <v>42</v>
      </c>
      <c r="W2369" t="s">
        <v>42</v>
      </c>
      <c r="AA2369" t="s">
        <v>42</v>
      </c>
      <c r="AD2369" t="s">
        <v>42</v>
      </c>
      <c r="AE2369" t="s">
        <v>42</v>
      </c>
      <c r="AK2369" t="s">
        <v>42</v>
      </c>
      <c r="AL2369" t="s">
        <v>43</v>
      </c>
    </row>
    <row r="2370" spans="1:38" x14ac:dyDescent="0.25">
      <c r="A2370">
        <v>2368</v>
      </c>
      <c r="B2370" t="s">
        <v>6414</v>
      </c>
      <c r="C2370" s="6" t="s">
        <v>6346</v>
      </c>
      <c r="D2370">
        <v>51</v>
      </c>
      <c r="E2370" t="s">
        <v>46</v>
      </c>
      <c r="F2370" t="s">
        <v>55</v>
      </c>
      <c r="G2370" t="s">
        <v>362</v>
      </c>
      <c r="J2370" t="s">
        <v>362</v>
      </c>
      <c r="K2370" t="s">
        <v>251</v>
      </c>
      <c r="L2370" t="s">
        <v>70</v>
      </c>
      <c r="N2370" t="s">
        <v>102</v>
      </c>
      <c r="O2370" t="s">
        <v>70</v>
      </c>
      <c r="S2370" t="s">
        <v>6415</v>
      </c>
      <c r="Y2370" t="s">
        <v>42</v>
      </c>
      <c r="Z2370" t="s">
        <v>42</v>
      </c>
      <c r="AL2370" t="s">
        <v>43</v>
      </c>
    </row>
    <row r="2371" spans="1:38" x14ac:dyDescent="0.25">
      <c r="A2371">
        <v>2369</v>
      </c>
      <c r="B2371" t="s">
        <v>6416</v>
      </c>
      <c r="C2371" s="6" t="s">
        <v>3672</v>
      </c>
      <c r="D2371">
        <v>29</v>
      </c>
      <c r="E2371" t="s">
        <v>46</v>
      </c>
      <c r="F2371" t="s">
        <v>55</v>
      </c>
      <c r="G2371" t="s">
        <v>6417</v>
      </c>
      <c r="H2371" t="s">
        <v>93</v>
      </c>
      <c r="J2371" t="s">
        <v>6417</v>
      </c>
      <c r="K2371" t="s">
        <v>93</v>
      </c>
      <c r="L2371" t="s">
        <v>70</v>
      </c>
      <c r="N2371" t="s">
        <v>59</v>
      </c>
      <c r="O2371" t="s">
        <v>70</v>
      </c>
      <c r="S2371" t="s">
        <v>1660</v>
      </c>
      <c r="U2371" t="s">
        <v>42</v>
      </c>
      <c r="V2371" t="s">
        <v>42</v>
      </c>
      <c r="AL2371" t="s">
        <v>43</v>
      </c>
    </row>
    <row r="2372" spans="1:38" x14ac:dyDescent="0.25">
      <c r="A2372">
        <v>2370</v>
      </c>
      <c r="B2372" t="s">
        <v>6418</v>
      </c>
      <c r="C2372" s="6" t="s">
        <v>6419</v>
      </c>
      <c r="D2372">
        <v>37</v>
      </c>
      <c r="E2372" t="s">
        <v>54</v>
      </c>
      <c r="F2372" t="s">
        <v>55</v>
      </c>
      <c r="G2372" t="s">
        <v>346</v>
      </c>
      <c r="H2372" t="s">
        <v>93</v>
      </c>
      <c r="J2372" t="s">
        <v>208</v>
      </c>
      <c r="K2372" t="s">
        <v>93</v>
      </c>
      <c r="L2372" t="s">
        <v>50</v>
      </c>
      <c r="S2372" t="s">
        <v>6420</v>
      </c>
      <c r="AC2372" t="s">
        <v>42</v>
      </c>
      <c r="AI2372" t="s">
        <v>4400</v>
      </c>
      <c r="AL2372" t="s">
        <v>1555</v>
      </c>
    </row>
    <row r="2373" spans="1:38" x14ac:dyDescent="0.25">
      <c r="A2373">
        <v>2371</v>
      </c>
      <c r="B2373" t="s">
        <v>6421</v>
      </c>
      <c r="C2373" s="6" t="s">
        <v>344</v>
      </c>
      <c r="D2373">
        <v>25</v>
      </c>
      <c r="E2373" t="s">
        <v>46</v>
      </c>
      <c r="F2373" t="s">
        <v>55</v>
      </c>
      <c r="G2373" t="s">
        <v>842</v>
      </c>
      <c r="H2373" t="s">
        <v>82</v>
      </c>
      <c r="I2373" t="s">
        <v>57</v>
      </c>
      <c r="J2373" t="s">
        <v>842</v>
      </c>
      <c r="K2373" t="s">
        <v>82</v>
      </c>
      <c r="L2373" t="s">
        <v>70</v>
      </c>
      <c r="N2373" t="s">
        <v>59</v>
      </c>
      <c r="O2373" t="s">
        <v>70</v>
      </c>
      <c r="P2373" t="s">
        <v>842</v>
      </c>
      <c r="Q2373" t="s">
        <v>82</v>
      </c>
      <c r="R2373" t="s">
        <v>57</v>
      </c>
      <c r="S2373" t="s">
        <v>6422</v>
      </c>
      <c r="W2373" t="s">
        <v>42</v>
      </c>
      <c r="AC2373" t="s">
        <v>42</v>
      </c>
      <c r="AL2373" t="s">
        <v>43</v>
      </c>
    </row>
    <row r="2374" spans="1:38" x14ac:dyDescent="0.25">
      <c r="A2374">
        <v>2372</v>
      </c>
      <c r="B2374" t="s">
        <v>6423</v>
      </c>
      <c r="C2374" s="6" t="s">
        <v>6424</v>
      </c>
      <c r="D2374">
        <v>48</v>
      </c>
      <c r="E2374" t="s">
        <v>46</v>
      </c>
      <c r="F2374" t="s">
        <v>106</v>
      </c>
      <c r="G2374" t="s">
        <v>48</v>
      </c>
      <c r="J2374" t="s">
        <v>48</v>
      </c>
      <c r="K2374" t="s">
        <v>49</v>
      </c>
      <c r="L2374" t="s">
        <v>50</v>
      </c>
      <c r="N2374" t="s">
        <v>6425</v>
      </c>
      <c r="O2374" t="s">
        <v>34</v>
      </c>
      <c r="S2374" t="s">
        <v>6426</v>
      </c>
      <c r="AA2374" t="s">
        <v>42</v>
      </c>
      <c r="AC2374" t="s">
        <v>42</v>
      </c>
      <c r="AL2374" t="s">
        <v>43</v>
      </c>
    </row>
    <row r="2375" spans="1:38" x14ac:dyDescent="0.25">
      <c r="A2375">
        <v>2373</v>
      </c>
      <c r="B2375" t="s">
        <v>6427</v>
      </c>
      <c r="C2375" s="6" t="s">
        <v>6428</v>
      </c>
      <c r="D2375">
        <v>36</v>
      </c>
      <c r="E2375" t="s">
        <v>54</v>
      </c>
      <c r="F2375" t="s">
        <v>47</v>
      </c>
      <c r="G2375" t="s">
        <v>93</v>
      </c>
      <c r="H2375" t="s">
        <v>93</v>
      </c>
      <c r="I2375" t="s">
        <v>57</v>
      </c>
      <c r="J2375" t="s">
        <v>93</v>
      </c>
      <c r="L2375" t="s">
        <v>50</v>
      </c>
      <c r="N2375" t="s">
        <v>59</v>
      </c>
      <c r="O2375" t="s">
        <v>70</v>
      </c>
      <c r="P2375" t="s">
        <v>93</v>
      </c>
      <c r="S2375" t="s">
        <v>873</v>
      </c>
      <c r="V2375" t="s">
        <v>42</v>
      </c>
      <c r="AL2375" t="s">
        <v>43</v>
      </c>
    </row>
    <row r="2376" spans="1:38" x14ac:dyDescent="0.25">
      <c r="A2376">
        <v>2374</v>
      </c>
      <c r="B2376" t="s">
        <v>6429</v>
      </c>
      <c r="C2376" s="6" t="s">
        <v>1454</v>
      </c>
      <c r="D2376">
        <v>59</v>
      </c>
      <c r="E2376" t="s">
        <v>46</v>
      </c>
      <c r="F2376" t="s">
        <v>55</v>
      </c>
      <c r="G2376" t="s">
        <v>357</v>
      </c>
      <c r="H2376" t="s">
        <v>93</v>
      </c>
      <c r="I2376" t="s">
        <v>57</v>
      </c>
      <c r="J2376" t="s">
        <v>151</v>
      </c>
      <c r="K2376" t="s">
        <v>93</v>
      </c>
      <c r="L2376" t="s">
        <v>50</v>
      </c>
      <c r="O2376" t="s">
        <v>975</v>
      </c>
      <c r="P2376" t="s">
        <v>357</v>
      </c>
      <c r="Q2376" t="s">
        <v>93</v>
      </c>
      <c r="R2376" t="s">
        <v>57</v>
      </c>
      <c r="S2376" t="s">
        <v>6430</v>
      </c>
      <c r="Y2376" t="s">
        <v>42</v>
      </c>
      <c r="Z2376" t="s">
        <v>42</v>
      </c>
      <c r="AA2376" t="s">
        <v>42</v>
      </c>
      <c r="AK2376" t="s">
        <v>42</v>
      </c>
      <c r="AL2376" t="s">
        <v>43</v>
      </c>
    </row>
    <row r="2377" spans="1:38" x14ac:dyDescent="0.25">
      <c r="A2377">
        <v>2375</v>
      </c>
      <c r="B2377" t="s">
        <v>6431</v>
      </c>
      <c r="C2377" s="6" t="s">
        <v>3701</v>
      </c>
      <c r="D2377">
        <v>62</v>
      </c>
      <c r="E2377" t="s">
        <v>54</v>
      </c>
      <c r="F2377" t="s">
        <v>55</v>
      </c>
      <c r="G2377" t="s">
        <v>81</v>
      </c>
      <c r="H2377" t="s">
        <v>82</v>
      </c>
      <c r="I2377" t="s">
        <v>57</v>
      </c>
      <c r="J2377" t="s">
        <v>81</v>
      </c>
      <c r="K2377" t="s">
        <v>82</v>
      </c>
      <c r="L2377" t="s">
        <v>70</v>
      </c>
      <c r="N2377" t="s">
        <v>6045</v>
      </c>
      <c r="O2377" t="s">
        <v>70</v>
      </c>
      <c r="P2377" t="s">
        <v>81</v>
      </c>
      <c r="Q2377" t="s">
        <v>82</v>
      </c>
      <c r="R2377" t="s">
        <v>57</v>
      </c>
      <c r="S2377" t="s">
        <v>6432</v>
      </c>
      <c r="W2377" t="s">
        <v>42</v>
      </c>
      <c r="AB2377" t="s">
        <v>42</v>
      </c>
      <c r="AL2377" t="s">
        <v>43</v>
      </c>
    </row>
    <row r="2378" spans="1:38" x14ac:dyDescent="0.25">
      <c r="A2378">
        <v>2376</v>
      </c>
      <c r="B2378" t="s">
        <v>6433</v>
      </c>
      <c r="C2378" s="6" t="s">
        <v>3697</v>
      </c>
      <c r="D2378">
        <v>20</v>
      </c>
      <c r="E2378" t="s">
        <v>46</v>
      </c>
      <c r="F2378" t="s">
        <v>55</v>
      </c>
      <c r="G2378" t="s">
        <v>1561</v>
      </c>
      <c r="H2378" t="s">
        <v>251</v>
      </c>
      <c r="I2378" t="s">
        <v>57</v>
      </c>
      <c r="J2378" t="s">
        <v>1561</v>
      </c>
      <c r="K2378" t="s">
        <v>251</v>
      </c>
      <c r="L2378" t="s">
        <v>70</v>
      </c>
      <c r="N2378" t="s">
        <v>59</v>
      </c>
      <c r="O2378" t="s">
        <v>70</v>
      </c>
      <c r="P2378" t="s">
        <v>1561</v>
      </c>
      <c r="Q2378" t="s">
        <v>251</v>
      </c>
      <c r="S2378" t="s">
        <v>412</v>
      </c>
      <c r="W2378" t="s">
        <v>42</v>
      </c>
      <c r="AK2378" t="s">
        <v>42</v>
      </c>
      <c r="AL2378" t="s">
        <v>43</v>
      </c>
    </row>
    <row r="2379" spans="1:38" x14ac:dyDescent="0.25">
      <c r="A2379">
        <v>2377</v>
      </c>
      <c r="B2379" t="s">
        <v>6434</v>
      </c>
      <c r="C2379" s="6" t="s">
        <v>2604</v>
      </c>
      <c r="D2379">
        <v>26</v>
      </c>
      <c r="E2379" t="s">
        <v>46</v>
      </c>
      <c r="F2379" t="s">
        <v>55</v>
      </c>
      <c r="G2379" t="s">
        <v>220</v>
      </c>
      <c r="H2379" t="s">
        <v>49</v>
      </c>
      <c r="I2379" t="s">
        <v>57</v>
      </c>
      <c r="J2379" t="s">
        <v>48</v>
      </c>
      <c r="L2379" t="s">
        <v>50</v>
      </c>
      <c r="N2379" t="s">
        <v>59</v>
      </c>
      <c r="O2379" t="s">
        <v>60</v>
      </c>
      <c r="P2379" t="s">
        <v>61</v>
      </c>
      <c r="S2379" t="s">
        <v>6435</v>
      </c>
      <c r="U2379" t="s">
        <v>42</v>
      </c>
      <c r="AC2379" t="s">
        <v>42</v>
      </c>
      <c r="AK2379" t="s">
        <v>42</v>
      </c>
      <c r="AL2379" t="s">
        <v>43</v>
      </c>
    </row>
    <row r="2380" spans="1:38" x14ac:dyDescent="0.25">
      <c r="A2380">
        <v>2378</v>
      </c>
      <c r="B2380" t="s">
        <v>6436</v>
      </c>
      <c r="C2380" s="6" t="s">
        <v>969</v>
      </c>
      <c r="D2380">
        <v>52</v>
      </c>
      <c r="E2380" t="s">
        <v>46</v>
      </c>
      <c r="F2380" t="s">
        <v>47</v>
      </c>
      <c r="G2380" t="s">
        <v>87</v>
      </c>
      <c r="H2380" t="s">
        <v>82</v>
      </c>
      <c r="I2380" t="s">
        <v>57</v>
      </c>
      <c r="J2380" t="s">
        <v>178</v>
      </c>
      <c r="L2380" t="s">
        <v>50</v>
      </c>
      <c r="N2380" t="s">
        <v>59</v>
      </c>
      <c r="O2380" t="s">
        <v>70</v>
      </c>
      <c r="P2380" t="s">
        <v>87</v>
      </c>
      <c r="S2380" t="s">
        <v>6437</v>
      </c>
      <c r="U2380" t="s">
        <v>42</v>
      </c>
      <c r="V2380" t="s">
        <v>42</v>
      </c>
      <c r="AK2380" t="s">
        <v>42</v>
      </c>
      <c r="AL2380" t="s">
        <v>43</v>
      </c>
    </row>
    <row r="2381" spans="1:38" x14ac:dyDescent="0.25">
      <c r="A2381">
        <v>2379</v>
      </c>
      <c r="B2381" t="s">
        <v>6438</v>
      </c>
      <c r="C2381" s="6" t="s">
        <v>6439</v>
      </c>
      <c r="D2381">
        <v>39</v>
      </c>
      <c r="E2381" t="s">
        <v>46</v>
      </c>
      <c r="F2381" t="s">
        <v>47</v>
      </c>
      <c r="G2381" t="s">
        <v>93</v>
      </c>
      <c r="H2381" t="s">
        <v>93</v>
      </c>
      <c r="J2381" t="s">
        <v>93</v>
      </c>
      <c r="K2381" t="s">
        <v>93</v>
      </c>
      <c r="L2381" t="s">
        <v>50</v>
      </c>
      <c r="N2381" t="s">
        <v>59</v>
      </c>
      <c r="O2381" t="s">
        <v>34</v>
      </c>
      <c r="S2381" t="s">
        <v>51</v>
      </c>
      <c r="V2381" t="s">
        <v>42</v>
      </c>
      <c r="AL2381" t="s">
        <v>43</v>
      </c>
    </row>
    <row r="2382" spans="1:38" x14ac:dyDescent="0.25">
      <c r="A2382">
        <v>2380</v>
      </c>
      <c r="B2382" t="s">
        <v>6440</v>
      </c>
      <c r="C2382" s="6" t="s">
        <v>6441</v>
      </c>
      <c r="D2382">
        <v>27</v>
      </c>
      <c r="E2382" t="s">
        <v>46</v>
      </c>
      <c r="F2382" t="s">
        <v>55</v>
      </c>
      <c r="G2382" t="s">
        <v>1493</v>
      </c>
      <c r="H2382" t="s">
        <v>137</v>
      </c>
      <c r="J2382" t="s">
        <v>944</v>
      </c>
      <c r="K2382" t="s">
        <v>101</v>
      </c>
      <c r="L2382" t="s">
        <v>34</v>
      </c>
      <c r="M2382" t="s">
        <v>1289</v>
      </c>
      <c r="N2382" t="s">
        <v>269</v>
      </c>
      <c r="O2382" t="s">
        <v>34</v>
      </c>
      <c r="S2382" t="s">
        <v>78</v>
      </c>
      <c r="W2382" t="s">
        <v>42</v>
      </c>
      <c r="AL2382" t="s">
        <v>43</v>
      </c>
    </row>
    <row r="2383" spans="1:38" x14ac:dyDescent="0.25">
      <c r="A2383">
        <v>2381</v>
      </c>
      <c r="B2383" t="s">
        <v>6442</v>
      </c>
      <c r="C2383" s="6" t="s">
        <v>6443</v>
      </c>
      <c r="D2383">
        <v>45</v>
      </c>
      <c r="E2383" t="s">
        <v>46</v>
      </c>
      <c r="F2383" t="s">
        <v>106</v>
      </c>
      <c r="G2383" t="s">
        <v>82</v>
      </c>
      <c r="J2383" t="s">
        <v>82</v>
      </c>
      <c r="L2383" t="s">
        <v>34</v>
      </c>
      <c r="M2383" t="s">
        <v>268</v>
      </c>
      <c r="N2383" t="s">
        <v>59</v>
      </c>
      <c r="O2383" t="s">
        <v>4727</v>
      </c>
      <c r="S2383" t="s">
        <v>342</v>
      </c>
      <c r="U2383" t="s">
        <v>42</v>
      </c>
      <c r="AL2383" t="s">
        <v>43</v>
      </c>
    </row>
    <row r="2384" spans="1:38" x14ac:dyDescent="0.25">
      <c r="A2384">
        <v>2382</v>
      </c>
      <c r="B2384" t="s">
        <v>6444</v>
      </c>
      <c r="C2384" s="6" t="s">
        <v>4752</v>
      </c>
      <c r="D2384">
        <v>40</v>
      </c>
      <c r="E2384" t="s">
        <v>46</v>
      </c>
      <c r="F2384" t="s">
        <v>55</v>
      </c>
      <c r="G2384" t="s">
        <v>208</v>
      </c>
      <c r="H2384" t="s">
        <v>93</v>
      </c>
      <c r="I2384" t="s">
        <v>57</v>
      </c>
      <c r="J2384" t="s">
        <v>208</v>
      </c>
      <c r="K2384" t="s">
        <v>93</v>
      </c>
      <c r="L2384" t="s">
        <v>50</v>
      </c>
      <c r="N2384" t="s">
        <v>4232</v>
      </c>
      <c r="O2384" t="s">
        <v>70</v>
      </c>
      <c r="P2384" t="s">
        <v>208</v>
      </c>
      <c r="Q2384" t="s">
        <v>93</v>
      </c>
      <c r="S2384" t="s">
        <v>342</v>
      </c>
      <c r="U2384" t="s">
        <v>42</v>
      </c>
      <c r="AK2384" t="s">
        <v>42</v>
      </c>
      <c r="AL2384" t="s">
        <v>43</v>
      </c>
    </row>
    <row r="2385" spans="1:38" x14ac:dyDescent="0.25">
      <c r="A2385">
        <v>2383</v>
      </c>
      <c r="B2385" t="s">
        <v>6445</v>
      </c>
      <c r="C2385" s="6" t="s">
        <v>4239</v>
      </c>
      <c r="D2385">
        <v>39</v>
      </c>
      <c r="E2385" t="s">
        <v>46</v>
      </c>
      <c r="F2385" t="s">
        <v>55</v>
      </c>
      <c r="G2385" t="s">
        <v>490</v>
      </c>
      <c r="H2385" t="s">
        <v>101</v>
      </c>
      <c r="I2385" t="s">
        <v>57</v>
      </c>
      <c r="J2385" t="s">
        <v>422</v>
      </c>
      <c r="K2385" t="s">
        <v>82</v>
      </c>
      <c r="L2385" t="s">
        <v>34</v>
      </c>
      <c r="O2385" t="s">
        <v>34</v>
      </c>
      <c r="P2385" t="s">
        <v>422</v>
      </c>
      <c r="Q2385" t="s">
        <v>82</v>
      </c>
      <c r="R2385" t="s">
        <v>57</v>
      </c>
      <c r="S2385" t="s">
        <v>538</v>
      </c>
      <c r="U2385" t="s">
        <v>42</v>
      </c>
      <c r="AK2385" t="s">
        <v>42</v>
      </c>
      <c r="AL2385" t="s">
        <v>43</v>
      </c>
    </row>
    <row r="2386" spans="1:38" x14ac:dyDescent="0.25">
      <c r="A2386">
        <v>2384</v>
      </c>
      <c r="B2386" t="s">
        <v>6446</v>
      </c>
      <c r="C2386" s="6" t="s">
        <v>6447</v>
      </c>
      <c r="D2386">
        <v>27</v>
      </c>
      <c r="E2386" t="s">
        <v>46</v>
      </c>
      <c r="F2386" t="s">
        <v>55</v>
      </c>
      <c r="G2386" t="s">
        <v>5255</v>
      </c>
      <c r="H2386" t="s">
        <v>101</v>
      </c>
      <c r="I2386" t="s">
        <v>57</v>
      </c>
      <c r="J2386" t="s">
        <v>5255</v>
      </c>
      <c r="K2386" t="s">
        <v>101</v>
      </c>
      <c r="L2386" t="s">
        <v>70</v>
      </c>
      <c r="N2386" t="s">
        <v>170</v>
      </c>
      <c r="O2386" t="s">
        <v>70</v>
      </c>
      <c r="P2386" t="s">
        <v>5255</v>
      </c>
      <c r="Q2386" t="s">
        <v>101</v>
      </c>
      <c r="S2386" t="s">
        <v>412</v>
      </c>
      <c r="W2386" t="s">
        <v>42</v>
      </c>
      <c r="AK2386" t="s">
        <v>42</v>
      </c>
      <c r="AL2386" t="s">
        <v>43</v>
      </c>
    </row>
    <row r="2387" spans="1:38" x14ac:dyDescent="0.25">
      <c r="A2387">
        <v>2385</v>
      </c>
      <c r="B2387" t="s">
        <v>6448</v>
      </c>
      <c r="C2387" s="6" t="s">
        <v>4072</v>
      </c>
      <c r="D2387">
        <v>43</v>
      </c>
      <c r="E2387" t="s">
        <v>46</v>
      </c>
      <c r="F2387" t="s">
        <v>55</v>
      </c>
      <c r="G2387" t="s">
        <v>192</v>
      </c>
      <c r="J2387" t="s">
        <v>192</v>
      </c>
      <c r="L2387" t="s">
        <v>70</v>
      </c>
      <c r="N2387" t="s">
        <v>102</v>
      </c>
      <c r="O2387" t="s">
        <v>70</v>
      </c>
      <c r="S2387" t="s">
        <v>6449</v>
      </c>
      <c r="AA2387" t="s">
        <v>42</v>
      </c>
      <c r="AC2387" t="s">
        <v>42</v>
      </c>
      <c r="AL2387" t="s">
        <v>43</v>
      </c>
    </row>
    <row r="2388" spans="1:38" x14ac:dyDescent="0.25">
      <c r="A2388">
        <v>2386</v>
      </c>
      <c r="B2388" t="s">
        <v>6450</v>
      </c>
      <c r="C2388" s="6" t="s">
        <v>923</v>
      </c>
      <c r="D2388">
        <v>54</v>
      </c>
      <c r="E2388" t="s">
        <v>54</v>
      </c>
      <c r="F2388" t="s">
        <v>55</v>
      </c>
      <c r="G2388" t="s">
        <v>346</v>
      </c>
      <c r="H2388" t="s">
        <v>93</v>
      </c>
      <c r="I2388" t="s">
        <v>57</v>
      </c>
      <c r="J2388" t="s">
        <v>346</v>
      </c>
      <c r="L2388" t="s">
        <v>70</v>
      </c>
      <c r="N2388" t="s">
        <v>102</v>
      </c>
      <c r="O2388" t="s">
        <v>70</v>
      </c>
      <c r="P2388" t="s">
        <v>346</v>
      </c>
      <c r="S2388" t="s">
        <v>6451</v>
      </c>
      <c r="Y2388" t="s">
        <v>42</v>
      </c>
      <c r="AC2388" t="s">
        <v>42</v>
      </c>
      <c r="AK2388" t="s">
        <v>42</v>
      </c>
      <c r="AL2388" t="s">
        <v>43</v>
      </c>
    </row>
    <row r="2389" spans="1:38" x14ac:dyDescent="0.25">
      <c r="A2389">
        <v>2387</v>
      </c>
      <c r="B2389" t="s">
        <v>6452</v>
      </c>
      <c r="C2389" s="6" t="s">
        <v>2824</v>
      </c>
      <c r="D2389">
        <v>57</v>
      </c>
      <c r="E2389" t="s">
        <v>46</v>
      </c>
      <c r="F2389" t="s">
        <v>55</v>
      </c>
      <c r="G2389" t="s">
        <v>207</v>
      </c>
      <c r="H2389" t="s">
        <v>93</v>
      </c>
      <c r="I2389" t="s">
        <v>57</v>
      </c>
      <c r="J2389" t="s">
        <v>58</v>
      </c>
      <c r="K2389" t="s">
        <v>49</v>
      </c>
      <c r="L2389" t="s">
        <v>50</v>
      </c>
      <c r="N2389" t="s">
        <v>166</v>
      </c>
      <c r="O2389" t="s">
        <v>424</v>
      </c>
      <c r="P2389" t="s">
        <v>442</v>
      </c>
      <c r="S2389" t="s">
        <v>6453</v>
      </c>
      <c r="T2389" t="s">
        <v>6454</v>
      </c>
      <c r="U2389" t="s">
        <v>42</v>
      </c>
      <c r="V2389" t="s">
        <v>42</v>
      </c>
      <c r="W2389" t="s">
        <v>42</v>
      </c>
      <c r="X2389" t="s">
        <v>42</v>
      </c>
      <c r="AD2389" t="s">
        <v>42</v>
      </c>
      <c r="AK2389" t="s">
        <v>42</v>
      </c>
      <c r="AL2389" t="s">
        <v>43</v>
      </c>
    </row>
    <row r="2390" spans="1:38" x14ac:dyDescent="0.25">
      <c r="A2390">
        <v>2388</v>
      </c>
      <c r="B2390" t="s">
        <v>6455</v>
      </c>
      <c r="C2390" s="6" t="s">
        <v>3637</v>
      </c>
      <c r="D2390">
        <v>51</v>
      </c>
      <c r="E2390" t="s">
        <v>46</v>
      </c>
      <c r="F2390" t="s">
        <v>55</v>
      </c>
      <c r="G2390" t="s">
        <v>250</v>
      </c>
      <c r="H2390" t="s">
        <v>251</v>
      </c>
      <c r="I2390" t="s">
        <v>57</v>
      </c>
      <c r="J2390" t="s">
        <v>250</v>
      </c>
      <c r="K2390" t="s">
        <v>251</v>
      </c>
      <c r="L2390" t="s">
        <v>70</v>
      </c>
      <c r="N2390" t="s">
        <v>59</v>
      </c>
      <c r="O2390" t="s">
        <v>70</v>
      </c>
      <c r="P2390" t="s">
        <v>250</v>
      </c>
      <c r="Q2390" t="s">
        <v>251</v>
      </c>
      <c r="R2390" t="s">
        <v>57</v>
      </c>
      <c r="S2390" t="s">
        <v>517</v>
      </c>
      <c r="U2390" t="s">
        <v>42</v>
      </c>
      <c r="V2390" t="s">
        <v>42</v>
      </c>
      <c r="AL2390" t="s">
        <v>43</v>
      </c>
    </row>
    <row r="2391" spans="1:38" x14ac:dyDescent="0.25">
      <c r="A2391">
        <v>2389</v>
      </c>
      <c r="B2391" t="s">
        <v>6456</v>
      </c>
      <c r="C2391" s="6" t="s">
        <v>2274</v>
      </c>
      <c r="D2391">
        <v>48</v>
      </c>
      <c r="E2391" t="s">
        <v>54</v>
      </c>
      <c r="F2391" t="s">
        <v>55</v>
      </c>
      <c r="G2391" t="s">
        <v>48</v>
      </c>
      <c r="H2391" t="s">
        <v>49</v>
      </c>
      <c r="I2391" t="s">
        <v>57</v>
      </c>
      <c r="J2391" t="s">
        <v>48</v>
      </c>
      <c r="K2391" t="s">
        <v>49</v>
      </c>
      <c r="L2391" t="s">
        <v>70</v>
      </c>
      <c r="O2391" t="s">
        <v>70</v>
      </c>
      <c r="P2391" t="s">
        <v>48</v>
      </c>
      <c r="Q2391" t="s">
        <v>49</v>
      </c>
      <c r="R2391" t="s">
        <v>57</v>
      </c>
      <c r="S2391" t="s">
        <v>6457</v>
      </c>
      <c r="AC2391" t="s">
        <v>42</v>
      </c>
      <c r="AD2391" t="s">
        <v>42</v>
      </c>
      <c r="AK2391" t="s">
        <v>42</v>
      </c>
      <c r="AL2391" t="s">
        <v>43</v>
      </c>
    </row>
    <row r="2392" spans="1:38" x14ac:dyDescent="0.25">
      <c r="A2392">
        <v>2390</v>
      </c>
      <c r="B2392" t="s">
        <v>6458</v>
      </c>
      <c r="C2392" s="6" t="s">
        <v>3066</v>
      </c>
      <c r="D2392">
        <v>33</v>
      </c>
      <c r="E2392" t="s">
        <v>46</v>
      </c>
      <c r="F2392" t="s">
        <v>55</v>
      </c>
      <c r="G2392" t="s">
        <v>273</v>
      </c>
      <c r="H2392" t="s">
        <v>202</v>
      </c>
      <c r="I2392" t="s">
        <v>57</v>
      </c>
      <c r="J2392" t="s">
        <v>273</v>
      </c>
      <c r="L2392" t="s">
        <v>70</v>
      </c>
      <c r="N2392" t="s">
        <v>69</v>
      </c>
      <c r="O2392" t="s">
        <v>70</v>
      </c>
      <c r="P2392" t="s">
        <v>273</v>
      </c>
      <c r="S2392" t="s">
        <v>6459</v>
      </c>
      <c r="U2392" t="s">
        <v>42</v>
      </c>
      <c r="V2392" t="s">
        <v>42</v>
      </c>
      <c r="W2392" t="s">
        <v>42</v>
      </c>
      <c r="AK2392" t="s">
        <v>42</v>
      </c>
      <c r="AL2392" t="s">
        <v>43</v>
      </c>
    </row>
    <row r="2393" spans="1:38" x14ac:dyDescent="0.25">
      <c r="A2393">
        <v>2391</v>
      </c>
      <c r="B2393" t="s">
        <v>6460</v>
      </c>
      <c r="C2393" s="6" t="s">
        <v>6461</v>
      </c>
      <c r="D2393">
        <v>27</v>
      </c>
      <c r="E2393" t="s">
        <v>54</v>
      </c>
      <c r="F2393" t="s">
        <v>55</v>
      </c>
      <c r="G2393" t="s">
        <v>208</v>
      </c>
      <c r="H2393" t="s">
        <v>93</v>
      </c>
      <c r="I2393" t="s">
        <v>57</v>
      </c>
      <c r="J2393" t="s">
        <v>208</v>
      </c>
      <c r="L2393" t="s">
        <v>50</v>
      </c>
      <c r="N2393" t="s">
        <v>59</v>
      </c>
      <c r="O2393" t="s">
        <v>70</v>
      </c>
      <c r="P2393" t="s">
        <v>208</v>
      </c>
      <c r="S2393" t="s">
        <v>342</v>
      </c>
      <c r="U2393" t="s">
        <v>42</v>
      </c>
      <c r="AK2393" t="s">
        <v>42</v>
      </c>
      <c r="AL2393" t="s">
        <v>43</v>
      </c>
    </row>
    <row r="2394" spans="1:38" x14ac:dyDescent="0.25">
      <c r="A2394">
        <v>2392</v>
      </c>
      <c r="B2394" t="s">
        <v>6462</v>
      </c>
      <c r="C2394" s="6" t="s">
        <v>6463</v>
      </c>
      <c r="D2394">
        <v>40</v>
      </c>
      <c r="E2394" t="s">
        <v>54</v>
      </c>
      <c r="F2394" t="s">
        <v>55</v>
      </c>
      <c r="G2394" t="s">
        <v>937</v>
      </c>
      <c r="J2394" t="s">
        <v>937</v>
      </c>
      <c r="L2394" t="s">
        <v>50</v>
      </c>
      <c r="N2394" t="s">
        <v>102</v>
      </c>
      <c r="O2394" t="s">
        <v>70</v>
      </c>
      <c r="S2394" t="s">
        <v>6464</v>
      </c>
      <c r="Y2394" t="s">
        <v>42</v>
      </c>
      <c r="AC2394" t="s">
        <v>42</v>
      </c>
      <c r="AL2394" t="s">
        <v>43</v>
      </c>
    </row>
    <row r="2395" spans="1:38" x14ac:dyDescent="0.25">
      <c r="A2395">
        <v>2393</v>
      </c>
      <c r="B2395" t="s">
        <v>6465</v>
      </c>
      <c r="C2395" s="6" t="s">
        <v>6466</v>
      </c>
      <c r="D2395">
        <v>43</v>
      </c>
      <c r="E2395" t="s">
        <v>46</v>
      </c>
      <c r="F2395" t="s">
        <v>47</v>
      </c>
      <c r="G2395" t="s">
        <v>146</v>
      </c>
      <c r="H2395" t="s">
        <v>49</v>
      </c>
      <c r="I2395" t="s">
        <v>57</v>
      </c>
      <c r="J2395" t="s">
        <v>146</v>
      </c>
      <c r="K2395" t="s">
        <v>49</v>
      </c>
      <c r="L2395" t="s">
        <v>70</v>
      </c>
      <c r="N2395" t="s">
        <v>170</v>
      </c>
      <c r="O2395" t="s">
        <v>70</v>
      </c>
      <c r="P2395" t="s">
        <v>146</v>
      </c>
      <c r="Q2395" t="s">
        <v>49</v>
      </c>
      <c r="S2395" t="s">
        <v>6467</v>
      </c>
      <c r="T2395" t="s">
        <v>3335</v>
      </c>
      <c r="U2395" t="s">
        <v>42</v>
      </c>
      <c r="W2395" t="s">
        <v>42</v>
      </c>
      <c r="AD2395" t="s">
        <v>42</v>
      </c>
      <c r="AK2395" t="s">
        <v>42</v>
      </c>
      <c r="AL2395" t="s">
        <v>43</v>
      </c>
    </row>
    <row r="2396" spans="1:38" x14ac:dyDescent="0.25">
      <c r="A2396">
        <v>2394</v>
      </c>
      <c r="B2396" t="s">
        <v>6468</v>
      </c>
      <c r="C2396" s="6" t="s">
        <v>6469</v>
      </c>
      <c r="D2396">
        <v>65</v>
      </c>
      <c r="E2396" t="s">
        <v>54</v>
      </c>
      <c r="F2396" t="s">
        <v>55</v>
      </c>
      <c r="G2396" t="s">
        <v>92</v>
      </c>
      <c r="J2396" t="s">
        <v>92</v>
      </c>
      <c r="K2396" t="s">
        <v>93</v>
      </c>
      <c r="L2396" t="s">
        <v>70</v>
      </c>
      <c r="N2396" t="s">
        <v>6470</v>
      </c>
      <c r="O2396" t="s">
        <v>70</v>
      </c>
      <c r="S2396" t="s">
        <v>78</v>
      </c>
      <c r="T2396" t="s">
        <v>6471</v>
      </c>
      <c r="W2396" t="s">
        <v>42</v>
      </c>
      <c r="AL2396" t="s">
        <v>43</v>
      </c>
    </row>
    <row r="2397" spans="1:38" x14ac:dyDescent="0.25">
      <c r="A2397">
        <v>2395</v>
      </c>
      <c r="B2397" t="s">
        <v>6472</v>
      </c>
      <c r="C2397" s="6" t="s">
        <v>2370</v>
      </c>
      <c r="D2397">
        <v>51</v>
      </c>
      <c r="E2397" t="s">
        <v>46</v>
      </c>
      <c r="F2397" t="s">
        <v>55</v>
      </c>
      <c r="G2397" t="s">
        <v>93</v>
      </c>
      <c r="H2397" t="s">
        <v>93</v>
      </c>
      <c r="I2397" t="s">
        <v>57</v>
      </c>
      <c r="J2397" t="s">
        <v>93</v>
      </c>
      <c r="K2397" t="s">
        <v>93</v>
      </c>
      <c r="L2397" t="s">
        <v>50</v>
      </c>
      <c r="O2397" t="s">
        <v>2371</v>
      </c>
      <c r="S2397" t="s">
        <v>6473</v>
      </c>
      <c r="U2397" t="s">
        <v>42</v>
      </c>
      <c r="V2397" t="s">
        <v>42</v>
      </c>
      <c r="W2397" t="s">
        <v>42</v>
      </c>
      <c r="AK2397" t="s">
        <v>42</v>
      </c>
      <c r="AL2397" t="s">
        <v>43</v>
      </c>
    </row>
    <row r="2398" spans="1:38" x14ac:dyDescent="0.25">
      <c r="A2398">
        <v>2396</v>
      </c>
      <c r="B2398" t="s">
        <v>6474</v>
      </c>
      <c r="C2398" s="6" t="s">
        <v>6475</v>
      </c>
      <c r="D2398">
        <v>39</v>
      </c>
      <c r="E2398" t="s">
        <v>46</v>
      </c>
      <c r="F2398" t="s">
        <v>55</v>
      </c>
      <c r="G2398" t="s">
        <v>337</v>
      </c>
      <c r="H2398" t="s">
        <v>137</v>
      </c>
      <c r="J2398" t="s">
        <v>337</v>
      </c>
      <c r="K2398" t="s">
        <v>137</v>
      </c>
      <c r="L2398" t="s">
        <v>70</v>
      </c>
      <c r="N2398" t="s">
        <v>170</v>
      </c>
      <c r="O2398" t="s">
        <v>70</v>
      </c>
      <c r="S2398" t="s">
        <v>994</v>
      </c>
      <c r="V2398" t="s">
        <v>42</v>
      </c>
      <c r="AL2398" t="s">
        <v>43</v>
      </c>
    </row>
    <row r="2399" spans="1:38" x14ac:dyDescent="0.25">
      <c r="A2399">
        <v>2397</v>
      </c>
      <c r="B2399" t="s">
        <v>6476</v>
      </c>
      <c r="C2399" s="6" t="s">
        <v>4499</v>
      </c>
      <c r="D2399">
        <v>32</v>
      </c>
      <c r="E2399" t="s">
        <v>54</v>
      </c>
      <c r="F2399" t="s">
        <v>55</v>
      </c>
      <c r="G2399" t="s">
        <v>136</v>
      </c>
      <c r="H2399" t="s">
        <v>137</v>
      </c>
      <c r="I2399" t="s">
        <v>57</v>
      </c>
      <c r="J2399" t="s">
        <v>82</v>
      </c>
      <c r="L2399" t="s">
        <v>50</v>
      </c>
      <c r="N2399" t="s">
        <v>59</v>
      </c>
      <c r="O2399" t="s">
        <v>298</v>
      </c>
      <c r="P2399" t="s">
        <v>82</v>
      </c>
      <c r="S2399" t="s">
        <v>412</v>
      </c>
      <c r="W2399" t="s">
        <v>42</v>
      </c>
      <c r="AK2399" t="s">
        <v>42</v>
      </c>
      <c r="AL2399" t="s">
        <v>43</v>
      </c>
    </row>
    <row r="2400" spans="1:38" x14ac:dyDescent="0.25">
      <c r="A2400">
        <v>2398</v>
      </c>
      <c r="B2400" t="s">
        <v>6477</v>
      </c>
      <c r="C2400" s="6" t="s">
        <v>3310</v>
      </c>
      <c r="D2400">
        <v>52</v>
      </c>
      <c r="E2400" t="s">
        <v>46</v>
      </c>
      <c r="F2400" t="s">
        <v>55</v>
      </c>
      <c r="J2400" t="s">
        <v>93</v>
      </c>
      <c r="K2400" t="s">
        <v>93</v>
      </c>
      <c r="L2400" t="s">
        <v>34</v>
      </c>
      <c r="M2400" t="s">
        <v>6478</v>
      </c>
      <c r="N2400" t="s">
        <v>83</v>
      </c>
      <c r="O2400" t="s">
        <v>34</v>
      </c>
      <c r="S2400" t="s">
        <v>84</v>
      </c>
      <c r="U2400" t="s">
        <v>42</v>
      </c>
      <c r="AL2400" t="s">
        <v>43</v>
      </c>
    </row>
    <row r="2401" spans="1:38" x14ac:dyDescent="0.25">
      <c r="A2401">
        <v>2399</v>
      </c>
      <c r="B2401" t="s">
        <v>6479</v>
      </c>
      <c r="C2401" s="6" t="s">
        <v>80</v>
      </c>
      <c r="D2401">
        <v>39</v>
      </c>
      <c r="E2401" t="s">
        <v>46</v>
      </c>
      <c r="F2401" t="s">
        <v>55</v>
      </c>
      <c r="G2401" t="s">
        <v>48</v>
      </c>
      <c r="J2401" t="s">
        <v>48</v>
      </c>
      <c r="K2401" t="s">
        <v>49</v>
      </c>
      <c r="L2401" t="s">
        <v>70</v>
      </c>
      <c r="N2401" t="s">
        <v>102</v>
      </c>
      <c r="O2401" t="s">
        <v>70</v>
      </c>
      <c r="S2401" t="s">
        <v>6480</v>
      </c>
      <c r="W2401" t="s">
        <v>42</v>
      </c>
      <c r="AC2401" t="s">
        <v>42</v>
      </c>
      <c r="AL2401" t="s">
        <v>43</v>
      </c>
    </row>
    <row r="2402" spans="1:38" x14ac:dyDescent="0.25">
      <c r="A2402">
        <v>2400</v>
      </c>
      <c r="B2402" t="s">
        <v>6481</v>
      </c>
      <c r="C2402" s="6" t="s">
        <v>2859</v>
      </c>
      <c r="D2402">
        <v>49</v>
      </c>
      <c r="E2402" t="s">
        <v>46</v>
      </c>
      <c r="F2402" t="s">
        <v>55</v>
      </c>
      <c r="G2402" t="s">
        <v>178</v>
      </c>
      <c r="H2402" t="s">
        <v>82</v>
      </c>
      <c r="I2402" t="s">
        <v>57</v>
      </c>
      <c r="J2402" t="s">
        <v>178</v>
      </c>
      <c r="L2402" t="s">
        <v>34</v>
      </c>
      <c r="M2402" t="s">
        <v>1186</v>
      </c>
      <c r="N2402" t="s">
        <v>69</v>
      </c>
      <c r="O2402" t="s">
        <v>2048</v>
      </c>
      <c r="P2402" t="s">
        <v>178</v>
      </c>
      <c r="S2402" t="s">
        <v>3774</v>
      </c>
      <c r="U2402" t="s">
        <v>42</v>
      </c>
      <c r="W2402" t="s">
        <v>42</v>
      </c>
      <c r="AA2402" t="s">
        <v>42</v>
      </c>
      <c r="AK2402" t="s">
        <v>42</v>
      </c>
      <c r="AL2402" t="s">
        <v>43</v>
      </c>
    </row>
    <row r="2403" spans="1:38" x14ac:dyDescent="0.25">
      <c r="A2403">
        <v>2401</v>
      </c>
      <c r="B2403" t="s">
        <v>6482</v>
      </c>
      <c r="C2403" s="6" t="s">
        <v>6483</v>
      </c>
      <c r="D2403">
        <v>36</v>
      </c>
      <c r="E2403" t="s">
        <v>46</v>
      </c>
      <c r="F2403" t="s">
        <v>106</v>
      </c>
      <c r="G2403" t="s">
        <v>192</v>
      </c>
      <c r="H2403" t="s">
        <v>82</v>
      </c>
      <c r="I2403" t="s">
        <v>57</v>
      </c>
      <c r="J2403" t="s">
        <v>192</v>
      </c>
      <c r="K2403" t="s">
        <v>82</v>
      </c>
      <c r="L2403" t="s">
        <v>70</v>
      </c>
      <c r="O2403" t="s">
        <v>70</v>
      </c>
      <c r="S2403" t="s">
        <v>6484</v>
      </c>
      <c r="U2403" t="s">
        <v>42</v>
      </c>
      <c r="V2403" t="s">
        <v>42</v>
      </c>
      <c r="AK2403" t="s">
        <v>42</v>
      </c>
      <c r="AL2403" t="s">
        <v>43</v>
      </c>
    </row>
    <row r="2404" spans="1:38" x14ac:dyDescent="0.25">
      <c r="A2404">
        <v>2402</v>
      </c>
      <c r="B2404" t="s">
        <v>6485</v>
      </c>
      <c r="C2404" s="6" t="s">
        <v>6486</v>
      </c>
      <c r="D2404">
        <v>47</v>
      </c>
      <c r="E2404" t="s">
        <v>46</v>
      </c>
      <c r="F2404" t="s">
        <v>106</v>
      </c>
      <c r="G2404" t="s">
        <v>136</v>
      </c>
      <c r="H2404" t="s">
        <v>137</v>
      </c>
      <c r="J2404" t="s">
        <v>136</v>
      </c>
      <c r="K2404" t="s">
        <v>137</v>
      </c>
      <c r="L2404" t="s">
        <v>50</v>
      </c>
      <c r="N2404" t="s">
        <v>83</v>
      </c>
      <c r="O2404" t="s">
        <v>70</v>
      </c>
      <c r="S2404" t="s">
        <v>84</v>
      </c>
      <c r="U2404" t="s">
        <v>42</v>
      </c>
      <c r="AL2404" t="s">
        <v>43</v>
      </c>
    </row>
    <row r="2405" spans="1:38" x14ac:dyDescent="0.25">
      <c r="A2405">
        <v>2403</v>
      </c>
      <c r="B2405" t="s">
        <v>6487</v>
      </c>
      <c r="C2405" s="6" t="s">
        <v>398</v>
      </c>
      <c r="D2405">
        <v>25</v>
      </c>
      <c r="E2405" t="s">
        <v>46</v>
      </c>
      <c r="F2405" t="s">
        <v>55</v>
      </c>
      <c r="G2405" t="s">
        <v>842</v>
      </c>
      <c r="H2405" t="s">
        <v>82</v>
      </c>
      <c r="I2405" t="s">
        <v>57</v>
      </c>
      <c r="J2405" t="s">
        <v>842</v>
      </c>
      <c r="K2405" t="s">
        <v>82</v>
      </c>
      <c r="L2405" t="s">
        <v>70</v>
      </c>
      <c r="N2405" t="s">
        <v>59</v>
      </c>
      <c r="O2405" t="s">
        <v>60</v>
      </c>
      <c r="P2405" t="s">
        <v>842</v>
      </c>
      <c r="Q2405" t="s">
        <v>82</v>
      </c>
      <c r="R2405" t="s">
        <v>57</v>
      </c>
      <c r="S2405" t="s">
        <v>6488</v>
      </c>
      <c r="W2405" t="s">
        <v>42</v>
      </c>
      <c r="AC2405" t="s">
        <v>42</v>
      </c>
      <c r="AL2405" t="s">
        <v>43</v>
      </c>
    </row>
    <row r="2406" spans="1:38" x14ac:dyDescent="0.25">
      <c r="A2406">
        <v>2404</v>
      </c>
      <c r="B2406" t="s">
        <v>6489</v>
      </c>
      <c r="C2406" s="6" t="s">
        <v>3722</v>
      </c>
      <c r="D2406">
        <v>35</v>
      </c>
      <c r="E2406" t="s">
        <v>46</v>
      </c>
      <c r="F2406" t="s">
        <v>55</v>
      </c>
      <c r="G2406" t="s">
        <v>82</v>
      </c>
      <c r="H2406" t="s">
        <v>82</v>
      </c>
      <c r="I2406" t="s">
        <v>57</v>
      </c>
      <c r="J2406" t="s">
        <v>82</v>
      </c>
      <c r="K2406" t="s">
        <v>82</v>
      </c>
      <c r="L2406" t="s">
        <v>6490</v>
      </c>
      <c r="O2406" t="s">
        <v>186</v>
      </c>
      <c r="P2406" t="s">
        <v>82</v>
      </c>
      <c r="Q2406" t="s">
        <v>82</v>
      </c>
      <c r="R2406" t="s">
        <v>57</v>
      </c>
      <c r="S2406" t="s">
        <v>6491</v>
      </c>
      <c r="U2406" t="s">
        <v>42</v>
      </c>
      <c r="AC2406" t="s">
        <v>42</v>
      </c>
      <c r="AF2406" t="s">
        <v>42</v>
      </c>
      <c r="AK2406" t="s">
        <v>42</v>
      </c>
      <c r="AL2406" t="s">
        <v>43</v>
      </c>
    </row>
    <row r="2407" spans="1:38" x14ac:dyDescent="0.25">
      <c r="A2407">
        <v>2405</v>
      </c>
      <c r="B2407" t="s">
        <v>6492</v>
      </c>
      <c r="C2407" s="6" t="s">
        <v>6493</v>
      </c>
      <c r="D2407">
        <v>37</v>
      </c>
      <c r="E2407" t="s">
        <v>54</v>
      </c>
      <c r="F2407" t="s">
        <v>55</v>
      </c>
      <c r="G2407" t="s">
        <v>178</v>
      </c>
      <c r="J2407" t="s">
        <v>178</v>
      </c>
      <c r="L2407" t="s">
        <v>70</v>
      </c>
      <c r="N2407" t="s">
        <v>170</v>
      </c>
      <c r="O2407" t="s">
        <v>70</v>
      </c>
      <c r="S2407" t="s">
        <v>6494</v>
      </c>
      <c r="U2407" t="s">
        <v>42</v>
      </c>
      <c r="W2407" t="s">
        <v>42</v>
      </c>
      <c r="Y2407" t="s">
        <v>42</v>
      </c>
      <c r="AC2407" t="s">
        <v>42</v>
      </c>
      <c r="AL2407" t="s">
        <v>43</v>
      </c>
    </row>
    <row r="2408" spans="1:38" x14ac:dyDescent="0.25">
      <c r="A2408">
        <v>2406</v>
      </c>
      <c r="B2408" t="s">
        <v>6495</v>
      </c>
      <c r="C2408" s="6" t="s">
        <v>2427</v>
      </c>
      <c r="D2408">
        <v>26</v>
      </c>
      <c r="E2408" t="s">
        <v>46</v>
      </c>
      <c r="F2408" t="s">
        <v>55</v>
      </c>
      <c r="G2408" t="s">
        <v>146</v>
      </c>
      <c r="H2408" t="s">
        <v>49</v>
      </c>
      <c r="J2408" t="s">
        <v>201</v>
      </c>
      <c r="K2408" t="s">
        <v>202</v>
      </c>
      <c r="L2408" t="s">
        <v>34</v>
      </c>
      <c r="M2408" t="s">
        <v>6496</v>
      </c>
      <c r="N2408" t="s">
        <v>59</v>
      </c>
      <c r="O2408" t="s">
        <v>110</v>
      </c>
      <c r="S2408" t="s">
        <v>6497</v>
      </c>
      <c r="U2408" t="s">
        <v>42</v>
      </c>
      <c r="AI2408" t="s">
        <v>1358</v>
      </c>
      <c r="AL2408" t="s">
        <v>43</v>
      </c>
    </row>
    <row r="2409" spans="1:38" x14ac:dyDescent="0.25">
      <c r="A2409">
        <v>2407</v>
      </c>
      <c r="B2409" t="s">
        <v>6498</v>
      </c>
      <c r="C2409" s="6" t="s">
        <v>2882</v>
      </c>
      <c r="D2409">
        <v>42</v>
      </c>
      <c r="E2409" t="s">
        <v>46</v>
      </c>
      <c r="F2409" t="s">
        <v>55</v>
      </c>
      <c r="G2409" t="s">
        <v>107</v>
      </c>
      <c r="H2409" t="s">
        <v>49</v>
      </c>
      <c r="I2409" t="s">
        <v>57</v>
      </c>
      <c r="J2409" t="s">
        <v>93</v>
      </c>
      <c r="K2409" t="s">
        <v>93</v>
      </c>
      <c r="L2409" t="s">
        <v>34</v>
      </c>
      <c r="M2409" t="s">
        <v>6499</v>
      </c>
      <c r="N2409" t="s">
        <v>59</v>
      </c>
      <c r="O2409" t="s">
        <v>287</v>
      </c>
      <c r="P2409" t="s">
        <v>93</v>
      </c>
      <c r="Q2409" t="s">
        <v>93</v>
      </c>
      <c r="R2409" t="s">
        <v>57</v>
      </c>
      <c r="S2409" t="s">
        <v>6500</v>
      </c>
      <c r="V2409" t="s">
        <v>42</v>
      </c>
      <c r="W2409" t="s">
        <v>42</v>
      </c>
      <c r="AC2409" t="s">
        <v>42</v>
      </c>
      <c r="AL2409" t="s">
        <v>43</v>
      </c>
    </row>
    <row r="2410" spans="1:38" x14ac:dyDescent="0.25">
      <c r="A2410">
        <v>2408</v>
      </c>
      <c r="B2410" t="s">
        <v>6501</v>
      </c>
      <c r="C2410" s="6" t="s">
        <v>472</v>
      </c>
      <c r="D2410">
        <v>24</v>
      </c>
      <c r="E2410" t="s">
        <v>46</v>
      </c>
      <c r="F2410" t="s">
        <v>55</v>
      </c>
      <c r="G2410" t="s">
        <v>624</v>
      </c>
      <c r="H2410" t="s">
        <v>93</v>
      </c>
      <c r="I2410" t="s">
        <v>57</v>
      </c>
      <c r="J2410" t="s">
        <v>93</v>
      </c>
      <c r="K2410" t="s">
        <v>93</v>
      </c>
      <c r="L2410" t="s">
        <v>50</v>
      </c>
      <c r="O2410" t="s">
        <v>70</v>
      </c>
      <c r="P2410" t="s">
        <v>624</v>
      </c>
      <c r="Q2410" t="s">
        <v>93</v>
      </c>
      <c r="R2410" t="s">
        <v>57</v>
      </c>
      <c r="S2410" t="s">
        <v>828</v>
      </c>
      <c r="U2410" t="s">
        <v>42</v>
      </c>
      <c r="W2410" t="s">
        <v>42</v>
      </c>
      <c r="AK2410" t="s">
        <v>42</v>
      </c>
      <c r="AL2410" t="s">
        <v>43</v>
      </c>
    </row>
    <row r="2411" spans="1:38" x14ac:dyDescent="0.25">
      <c r="A2411">
        <v>2409</v>
      </c>
      <c r="B2411" t="s">
        <v>6502</v>
      </c>
      <c r="C2411" s="6" t="s">
        <v>2416</v>
      </c>
      <c r="D2411">
        <v>50</v>
      </c>
      <c r="E2411" t="s">
        <v>54</v>
      </c>
      <c r="F2411" t="s">
        <v>55</v>
      </c>
      <c r="G2411" t="s">
        <v>68</v>
      </c>
      <c r="H2411" t="s">
        <v>49</v>
      </c>
      <c r="I2411" t="s">
        <v>57</v>
      </c>
      <c r="J2411" t="s">
        <v>68</v>
      </c>
      <c r="K2411" t="s">
        <v>49</v>
      </c>
      <c r="L2411" t="s">
        <v>70</v>
      </c>
      <c r="O2411" t="s">
        <v>70</v>
      </c>
      <c r="S2411" t="s">
        <v>6503</v>
      </c>
      <c r="AA2411" t="s">
        <v>42</v>
      </c>
      <c r="AC2411" t="s">
        <v>42</v>
      </c>
      <c r="AL2411" t="s">
        <v>43</v>
      </c>
    </row>
    <row r="2412" spans="1:38" x14ac:dyDescent="0.25">
      <c r="A2412">
        <v>2410</v>
      </c>
      <c r="B2412" t="s">
        <v>6504</v>
      </c>
      <c r="C2412" s="6" t="s">
        <v>6505</v>
      </c>
      <c r="D2412">
        <v>35</v>
      </c>
      <c r="E2412" t="s">
        <v>46</v>
      </c>
      <c r="F2412" t="s">
        <v>55</v>
      </c>
      <c r="G2412" t="s">
        <v>208</v>
      </c>
      <c r="J2412" t="s">
        <v>208</v>
      </c>
      <c r="K2412" t="s">
        <v>93</v>
      </c>
      <c r="L2412" t="s">
        <v>70</v>
      </c>
      <c r="N2412" t="s">
        <v>170</v>
      </c>
      <c r="O2412" t="s">
        <v>70</v>
      </c>
      <c r="S2412" t="s">
        <v>84</v>
      </c>
      <c r="U2412" t="s">
        <v>42</v>
      </c>
      <c r="AL2412" t="s">
        <v>43</v>
      </c>
    </row>
    <row r="2413" spans="1:38" x14ac:dyDescent="0.25">
      <c r="A2413">
        <v>2411</v>
      </c>
      <c r="B2413" t="s">
        <v>6506</v>
      </c>
      <c r="C2413" s="6" t="s">
        <v>2413</v>
      </c>
      <c r="D2413">
        <v>56</v>
      </c>
      <c r="E2413" t="s">
        <v>46</v>
      </c>
      <c r="F2413" t="s">
        <v>55</v>
      </c>
      <c r="G2413" t="s">
        <v>101</v>
      </c>
      <c r="H2413" t="s">
        <v>101</v>
      </c>
      <c r="J2413" t="s">
        <v>101</v>
      </c>
      <c r="K2413" t="s">
        <v>101</v>
      </c>
      <c r="L2413" t="s">
        <v>70</v>
      </c>
      <c r="N2413" t="s">
        <v>59</v>
      </c>
      <c r="O2413" t="s">
        <v>70</v>
      </c>
      <c r="S2413" t="s">
        <v>6507</v>
      </c>
      <c r="U2413" t="s">
        <v>42</v>
      </c>
      <c r="V2413" t="s">
        <v>42</v>
      </c>
      <c r="AB2413" t="s">
        <v>42</v>
      </c>
      <c r="AL2413" t="s">
        <v>43</v>
      </c>
    </row>
    <row r="2414" spans="1:38" x14ac:dyDescent="0.25">
      <c r="A2414">
        <v>2412</v>
      </c>
      <c r="B2414" t="s">
        <v>6508</v>
      </c>
      <c r="C2414" s="6" t="s">
        <v>5101</v>
      </c>
      <c r="D2414">
        <v>28</v>
      </c>
      <c r="E2414" t="s">
        <v>54</v>
      </c>
      <c r="F2414" t="s">
        <v>55</v>
      </c>
      <c r="G2414" t="s">
        <v>305</v>
      </c>
      <c r="H2414" t="s">
        <v>93</v>
      </c>
      <c r="I2414" t="s">
        <v>57</v>
      </c>
      <c r="J2414" t="s">
        <v>146</v>
      </c>
      <c r="K2414" t="s">
        <v>49</v>
      </c>
      <c r="L2414" t="s">
        <v>50</v>
      </c>
      <c r="O2414" t="s">
        <v>34</v>
      </c>
      <c r="S2414" t="s">
        <v>6509</v>
      </c>
      <c r="U2414" t="s">
        <v>42</v>
      </c>
      <c r="V2414" t="s">
        <v>42</v>
      </c>
      <c r="AC2414" t="s">
        <v>42</v>
      </c>
      <c r="AK2414" t="s">
        <v>42</v>
      </c>
      <c r="AL2414" t="s">
        <v>43</v>
      </c>
    </row>
    <row r="2415" spans="1:38" x14ac:dyDescent="0.25">
      <c r="A2415">
        <v>2413</v>
      </c>
      <c r="B2415" t="s">
        <v>6510</v>
      </c>
      <c r="C2415" s="6" t="s">
        <v>1940</v>
      </c>
      <c r="D2415">
        <v>56</v>
      </c>
      <c r="E2415" t="s">
        <v>46</v>
      </c>
      <c r="F2415" t="s">
        <v>106</v>
      </c>
      <c r="G2415" t="s">
        <v>178</v>
      </c>
      <c r="H2415" t="s">
        <v>82</v>
      </c>
      <c r="I2415" t="s">
        <v>57</v>
      </c>
      <c r="J2415" t="s">
        <v>178</v>
      </c>
      <c r="K2415" t="s">
        <v>82</v>
      </c>
      <c r="L2415" t="s">
        <v>70</v>
      </c>
      <c r="N2415" t="s">
        <v>59</v>
      </c>
      <c r="O2415" t="s">
        <v>70</v>
      </c>
      <c r="P2415" t="s">
        <v>178</v>
      </c>
      <c r="Q2415" t="s">
        <v>82</v>
      </c>
      <c r="S2415" t="s">
        <v>6511</v>
      </c>
      <c r="V2415" t="s">
        <v>42</v>
      </c>
      <c r="W2415" t="s">
        <v>42</v>
      </c>
      <c r="AK2415" t="s">
        <v>42</v>
      </c>
      <c r="AL2415" t="s">
        <v>43</v>
      </c>
    </row>
    <row r="2416" spans="1:38" x14ac:dyDescent="0.25">
      <c r="A2416">
        <v>2414</v>
      </c>
      <c r="B2416" t="s">
        <v>6512</v>
      </c>
      <c r="C2416" s="6" t="s">
        <v>482</v>
      </c>
      <c r="D2416">
        <v>31</v>
      </c>
      <c r="E2416" t="s">
        <v>54</v>
      </c>
      <c r="F2416" t="s">
        <v>55</v>
      </c>
      <c r="G2416" t="s">
        <v>889</v>
      </c>
      <c r="H2416" t="s">
        <v>202</v>
      </c>
      <c r="I2416" t="s">
        <v>57</v>
      </c>
      <c r="J2416" t="s">
        <v>208</v>
      </c>
      <c r="L2416" t="s">
        <v>50</v>
      </c>
      <c r="O2416" t="s">
        <v>70</v>
      </c>
      <c r="P2416" t="s">
        <v>889</v>
      </c>
      <c r="S2416" t="s">
        <v>6513</v>
      </c>
      <c r="U2416" t="s">
        <v>42</v>
      </c>
      <c r="AK2416" t="s">
        <v>42</v>
      </c>
      <c r="AL2416" t="s">
        <v>43</v>
      </c>
    </row>
    <row r="2417" spans="1:38" x14ac:dyDescent="0.25">
      <c r="A2417">
        <v>2415</v>
      </c>
      <c r="B2417" t="s">
        <v>6514</v>
      </c>
      <c r="C2417" s="6" t="s">
        <v>2287</v>
      </c>
      <c r="D2417">
        <v>61</v>
      </c>
      <c r="E2417" t="s">
        <v>54</v>
      </c>
      <c r="F2417" t="s">
        <v>55</v>
      </c>
      <c r="G2417" t="s">
        <v>1548</v>
      </c>
      <c r="H2417" t="s">
        <v>251</v>
      </c>
      <c r="I2417" t="s">
        <v>57</v>
      </c>
      <c r="J2417" t="s">
        <v>1548</v>
      </c>
      <c r="K2417" t="s">
        <v>251</v>
      </c>
      <c r="L2417" t="s">
        <v>70</v>
      </c>
      <c r="N2417" t="s">
        <v>2042</v>
      </c>
      <c r="O2417" t="s">
        <v>70</v>
      </c>
      <c r="P2417" t="s">
        <v>1548</v>
      </c>
      <c r="Q2417" t="s">
        <v>251</v>
      </c>
      <c r="R2417" t="s">
        <v>57</v>
      </c>
      <c r="S2417" t="s">
        <v>6515</v>
      </c>
      <c r="Y2417" t="s">
        <v>42</v>
      </c>
      <c r="AC2417" t="s">
        <v>42</v>
      </c>
      <c r="AG2417" t="s">
        <v>42</v>
      </c>
      <c r="AH2417" t="s">
        <v>42</v>
      </c>
      <c r="AI2417" t="s">
        <v>1528</v>
      </c>
      <c r="AL2417" t="s">
        <v>43</v>
      </c>
    </row>
    <row r="2418" spans="1:38" x14ac:dyDescent="0.25">
      <c r="A2418">
        <v>2416</v>
      </c>
      <c r="B2418" t="s">
        <v>6516</v>
      </c>
      <c r="C2418" s="6" t="s">
        <v>3375</v>
      </c>
      <c r="D2418">
        <v>63</v>
      </c>
      <c r="E2418" t="s">
        <v>46</v>
      </c>
      <c r="F2418" t="s">
        <v>55</v>
      </c>
      <c r="G2418" t="s">
        <v>422</v>
      </c>
      <c r="H2418" t="s">
        <v>82</v>
      </c>
      <c r="I2418" t="s">
        <v>57</v>
      </c>
      <c r="J2418" t="s">
        <v>422</v>
      </c>
      <c r="K2418" t="s">
        <v>82</v>
      </c>
      <c r="L2418" t="s">
        <v>70</v>
      </c>
      <c r="N2418" t="s">
        <v>350</v>
      </c>
      <c r="O2418" t="s">
        <v>70</v>
      </c>
      <c r="P2418" t="s">
        <v>422</v>
      </c>
      <c r="Q2418" t="s">
        <v>82</v>
      </c>
      <c r="S2418" t="s">
        <v>6517</v>
      </c>
      <c r="W2418" t="s">
        <v>42</v>
      </c>
      <c r="AC2418" t="s">
        <v>42</v>
      </c>
      <c r="AF2418" t="s">
        <v>42</v>
      </c>
      <c r="AK2418" t="s">
        <v>42</v>
      </c>
      <c r="AL2418" t="s">
        <v>43</v>
      </c>
    </row>
    <row r="2419" spans="1:38" x14ac:dyDescent="0.25">
      <c r="A2419">
        <v>2417</v>
      </c>
      <c r="B2419" t="s">
        <v>6518</v>
      </c>
      <c r="C2419" s="6" t="s">
        <v>4468</v>
      </c>
      <c r="D2419">
        <v>29</v>
      </c>
      <c r="E2419" t="s">
        <v>46</v>
      </c>
      <c r="F2419" t="s">
        <v>55</v>
      </c>
      <c r="G2419" t="s">
        <v>2962</v>
      </c>
      <c r="H2419" t="s">
        <v>101</v>
      </c>
      <c r="J2419" t="s">
        <v>2962</v>
      </c>
      <c r="K2419" t="s">
        <v>101</v>
      </c>
      <c r="L2419" t="s">
        <v>70</v>
      </c>
      <c r="N2419" t="s">
        <v>59</v>
      </c>
      <c r="O2419" t="s">
        <v>70</v>
      </c>
      <c r="S2419" t="s">
        <v>6519</v>
      </c>
      <c r="U2419" t="s">
        <v>42</v>
      </c>
      <c r="Y2419" t="s">
        <v>42</v>
      </c>
      <c r="AC2419" t="s">
        <v>42</v>
      </c>
      <c r="AL2419" t="s">
        <v>43</v>
      </c>
    </row>
    <row r="2420" spans="1:38" x14ac:dyDescent="0.25">
      <c r="A2420">
        <v>2418</v>
      </c>
      <c r="B2420" t="s">
        <v>6520</v>
      </c>
      <c r="C2420" s="6" t="s">
        <v>1052</v>
      </c>
      <c r="D2420">
        <v>38</v>
      </c>
      <c r="E2420" t="s">
        <v>46</v>
      </c>
      <c r="F2420" t="s">
        <v>55</v>
      </c>
      <c r="G2420" t="s">
        <v>469</v>
      </c>
      <c r="H2420" t="s">
        <v>202</v>
      </c>
      <c r="I2420" t="s">
        <v>57</v>
      </c>
      <c r="J2420" t="s">
        <v>469</v>
      </c>
      <c r="L2420" t="s">
        <v>70</v>
      </c>
      <c r="N2420" t="s">
        <v>69</v>
      </c>
      <c r="O2420" t="s">
        <v>70</v>
      </c>
      <c r="P2420" t="s">
        <v>469</v>
      </c>
      <c r="S2420" t="s">
        <v>6521</v>
      </c>
      <c r="U2420" t="s">
        <v>42</v>
      </c>
      <c r="V2420" t="s">
        <v>42</v>
      </c>
      <c r="W2420" t="s">
        <v>42</v>
      </c>
      <c r="Y2420" t="s">
        <v>42</v>
      </c>
      <c r="AI2420" t="s">
        <v>487</v>
      </c>
      <c r="AK2420" t="s">
        <v>42</v>
      </c>
      <c r="AL2420" t="s">
        <v>43</v>
      </c>
    </row>
    <row r="2421" spans="1:38" x14ac:dyDescent="0.25">
      <c r="A2421">
        <v>2419</v>
      </c>
      <c r="B2421" t="s">
        <v>6522</v>
      </c>
      <c r="C2421" s="6" t="s">
        <v>6523</v>
      </c>
      <c r="D2421">
        <v>26</v>
      </c>
      <c r="E2421" t="s">
        <v>46</v>
      </c>
      <c r="F2421" t="s">
        <v>55</v>
      </c>
      <c r="G2421" t="s">
        <v>422</v>
      </c>
      <c r="H2421" t="s">
        <v>82</v>
      </c>
      <c r="I2421" t="s">
        <v>57</v>
      </c>
      <c r="J2421" t="s">
        <v>422</v>
      </c>
      <c r="L2421" t="s">
        <v>70</v>
      </c>
      <c r="N2421" t="s">
        <v>59</v>
      </c>
      <c r="O2421" t="s">
        <v>70</v>
      </c>
      <c r="P2421" t="s">
        <v>422</v>
      </c>
      <c r="S2421" t="s">
        <v>538</v>
      </c>
      <c r="U2421" t="s">
        <v>42</v>
      </c>
      <c r="AK2421" t="s">
        <v>42</v>
      </c>
      <c r="AL2421" t="s">
        <v>43</v>
      </c>
    </row>
    <row r="2422" spans="1:38" x14ac:dyDescent="0.25">
      <c r="A2422">
        <v>2420</v>
      </c>
      <c r="B2422" t="s">
        <v>6524</v>
      </c>
      <c r="C2422" s="6" t="s">
        <v>1072</v>
      </c>
      <c r="D2422">
        <v>31</v>
      </c>
      <c r="E2422" t="s">
        <v>46</v>
      </c>
      <c r="F2422" t="s">
        <v>47</v>
      </c>
      <c r="G2422" t="s">
        <v>87</v>
      </c>
      <c r="H2422" t="s">
        <v>82</v>
      </c>
      <c r="I2422" t="s">
        <v>57</v>
      </c>
      <c r="J2422" t="s">
        <v>87</v>
      </c>
      <c r="K2422" t="s">
        <v>82</v>
      </c>
      <c r="L2422" t="s">
        <v>70</v>
      </c>
      <c r="N2422" t="s">
        <v>59</v>
      </c>
      <c r="O2422" t="s">
        <v>70</v>
      </c>
      <c r="P2422" t="s">
        <v>87</v>
      </c>
      <c r="Q2422" t="s">
        <v>82</v>
      </c>
      <c r="S2422" t="s">
        <v>6525</v>
      </c>
      <c r="V2422" t="s">
        <v>42</v>
      </c>
      <c r="W2422" t="s">
        <v>42</v>
      </c>
      <c r="X2422" t="s">
        <v>42</v>
      </c>
      <c r="AK2422" t="s">
        <v>42</v>
      </c>
      <c r="AL2422" t="s">
        <v>43</v>
      </c>
    </row>
    <row r="2423" spans="1:38" x14ac:dyDescent="0.25">
      <c r="A2423">
        <v>2421</v>
      </c>
      <c r="B2423" t="s">
        <v>6526</v>
      </c>
      <c r="C2423" s="6" t="s">
        <v>3994</v>
      </c>
      <c r="D2423">
        <v>45</v>
      </c>
      <c r="E2423" t="s">
        <v>54</v>
      </c>
      <c r="F2423" t="s">
        <v>55</v>
      </c>
      <c r="G2423" t="s">
        <v>208</v>
      </c>
      <c r="H2423" t="s">
        <v>93</v>
      </c>
      <c r="J2423" t="s">
        <v>208</v>
      </c>
      <c r="K2423" t="s">
        <v>93</v>
      </c>
      <c r="L2423" t="s">
        <v>50</v>
      </c>
      <c r="N2423" t="s">
        <v>102</v>
      </c>
      <c r="O2423" t="s">
        <v>70</v>
      </c>
      <c r="S2423" t="s">
        <v>6527</v>
      </c>
      <c r="AD2423" t="s">
        <v>42</v>
      </c>
      <c r="AL2423" t="s">
        <v>43</v>
      </c>
    </row>
    <row r="2424" spans="1:38" x14ac:dyDescent="0.25">
      <c r="A2424">
        <v>2422</v>
      </c>
      <c r="B2424" t="s">
        <v>6528</v>
      </c>
      <c r="C2424" s="6" t="s">
        <v>6529</v>
      </c>
      <c r="D2424">
        <v>25</v>
      </c>
      <c r="E2424" t="s">
        <v>46</v>
      </c>
      <c r="F2424" t="s">
        <v>55</v>
      </c>
      <c r="G2424" t="s">
        <v>291</v>
      </c>
      <c r="H2424" t="s">
        <v>49</v>
      </c>
      <c r="I2424" t="s">
        <v>57</v>
      </c>
      <c r="J2424" t="s">
        <v>291</v>
      </c>
      <c r="K2424" t="s">
        <v>49</v>
      </c>
      <c r="L2424" t="s">
        <v>70</v>
      </c>
      <c r="N2424" t="s">
        <v>166</v>
      </c>
      <c r="O2424" t="s">
        <v>70</v>
      </c>
      <c r="P2424" t="s">
        <v>291</v>
      </c>
      <c r="Q2424" t="s">
        <v>49</v>
      </c>
      <c r="S2424" t="s">
        <v>4710</v>
      </c>
      <c r="U2424" t="s">
        <v>42</v>
      </c>
      <c r="V2424" t="s">
        <v>42</v>
      </c>
      <c r="W2424" t="s">
        <v>42</v>
      </c>
      <c r="AK2424" t="s">
        <v>42</v>
      </c>
      <c r="AL2424" t="s">
        <v>43</v>
      </c>
    </row>
    <row r="2425" spans="1:38" x14ac:dyDescent="0.25">
      <c r="A2425">
        <v>2423</v>
      </c>
      <c r="B2425" t="s">
        <v>6530</v>
      </c>
      <c r="C2425" s="6" t="s">
        <v>6531</v>
      </c>
      <c r="D2425">
        <v>53</v>
      </c>
      <c r="E2425" t="s">
        <v>46</v>
      </c>
      <c r="F2425" t="s">
        <v>106</v>
      </c>
      <c r="G2425" t="s">
        <v>92</v>
      </c>
      <c r="H2425" t="s">
        <v>93</v>
      </c>
      <c r="I2425" t="s">
        <v>57</v>
      </c>
      <c r="J2425" t="s">
        <v>92</v>
      </c>
      <c r="K2425" t="s">
        <v>93</v>
      </c>
      <c r="L2425" t="s">
        <v>70</v>
      </c>
      <c r="N2425" t="s">
        <v>166</v>
      </c>
      <c r="O2425" t="s">
        <v>70</v>
      </c>
      <c r="P2425" t="s">
        <v>92</v>
      </c>
      <c r="Q2425" t="s">
        <v>93</v>
      </c>
      <c r="S2425" t="s">
        <v>6532</v>
      </c>
      <c r="U2425" t="s">
        <v>42</v>
      </c>
      <c r="AC2425" t="s">
        <v>42</v>
      </c>
      <c r="AK2425" t="s">
        <v>42</v>
      </c>
      <c r="AL2425" t="s">
        <v>43</v>
      </c>
    </row>
    <row r="2426" spans="1:38" x14ac:dyDescent="0.25">
      <c r="A2426">
        <v>2424</v>
      </c>
      <c r="B2426" t="s">
        <v>6533</v>
      </c>
      <c r="C2426" s="6" t="s">
        <v>6534</v>
      </c>
      <c r="D2426">
        <v>36</v>
      </c>
      <c r="E2426" t="s">
        <v>46</v>
      </c>
      <c r="F2426" t="s">
        <v>55</v>
      </c>
      <c r="G2426" t="s">
        <v>146</v>
      </c>
      <c r="J2426" t="s">
        <v>146</v>
      </c>
      <c r="K2426" t="s">
        <v>49</v>
      </c>
      <c r="L2426" t="s">
        <v>70</v>
      </c>
      <c r="N2426" t="s">
        <v>170</v>
      </c>
      <c r="O2426" t="s">
        <v>70</v>
      </c>
      <c r="S2426" t="s">
        <v>6535</v>
      </c>
      <c r="U2426" t="s">
        <v>42</v>
      </c>
      <c r="W2426" t="s">
        <v>42</v>
      </c>
      <c r="Y2426" t="s">
        <v>42</v>
      </c>
      <c r="Z2426" t="s">
        <v>42</v>
      </c>
      <c r="AC2426" t="s">
        <v>42</v>
      </c>
      <c r="AL2426" t="s">
        <v>43</v>
      </c>
    </row>
    <row r="2427" spans="1:38" x14ac:dyDescent="0.25">
      <c r="A2427">
        <v>2425</v>
      </c>
      <c r="B2427" t="s">
        <v>6536</v>
      </c>
      <c r="C2427" s="6" t="s">
        <v>1343</v>
      </c>
      <c r="D2427">
        <v>19</v>
      </c>
      <c r="E2427" t="s">
        <v>46</v>
      </c>
      <c r="F2427" t="s">
        <v>60</v>
      </c>
      <c r="G2427" t="s">
        <v>315</v>
      </c>
      <c r="H2427" t="s">
        <v>49</v>
      </c>
      <c r="I2427" t="s">
        <v>57</v>
      </c>
      <c r="J2427" t="s">
        <v>58</v>
      </c>
      <c r="K2427" t="s">
        <v>49</v>
      </c>
      <c r="L2427" t="s">
        <v>50</v>
      </c>
      <c r="O2427" t="s">
        <v>70</v>
      </c>
      <c r="S2427" t="s">
        <v>412</v>
      </c>
      <c r="W2427" t="s">
        <v>42</v>
      </c>
      <c r="AK2427" t="s">
        <v>42</v>
      </c>
      <c r="AL2427" t="s">
        <v>43</v>
      </c>
    </row>
    <row r="2428" spans="1:38" x14ac:dyDescent="0.25">
      <c r="A2428">
        <v>2426</v>
      </c>
      <c r="B2428" t="s">
        <v>6537</v>
      </c>
      <c r="C2428" s="6" t="s">
        <v>3368</v>
      </c>
      <c r="D2428">
        <v>38</v>
      </c>
      <c r="E2428" t="s">
        <v>46</v>
      </c>
      <c r="F2428" t="s">
        <v>55</v>
      </c>
      <c r="G2428" t="s">
        <v>165</v>
      </c>
      <c r="H2428" t="s">
        <v>93</v>
      </c>
      <c r="I2428" t="s">
        <v>57</v>
      </c>
      <c r="J2428" t="s">
        <v>165</v>
      </c>
      <c r="L2428" t="s">
        <v>70</v>
      </c>
      <c r="N2428" t="s">
        <v>59</v>
      </c>
      <c r="O2428" t="s">
        <v>70</v>
      </c>
      <c r="P2428" t="s">
        <v>165</v>
      </c>
      <c r="S2428" t="s">
        <v>873</v>
      </c>
      <c r="V2428" t="s">
        <v>42</v>
      </c>
      <c r="AL2428" t="s">
        <v>43</v>
      </c>
    </row>
    <row r="2429" spans="1:38" x14ac:dyDescent="0.25">
      <c r="A2429">
        <v>2427</v>
      </c>
      <c r="B2429" t="s">
        <v>6538</v>
      </c>
      <c r="C2429" s="6" t="s">
        <v>3787</v>
      </c>
      <c r="D2429">
        <v>53</v>
      </c>
      <c r="E2429" t="s">
        <v>46</v>
      </c>
      <c r="F2429" t="s">
        <v>55</v>
      </c>
      <c r="G2429" t="s">
        <v>273</v>
      </c>
      <c r="H2429" t="s">
        <v>202</v>
      </c>
      <c r="J2429" t="s">
        <v>208</v>
      </c>
      <c r="K2429" t="s">
        <v>93</v>
      </c>
      <c r="L2429" t="s">
        <v>50</v>
      </c>
      <c r="N2429" t="s">
        <v>2440</v>
      </c>
      <c r="O2429" t="s">
        <v>70</v>
      </c>
      <c r="S2429" t="s">
        <v>89</v>
      </c>
      <c r="U2429" t="s">
        <v>42</v>
      </c>
      <c r="AL2429" t="s">
        <v>43</v>
      </c>
    </row>
    <row r="2430" spans="1:38" x14ac:dyDescent="0.25">
      <c r="A2430">
        <v>2428</v>
      </c>
      <c r="B2430" t="s">
        <v>6539</v>
      </c>
      <c r="C2430" s="6" t="s">
        <v>3813</v>
      </c>
      <c r="D2430">
        <v>43</v>
      </c>
      <c r="E2430" t="s">
        <v>54</v>
      </c>
      <c r="F2430" t="s">
        <v>55</v>
      </c>
      <c r="G2430" t="s">
        <v>81</v>
      </c>
      <c r="H2430" t="s">
        <v>82</v>
      </c>
      <c r="I2430" t="s">
        <v>57</v>
      </c>
      <c r="J2430" t="s">
        <v>81</v>
      </c>
      <c r="K2430" t="s">
        <v>82</v>
      </c>
      <c r="L2430" t="s">
        <v>50</v>
      </c>
      <c r="N2430" t="s">
        <v>170</v>
      </c>
      <c r="O2430" t="s">
        <v>70</v>
      </c>
      <c r="P2430" t="s">
        <v>81</v>
      </c>
      <c r="Q2430" t="s">
        <v>82</v>
      </c>
      <c r="S2430" t="s">
        <v>6540</v>
      </c>
      <c r="U2430" t="s">
        <v>42</v>
      </c>
      <c r="W2430" t="s">
        <v>42</v>
      </c>
      <c r="AC2430" t="s">
        <v>42</v>
      </c>
      <c r="AK2430" t="s">
        <v>42</v>
      </c>
      <c r="AL2430" t="s">
        <v>43</v>
      </c>
    </row>
    <row r="2431" spans="1:38" x14ac:dyDescent="0.25">
      <c r="A2431">
        <v>2429</v>
      </c>
      <c r="B2431" t="s">
        <v>6541</v>
      </c>
      <c r="C2431" s="6" t="s">
        <v>3401</v>
      </c>
      <c r="D2431">
        <v>30</v>
      </c>
      <c r="E2431" t="s">
        <v>46</v>
      </c>
      <c r="F2431" t="s">
        <v>106</v>
      </c>
      <c r="G2431" t="s">
        <v>192</v>
      </c>
      <c r="H2431" t="s">
        <v>82</v>
      </c>
      <c r="I2431" t="s">
        <v>57</v>
      </c>
      <c r="J2431" t="s">
        <v>192</v>
      </c>
      <c r="K2431" t="s">
        <v>82</v>
      </c>
      <c r="L2431" t="s">
        <v>34</v>
      </c>
      <c r="N2431" t="s">
        <v>59</v>
      </c>
      <c r="O2431" t="s">
        <v>70</v>
      </c>
      <c r="P2431" t="s">
        <v>192</v>
      </c>
      <c r="Q2431" t="s">
        <v>82</v>
      </c>
      <c r="S2431" t="s">
        <v>5477</v>
      </c>
      <c r="V2431" t="s">
        <v>42</v>
      </c>
      <c r="W2431" t="s">
        <v>42</v>
      </c>
      <c r="X2431" t="s">
        <v>42</v>
      </c>
      <c r="AK2431" t="s">
        <v>42</v>
      </c>
      <c r="AL2431" t="s">
        <v>43</v>
      </c>
    </row>
    <row r="2432" spans="1:38" x14ac:dyDescent="0.25">
      <c r="A2432">
        <v>2430</v>
      </c>
      <c r="B2432" t="s">
        <v>6542</v>
      </c>
      <c r="C2432" s="6" t="s">
        <v>3844</v>
      </c>
      <c r="D2432">
        <v>52</v>
      </c>
      <c r="E2432" t="s">
        <v>54</v>
      </c>
      <c r="F2432" t="s">
        <v>55</v>
      </c>
      <c r="G2432" t="s">
        <v>668</v>
      </c>
      <c r="H2432" t="s">
        <v>202</v>
      </c>
      <c r="I2432" t="s">
        <v>57</v>
      </c>
      <c r="J2432" t="s">
        <v>82</v>
      </c>
      <c r="L2432" t="s">
        <v>50</v>
      </c>
      <c r="N2432" t="s">
        <v>1908</v>
      </c>
      <c r="O2432" t="s">
        <v>70</v>
      </c>
      <c r="P2432" t="s">
        <v>668</v>
      </c>
      <c r="S2432" t="s">
        <v>6543</v>
      </c>
      <c r="W2432" t="s">
        <v>42</v>
      </c>
      <c r="Y2432" t="s">
        <v>42</v>
      </c>
      <c r="AC2432" t="s">
        <v>42</v>
      </c>
      <c r="AK2432" t="s">
        <v>42</v>
      </c>
      <c r="AL2432" t="s">
        <v>43</v>
      </c>
    </row>
    <row r="2433" spans="1:38" x14ac:dyDescent="0.25">
      <c r="A2433">
        <v>2431</v>
      </c>
      <c r="B2433" t="s">
        <v>6544</v>
      </c>
      <c r="C2433" s="6" t="s">
        <v>4205</v>
      </c>
      <c r="D2433">
        <v>30</v>
      </c>
      <c r="E2433" t="s">
        <v>46</v>
      </c>
      <c r="F2433" t="s">
        <v>55</v>
      </c>
      <c r="G2433" t="s">
        <v>315</v>
      </c>
      <c r="H2433" t="s">
        <v>49</v>
      </c>
      <c r="I2433" t="s">
        <v>57</v>
      </c>
      <c r="J2433" t="s">
        <v>315</v>
      </c>
      <c r="L2433" t="s">
        <v>70</v>
      </c>
      <c r="N2433" t="s">
        <v>59</v>
      </c>
      <c r="O2433" t="s">
        <v>70</v>
      </c>
      <c r="P2433" t="s">
        <v>315</v>
      </c>
      <c r="S2433" t="s">
        <v>6545</v>
      </c>
      <c r="U2433" t="s">
        <v>42</v>
      </c>
      <c r="V2433" t="s">
        <v>42</v>
      </c>
      <c r="AC2433" t="s">
        <v>42</v>
      </c>
      <c r="AK2433" t="s">
        <v>42</v>
      </c>
      <c r="AL2433" t="s">
        <v>43</v>
      </c>
    </row>
    <row r="2434" spans="1:38" x14ac:dyDescent="0.25">
      <c r="A2434">
        <v>2432</v>
      </c>
      <c r="B2434" t="s">
        <v>6546</v>
      </c>
      <c r="C2434" s="6" t="s">
        <v>3304</v>
      </c>
      <c r="D2434">
        <v>55</v>
      </c>
      <c r="E2434" t="s">
        <v>54</v>
      </c>
      <c r="F2434" t="s">
        <v>55</v>
      </c>
      <c r="G2434" t="s">
        <v>6547</v>
      </c>
      <c r="H2434" t="s">
        <v>251</v>
      </c>
      <c r="I2434" t="s">
        <v>57</v>
      </c>
      <c r="J2434" t="s">
        <v>6547</v>
      </c>
      <c r="K2434" t="s">
        <v>251</v>
      </c>
      <c r="L2434" t="s">
        <v>70</v>
      </c>
      <c r="O2434" t="s">
        <v>70</v>
      </c>
      <c r="P2434" t="s">
        <v>679</v>
      </c>
      <c r="Q2434" t="s">
        <v>251</v>
      </c>
      <c r="R2434" t="s">
        <v>57</v>
      </c>
      <c r="S2434" t="s">
        <v>928</v>
      </c>
      <c r="Y2434" t="s">
        <v>42</v>
      </c>
      <c r="AK2434" t="s">
        <v>42</v>
      </c>
      <c r="AL2434" t="s">
        <v>43</v>
      </c>
    </row>
    <row r="2435" spans="1:38" x14ac:dyDescent="0.25">
      <c r="A2435">
        <v>2433</v>
      </c>
      <c r="B2435" t="s">
        <v>6548</v>
      </c>
      <c r="C2435" s="6" t="s">
        <v>3818</v>
      </c>
      <c r="D2435">
        <v>26</v>
      </c>
      <c r="E2435" t="s">
        <v>46</v>
      </c>
      <c r="F2435" t="s">
        <v>55</v>
      </c>
      <c r="G2435" t="s">
        <v>422</v>
      </c>
      <c r="H2435" t="s">
        <v>82</v>
      </c>
      <c r="I2435" t="s">
        <v>57</v>
      </c>
      <c r="J2435" t="s">
        <v>422</v>
      </c>
      <c r="K2435" t="s">
        <v>82</v>
      </c>
      <c r="L2435" t="s">
        <v>70</v>
      </c>
      <c r="O2435" t="s">
        <v>287</v>
      </c>
      <c r="P2435" t="s">
        <v>422</v>
      </c>
      <c r="Q2435" t="s">
        <v>82</v>
      </c>
      <c r="R2435" t="s">
        <v>57</v>
      </c>
      <c r="S2435" t="s">
        <v>5869</v>
      </c>
      <c r="U2435" t="s">
        <v>42</v>
      </c>
      <c r="AA2435" t="s">
        <v>42</v>
      </c>
      <c r="AK2435" t="s">
        <v>42</v>
      </c>
      <c r="AL2435" t="s">
        <v>43</v>
      </c>
    </row>
    <row r="2436" spans="1:38" x14ac:dyDescent="0.25">
      <c r="A2436">
        <v>2434</v>
      </c>
      <c r="B2436" t="s">
        <v>6549</v>
      </c>
      <c r="C2436" s="6" t="s">
        <v>6550</v>
      </c>
      <c r="D2436">
        <v>62</v>
      </c>
      <c r="E2436" t="s">
        <v>46</v>
      </c>
      <c r="F2436" t="s">
        <v>55</v>
      </c>
      <c r="G2436" t="s">
        <v>909</v>
      </c>
      <c r="H2436" t="s">
        <v>93</v>
      </c>
      <c r="I2436" t="s">
        <v>57</v>
      </c>
      <c r="J2436" t="s">
        <v>909</v>
      </c>
      <c r="K2436" t="s">
        <v>93</v>
      </c>
      <c r="L2436" t="s">
        <v>70</v>
      </c>
      <c r="O2436" t="s">
        <v>70</v>
      </c>
      <c r="P2436" t="s">
        <v>909</v>
      </c>
      <c r="Q2436" t="s">
        <v>93</v>
      </c>
      <c r="R2436" t="s">
        <v>57</v>
      </c>
      <c r="S2436" t="s">
        <v>6551</v>
      </c>
      <c r="AC2436" t="s">
        <v>42</v>
      </c>
      <c r="AD2436" t="s">
        <v>42</v>
      </c>
      <c r="AI2436" t="s">
        <v>6552</v>
      </c>
      <c r="AK2436" t="s">
        <v>42</v>
      </c>
      <c r="AL2436" t="s">
        <v>43</v>
      </c>
    </row>
    <row r="2437" spans="1:38" x14ac:dyDescent="0.25">
      <c r="A2437">
        <v>2435</v>
      </c>
      <c r="B2437" t="s">
        <v>6553</v>
      </c>
      <c r="C2437" s="6" t="s">
        <v>6554</v>
      </c>
      <c r="D2437">
        <v>26</v>
      </c>
      <c r="E2437" t="s">
        <v>46</v>
      </c>
      <c r="F2437" t="s">
        <v>55</v>
      </c>
      <c r="G2437" t="s">
        <v>6555</v>
      </c>
      <c r="H2437" t="s">
        <v>82</v>
      </c>
      <c r="I2437" t="s">
        <v>57</v>
      </c>
      <c r="J2437" t="s">
        <v>503</v>
      </c>
      <c r="L2437" t="s">
        <v>50</v>
      </c>
      <c r="N2437" t="s">
        <v>2057</v>
      </c>
      <c r="O2437" t="s">
        <v>287</v>
      </c>
      <c r="P2437" t="s">
        <v>503</v>
      </c>
      <c r="S2437" t="s">
        <v>1613</v>
      </c>
      <c r="U2437" t="s">
        <v>42</v>
      </c>
      <c r="AA2437" t="s">
        <v>42</v>
      </c>
      <c r="AK2437" t="s">
        <v>42</v>
      </c>
      <c r="AL2437" t="s">
        <v>43</v>
      </c>
    </row>
    <row r="2438" spans="1:38" x14ac:dyDescent="0.25">
      <c r="A2438">
        <v>2436</v>
      </c>
      <c r="B2438" t="s">
        <v>6556</v>
      </c>
      <c r="C2438" s="6" t="s">
        <v>3427</v>
      </c>
      <c r="D2438">
        <v>50</v>
      </c>
      <c r="E2438" t="s">
        <v>46</v>
      </c>
      <c r="F2438" t="s">
        <v>55</v>
      </c>
      <c r="G2438" t="s">
        <v>208</v>
      </c>
      <c r="H2438" t="s">
        <v>93</v>
      </c>
      <c r="I2438" t="s">
        <v>57</v>
      </c>
      <c r="J2438" t="s">
        <v>208</v>
      </c>
      <c r="K2438" t="s">
        <v>93</v>
      </c>
      <c r="L2438" t="s">
        <v>70</v>
      </c>
      <c r="N2438" t="s">
        <v>350</v>
      </c>
      <c r="O2438" t="s">
        <v>70</v>
      </c>
      <c r="P2438" t="s">
        <v>208</v>
      </c>
      <c r="Q2438" t="s">
        <v>93</v>
      </c>
      <c r="S2438" t="s">
        <v>5634</v>
      </c>
      <c r="V2438" t="s">
        <v>42</v>
      </c>
      <c r="W2438" t="s">
        <v>42</v>
      </c>
      <c r="AA2438" t="s">
        <v>42</v>
      </c>
      <c r="AK2438" t="s">
        <v>42</v>
      </c>
      <c r="AL2438" t="s">
        <v>43</v>
      </c>
    </row>
    <row r="2439" spans="1:38" x14ac:dyDescent="0.25">
      <c r="A2439">
        <v>2437</v>
      </c>
      <c r="B2439" t="s">
        <v>6557</v>
      </c>
      <c r="C2439" s="6" t="s">
        <v>2607</v>
      </c>
      <c r="D2439">
        <v>56</v>
      </c>
      <c r="E2439" t="s">
        <v>46</v>
      </c>
      <c r="F2439" t="s">
        <v>55</v>
      </c>
      <c r="G2439" t="s">
        <v>346</v>
      </c>
      <c r="H2439" t="s">
        <v>93</v>
      </c>
      <c r="I2439" t="s">
        <v>57</v>
      </c>
      <c r="J2439" t="s">
        <v>346</v>
      </c>
      <c r="K2439" t="s">
        <v>93</v>
      </c>
      <c r="L2439" t="s">
        <v>70</v>
      </c>
      <c r="N2439" t="s">
        <v>166</v>
      </c>
      <c r="O2439" t="s">
        <v>70</v>
      </c>
      <c r="P2439" t="s">
        <v>346</v>
      </c>
      <c r="Q2439" t="s">
        <v>93</v>
      </c>
      <c r="S2439" t="s">
        <v>6558</v>
      </c>
      <c r="U2439" t="s">
        <v>42</v>
      </c>
      <c r="W2439" t="s">
        <v>42</v>
      </c>
      <c r="AK2439" t="s">
        <v>42</v>
      </c>
      <c r="AL2439" t="s">
        <v>43</v>
      </c>
    </row>
    <row r="2440" spans="1:38" x14ac:dyDescent="0.25">
      <c r="A2440">
        <v>2438</v>
      </c>
      <c r="B2440" t="s">
        <v>6559</v>
      </c>
      <c r="C2440" s="6" t="s">
        <v>3809</v>
      </c>
      <c r="D2440">
        <v>42</v>
      </c>
      <c r="E2440" t="s">
        <v>46</v>
      </c>
      <c r="F2440" t="s">
        <v>55</v>
      </c>
      <c r="G2440" t="s">
        <v>418</v>
      </c>
      <c r="J2440" t="s">
        <v>418</v>
      </c>
      <c r="K2440" t="s">
        <v>93</v>
      </c>
      <c r="L2440" t="s">
        <v>70</v>
      </c>
      <c r="N2440" t="s">
        <v>166</v>
      </c>
      <c r="O2440" t="s">
        <v>70</v>
      </c>
      <c r="S2440" t="s">
        <v>6560</v>
      </c>
      <c r="W2440" t="s">
        <v>42</v>
      </c>
      <c r="AA2440" t="s">
        <v>42</v>
      </c>
      <c r="AC2440" t="s">
        <v>42</v>
      </c>
      <c r="AD2440" t="s">
        <v>42</v>
      </c>
      <c r="AL2440" t="s">
        <v>43</v>
      </c>
    </row>
    <row r="2441" spans="1:38" x14ac:dyDescent="0.25">
      <c r="A2441">
        <v>2439</v>
      </c>
      <c r="B2441" t="s">
        <v>6561</v>
      </c>
      <c r="C2441" s="6" t="s">
        <v>3719</v>
      </c>
      <c r="D2441">
        <v>33</v>
      </c>
      <c r="E2441" t="s">
        <v>46</v>
      </c>
      <c r="F2441" t="s">
        <v>55</v>
      </c>
      <c r="G2441" t="s">
        <v>132</v>
      </c>
      <c r="H2441" t="s">
        <v>93</v>
      </c>
      <c r="I2441" t="s">
        <v>57</v>
      </c>
      <c r="J2441" t="s">
        <v>132</v>
      </c>
      <c r="K2441" t="s">
        <v>93</v>
      </c>
      <c r="L2441" t="s">
        <v>70</v>
      </c>
      <c r="N2441" t="s">
        <v>170</v>
      </c>
      <c r="O2441" t="s">
        <v>70</v>
      </c>
      <c r="P2441" t="s">
        <v>132</v>
      </c>
      <c r="Q2441" t="s">
        <v>93</v>
      </c>
      <c r="R2441" t="s">
        <v>57</v>
      </c>
      <c r="S2441" t="s">
        <v>6562</v>
      </c>
      <c r="U2441" t="s">
        <v>42</v>
      </c>
      <c r="V2441" t="s">
        <v>42</v>
      </c>
      <c r="W2441" t="s">
        <v>42</v>
      </c>
      <c r="X2441" t="s">
        <v>42</v>
      </c>
      <c r="AL2441" t="s">
        <v>43</v>
      </c>
    </row>
    <row r="2442" spans="1:38" x14ac:dyDescent="0.25">
      <c r="A2442">
        <v>2440</v>
      </c>
      <c r="B2442" t="s">
        <v>6563</v>
      </c>
      <c r="C2442" s="6" t="s">
        <v>1157</v>
      </c>
      <c r="D2442">
        <v>37</v>
      </c>
      <c r="E2442" t="s">
        <v>54</v>
      </c>
      <c r="F2442" t="s">
        <v>55</v>
      </c>
      <c r="G2442" t="s">
        <v>1049</v>
      </c>
      <c r="H2442" t="s">
        <v>142</v>
      </c>
      <c r="I2442" t="s">
        <v>57</v>
      </c>
      <c r="J2442" t="s">
        <v>1049</v>
      </c>
      <c r="K2442" t="s">
        <v>142</v>
      </c>
      <c r="L2442" t="s">
        <v>70</v>
      </c>
      <c r="N2442" t="s">
        <v>350</v>
      </c>
      <c r="O2442" t="s">
        <v>70</v>
      </c>
      <c r="P2442" t="s">
        <v>1049</v>
      </c>
      <c r="Q2442" t="s">
        <v>142</v>
      </c>
      <c r="S2442" t="s">
        <v>247</v>
      </c>
      <c r="W2442" t="s">
        <v>42</v>
      </c>
      <c r="AK2442" t="s">
        <v>42</v>
      </c>
      <c r="AL2442" t="s">
        <v>43</v>
      </c>
    </row>
    <row r="2443" spans="1:38" x14ac:dyDescent="0.25">
      <c r="A2443">
        <v>2441</v>
      </c>
      <c r="B2443" t="s">
        <v>6564</v>
      </c>
      <c r="C2443" s="6" t="s">
        <v>6565</v>
      </c>
      <c r="D2443">
        <v>24</v>
      </c>
      <c r="E2443" t="s">
        <v>46</v>
      </c>
      <c r="F2443" t="s">
        <v>55</v>
      </c>
      <c r="G2443" t="s">
        <v>178</v>
      </c>
      <c r="H2443" t="s">
        <v>82</v>
      </c>
      <c r="I2443" t="s">
        <v>57</v>
      </c>
      <c r="J2443" t="s">
        <v>178</v>
      </c>
      <c r="L2443" t="s">
        <v>70</v>
      </c>
      <c r="N2443" t="s">
        <v>170</v>
      </c>
      <c r="O2443" t="s">
        <v>70</v>
      </c>
      <c r="P2443" t="s">
        <v>178</v>
      </c>
      <c r="S2443" t="s">
        <v>6566</v>
      </c>
      <c r="U2443" t="s">
        <v>42</v>
      </c>
      <c r="V2443" t="s">
        <v>42</v>
      </c>
      <c r="W2443" t="s">
        <v>42</v>
      </c>
      <c r="Y2443" t="s">
        <v>42</v>
      </c>
      <c r="AK2443" t="s">
        <v>42</v>
      </c>
      <c r="AL2443" t="s">
        <v>43</v>
      </c>
    </row>
    <row r="2444" spans="1:38" x14ac:dyDescent="0.25">
      <c r="A2444">
        <v>2442</v>
      </c>
      <c r="B2444" t="s">
        <v>6567</v>
      </c>
      <c r="C2444" s="6" t="s">
        <v>6568</v>
      </c>
      <c r="D2444">
        <v>36</v>
      </c>
      <c r="E2444" t="s">
        <v>46</v>
      </c>
      <c r="F2444" t="s">
        <v>55</v>
      </c>
      <c r="G2444" t="s">
        <v>937</v>
      </c>
      <c r="H2444" t="s">
        <v>202</v>
      </c>
      <c r="I2444" t="s">
        <v>57</v>
      </c>
      <c r="J2444" t="s">
        <v>937</v>
      </c>
      <c r="K2444" t="s">
        <v>202</v>
      </c>
      <c r="L2444" t="s">
        <v>70</v>
      </c>
      <c r="N2444" t="s">
        <v>350</v>
      </c>
      <c r="O2444" t="s">
        <v>70</v>
      </c>
      <c r="P2444" t="s">
        <v>937</v>
      </c>
      <c r="Q2444" t="s">
        <v>202</v>
      </c>
      <c r="R2444" t="s">
        <v>57</v>
      </c>
      <c r="S2444" t="s">
        <v>1533</v>
      </c>
      <c r="U2444" t="s">
        <v>42</v>
      </c>
      <c r="W2444" t="s">
        <v>42</v>
      </c>
      <c r="AL2444" t="s">
        <v>43</v>
      </c>
    </row>
    <row r="2445" spans="1:38" x14ac:dyDescent="0.25">
      <c r="A2445">
        <v>2443</v>
      </c>
      <c r="B2445" t="s">
        <v>6569</v>
      </c>
      <c r="C2445" s="6" t="s">
        <v>2419</v>
      </c>
      <c r="D2445">
        <v>22</v>
      </c>
      <c r="E2445" t="s">
        <v>54</v>
      </c>
      <c r="F2445" t="s">
        <v>106</v>
      </c>
      <c r="G2445" t="s">
        <v>82</v>
      </c>
      <c r="H2445" t="s">
        <v>82</v>
      </c>
      <c r="I2445" t="s">
        <v>57</v>
      </c>
      <c r="J2445" t="s">
        <v>82</v>
      </c>
      <c r="L2445" t="s">
        <v>34</v>
      </c>
      <c r="M2445" t="s">
        <v>602</v>
      </c>
      <c r="N2445" t="s">
        <v>59</v>
      </c>
      <c r="O2445" t="s">
        <v>287</v>
      </c>
      <c r="P2445" t="s">
        <v>82</v>
      </c>
      <c r="S2445" t="s">
        <v>6570</v>
      </c>
      <c r="U2445" t="s">
        <v>42</v>
      </c>
      <c r="AA2445" t="s">
        <v>42</v>
      </c>
      <c r="AK2445" t="s">
        <v>42</v>
      </c>
      <c r="AL2445" t="s">
        <v>43</v>
      </c>
    </row>
    <row r="2446" spans="1:38" x14ac:dyDescent="0.25">
      <c r="A2446">
        <v>2444</v>
      </c>
      <c r="B2446" t="s">
        <v>6571</v>
      </c>
      <c r="C2446" s="6" t="s">
        <v>380</v>
      </c>
      <c r="D2446">
        <v>23</v>
      </c>
      <c r="E2446" t="s">
        <v>46</v>
      </c>
      <c r="F2446" t="s">
        <v>55</v>
      </c>
      <c r="G2446" t="s">
        <v>842</v>
      </c>
      <c r="H2446" t="s">
        <v>82</v>
      </c>
      <c r="I2446" t="s">
        <v>57</v>
      </c>
      <c r="J2446" t="s">
        <v>842</v>
      </c>
      <c r="K2446" t="s">
        <v>82</v>
      </c>
      <c r="L2446" t="s">
        <v>34</v>
      </c>
      <c r="O2446" t="s">
        <v>110</v>
      </c>
      <c r="P2446" t="s">
        <v>842</v>
      </c>
      <c r="Q2446" t="s">
        <v>82</v>
      </c>
      <c r="R2446" t="s">
        <v>57</v>
      </c>
      <c r="S2446" t="s">
        <v>6572</v>
      </c>
      <c r="U2446" t="s">
        <v>42</v>
      </c>
      <c r="AC2446" t="s">
        <v>42</v>
      </c>
      <c r="AK2446" t="s">
        <v>42</v>
      </c>
      <c r="AL2446" t="s">
        <v>43</v>
      </c>
    </row>
    <row r="2447" spans="1:38" x14ac:dyDescent="0.25">
      <c r="A2447">
        <v>2445</v>
      </c>
      <c r="B2447" t="s">
        <v>6573</v>
      </c>
      <c r="C2447" s="6" t="s">
        <v>4413</v>
      </c>
      <c r="D2447">
        <v>46</v>
      </c>
      <c r="E2447" t="s">
        <v>46</v>
      </c>
      <c r="F2447" t="s">
        <v>55</v>
      </c>
      <c r="G2447" t="s">
        <v>2279</v>
      </c>
      <c r="H2447" t="s">
        <v>202</v>
      </c>
      <c r="I2447" t="s">
        <v>57</v>
      </c>
      <c r="J2447" t="s">
        <v>2279</v>
      </c>
      <c r="L2447" t="s">
        <v>70</v>
      </c>
      <c r="N2447" t="s">
        <v>6574</v>
      </c>
      <c r="O2447" t="s">
        <v>70</v>
      </c>
      <c r="P2447" t="s">
        <v>2279</v>
      </c>
      <c r="S2447" t="s">
        <v>4542</v>
      </c>
      <c r="AA2447" t="s">
        <v>42</v>
      </c>
      <c r="AC2447" t="s">
        <v>42</v>
      </c>
      <c r="AG2447" t="s">
        <v>42</v>
      </c>
      <c r="AK2447" t="s">
        <v>42</v>
      </c>
      <c r="AL2447" t="s">
        <v>43</v>
      </c>
    </row>
    <row r="2448" spans="1:38" x14ac:dyDescent="0.25">
      <c r="A2448">
        <v>2446</v>
      </c>
      <c r="B2448" t="s">
        <v>6575</v>
      </c>
      <c r="C2448" s="6" t="s">
        <v>971</v>
      </c>
      <c r="D2448">
        <v>67</v>
      </c>
      <c r="E2448" t="s">
        <v>46</v>
      </c>
      <c r="F2448" t="s">
        <v>47</v>
      </c>
      <c r="G2448" t="s">
        <v>560</v>
      </c>
      <c r="H2448" t="s">
        <v>137</v>
      </c>
      <c r="I2448" t="s">
        <v>57</v>
      </c>
      <c r="J2448" t="s">
        <v>560</v>
      </c>
      <c r="L2448" t="s">
        <v>70</v>
      </c>
      <c r="P2448" t="s">
        <v>560</v>
      </c>
      <c r="S2448" t="s">
        <v>6576</v>
      </c>
      <c r="Y2448" t="s">
        <v>42</v>
      </c>
      <c r="AA2448" t="s">
        <v>42</v>
      </c>
      <c r="AK2448" t="s">
        <v>42</v>
      </c>
      <c r="AL2448" t="s">
        <v>43</v>
      </c>
    </row>
    <row r="2449" spans="1:38" x14ac:dyDescent="0.25">
      <c r="A2449">
        <v>2447</v>
      </c>
      <c r="B2449" t="s">
        <v>6577</v>
      </c>
      <c r="C2449" s="6" t="s">
        <v>3897</v>
      </c>
      <c r="D2449">
        <v>39</v>
      </c>
      <c r="E2449" t="s">
        <v>54</v>
      </c>
      <c r="F2449" t="s">
        <v>55</v>
      </c>
      <c r="G2449" t="s">
        <v>146</v>
      </c>
      <c r="H2449" t="s">
        <v>49</v>
      </c>
      <c r="I2449" t="s">
        <v>57</v>
      </c>
      <c r="J2449" t="s">
        <v>146</v>
      </c>
      <c r="L2449" t="s">
        <v>50</v>
      </c>
      <c r="N2449" t="s">
        <v>59</v>
      </c>
      <c r="O2449" t="s">
        <v>70</v>
      </c>
      <c r="P2449" t="s">
        <v>146</v>
      </c>
      <c r="S2449" t="s">
        <v>6578</v>
      </c>
      <c r="AC2449" t="s">
        <v>42</v>
      </c>
      <c r="AD2449" t="s">
        <v>42</v>
      </c>
      <c r="AI2449" t="s">
        <v>487</v>
      </c>
      <c r="AJ2449" t="s">
        <v>42</v>
      </c>
      <c r="AK2449" t="s">
        <v>42</v>
      </c>
      <c r="AL2449" t="s">
        <v>43</v>
      </c>
    </row>
    <row r="2450" spans="1:38" x14ac:dyDescent="0.25">
      <c r="A2450">
        <v>2448</v>
      </c>
      <c r="B2450" t="s">
        <v>6579</v>
      </c>
      <c r="C2450" s="6" t="s">
        <v>1208</v>
      </c>
      <c r="D2450">
        <v>64</v>
      </c>
      <c r="E2450" t="s">
        <v>54</v>
      </c>
      <c r="F2450" t="s">
        <v>47</v>
      </c>
      <c r="G2450" t="s">
        <v>146</v>
      </c>
      <c r="H2450" t="s">
        <v>49</v>
      </c>
      <c r="I2450" t="s">
        <v>57</v>
      </c>
      <c r="J2450" t="s">
        <v>146</v>
      </c>
      <c r="K2450" t="s">
        <v>49</v>
      </c>
      <c r="L2450" t="s">
        <v>50</v>
      </c>
      <c r="N2450" t="s">
        <v>350</v>
      </c>
      <c r="O2450" t="s">
        <v>70</v>
      </c>
      <c r="P2450" t="s">
        <v>146</v>
      </c>
      <c r="Q2450" t="s">
        <v>49</v>
      </c>
      <c r="S2450" t="s">
        <v>1298</v>
      </c>
      <c r="U2450" t="s">
        <v>42</v>
      </c>
      <c r="V2450" t="s">
        <v>42</v>
      </c>
      <c r="W2450" t="s">
        <v>42</v>
      </c>
      <c r="AK2450" t="s">
        <v>42</v>
      </c>
      <c r="AL2450" t="s">
        <v>43</v>
      </c>
    </row>
    <row r="2451" spans="1:38" x14ac:dyDescent="0.25">
      <c r="A2451">
        <v>2449</v>
      </c>
      <c r="B2451" t="s">
        <v>6580</v>
      </c>
      <c r="C2451" s="6" t="s">
        <v>1564</v>
      </c>
      <c r="D2451">
        <v>30</v>
      </c>
      <c r="E2451" t="s">
        <v>46</v>
      </c>
      <c r="F2451" t="s">
        <v>55</v>
      </c>
      <c r="G2451" t="s">
        <v>92</v>
      </c>
      <c r="H2451" t="s">
        <v>93</v>
      </c>
      <c r="I2451" t="s">
        <v>57</v>
      </c>
      <c r="J2451" t="s">
        <v>92</v>
      </c>
      <c r="K2451" t="s">
        <v>93</v>
      </c>
      <c r="L2451" t="s">
        <v>70</v>
      </c>
      <c r="N2451" t="s">
        <v>456</v>
      </c>
      <c r="O2451" t="s">
        <v>70</v>
      </c>
      <c r="P2451" t="s">
        <v>92</v>
      </c>
      <c r="Q2451" t="s">
        <v>93</v>
      </c>
      <c r="R2451" t="s">
        <v>57</v>
      </c>
      <c r="S2451" t="s">
        <v>6581</v>
      </c>
      <c r="W2451" t="s">
        <v>42</v>
      </c>
      <c r="AC2451" t="s">
        <v>42</v>
      </c>
      <c r="AL2451" t="s">
        <v>43</v>
      </c>
    </row>
    <row r="2452" spans="1:38" x14ac:dyDescent="0.25">
      <c r="A2452">
        <v>2450</v>
      </c>
      <c r="B2452" t="s">
        <v>6582</v>
      </c>
      <c r="C2452" s="6" t="s">
        <v>3878</v>
      </c>
      <c r="D2452">
        <v>31</v>
      </c>
      <c r="E2452" t="s">
        <v>46</v>
      </c>
      <c r="F2452" t="s">
        <v>55</v>
      </c>
      <c r="G2452" t="s">
        <v>192</v>
      </c>
      <c r="H2452" t="s">
        <v>82</v>
      </c>
      <c r="I2452" t="s">
        <v>57</v>
      </c>
      <c r="J2452" t="s">
        <v>192</v>
      </c>
      <c r="L2452" t="s">
        <v>70</v>
      </c>
      <c r="N2452" t="s">
        <v>69</v>
      </c>
      <c r="O2452" t="s">
        <v>70</v>
      </c>
      <c r="P2452" t="s">
        <v>192</v>
      </c>
      <c r="S2452" t="s">
        <v>338</v>
      </c>
      <c r="W2452" t="s">
        <v>42</v>
      </c>
      <c r="AA2452" t="s">
        <v>42</v>
      </c>
      <c r="AK2452" t="s">
        <v>42</v>
      </c>
      <c r="AL2452" t="s">
        <v>43</v>
      </c>
    </row>
    <row r="2453" spans="1:38" x14ac:dyDescent="0.25">
      <c r="A2453">
        <v>2451</v>
      </c>
      <c r="B2453" t="s">
        <v>6583</v>
      </c>
      <c r="C2453" s="6" t="s">
        <v>6584</v>
      </c>
      <c r="D2453">
        <v>47</v>
      </c>
      <c r="E2453" t="s">
        <v>54</v>
      </c>
      <c r="F2453" t="s">
        <v>55</v>
      </c>
      <c r="G2453" t="s">
        <v>82</v>
      </c>
      <c r="J2453" t="s">
        <v>82</v>
      </c>
      <c r="K2453" t="s">
        <v>82</v>
      </c>
      <c r="L2453" t="s">
        <v>70</v>
      </c>
      <c r="N2453" t="s">
        <v>102</v>
      </c>
      <c r="O2453" t="s">
        <v>70</v>
      </c>
      <c r="S2453" t="s">
        <v>125</v>
      </c>
      <c r="AD2453" t="s">
        <v>42</v>
      </c>
      <c r="AL2453" t="s">
        <v>43</v>
      </c>
    </row>
    <row r="2454" spans="1:38" x14ac:dyDescent="0.25">
      <c r="A2454">
        <v>2452</v>
      </c>
      <c r="B2454" t="s">
        <v>6585</v>
      </c>
      <c r="C2454" s="6" t="s">
        <v>4318</v>
      </c>
      <c r="D2454">
        <v>61</v>
      </c>
      <c r="E2454" t="s">
        <v>46</v>
      </c>
      <c r="F2454" t="s">
        <v>47</v>
      </c>
      <c r="G2454" t="s">
        <v>146</v>
      </c>
      <c r="H2454" t="s">
        <v>49</v>
      </c>
      <c r="J2454" t="s">
        <v>146</v>
      </c>
      <c r="K2454" t="s">
        <v>49</v>
      </c>
      <c r="L2454" t="s">
        <v>50</v>
      </c>
      <c r="N2454" t="s">
        <v>59</v>
      </c>
      <c r="O2454" t="s">
        <v>70</v>
      </c>
      <c r="S2454" t="s">
        <v>897</v>
      </c>
      <c r="V2454" t="s">
        <v>42</v>
      </c>
      <c r="W2454" t="s">
        <v>42</v>
      </c>
      <c r="AL2454" t="s">
        <v>43</v>
      </c>
    </row>
    <row r="2455" spans="1:38" x14ac:dyDescent="0.25">
      <c r="A2455">
        <v>2453</v>
      </c>
      <c r="B2455" t="s">
        <v>6586</v>
      </c>
      <c r="C2455" s="6" t="s">
        <v>3839</v>
      </c>
      <c r="D2455">
        <v>27</v>
      </c>
      <c r="E2455" t="s">
        <v>46</v>
      </c>
      <c r="F2455" t="s">
        <v>55</v>
      </c>
      <c r="G2455" t="s">
        <v>142</v>
      </c>
      <c r="H2455" t="s">
        <v>142</v>
      </c>
      <c r="I2455" t="s">
        <v>57</v>
      </c>
      <c r="J2455" t="s">
        <v>1561</v>
      </c>
      <c r="K2455" t="s">
        <v>251</v>
      </c>
      <c r="L2455" t="s">
        <v>34</v>
      </c>
      <c r="M2455" t="s">
        <v>6587</v>
      </c>
      <c r="N2455" t="s">
        <v>59</v>
      </c>
      <c r="O2455" t="s">
        <v>110</v>
      </c>
      <c r="P2455" t="s">
        <v>1561</v>
      </c>
      <c r="Q2455" t="s">
        <v>251</v>
      </c>
      <c r="R2455" t="s">
        <v>57</v>
      </c>
      <c r="S2455" t="s">
        <v>662</v>
      </c>
      <c r="V2455" t="s">
        <v>42</v>
      </c>
      <c r="W2455" t="s">
        <v>42</v>
      </c>
      <c r="AL2455" t="s">
        <v>43</v>
      </c>
    </row>
    <row r="2456" spans="1:38" x14ac:dyDescent="0.25">
      <c r="A2456">
        <v>2454</v>
      </c>
      <c r="B2456" t="s">
        <v>6588</v>
      </c>
      <c r="C2456" s="6" t="s">
        <v>4600</v>
      </c>
      <c r="D2456">
        <v>51</v>
      </c>
      <c r="E2456" t="s">
        <v>46</v>
      </c>
      <c r="F2456" t="s">
        <v>55</v>
      </c>
      <c r="G2456" t="s">
        <v>418</v>
      </c>
      <c r="H2456" t="s">
        <v>93</v>
      </c>
      <c r="I2456" t="s">
        <v>57</v>
      </c>
      <c r="J2456" t="s">
        <v>178</v>
      </c>
      <c r="K2456" t="s">
        <v>82</v>
      </c>
      <c r="L2456" t="s">
        <v>50</v>
      </c>
      <c r="N2456" t="s">
        <v>6589</v>
      </c>
      <c r="O2456" t="s">
        <v>70</v>
      </c>
      <c r="P2456" t="s">
        <v>178</v>
      </c>
      <c r="Q2456" t="s">
        <v>82</v>
      </c>
      <c r="R2456" t="s">
        <v>57</v>
      </c>
      <c r="S2456" t="s">
        <v>2540</v>
      </c>
      <c r="W2456" t="s">
        <v>42</v>
      </c>
      <c r="AA2456" t="s">
        <v>42</v>
      </c>
      <c r="AL2456" t="s">
        <v>43</v>
      </c>
    </row>
    <row r="2457" spans="1:38" x14ac:dyDescent="0.25">
      <c r="A2457">
        <v>2455</v>
      </c>
      <c r="B2457" t="s">
        <v>6590</v>
      </c>
      <c r="C2457" s="6" t="s">
        <v>670</v>
      </c>
      <c r="D2457">
        <v>36</v>
      </c>
      <c r="E2457" t="s">
        <v>54</v>
      </c>
      <c r="F2457" t="s">
        <v>55</v>
      </c>
      <c r="G2457" t="s">
        <v>82</v>
      </c>
      <c r="H2457" t="s">
        <v>82</v>
      </c>
      <c r="I2457" t="s">
        <v>57</v>
      </c>
      <c r="J2457" t="s">
        <v>82</v>
      </c>
      <c r="K2457" t="s">
        <v>82</v>
      </c>
      <c r="L2457" t="s">
        <v>50</v>
      </c>
      <c r="N2457" t="s">
        <v>59</v>
      </c>
      <c r="O2457" t="s">
        <v>70</v>
      </c>
      <c r="P2457" t="s">
        <v>82</v>
      </c>
      <c r="Q2457" t="s">
        <v>82</v>
      </c>
      <c r="S2457" t="s">
        <v>6591</v>
      </c>
      <c r="W2457" t="s">
        <v>42</v>
      </c>
      <c r="X2457" t="s">
        <v>42</v>
      </c>
      <c r="AK2457" t="s">
        <v>42</v>
      </c>
      <c r="AL2457" t="s">
        <v>43</v>
      </c>
    </row>
    <row r="2458" spans="1:38" x14ac:dyDescent="0.25">
      <c r="A2458">
        <v>2456</v>
      </c>
      <c r="B2458" t="s">
        <v>6592</v>
      </c>
      <c r="C2458" s="6" t="s">
        <v>6593</v>
      </c>
      <c r="D2458">
        <v>29</v>
      </c>
      <c r="E2458" t="s">
        <v>46</v>
      </c>
      <c r="F2458" t="s">
        <v>55</v>
      </c>
      <c r="G2458" t="s">
        <v>836</v>
      </c>
      <c r="H2458" t="s">
        <v>82</v>
      </c>
      <c r="J2458" t="s">
        <v>82</v>
      </c>
      <c r="K2458" t="s">
        <v>82</v>
      </c>
      <c r="L2458" t="s">
        <v>50</v>
      </c>
      <c r="N2458" t="s">
        <v>88</v>
      </c>
      <c r="O2458" t="s">
        <v>975</v>
      </c>
      <c r="S2458" t="s">
        <v>89</v>
      </c>
      <c r="U2458" t="s">
        <v>42</v>
      </c>
      <c r="AL2458" t="s">
        <v>43</v>
      </c>
    </row>
    <row r="2459" spans="1:38" x14ac:dyDescent="0.25">
      <c r="A2459">
        <v>2457</v>
      </c>
      <c r="B2459" t="s">
        <v>6594</v>
      </c>
      <c r="C2459" s="6" t="s">
        <v>3875</v>
      </c>
      <c r="D2459">
        <v>45</v>
      </c>
      <c r="E2459" t="s">
        <v>46</v>
      </c>
      <c r="F2459" t="s">
        <v>55</v>
      </c>
      <c r="G2459" t="s">
        <v>208</v>
      </c>
      <c r="H2459" t="s">
        <v>93</v>
      </c>
      <c r="I2459" t="s">
        <v>57</v>
      </c>
      <c r="J2459" t="s">
        <v>208</v>
      </c>
      <c r="K2459" t="s">
        <v>93</v>
      </c>
      <c r="L2459" t="s">
        <v>34</v>
      </c>
      <c r="M2459" t="s">
        <v>2772</v>
      </c>
      <c r="N2459" t="s">
        <v>350</v>
      </c>
      <c r="O2459" t="s">
        <v>70</v>
      </c>
      <c r="P2459" t="s">
        <v>208</v>
      </c>
      <c r="Q2459" t="s">
        <v>93</v>
      </c>
      <c r="R2459" t="s">
        <v>57</v>
      </c>
      <c r="S2459" t="s">
        <v>6595</v>
      </c>
      <c r="U2459" t="s">
        <v>42</v>
      </c>
      <c r="V2459" t="s">
        <v>42</v>
      </c>
      <c r="W2459" t="s">
        <v>42</v>
      </c>
      <c r="AA2459" t="s">
        <v>42</v>
      </c>
      <c r="AL2459" t="s">
        <v>43</v>
      </c>
    </row>
    <row r="2460" spans="1:38" x14ac:dyDescent="0.25">
      <c r="A2460">
        <v>2458</v>
      </c>
      <c r="B2460" t="s">
        <v>6596</v>
      </c>
      <c r="C2460" s="6" t="s">
        <v>2096</v>
      </c>
      <c r="D2460">
        <v>45</v>
      </c>
      <c r="E2460" t="s">
        <v>46</v>
      </c>
      <c r="F2460" t="s">
        <v>106</v>
      </c>
      <c r="G2460" t="s">
        <v>97</v>
      </c>
      <c r="H2460" t="s">
        <v>82</v>
      </c>
      <c r="I2460" t="s">
        <v>57</v>
      </c>
      <c r="J2460" t="s">
        <v>82</v>
      </c>
      <c r="K2460" t="s">
        <v>82</v>
      </c>
      <c r="L2460" t="s">
        <v>50</v>
      </c>
      <c r="O2460" t="s">
        <v>70</v>
      </c>
      <c r="S2460" t="s">
        <v>84</v>
      </c>
      <c r="U2460" t="s">
        <v>42</v>
      </c>
      <c r="AK2460" t="s">
        <v>42</v>
      </c>
      <c r="AL2460" t="s">
        <v>43</v>
      </c>
    </row>
    <row r="2461" spans="1:38" x14ac:dyDescent="0.25">
      <c r="A2461">
        <v>2459</v>
      </c>
      <c r="B2461" t="s">
        <v>6597</v>
      </c>
      <c r="C2461" s="6" t="s">
        <v>4584</v>
      </c>
      <c r="D2461">
        <v>46</v>
      </c>
      <c r="E2461" t="s">
        <v>46</v>
      </c>
      <c r="F2461" t="s">
        <v>55</v>
      </c>
      <c r="G2461" t="s">
        <v>503</v>
      </c>
      <c r="H2461" t="s">
        <v>82</v>
      </c>
      <c r="J2461" t="s">
        <v>503</v>
      </c>
      <c r="K2461" t="s">
        <v>82</v>
      </c>
      <c r="L2461" t="s">
        <v>50</v>
      </c>
      <c r="N2461" t="s">
        <v>102</v>
      </c>
      <c r="O2461" t="s">
        <v>34</v>
      </c>
      <c r="S2461" t="s">
        <v>111</v>
      </c>
      <c r="AA2461" t="s">
        <v>42</v>
      </c>
      <c r="AB2461" t="s">
        <v>42</v>
      </c>
      <c r="AC2461" t="s">
        <v>42</v>
      </c>
      <c r="AI2461" t="s">
        <v>6598</v>
      </c>
      <c r="AL2461" t="s">
        <v>1555</v>
      </c>
    </row>
    <row r="2462" spans="1:38" x14ac:dyDescent="0.25">
      <c r="A2462">
        <v>2460</v>
      </c>
      <c r="B2462" t="s">
        <v>6599</v>
      </c>
      <c r="C2462" s="6" t="s">
        <v>6600</v>
      </c>
      <c r="D2462">
        <v>53</v>
      </c>
      <c r="E2462" t="s">
        <v>54</v>
      </c>
      <c r="F2462" t="s">
        <v>55</v>
      </c>
      <c r="G2462" t="s">
        <v>2228</v>
      </c>
      <c r="J2462" t="s">
        <v>447</v>
      </c>
      <c r="K2462" t="s">
        <v>82</v>
      </c>
      <c r="L2462" t="s">
        <v>50</v>
      </c>
      <c r="N2462" t="s">
        <v>102</v>
      </c>
      <c r="O2462" t="s">
        <v>70</v>
      </c>
      <c r="S2462" t="s">
        <v>111</v>
      </c>
      <c r="Y2462" t="s">
        <v>42</v>
      </c>
      <c r="Z2462" t="s">
        <v>42</v>
      </c>
      <c r="AC2462" t="s">
        <v>42</v>
      </c>
      <c r="AE2462" t="s">
        <v>42</v>
      </c>
      <c r="AL2462" t="s">
        <v>43</v>
      </c>
    </row>
    <row r="2463" spans="1:38" x14ac:dyDescent="0.25">
      <c r="A2463">
        <v>2461</v>
      </c>
      <c r="B2463" t="s">
        <v>6601</v>
      </c>
      <c r="C2463" s="6" t="s">
        <v>6602</v>
      </c>
      <c r="D2463">
        <v>72</v>
      </c>
      <c r="E2463" t="s">
        <v>54</v>
      </c>
      <c r="F2463" t="s">
        <v>55</v>
      </c>
      <c r="G2463" t="s">
        <v>3101</v>
      </c>
      <c r="J2463" t="s">
        <v>3101</v>
      </c>
      <c r="K2463" t="s">
        <v>82</v>
      </c>
      <c r="L2463" t="s">
        <v>70</v>
      </c>
      <c r="M2463" t="s">
        <v>6603</v>
      </c>
      <c r="N2463" t="s">
        <v>1526</v>
      </c>
      <c r="O2463" t="s">
        <v>70</v>
      </c>
      <c r="S2463" t="s">
        <v>6604</v>
      </c>
      <c r="Y2463" t="s">
        <v>42</v>
      </c>
      <c r="AL2463" t="s">
        <v>43</v>
      </c>
    </row>
    <row r="2464" spans="1:38" x14ac:dyDescent="0.25">
      <c r="A2464">
        <v>2462</v>
      </c>
      <c r="B2464" t="s">
        <v>6605</v>
      </c>
      <c r="C2464" s="6" t="s">
        <v>6606</v>
      </c>
      <c r="D2464">
        <v>35</v>
      </c>
      <c r="E2464" t="s">
        <v>46</v>
      </c>
      <c r="F2464" t="s">
        <v>55</v>
      </c>
      <c r="G2464" t="s">
        <v>146</v>
      </c>
      <c r="H2464" t="s">
        <v>49</v>
      </c>
      <c r="J2464" t="s">
        <v>146</v>
      </c>
      <c r="K2464" t="s">
        <v>49</v>
      </c>
      <c r="L2464" t="s">
        <v>70</v>
      </c>
      <c r="N2464" t="s">
        <v>761</v>
      </c>
      <c r="O2464" t="s">
        <v>70</v>
      </c>
      <c r="S2464" t="s">
        <v>762</v>
      </c>
      <c r="U2464" t="s">
        <v>42</v>
      </c>
      <c r="AL2464" t="s">
        <v>43</v>
      </c>
    </row>
    <row r="2465" spans="1:38" x14ac:dyDescent="0.25">
      <c r="A2465">
        <v>2463</v>
      </c>
      <c r="B2465" t="s">
        <v>6607</v>
      </c>
      <c r="C2465" s="6" t="s">
        <v>5316</v>
      </c>
      <c r="D2465">
        <v>56</v>
      </c>
      <c r="E2465" t="s">
        <v>46</v>
      </c>
      <c r="F2465" t="s">
        <v>55</v>
      </c>
      <c r="G2465" t="s">
        <v>6608</v>
      </c>
      <c r="H2465" t="s">
        <v>6609</v>
      </c>
      <c r="I2465" t="s">
        <v>191</v>
      </c>
      <c r="J2465" t="s">
        <v>93</v>
      </c>
      <c r="K2465" t="s">
        <v>93</v>
      </c>
      <c r="L2465" t="s">
        <v>34</v>
      </c>
      <c r="M2465" t="s">
        <v>1479</v>
      </c>
      <c r="N2465" t="s">
        <v>59</v>
      </c>
      <c r="O2465" t="s">
        <v>1479</v>
      </c>
      <c r="P2465" t="s">
        <v>93</v>
      </c>
      <c r="Q2465" t="s">
        <v>93</v>
      </c>
      <c r="R2465" t="s">
        <v>57</v>
      </c>
      <c r="S2465" t="s">
        <v>159</v>
      </c>
      <c r="U2465" t="s">
        <v>42</v>
      </c>
      <c r="W2465" t="s">
        <v>42</v>
      </c>
      <c r="AL2465" t="s">
        <v>43</v>
      </c>
    </row>
    <row r="2466" spans="1:38" x14ac:dyDescent="0.25">
      <c r="A2466">
        <v>2464</v>
      </c>
      <c r="B2466" t="s">
        <v>6610</v>
      </c>
      <c r="C2466" s="6" t="s">
        <v>3051</v>
      </c>
      <c r="D2466">
        <v>32</v>
      </c>
      <c r="E2466" t="s">
        <v>46</v>
      </c>
      <c r="F2466" t="s">
        <v>55</v>
      </c>
      <c r="G2466" t="s">
        <v>793</v>
      </c>
      <c r="H2466" t="s">
        <v>137</v>
      </c>
      <c r="I2466" t="s">
        <v>57</v>
      </c>
      <c r="J2466" t="s">
        <v>793</v>
      </c>
      <c r="K2466" t="s">
        <v>137</v>
      </c>
      <c r="L2466" t="s">
        <v>70</v>
      </c>
      <c r="N2466" t="s">
        <v>59</v>
      </c>
      <c r="O2466" t="s">
        <v>70</v>
      </c>
      <c r="P2466" t="s">
        <v>793</v>
      </c>
      <c r="Q2466" t="s">
        <v>137</v>
      </c>
      <c r="S2466" t="s">
        <v>6611</v>
      </c>
      <c r="U2466" t="s">
        <v>42</v>
      </c>
      <c r="W2466" t="s">
        <v>42</v>
      </c>
      <c r="X2466" t="s">
        <v>42</v>
      </c>
      <c r="AK2466" t="s">
        <v>42</v>
      </c>
      <c r="AL2466" t="s">
        <v>43</v>
      </c>
    </row>
    <row r="2467" spans="1:38" x14ac:dyDescent="0.25">
      <c r="A2467">
        <v>2465</v>
      </c>
      <c r="B2467" t="s">
        <v>6612</v>
      </c>
      <c r="C2467" s="6" t="s">
        <v>6613</v>
      </c>
      <c r="D2467">
        <v>56</v>
      </c>
      <c r="E2467" t="s">
        <v>46</v>
      </c>
      <c r="F2467" t="s">
        <v>47</v>
      </c>
      <c r="G2467" t="s">
        <v>4255</v>
      </c>
      <c r="H2467" t="s">
        <v>93</v>
      </c>
      <c r="I2467" t="s">
        <v>57</v>
      </c>
      <c r="J2467" t="s">
        <v>93</v>
      </c>
      <c r="L2467" t="s">
        <v>50</v>
      </c>
      <c r="N2467" t="s">
        <v>69</v>
      </c>
      <c r="O2467" t="s">
        <v>70</v>
      </c>
      <c r="P2467" t="s">
        <v>93</v>
      </c>
      <c r="S2467" t="s">
        <v>6614</v>
      </c>
      <c r="V2467" t="s">
        <v>42</v>
      </c>
      <c r="W2467" t="s">
        <v>42</v>
      </c>
      <c r="AK2467" t="s">
        <v>42</v>
      </c>
      <c r="AL2467" t="s">
        <v>43</v>
      </c>
    </row>
    <row r="2468" spans="1:38" x14ac:dyDescent="0.25">
      <c r="A2468">
        <v>2466</v>
      </c>
      <c r="B2468" t="s">
        <v>6615</v>
      </c>
      <c r="C2468" s="6" t="s">
        <v>6616</v>
      </c>
      <c r="D2468">
        <v>52</v>
      </c>
      <c r="E2468" t="s">
        <v>46</v>
      </c>
      <c r="F2468" t="s">
        <v>55</v>
      </c>
      <c r="G2468" t="s">
        <v>58</v>
      </c>
      <c r="H2468" t="s">
        <v>49</v>
      </c>
      <c r="I2468" t="s">
        <v>57</v>
      </c>
      <c r="J2468" t="s">
        <v>58</v>
      </c>
      <c r="K2468" t="s">
        <v>49</v>
      </c>
      <c r="L2468" t="s">
        <v>70</v>
      </c>
      <c r="N2468" t="s">
        <v>59</v>
      </c>
      <c r="O2468" t="s">
        <v>70</v>
      </c>
      <c r="P2468" t="s">
        <v>58</v>
      </c>
      <c r="Q2468" t="s">
        <v>49</v>
      </c>
      <c r="S2468" t="s">
        <v>6617</v>
      </c>
      <c r="U2468" t="s">
        <v>42</v>
      </c>
      <c r="W2468" t="s">
        <v>42</v>
      </c>
      <c r="AK2468" t="s">
        <v>42</v>
      </c>
      <c r="AL2468" t="s">
        <v>43</v>
      </c>
    </row>
    <row r="2469" spans="1:38" x14ac:dyDescent="0.25">
      <c r="A2469">
        <v>2467</v>
      </c>
      <c r="B2469" t="s">
        <v>6618</v>
      </c>
      <c r="C2469" s="6" t="s">
        <v>1519</v>
      </c>
      <c r="D2469">
        <v>60</v>
      </c>
      <c r="E2469" t="s">
        <v>46</v>
      </c>
      <c r="F2469" t="s">
        <v>47</v>
      </c>
      <c r="G2469" t="s">
        <v>208</v>
      </c>
      <c r="H2469" t="s">
        <v>93</v>
      </c>
      <c r="I2469" t="s">
        <v>57</v>
      </c>
      <c r="J2469" t="s">
        <v>208</v>
      </c>
      <c r="K2469" t="s">
        <v>93</v>
      </c>
      <c r="L2469" t="s">
        <v>70</v>
      </c>
      <c r="N2469" t="s">
        <v>59</v>
      </c>
      <c r="O2469" t="s">
        <v>70</v>
      </c>
      <c r="P2469" t="s">
        <v>208</v>
      </c>
      <c r="Q2469" t="s">
        <v>93</v>
      </c>
      <c r="S2469" t="s">
        <v>873</v>
      </c>
      <c r="V2469" t="s">
        <v>42</v>
      </c>
      <c r="AL2469" t="s">
        <v>43</v>
      </c>
    </row>
    <row r="2470" spans="1:38" x14ac:dyDescent="0.25">
      <c r="A2470">
        <v>2468</v>
      </c>
      <c r="B2470" t="s">
        <v>6619</v>
      </c>
      <c r="C2470" s="6" t="s">
        <v>1720</v>
      </c>
      <c r="D2470">
        <v>57</v>
      </c>
      <c r="E2470" t="s">
        <v>54</v>
      </c>
      <c r="F2470" t="s">
        <v>106</v>
      </c>
      <c r="G2470" t="s">
        <v>82</v>
      </c>
      <c r="H2470" t="s">
        <v>82</v>
      </c>
      <c r="I2470" t="s">
        <v>57</v>
      </c>
      <c r="J2470" t="s">
        <v>82</v>
      </c>
      <c r="K2470" t="s">
        <v>82</v>
      </c>
      <c r="L2470" t="s">
        <v>70</v>
      </c>
      <c r="O2470" t="s">
        <v>70</v>
      </c>
      <c r="P2470" t="s">
        <v>82</v>
      </c>
      <c r="Q2470" t="s">
        <v>82</v>
      </c>
      <c r="R2470" t="s">
        <v>57</v>
      </c>
      <c r="S2470" t="s">
        <v>6620</v>
      </c>
      <c r="U2470" t="s">
        <v>42</v>
      </c>
      <c r="V2470" t="s">
        <v>42</v>
      </c>
      <c r="AC2470" t="s">
        <v>42</v>
      </c>
      <c r="AK2470" t="s">
        <v>42</v>
      </c>
      <c r="AL2470" t="s">
        <v>43</v>
      </c>
    </row>
    <row r="2471" spans="1:38" x14ac:dyDescent="0.25">
      <c r="A2471">
        <v>2469</v>
      </c>
      <c r="B2471" t="s">
        <v>6621</v>
      </c>
      <c r="C2471" s="6" t="s">
        <v>6622</v>
      </c>
      <c r="D2471">
        <v>58</v>
      </c>
      <c r="E2471" t="s">
        <v>46</v>
      </c>
      <c r="F2471" t="s">
        <v>55</v>
      </c>
      <c r="G2471" t="s">
        <v>97</v>
      </c>
      <c r="H2471" t="s">
        <v>82</v>
      </c>
      <c r="I2471" t="s">
        <v>57</v>
      </c>
      <c r="J2471" t="s">
        <v>97</v>
      </c>
      <c r="L2471" t="s">
        <v>70</v>
      </c>
      <c r="N2471" t="s">
        <v>2978</v>
      </c>
      <c r="O2471" t="s">
        <v>70</v>
      </c>
      <c r="P2471" t="s">
        <v>97</v>
      </c>
      <c r="S2471" t="s">
        <v>6623</v>
      </c>
      <c r="U2471" t="s">
        <v>42</v>
      </c>
      <c r="W2471" t="s">
        <v>42</v>
      </c>
      <c r="AA2471" t="s">
        <v>42</v>
      </c>
      <c r="AK2471" t="s">
        <v>42</v>
      </c>
      <c r="AL2471" t="s">
        <v>43</v>
      </c>
    </row>
    <row r="2472" spans="1:38" x14ac:dyDescent="0.25">
      <c r="A2472">
        <v>2470</v>
      </c>
      <c r="B2472" t="s">
        <v>6624</v>
      </c>
      <c r="C2472" s="6" t="s">
        <v>6625</v>
      </c>
      <c r="D2472">
        <v>70</v>
      </c>
      <c r="E2472" t="s">
        <v>54</v>
      </c>
      <c r="F2472" t="s">
        <v>47</v>
      </c>
      <c r="G2472" t="s">
        <v>93</v>
      </c>
      <c r="H2472" t="s">
        <v>93</v>
      </c>
      <c r="J2472" t="s">
        <v>93</v>
      </c>
      <c r="K2472" t="s">
        <v>93</v>
      </c>
      <c r="L2472" t="s">
        <v>70</v>
      </c>
      <c r="N2472" t="s">
        <v>102</v>
      </c>
      <c r="O2472" t="s">
        <v>70</v>
      </c>
      <c r="S2472" t="s">
        <v>111</v>
      </c>
      <c r="Y2472" t="s">
        <v>42</v>
      </c>
      <c r="AB2472" t="s">
        <v>42</v>
      </c>
      <c r="AC2472" t="s">
        <v>42</v>
      </c>
      <c r="AL2472" t="s">
        <v>43</v>
      </c>
    </row>
    <row r="2473" spans="1:38" x14ac:dyDescent="0.25">
      <c r="A2473">
        <v>2471</v>
      </c>
      <c r="B2473" t="s">
        <v>6626</v>
      </c>
      <c r="C2473" s="6" t="s">
        <v>685</v>
      </c>
      <c r="D2473">
        <v>21</v>
      </c>
      <c r="E2473" t="s">
        <v>46</v>
      </c>
      <c r="F2473" t="s">
        <v>55</v>
      </c>
      <c r="G2473" t="s">
        <v>503</v>
      </c>
      <c r="H2473" t="s">
        <v>82</v>
      </c>
      <c r="I2473" t="s">
        <v>57</v>
      </c>
      <c r="J2473" t="s">
        <v>503</v>
      </c>
      <c r="K2473" t="s">
        <v>82</v>
      </c>
      <c r="L2473" t="s">
        <v>50</v>
      </c>
      <c r="O2473" t="s">
        <v>34</v>
      </c>
      <c r="S2473" t="s">
        <v>180</v>
      </c>
      <c r="W2473" t="s">
        <v>42</v>
      </c>
      <c r="AK2473" t="s">
        <v>42</v>
      </c>
      <c r="AL2473" t="s">
        <v>43</v>
      </c>
    </row>
    <row r="2474" spans="1:38" x14ac:dyDescent="0.25">
      <c r="A2474">
        <v>2472</v>
      </c>
      <c r="B2474" t="s">
        <v>6627</v>
      </c>
      <c r="C2474" s="6" t="s">
        <v>3549</v>
      </c>
      <c r="D2474">
        <v>28</v>
      </c>
      <c r="E2474" t="s">
        <v>46</v>
      </c>
      <c r="F2474" t="s">
        <v>55</v>
      </c>
      <c r="G2474" t="s">
        <v>384</v>
      </c>
      <c r="H2474" t="s">
        <v>202</v>
      </c>
      <c r="I2474" t="s">
        <v>57</v>
      </c>
      <c r="J2474" t="s">
        <v>384</v>
      </c>
      <c r="K2474" t="s">
        <v>202</v>
      </c>
      <c r="L2474" t="s">
        <v>50</v>
      </c>
      <c r="O2474" t="s">
        <v>287</v>
      </c>
      <c r="P2474" t="s">
        <v>384</v>
      </c>
      <c r="Q2474" t="s">
        <v>202</v>
      </c>
      <c r="R2474" t="s">
        <v>57</v>
      </c>
      <c r="S2474" t="s">
        <v>342</v>
      </c>
      <c r="U2474" t="s">
        <v>42</v>
      </c>
      <c r="AK2474" t="s">
        <v>42</v>
      </c>
      <c r="AL2474" t="s">
        <v>43</v>
      </c>
    </row>
    <row r="2475" spans="1:38" x14ac:dyDescent="0.25">
      <c r="A2475">
        <v>2473</v>
      </c>
      <c r="B2475" t="s">
        <v>6628</v>
      </c>
      <c r="C2475" s="6" t="s">
        <v>776</v>
      </c>
      <c r="D2475">
        <v>29</v>
      </c>
      <c r="E2475" t="s">
        <v>46</v>
      </c>
      <c r="F2475" t="s">
        <v>106</v>
      </c>
      <c r="J2475" t="s">
        <v>58</v>
      </c>
      <c r="K2475" t="s">
        <v>49</v>
      </c>
      <c r="L2475" t="s">
        <v>50</v>
      </c>
      <c r="N2475" t="s">
        <v>166</v>
      </c>
      <c r="O2475" t="s">
        <v>34</v>
      </c>
      <c r="P2475" t="s">
        <v>58</v>
      </c>
      <c r="Q2475" t="s">
        <v>49</v>
      </c>
      <c r="R2475" t="s">
        <v>57</v>
      </c>
      <c r="S2475" t="s">
        <v>6629</v>
      </c>
      <c r="V2475" t="s">
        <v>42</v>
      </c>
      <c r="W2475" t="s">
        <v>42</v>
      </c>
      <c r="AL2475" t="s">
        <v>43</v>
      </c>
    </row>
    <row r="2476" spans="1:38" x14ac:dyDescent="0.25">
      <c r="A2476">
        <v>2474</v>
      </c>
      <c r="B2476" t="s">
        <v>6630</v>
      </c>
      <c r="C2476" s="6" t="s">
        <v>6631</v>
      </c>
      <c r="D2476">
        <v>36</v>
      </c>
      <c r="E2476" t="s">
        <v>46</v>
      </c>
      <c r="F2476" t="s">
        <v>60</v>
      </c>
      <c r="G2476" t="s">
        <v>496</v>
      </c>
      <c r="H2476" t="s">
        <v>101</v>
      </c>
      <c r="I2476" t="s">
        <v>57</v>
      </c>
      <c r="J2476" t="s">
        <v>101</v>
      </c>
      <c r="K2476" t="s">
        <v>101</v>
      </c>
      <c r="L2476" t="s">
        <v>50</v>
      </c>
      <c r="N2476" t="s">
        <v>350</v>
      </c>
      <c r="O2476" t="s">
        <v>70</v>
      </c>
      <c r="P2476" t="s">
        <v>496</v>
      </c>
      <c r="Q2476" t="s">
        <v>101</v>
      </c>
      <c r="S2476" t="s">
        <v>4589</v>
      </c>
      <c r="U2476" t="s">
        <v>42</v>
      </c>
      <c r="W2476" t="s">
        <v>42</v>
      </c>
      <c r="AA2476" t="s">
        <v>42</v>
      </c>
      <c r="AK2476" t="s">
        <v>42</v>
      </c>
      <c r="AL2476" t="s">
        <v>43</v>
      </c>
    </row>
    <row r="2477" spans="1:38" x14ac:dyDescent="0.25">
      <c r="A2477">
        <v>2475</v>
      </c>
      <c r="B2477" t="s">
        <v>6632</v>
      </c>
      <c r="C2477" s="6" t="s">
        <v>4259</v>
      </c>
      <c r="D2477">
        <v>34</v>
      </c>
      <c r="E2477" t="s">
        <v>46</v>
      </c>
      <c r="F2477" t="s">
        <v>47</v>
      </c>
      <c r="J2477" t="s">
        <v>201</v>
      </c>
      <c r="K2477" t="s">
        <v>202</v>
      </c>
      <c r="L2477" t="s">
        <v>34</v>
      </c>
      <c r="N2477" t="s">
        <v>59</v>
      </c>
      <c r="O2477" t="s">
        <v>287</v>
      </c>
      <c r="P2477" t="s">
        <v>201</v>
      </c>
      <c r="Q2477" t="s">
        <v>202</v>
      </c>
      <c r="S2477" t="s">
        <v>6633</v>
      </c>
      <c r="U2477" t="s">
        <v>42</v>
      </c>
      <c r="V2477" t="s">
        <v>42</v>
      </c>
      <c r="W2477" t="s">
        <v>42</v>
      </c>
      <c r="AK2477" t="s">
        <v>42</v>
      </c>
      <c r="AL2477" t="s">
        <v>43</v>
      </c>
    </row>
    <row r="2478" spans="1:38" x14ac:dyDescent="0.25">
      <c r="A2478">
        <v>2476</v>
      </c>
      <c r="B2478" t="s">
        <v>6634</v>
      </c>
      <c r="C2478" s="6" t="s">
        <v>6635</v>
      </c>
      <c r="D2478">
        <v>40</v>
      </c>
      <c r="E2478" t="s">
        <v>54</v>
      </c>
      <c r="F2478" t="s">
        <v>55</v>
      </c>
      <c r="G2478" t="s">
        <v>422</v>
      </c>
      <c r="H2478" t="s">
        <v>82</v>
      </c>
      <c r="J2478" t="s">
        <v>422</v>
      </c>
      <c r="K2478" t="s">
        <v>82</v>
      </c>
      <c r="L2478" t="s">
        <v>34</v>
      </c>
      <c r="M2478" t="s">
        <v>6636</v>
      </c>
      <c r="N2478" t="s">
        <v>88</v>
      </c>
      <c r="O2478" t="s">
        <v>975</v>
      </c>
      <c r="S2478" t="s">
        <v>89</v>
      </c>
      <c r="U2478" t="s">
        <v>42</v>
      </c>
      <c r="AL2478" t="s">
        <v>43</v>
      </c>
    </row>
    <row r="2479" spans="1:38" x14ac:dyDescent="0.25">
      <c r="A2479">
        <v>2477</v>
      </c>
      <c r="B2479" t="s">
        <v>6637</v>
      </c>
      <c r="C2479" s="6" t="s">
        <v>5383</v>
      </c>
      <c r="D2479">
        <v>55</v>
      </c>
      <c r="E2479" t="s">
        <v>46</v>
      </c>
      <c r="F2479" t="s">
        <v>47</v>
      </c>
      <c r="J2479" t="s">
        <v>146</v>
      </c>
      <c r="L2479" t="s">
        <v>50</v>
      </c>
      <c r="N2479" t="s">
        <v>59</v>
      </c>
      <c r="O2479" t="s">
        <v>4481</v>
      </c>
      <c r="S2479" t="s">
        <v>6638</v>
      </c>
      <c r="T2479" t="s">
        <v>6639</v>
      </c>
      <c r="U2479" t="s">
        <v>42</v>
      </c>
      <c r="V2479" t="s">
        <v>42</v>
      </c>
      <c r="AA2479" t="s">
        <v>42</v>
      </c>
      <c r="AL2479" t="s">
        <v>43</v>
      </c>
    </row>
    <row r="2480" spans="1:38" x14ac:dyDescent="0.25">
      <c r="A2480">
        <v>2478</v>
      </c>
      <c r="B2480" t="s">
        <v>6640</v>
      </c>
      <c r="C2480" s="6" t="s">
        <v>200</v>
      </c>
      <c r="D2480">
        <v>25</v>
      </c>
      <c r="E2480" t="s">
        <v>46</v>
      </c>
      <c r="F2480" t="s">
        <v>106</v>
      </c>
      <c r="G2480" t="s">
        <v>58</v>
      </c>
      <c r="H2480" t="s">
        <v>49</v>
      </c>
      <c r="I2480" t="s">
        <v>57</v>
      </c>
      <c r="J2480" t="s">
        <v>58</v>
      </c>
      <c r="K2480" t="s">
        <v>49</v>
      </c>
      <c r="L2480" t="s">
        <v>50</v>
      </c>
      <c r="N2480" t="s">
        <v>166</v>
      </c>
      <c r="O2480" t="s">
        <v>70</v>
      </c>
      <c r="P2480" t="s">
        <v>58</v>
      </c>
      <c r="Q2480" t="s">
        <v>49</v>
      </c>
      <c r="S2480" t="s">
        <v>412</v>
      </c>
      <c r="W2480" t="s">
        <v>42</v>
      </c>
      <c r="AK2480" t="s">
        <v>42</v>
      </c>
      <c r="AL2480" t="s">
        <v>43</v>
      </c>
    </row>
    <row r="2481" spans="1:38" x14ac:dyDescent="0.25">
      <c r="A2481">
        <v>2479</v>
      </c>
      <c r="B2481" t="s">
        <v>6641</v>
      </c>
      <c r="C2481" s="6" t="s">
        <v>3013</v>
      </c>
      <c r="D2481">
        <v>37</v>
      </c>
      <c r="E2481" t="s">
        <v>46</v>
      </c>
      <c r="F2481" t="s">
        <v>55</v>
      </c>
      <c r="G2481" t="s">
        <v>341</v>
      </c>
      <c r="H2481" t="s">
        <v>101</v>
      </c>
      <c r="I2481" t="s">
        <v>57</v>
      </c>
      <c r="J2481" t="s">
        <v>341</v>
      </c>
      <c r="K2481" t="s">
        <v>101</v>
      </c>
      <c r="L2481" t="s">
        <v>50</v>
      </c>
      <c r="N2481" t="s">
        <v>456</v>
      </c>
      <c r="O2481" t="s">
        <v>70</v>
      </c>
      <c r="P2481" t="s">
        <v>341</v>
      </c>
      <c r="Q2481" t="s">
        <v>101</v>
      </c>
      <c r="R2481" t="s">
        <v>57</v>
      </c>
      <c r="S2481" t="s">
        <v>6642</v>
      </c>
      <c r="U2481" t="s">
        <v>42</v>
      </c>
      <c r="W2481" t="s">
        <v>42</v>
      </c>
      <c r="AC2481" t="s">
        <v>42</v>
      </c>
      <c r="AD2481" t="s">
        <v>42</v>
      </c>
      <c r="AL2481" t="s">
        <v>43</v>
      </c>
    </row>
    <row r="2482" spans="1:38" x14ac:dyDescent="0.25">
      <c r="A2482">
        <v>2480</v>
      </c>
      <c r="B2482" t="s">
        <v>6643</v>
      </c>
      <c r="C2482" s="6" t="s">
        <v>4416</v>
      </c>
      <c r="D2482">
        <v>50</v>
      </c>
      <c r="E2482" t="s">
        <v>46</v>
      </c>
      <c r="F2482" t="s">
        <v>106</v>
      </c>
      <c r="G2482" t="s">
        <v>238</v>
      </c>
      <c r="H2482" t="s">
        <v>93</v>
      </c>
      <c r="J2482" t="s">
        <v>260</v>
      </c>
      <c r="K2482" t="s">
        <v>49</v>
      </c>
      <c r="L2482" t="s">
        <v>34</v>
      </c>
      <c r="M2482" t="s">
        <v>6644</v>
      </c>
      <c r="N2482" t="s">
        <v>170</v>
      </c>
      <c r="O2482" t="s">
        <v>4051</v>
      </c>
      <c r="S2482" t="s">
        <v>1867</v>
      </c>
      <c r="U2482" t="s">
        <v>42</v>
      </c>
      <c r="V2482" t="s">
        <v>42</v>
      </c>
      <c r="AL2482" t="s">
        <v>43</v>
      </c>
    </row>
    <row r="2483" spans="1:38" x14ac:dyDescent="0.25">
      <c r="A2483">
        <v>2481</v>
      </c>
      <c r="B2483" t="s">
        <v>6645</v>
      </c>
      <c r="C2483" s="6" t="s">
        <v>3097</v>
      </c>
      <c r="D2483">
        <v>40</v>
      </c>
      <c r="E2483" t="s">
        <v>46</v>
      </c>
      <c r="F2483" t="s">
        <v>55</v>
      </c>
      <c r="G2483" t="s">
        <v>146</v>
      </c>
      <c r="H2483" t="s">
        <v>49</v>
      </c>
      <c r="I2483" t="s">
        <v>57</v>
      </c>
      <c r="J2483" t="s">
        <v>146</v>
      </c>
      <c r="K2483" t="s">
        <v>49</v>
      </c>
      <c r="L2483" t="s">
        <v>70</v>
      </c>
      <c r="N2483" t="s">
        <v>59</v>
      </c>
      <c r="O2483" t="s">
        <v>70</v>
      </c>
      <c r="P2483" t="s">
        <v>146</v>
      </c>
      <c r="Q2483" t="s">
        <v>49</v>
      </c>
      <c r="S2483" t="s">
        <v>6646</v>
      </c>
      <c r="U2483" t="s">
        <v>42</v>
      </c>
      <c r="W2483" t="s">
        <v>42</v>
      </c>
      <c r="AC2483" t="s">
        <v>42</v>
      </c>
      <c r="AD2483" t="s">
        <v>42</v>
      </c>
      <c r="AK2483" t="s">
        <v>42</v>
      </c>
      <c r="AL2483" t="s">
        <v>43</v>
      </c>
    </row>
    <row r="2484" spans="1:38" x14ac:dyDescent="0.25">
      <c r="A2484">
        <v>2482</v>
      </c>
      <c r="B2484" t="s">
        <v>6647</v>
      </c>
      <c r="C2484" s="6" t="s">
        <v>1034</v>
      </c>
      <c r="D2484">
        <v>42</v>
      </c>
      <c r="E2484" t="s">
        <v>46</v>
      </c>
      <c r="F2484" t="s">
        <v>47</v>
      </c>
      <c r="G2484" t="s">
        <v>1247</v>
      </c>
      <c r="H2484" t="s">
        <v>101</v>
      </c>
      <c r="J2484" t="s">
        <v>101</v>
      </c>
      <c r="K2484" t="s">
        <v>101</v>
      </c>
      <c r="L2484" t="s">
        <v>50</v>
      </c>
      <c r="N2484" t="s">
        <v>59</v>
      </c>
      <c r="O2484" t="s">
        <v>70</v>
      </c>
      <c r="S2484" t="s">
        <v>1138</v>
      </c>
      <c r="U2484" t="s">
        <v>42</v>
      </c>
      <c r="AA2484" t="s">
        <v>42</v>
      </c>
      <c r="AL2484" t="s">
        <v>43</v>
      </c>
    </row>
    <row r="2485" spans="1:38" x14ac:dyDescent="0.25">
      <c r="A2485">
        <v>2483</v>
      </c>
      <c r="B2485" t="s">
        <v>6648</v>
      </c>
      <c r="C2485" s="6" t="s">
        <v>3413</v>
      </c>
      <c r="D2485">
        <v>56</v>
      </c>
      <c r="E2485" t="s">
        <v>46</v>
      </c>
      <c r="F2485" t="s">
        <v>55</v>
      </c>
      <c r="G2485" t="s">
        <v>525</v>
      </c>
      <c r="H2485" t="s">
        <v>93</v>
      </c>
      <c r="I2485" t="s">
        <v>57</v>
      </c>
      <c r="J2485" t="s">
        <v>525</v>
      </c>
      <c r="K2485" t="s">
        <v>93</v>
      </c>
      <c r="L2485" t="s">
        <v>70</v>
      </c>
      <c r="N2485" t="s">
        <v>59</v>
      </c>
      <c r="O2485" t="s">
        <v>70</v>
      </c>
      <c r="P2485" t="s">
        <v>525</v>
      </c>
      <c r="Q2485" t="s">
        <v>93</v>
      </c>
      <c r="R2485" t="s">
        <v>57</v>
      </c>
      <c r="S2485" t="s">
        <v>6649</v>
      </c>
      <c r="U2485" t="s">
        <v>42</v>
      </c>
      <c r="AL2485" t="s">
        <v>43</v>
      </c>
    </row>
    <row r="2486" spans="1:38" x14ac:dyDescent="0.25">
      <c r="A2486">
        <v>2484</v>
      </c>
      <c r="B2486" t="s">
        <v>6650</v>
      </c>
      <c r="C2486" s="6" t="s">
        <v>3561</v>
      </c>
      <c r="D2486">
        <v>54</v>
      </c>
      <c r="E2486" t="s">
        <v>46</v>
      </c>
      <c r="F2486" t="s">
        <v>106</v>
      </c>
      <c r="G2486" t="s">
        <v>146</v>
      </c>
      <c r="H2486" t="s">
        <v>49</v>
      </c>
      <c r="J2486" t="s">
        <v>146</v>
      </c>
      <c r="K2486" t="s">
        <v>49</v>
      </c>
      <c r="L2486" t="s">
        <v>50</v>
      </c>
      <c r="N2486" t="s">
        <v>3512</v>
      </c>
      <c r="O2486" t="s">
        <v>975</v>
      </c>
      <c r="S2486" t="s">
        <v>994</v>
      </c>
      <c r="T2486" t="s">
        <v>2838</v>
      </c>
      <c r="V2486" t="s">
        <v>42</v>
      </c>
      <c r="AL2486" t="s">
        <v>43</v>
      </c>
    </row>
    <row r="2487" spans="1:38" x14ac:dyDescent="0.25">
      <c r="A2487">
        <v>2485</v>
      </c>
      <c r="B2487" t="s">
        <v>6651</v>
      </c>
      <c r="C2487" s="6" t="s">
        <v>2693</v>
      </c>
      <c r="D2487">
        <v>48</v>
      </c>
      <c r="E2487" t="s">
        <v>54</v>
      </c>
      <c r="F2487" t="s">
        <v>55</v>
      </c>
      <c r="G2487" t="s">
        <v>6652</v>
      </c>
      <c r="H2487" t="s">
        <v>2510</v>
      </c>
      <c r="J2487" t="s">
        <v>384</v>
      </c>
      <c r="K2487" t="s">
        <v>202</v>
      </c>
      <c r="L2487" t="s">
        <v>50</v>
      </c>
      <c r="N2487" t="s">
        <v>102</v>
      </c>
      <c r="O2487" t="s">
        <v>70</v>
      </c>
      <c r="S2487" t="s">
        <v>111</v>
      </c>
      <c r="AL2487" t="s">
        <v>43</v>
      </c>
    </row>
    <row r="2488" spans="1:38" x14ac:dyDescent="0.25">
      <c r="A2488">
        <v>2486</v>
      </c>
      <c r="B2488" t="s">
        <v>6653</v>
      </c>
      <c r="C2488" s="6" t="s">
        <v>3420</v>
      </c>
      <c r="D2488">
        <v>25</v>
      </c>
      <c r="E2488" t="s">
        <v>46</v>
      </c>
      <c r="F2488" t="s">
        <v>55</v>
      </c>
      <c r="G2488" t="s">
        <v>178</v>
      </c>
      <c r="H2488" t="s">
        <v>82</v>
      </c>
      <c r="I2488" t="s">
        <v>57</v>
      </c>
      <c r="J2488" t="s">
        <v>178</v>
      </c>
      <c r="K2488" t="s">
        <v>82</v>
      </c>
      <c r="L2488" t="s">
        <v>50</v>
      </c>
      <c r="N2488" t="s">
        <v>170</v>
      </c>
      <c r="O2488" t="s">
        <v>2371</v>
      </c>
      <c r="P2488" t="s">
        <v>178</v>
      </c>
      <c r="Q2488" t="s">
        <v>82</v>
      </c>
      <c r="S2488" t="s">
        <v>1537</v>
      </c>
      <c r="W2488" t="s">
        <v>42</v>
      </c>
      <c r="AA2488" t="s">
        <v>42</v>
      </c>
      <c r="AK2488" t="s">
        <v>42</v>
      </c>
      <c r="AL2488" t="s">
        <v>43</v>
      </c>
    </row>
    <row r="2489" spans="1:38" x14ac:dyDescent="0.25">
      <c r="A2489">
        <v>2487</v>
      </c>
      <c r="B2489" t="s">
        <v>6654</v>
      </c>
      <c r="C2489" s="6" t="s">
        <v>2211</v>
      </c>
      <c r="D2489">
        <v>31</v>
      </c>
      <c r="E2489" t="s">
        <v>46</v>
      </c>
      <c r="F2489" t="s">
        <v>55</v>
      </c>
      <c r="G2489" t="s">
        <v>346</v>
      </c>
      <c r="H2489" t="s">
        <v>93</v>
      </c>
      <c r="I2489" t="s">
        <v>57</v>
      </c>
      <c r="J2489" t="s">
        <v>208</v>
      </c>
      <c r="L2489" t="s">
        <v>50</v>
      </c>
      <c r="N2489" t="s">
        <v>69</v>
      </c>
      <c r="O2489" t="s">
        <v>70</v>
      </c>
      <c r="P2489" t="s">
        <v>132</v>
      </c>
      <c r="S2489" t="s">
        <v>412</v>
      </c>
      <c r="W2489" t="s">
        <v>42</v>
      </c>
      <c r="AK2489" t="s">
        <v>42</v>
      </c>
      <c r="AL2489" t="s">
        <v>43</v>
      </c>
    </row>
    <row r="2490" spans="1:38" x14ac:dyDescent="0.25">
      <c r="A2490">
        <v>2488</v>
      </c>
      <c r="B2490" t="s">
        <v>6655</v>
      </c>
      <c r="C2490" s="6" t="s">
        <v>2841</v>
      </c>
      <c r="D2490">
        <v>35</v>
      </c>
      <c r="E2490" t="s">
        <v>46</v>
      </c>
      <c r="F2490" t="s">
        <v>106</v>
      </c>
      <c r="G2490" t="s">
        <v>305</v>
      </c>
      <c r="H2490" t="s">
        <v>93</v>
      </c>
      <c r="I2490" t="s">
        <v>57</v>
      </c>
      <c r="J2490" t="s">
        <v>305</v>
      </c>
      <c r="K2490" t="s">
        <v>93</v>
      </c>
      <c r="L2490" t="s">
        <v>70</v>
      </c>
      <c r="N2490" t="s">
        <v>170</v>
      </c>
      <c r="O2490" t="s">
        <v>70</v>
      </c>
      <c r="P2490" t="s">
        <v>305</v>
      </c>
      <c r="Q2490" t="s">
        <v>93</v>
      </c>
      <c r="R2490" t="s">
        <v>57</v>
      </c>
      <c r="S2490" t="s">
        <v>6656</v>
      </c>
      <c r="U2490" t="s">
        <v>42</v>
      </c>
      <c r="V2490" t="s">
        <v>42</v>
      </c>
      <c r="AL2490" t="s">
        <v>43</v>
      </c>
    </row>
    <row r="2491" spans="1:38" x14ac:dyDescent="0.25">
      <c r="A2491">
        <v>2489</v>
      </c>
      <c r="B2491" t="s">
        <v>6657</v>
      </c>
      <c r="C2491" s="6" t="s">
        <v>6658</v>
      </c>
      <c r="D2491">
        <v>64</v>
      </c>
      <c r="E2491" t="s">
        <v>46</v>
      </c>
      <c r="F2491" t="s">
        <v>55</v>
      </c>
      <c r="G2491" t="s">
        <v>1676</v>
      </c>
      <c r="H2491" t="s">
        <v>137</v>
      </c>
      <c r="I2491" t="s">
        <v>57</v>
      </c>
      <c r="J2491" t="s">
        <v>1676</v>
      </c>
      <c r="K2491" t="s">
        <v>137</v>
      </c>
      <c r="L2491" t="s">
        <v>70</v>
      </c>
      <c r="O2491" t="s">
        <v>70</v>
      </c>
      <c r="P2491" t="s">
        <v>1676</v>
      </c>
      <c r="Q2491" t="s">
        <v>137</v>
      </c>
      <c r="R2491" t="s">
        <v>57</v>
      </c>
      <c r="S2491" t="s">
        <v>538</v>
      </c>
      <c r="U2491" t="s">
        <v>42</v>
      </c>
      <c r="AK2491" t="s">
        <v>42</v>
      </c>
      <c r="AL2491" t="s">
        <v>43</v>
      </c>
    </row>
    <row r="2492" spans="1:38" x14ac:dyDescent="0.25">
      <c r="A2492">
        <v>2490</v>
      </c>
      <c r="B2492" t="s">
        <v>6659</v>
      </c>
      <c r="C2492" s="6" t="s">
        <v>3111</v>
      </c>
      <c r="D2492">
        <v>41</v>
      </c>
      <c r="E2492" t="s">
        <v>46</v>
      </c>
      <c r="F2492" t="s">
        <v>106</v>
      </c>
      <c r="G2492" t="s">
        <v>82</v>
      </c>
      <c r="J2492" t="s">
        <v>82</v>
      </c>
      <c r="K2492" t="s">
        <v>82</v>
      </c>
      <c r="L2492" t="s">
        <v>34</v>
      </c>
      <c r="M2492" t="s">
        <v>1718</v>
      </c>
      <c r="N2492" t="s">
        <v>269</v>
      </c>
      <c r="O2492" t="s">
        <v>34</v>
      </c>
      <c r="S2492" t="s">
        <v>6660</v>
      </c>
      <c r="U2492" t="s">
        <v>42</v>
      </c>
      <c r="V2492" t="s">
        <v>42</v>
      </c>
      <c r="AA2492" t="s">
        <v>42</v>
      </c>
      <c r="AL2492" t="s">
        <v>43</v>
      </c>
    </row>
    <row r="2493" spans="1:38" x14ac:dyDescent="0.25">
      <c r="A2493">
        <v>2491</v>
      </c>
      <c r="B2493" t="s">
        <v>6661</v>
      </c>
      <c r="C2493" s="6" t="s">
        <v>848</v>
      </c>
      <c r="D2493">
        <v>46</v>
      </c>
      <c r="E2493" t="s">
        <v>46</v>
      </c>
      <c r="F2493" t="s">
        <v>47</v>
      </c>
      <c r="G2493" t="s">
        <v>208</v>
      </c>
      <c r="H2493" t="s">
        <v>93</v>
      </c>
      <c r="I2493" t="s">
        <v>57</v>
      </c>
      <c r="J2493" t="s">
        <v>208</v>
      </c>
      <c r="K2493" t="s">
        <v>93</v>
      </c>
      <c r="L2493" t="s">
        <v>50</v>
      </c>
      <c r="N2493" t="s">
        <v>170</v>
      </c>
      <c r="O2493" t="s">
        <v>70</v>
      </c>
      <c r="P2493" t="s">
        <v>208</v>
      </c>
      <c r="Q2493" t="s">
        <v>93</v>
      </c>
      <c r="S2493" t="s">
        <v>6662</v>
      </c>
      <c r="U2493" t="s">
        <v>42</v>
      </c>
      <c r="V2493" t="s">
        <v>42</v>
      </c>
      <c r="AK2493" t="s">
        <v>42</v>
      </c>
      <c r="AL2493" t="s">
        <v>43</v>
      </c>
    </row>
    <row r="2494" spans="1:38" x14ac:dyDescent="0.25">
      <c r="A2494">
        <v>2492</v>
      </c>
      <c r="B2494" t="s">
        <v>6663</v>
      </c>
      <c r="C2494" s="6" t="s">
        <v>964</v>
      </c>
      <c r="D2494">
        <v>39</v>
      </c>
      <c r="E2494" t="s">
        <v>54</v>
      </c>
      <c r="F2494" t="s">
        <v>55</v>
      </c>
      <c r="J2494" t="s">
        <v>1049</v>
      </c>
      <c r="K2494" t="s">
        <v>142</v>
      </c>
      <c r="L2494" t="s">
        <v>34</v>
      </c>
      <c r="M2494" t="s">
        <v>110</v>
      </c>
      <c r="N2494" t="s">
        <v>59</v>
      </c>
      <c r="O2494" t="s">
        <v>110</v>
      </c>
      <c r="P2494" t="s">
        <v>1049</v>
      </c>
      <c r="Q2494" t="s">
        <v>142</v>
      </c>
      <c r="R2494" t="s">
        <v>57</v>
      </c>
      <c r="S2494" t="s">
        <v>2637</v>
      </c>
      <c r="W2494" t="s">
        <v>42</v>
      </c>
      <c r="AA2494" t="s">
        <v>42</v>
      </c>
      <c r="AL2494" t="s">
        <v>43</v>
      </c>
    </row>
    <row r="2495" spans="1:38" x14ac:dyDescent="0.25">
      <c r="A2495">
        <v>2493</v>
      </c>
      <c r="B2495" t="s">
        <v>6664</v>
      </c>
      <c r="C2495" s="6" t="s">
        <v>446</v>
      </c>
      <c r="D2495">
        <v>59</v>
      </c>
      <c r="E2495" t="s">
        <v>46</v>
      </c>
      <c r="F2495" t="s">
        <v>55</v>
      </c>
      <c r="G2495" t="s">
        <v>146</v>
      </c>
      <c r="H2495" t="s">
        <v>49</v>
      </c>
      <c r="I2495" t="s">
        <v>57</v>
      </c>
      <c r="J2495" t="s">
        <v>146</v>
      </c>
      <c r="K2495" t="s">
        <v>49</v>
      </c>
      <c r="L2495" t="s">
        <v>50</v>
      </c>
      <c r="P2495" t="s">
        <v>49</v>
      </c>
      <c r="S2495" t="s">
        <v>51</v>
      </c>
      <c r="V2495" t="s">
        <v>42</v>
      </c>
      <c r="AL2495" t="s">
        <v>43</v>
      </c>
    </row>
    <row r="2496" spans="1:38" x14ac:dyDescent="0.25">
      <c r="A2496">
        <v>2494</v>
      </c>
      <c r="B2496" t="s">
        <v>6665</v>
      </c>
      <c r="C2496" s="6" t="s">
        <v>6666</v>
      </c>
      <c r="D2496">
        <v>33</v>
      </c>
      <c r="E2496" t="s">
        <v>46</v>
      </c>
      <c r="F2496" t="s">
        <v>55</v>
      </c>
      <c r="G2496" t="s">
        <v>3293</v>
      </c>
      <c r="H2496" t="s">
        <v>93</v>
      </c>
      <c r="I2496" t="s">
        <v>57</v>
      </c>
      <c r="J2496" t="s">
        <v>93</v>
      </c>
      <c r="K2496" t="s">
        <v>93</v>
      </c>
      <c r="L2496" t="s">
        <v>50</v>
      </c>
      <c r="N2496" t="s">
        <v>59</v>
      </c>
      <c r="O2496" t="s">
        <v>70</v>
      </c>
      <c r="P2496" t="s">
        <v>3293</v>
      </c>
      <c r="Q2496" t="s">
        <v>93</v>
      </c>
      <c r="R2496" t="s">
        <v>57</v>
      </c>
      <c r="S2496" t="s">
        <v>4325</v>
      </c>
      <c r="W2496" t="s">
        <v>42</v>
      </c>
      <c r="X2496" t="s">
        <v>42</v>
      </c>
      <c r="AC2496" t="s">
        <v>42</v>
      </c>
      <c r="AL2496" t="s">
        <v>43</v>
      </c>
    </row>
    <row r="2497" spans="1:38" x14ac:dyDescent="0.25">
      <c r="A2497">
        <v>2495</v>
      </c>
      <c r="B2497" t="s">
        <v>6667</v>
      </c>
      <c r="C2497" s="6" t="s">
        <v>6668</v>
      </c>
      <c r="D2497">
        <v>28</v>
      </c>
      <c r="E2497" t="s">
        <v>54</v>
      </c>
      <c r="F2497" t="s">
        <v>55</v>
      </c>
      <c r="G2497" t="s">
        <v>624</v>
      </c>
      <c r="H2497" t="s">
        <v>93</v>
      </c>
      <c r="I2497" t="s">
        <v>57</v>
      </c>
      <c r="J2497" t="s">
        <v>624</v>
      </c>
      <c r="K2497" t="s">
        <v>93</v>
      </c>
      <c r="L2497" t="s">
        <v>70</v>
      </c>
      <c r="N2497" t="s">
        <v>350</v>
      </c>
      <c r="O2497" t="s">
        <v>70</v>
      </c>
      <c r="P2497" t="s">
        <v>624</v>
      </c>
      <c r="Q2497" t="s">
        <v>93</v>
      </c>
      <c r="R2497" t="s">
        <v>57</v>
      </c>
      <c r="S2497" t="s">
        <v>6669</v>
      </c>
      <c r="W2497" t="s">
        <v>42</v>
      </c>
      <c r="X2497" t="s">
        <v>42</v>
      </c>
      <c r="AL2497" t="s">
        <v>43</v>
      </c>
    </row>
    <row r="2498" spans="1:38" x14ac:dyDescent="0.25">
      <c r="A2498">
        <v>2496</v>
      </c>
      <c r="B2498" t="s">
        <v>6670</v>
      </c>
      <c r="C2498" s="6" t="s">
        <v>3106</v>
      </c>
      <c r="D2498">
        <v>52</v>
      </c>
      <c r="E2498" t="s">
        <v>54</v>
      </c>
      <c r="F2498" t="s">
        <v>55</v>
      </c>
      <c r="G2498" t="s">
        <v>107</v>
      </c>
      <c r="H2498" t="s">
        <v>49</v>
      </c>
      <c r="I2498" t="s">
        <v>57</v>
      </c>
      <c r="J2498" t="s">
        <v>107</v>
      </c>
      <c r="K2498" t="s">
        <v>49</v>
      </c>
      <c r="L2498" t="s">
        <v>70</v>
      </c>
      <c r="N2498" t="s">
        <v>59</v>
      </c>
      <c r="O2498" t="s">
        <v>70</v>
      </c>
      <c r="P2498" t="s">
        <v>107</v>
      </c>
      <c r="Q2498" t="s">
        <v>49</v>
      </c>
      <c r="R2498" t="s">
        <v>57</v>
      </c>
      <c r="S2498" t="s">
        <v>6671</v>
      </c>
      <c r="U2498" t="s">
        <v>42</v>
      </c>
      <c r="W2498" t="s">
        <v>42</v>
      </c>
      <c r="X2498" t="s">
        <v>42</v>
      </c>
      <c r="AC2498" t="s">
        <v>42</v>
      </c>
      <c r="AI2498" t="s">
        <v>998</v>
      </c>
      <c r="AL2498" t="s">
        <v>43</v>
      </c>
    </row>
    <row r="2499" spans="1:38" x14ac:dyDescent="0.25">
      <c r="A2499">
        <v>2497</v>
      </c>
      <c r="B2499" t="s">
        <v>6672</v>
      </c>
      <c r="C2499" s="6" t="s">
        <v>4315</v>
      </c>
      <c r="D2499">
        <v>24</v>
      </c>
      <c r="E2499" t="s">
        <v>46</v>
      </c>
      <c r="F2499" t="s">
        <v>106</v>
      </c>
      <c r="G2499" t="s">
        <v>341</v>
      </c>
      <c r="H2499" t="s">
        <v>101</v>
      </c>
      <c r="I2499" t="s">
        <v>57</v>
      </c>
      <c r="J2499" t="s">
        <v>341</v>
      </c>
      <c r="L2499" t="s">
        <v>70</v>
      </c>
      <c r="N2499" t="s">
        <v>927</v>
      </c>
      <c r="O2499" t="s">
        <v>70</v>
      </c>
      <c r="P2499" t="s">
        <v>341</v>
      </c>
      <c r="S2499" t="s">
        <v>6673</v>
      </c>
      <c r="U2499" t="s">
        <v>42</v>
      </c>
      <c r="V2499" t="s">
        <v>42</v>
      </c>
      <c r="W2499" t="s">
        <v>42</v>
      </c>
      <c r="AK2499" t="s">
        <v>42</v>
      </c>
      <c r="AL2499" t="s">
        <v>43</v>
      </c>
    </row>
    <row r="2500" spans="1:38" x14ac:dyDescent="0.25">
      <c r="A2500">
        <v>2498</v>
      </c>
      <c r="B2500" t="s">
        <v>6674</v>
      </c>
      <c r="C2500" s="6" t="s">
        <v>3190</v>
      </c>
      <c r="D2500">
        <v>50</v>
      </c>
      <c r="E2500" t="s">
        <v>46</v>
      </c>
      <c r="F2500" t="s">
        <v>47</v>
      </c>
      <c r="G2500" t="s">
        <v>93</v>
      </c>
      <c r="H2500" t="s">
        <v>93</v>
      </c>
      <c r="I2500" t="s">
        <v>57</v>
      </c>
      <c r="J2500" t="s">
        <v>93</v>
      </c>
      <c r="K2500" t="s">
        <v>93</v>
      </c>
      <c r="L2500" t="s">
        <v>34</v>
      </c>
      <c r="N2500" t="s">
        <v>59</v>
      </c>
      <c r="O2500" t="s">
        <v>6675</v>
      </c>
      <c r="P2500" t="s">
        <v>93</v>
      </c>
      <c r="Q2500" t="s">
        <v>93</v>
      </c>
      <c r="S2500" t="s">
        <v>873</v>
      </c>
      <c r="V2500" t="s">
        <v>42</v>
      </c>
      <c r="AL2500" t="s">
        <v>43</v>
      </c>
    </row>
    <row r="2501" spans="1:38" x14ac:dyDescent="0.25">
      <c r="A2501">
        <v>2499</v>
      </c>
      <c r="B2501" t="s">
        <v>6676</v>
      </c>
      <c r="C2501" s="6" t="s">
        <v>6677</v>
      </c>
      <c r="D2501">
        <v>32</v>
      </c>
      <c r="E2501" t="s">
        <v>54</v>
      </c>
      <c r="F2501" t="s">
        <v>55</v>
      </c>
      <c r="G2501" t="s">
        <v>202</v>
      </c>
      <c r="H2501" t="s">
        <v>202</v>
      </c>
      <c r="I2501" t="s">
        <v>57</v>
      </c>
      <c r="J2501" t="s">
        <v>202</v>
      </c>
      <c r="K2501" t="s">
        <v>202</v>
      </c>
      <c r="L2501" t="s">
        <v>70</v>
      </c>
      <c r="N2501" t="s">
        <v>59</v>
      </c>
      <c r="O2501" t="s">
        <v>70</v>
      </c>
      <c r="P2501" t="s">
        <v>202</v>
      </c>
      <c r="Q2501" t="s">
        <v>202</v>
      </c>
      <c r="S2501" t="s">
        <v>6678</v>
      </c>
      <c r="U2501" t="s">
        <v>42</v>
      </c>
      <c r="W2501" t="s">
        <v>42</v>
      </c>
      <c r="X2501" t="s">
        <v>42</v>
      </c>
      <c r="Y2501" t="s">
        <v>42</v>
      </c>
      <c r="AC2501" t="s">
        <v>42</v>
      </c>
      <c r="AK2501" t="s">
        <v>42</v>
      </c>
      <c r="AL2501" t="s">
        <v>43</v>
      </c>
    </row>
    <row r="2502" spans="1:38" x14ac:dyDescent="0.25">
      <c r="A2502">
        <v>2500</v>
      </c>
      <c r="B2502" t="s">
        <v>6679</v>
      </c>
      <c r="C2502" s="6" t="s">
        <v>6680</v>
      </c>
      <c r="D2502">
        <v>22</v>
      </c>
      <c r="E2502" t="s">
        <v>46</v>
      </c>
      <c r="F2502" t="s">
        <v>55</v>
      </c>
      <c r="G2502" t="s">
        <v>87</v>
      </c>
      <c r="H2502" t="s">
        <v>82</v>
      </c>
      <c r="J2502" t="s">
        <v>87</v>
      </c>
      <c r="K2502" t="s">
        <v>82</v>
      </c>
      <c r="L2502" t="s">
        <v>70</v>
      </c>
      <c r="N2502" t="s">
        <v>269</v>
      </c>
      <c r="O2502" t="s">
        <v>70</v>
      </c>
      <c r="S2502" t="s">
        <v>89</v>
      </c>
      <c r="U2502" t="s">
        <v>42</v>
      </c>
      <c r="AL2502" t="s">
        <v>43</v>
      </c>
    </row>
    <row r="2503" spans="1:38" x14ac:dyDescent="0.25">
      <c r="A2503">
        <v>2501</v>
      </c>
      <c r="B2503" t="s">
        <v>6681</v>
      </c>
      <c r="C2503" s="6" t="s">
        <v>1349</v>
      </c>
      <c r="D2503">
        <v>31</v>
      </c>
      <c r="E2503" t="s">
        <v>46</v>
      </c>
      <c r="F2503" t="s">
        <v>55</v>
      </c>
      <c r="G2503" t="s">
        <v>273</v>
      </c>
      <c r="H2503" t="s">
        <v>202</v>
      </c>
      <c r="I2503" t="s">
        <v>57</v>
      </c>
      <c r="J2503" t="s">
        <v>273</v>
      </c>
      <c r="K2503" t="s">
        <v>202</v>
      </c>
      <c r="L2503" t="s">
        <v>70</v>
      </c>
      <c r="N2503" t="s">
        <v>166</v>
      </c>
      <c r="O2503" t="s">
        <v>70</v>
      </c>
      <c r="P2503" t="s">
        <v>273</v>
      </c>
      <c r="Q2503" t="s">
        <v>202</v>
      </c>
      <c r="S2503" t="s">
        <v>6682</v>
      </c>
      <c r="V2503" t="s">
        <v>42</v>
      </c>
      <c r="W2503" t="s">
        <v>42</v>
      </c>
      <c r="AK2503" t="s">
        <v>42</v>
      </c>
      <c r="AL2503" t="s">
        <v>43</v>
      </c>
    </row>
    <row r="2504" spans="1:38" x14ac:dyDescent="0.25">
      <c r="A2504">
        <v>2502</v>
      </c>
      <c r="B2504" t="s">
        <v>6683</v>
      </c>
      <c r="C2504" s="6" t="s">
        <v>1288</v>
      </c>
      <c r="D2504">
        <v>60</v>
      </c>
      <c r="E2504" t="s">
        <v>46</v>
      </c>
      <c r="F2504" t="s">
        <v>55</v>
      </c>
      <c r="G2504" t="s">
        <v>136</v>
      </c>
      <c r="H2504" t="s">
        <v>137</v>
      </c>
      <c r="I2504" t="s">
        <v>57</v>
      </c>
      <c r="J2504" t="s">
        <v>136</v>
      </c>
      <c r="K2504" t="s">
        <v>137</v>
      </c>
      <c r="L2504" t="s">
        <v>34</v>
      </c>
      <c r="M2504" t="s">
        <v>6684</v>
      </c>
      <c r="N2504" t="s">
        <v>59</v>
      </c>
      <c r="O2504" t="s">
        <v>411</v>
      </c>
      <c r="P2504" t="s">
        <v>136</v>
      </c>
      <c r="Q2504" t="s">
        <v>137</v>
      </c>
      <c r="R2504" t="s">
        <v>57</v>
      </c>
      <c r="S2504" t="s">
        <v>813</v>
      </c>
      <c r="U2504" t="s">
        <v>42</v>
      </c>
      <c r="AA2504" t="s">
        <v>42</v>
      </c>
      <c r="AL2504" t="s">
        <v>43</v>
      </c>
    </row>
    <row r="2505" spans="1:38" x14ac:dyDescent="0.25">
      <c r="A2505">
        <v>2503</v>
      </c>
      <c r="B2505" t="s">
        <v>6685</v>
      </c>
      <c r="C2505" s="6" t="s">
        <v>3596</v>
      </c>
      <c r="D2505">
        <v>24</v>
      </c>
      <c r="E2505" t="s">
        <v>46</v>
      </c>
      <c r="F2505" t="s">
        <v>55</v>
      </c>
      <c r="G2505" t="s">
        <v>6686</v>
      </c>
      <c r="H2505" t="s">
        <v>1036</v>
      </c>
      <c r="I2505" t="s">
        <v>191</v>
      </c>
      <c r="J2505" t="s">
        <v>1804</v>
      </c>
      <c r="K2505" t="s">
        <v>82</v>
      </c>
      <c r="L2505" t="s">
        <v>34</v>
      </c>
      <c r="N2505" t="s">
        <v>59</v>
      </c>
      <c r="O2505" t="s">
        <v>951</v>
      </c>
      <c r="S2505" t="s">
        <v>6687</v>
      </c>
      <c r="W2505" t="s">
        <v>42</v>
      </c>
      <c r="X2505" t="s">
        <v>42</v>
      </c>
      <c r="AI2505" t="s">
        <v>6688</v>
      </c>
      <c r="AK2505" t="s">
        <v>42</v>
      </c>
      <c r="AL2505" t="s">
        <v>43</v>
      </c>
    </row>
    <row r="2506" spans="1:38" x14ac:dyDescent="0.25">
      <c r="A2506">
        <v>2504</v>
      </c>
      <c r="B2506" t="s">
        <v>6689</v>
      </c>
      <c r="C2506" s="6" t="s">
        <v>2705</v>
      </c>
      <c r="D2506">
        <v>29</v>
      </c>
      <c r="E2506" t="s">
        <v>54</v>
      </c>
      <c r="F2506" t="s">
        <v>55</v>
      </c>
      <c r="G2506" t="s">
        <v>551</v>
      </c>
      <c r="H2506" t="s">
        <v>82</v>
      </c>
      <c r="I2506" t="s">
        <v>57</v>
      </c>
      <c r="J2506" t="s">
        <v>82</v>
      </c>
      <c r="K2506" t="s">
        <v>82</v>
      </c>
      <c r="L2506" t="s">
        <v>50</v>
      </c>
      <c r="N2506" t="s">
        <v>59</v>
      </c>
      <c r="O2506" t="s">
        <v>110</v>
      </c>
      <c r="P2506" t="s">
        <v>82</v>
      </c>
      <c r="S2506" t="s">
        <v>6690</v>
      </c>
      <c r="W2506" t="s">
        <v>42</v>
      </c>
      <c r="AK2506" t="s">
        <v>42</v>
      </c>
      <c r="AL2506" t="s">
        <v>43</v>
      </c>
    </row>
    <row r="2507" spans="1:38" x14ac:dyDescent="0.25">
      <c r="A2507">
        <v>2505</v>
      </c>
      <c r="B2507" t="s">
        <v>6691</v>
      </c>
      <c r="C2507" s="6" t="s">
        <v>6692</v>
      </c>
      <c r="D2507">
        <v>47</v>
      </c>
      <c r="E2507" t="s">
        <v>46</v>
      </c>
      <c r="F2507" t="s">
        <v>106</v>
      </c>
      <c r="G2507" t="s">
        <v>81</v>
      </c>
      <c r="H2507" t="s">
        <v>82</v>
      </c>
      <c r="J2507" t="s">
        <v>81</v>
      </c>
      <c r="K2507" t="s">
        <v>82</v>
      </c>
      <c r="L2507" t="s">
        <v>70</v>
      </c>
      <c r="N2507" t="s">
        <v>170</v>
      </c>
      <c r="O2507" t="s">
        <v>70</v>
      </c>
      <c r="S2507" t="s">
        <v>2917</v>
      </c>
      <c r="U2507" t="s">
        <v>42</v>
      </c>
      <c r="Y2507" t="s">
        <v>42</v>
      </c>
      <c r="AA2507" t="s">
        <v>42</v>
      </c>
      <c r="AL2507" t="s">
        <v>43</v>
      </c>
    </row>
    <row r="2508" spans="1:38" x14ac:dyDescent="0.25">
      <c r="A2508">
        <v>2506</v>
      </c>
      <c r="B2508" t="s">
        <v>6693</v>
      </c>
      <c r="C2508" s="6" t="s">
        <v>3164</v>
      </c>
      <c r="D2508">
        <v>40</v>
      </c>
      <c r="E2508" t="s">
        <v>54</v>
      </c>
      <c r="F2508" t="s">
        <v>55</v>
      </c>
      <c r="G2508" t="s">
        <v>107</v>
      </c>
      <c r="H2508" t="s">
        <v>49</v>
      </c>
      <c r="J2508" t="s">
        <v>107</v>
      </c>
      <c r="K2508" t="s">
        <v>49</v>
      </c>
      <c r="L2508" t="s">
        <v>70</v>
      </c>
      <c r="N2508" t="s">
        <v>2061</v>
      </c>
      <c r="O2508" t="s">
        <v>70</v>
      </c>
      <c r="S2508" t="s">
        <v>3788</v>
      </c>
      <c r="U2508" t="s">
        <v>42</v>
      </c>
      <c r="AA2508" t="s">
        <v>42</v>
      </c>
      <c r="AL2508" t="s">
        <v>43</v>
      </c>
    </row>
    <row r="2509" spans="1:38" x14ac:dyDescent="0.25">
      <c r="A2509">
        <v>2507</v>
      </c>
      <c r="B2509" t="s">
        <v>6694</v>
      </c>
      <c r="C2509" s="6" t="s">
        <v>4441</v>
      </c>
      <c r="D2509">
        <v>55</v>
      </c>
      <c r="E2509" t="s">
        <v>54</v>
      </c>
      <c r="F2509" t="s">
        <v>55</v>
      </c>
      <c r="G2509" t="s">
        <v>81</v>
      </c>
      <c r="H2509" t="s">
        <v>82</v>
      </c>
      <c r="J2509" t="s">
        <v>81</v>
      </c>
      <c r="K2509" t="s">
        <v>82</v>
      </c>
      <c r="L2509" t="s">
        <v>70</v>
      </c>
      <c r="N2509" t="s">
        <v>102</v>
      </c>
      <c r="O2509" t="s">
        <v>70</v>
      </c>
      <c r="S2509" t="s">
        <v>111</v>
      </c>
      <c r="Y2509" t="s">
        <v>42</v>
      </c>
      <c r="Z2509" t="s">
        <v>42</v>
      </c>
      <c r="AC2509" t="s">
        <v>42</v>
      </c>
      <c r="AL2509" t="s">
        <v>43</v>
      </c>
    </row>
    <row r="2510" spans="1:38" x14ac:dyDescent="0.25">
      <c r="A2510">
        <v>2508</v>
      </c>
      <c r="B2510" t="s">
        <v>6695</v>
      </c>
      <c r="C2510" s="6" t="s">
        <v>1069</v>
      </c>
      <c r="D2510">
        <v>28</v>
      </c>
      <c r="E2510" t="s">
        <v>46</v>
      </c>
      <c r="F2510" t="s">
        <v>47</v>
      </c>
      <c r="G2510" t="s">
        <v>150</v>
      </c>
      <c r="H2510" t="s">
        <v>93</v>
      </c>
      <c r="I2510" t="s">
        <v>57</v>
      </c>
      <c r="J2510" t="s">
        <v>150</v>
      </c>
      <c r="K2510" t="s">
        <v>93</v>
      </c>
      <c r="L2510" t="s">
        <v>70</v>
      </c>
      <c r="N2510" t="s">
        <v>170</v>
      </c>
      <c r="O2510" t="s">
        <v>70</v>
      </c>
      <c r="P2510" t="s">
        <v>150</v>
      </c>
      <c r="Q2510" t="s">
        <v>93</v>
      </c>
      <c r="R2510" t="s">
        <v>57</v>
      </c>
      <c r="S2510" t="s">
        <v>1577</v>
      </c>
      <c r="U2510" t="s">
        <v>42</v>
      </c>
      <c r="AA2510" t="s">
        <v>42</v>
      </c>
      <c r="AL2510" t="s">
        <v>43</v>
      </c>
    </row>
    <row r="2511" spans="1:38" x14ac:dyDescent="0.25">
      <c r="A2511">
        <v>2509</v>
      </c>
      <c r="B2511" t="s">
        <v>6696</v>
      </c>
      <c r="C2511" s="6" t="s">
        <v>1690</v>
      </c>
      <c r="D2511">
        <v>51</v>
      </c>
      <c r="E2511" t="s">
        <v>46</v>
      </c>
      <c r="F2511" t="s">
        <v>55</v>
      </c>
      <c r="G2511" t="s">
        <v>615</v>
      </c>
      <c r="H2511" t="s">
        <v>101</v>
      </c>
      <c r="I2511" t="s">
        <v>57</v>
      </c>
      <c r="J2511" t="s">
        <v>615</v>
      </c>
      <c r="K2511" t="s">
        <v>101</v>
      </c>
      <c r="L2511" t="s">
        <v>70</v>
      </c>
      <c r="N2511" t="s">
        <v>59</v>
      </c>
      <c r="O2511" t="s">
        <v>70</v>
      </c>
      <c r="P2511" t="s">
        <v>615</v>
      </c>
      <c r="Q2511" t="s">
        <v>101</v>
      </c>
      <c r="R2511" t="s">
        <v>57</v>
      </c>
      <c r="S2511" t="s">
        <v>6697</v>
      </c>
      <c r="W2511" t="s">
        <v>42</v>
      </c>
      <c r="AF2511" t="s">
        <v>42</v>
      </c>
      <c r="AL2511" t="s">
        <v>43</v>
      </c>
    </row>
    <row r="2512" spans="1:38" x14ac:dyDescent="0.25">
      <c r="A2512">
        <v>2510</v>
      </c>
      <c r="B2512" t="s">
        <v>6698</v>
      </c>
      <c r="C2512" s="6" t="s">
        <v>2721</v>
      </c>
      <c r="D2512">
        <v>47</v>
      </c>
      <c r="E2512" t="s">
        <v>46</v>
      </c>
      <c r="F2512" t="s">
        <v>55</v>
      </c>
      <c r="G2512" t="s">
        <v>525</v>
      </c>
      <c r="H2512" t="s">
        <v>93</v>
      </c>
      <c r="I2512" t="s">
        <v>57</v>
      </c>
      <c r="J2512" t="s">
        <v>525</v>
      </c>
      <c r="K2512" t="s">
        <v>93</v>
      </c>
      <c r="L2512" t="s">
        <v>70</v>
      </c>
      <c r="N2512" t="s">
        <v>59</v>
      </c>
      <c r="O2512" t="s">
        <v>70</v>
      </c>
      <c r="P2512" t="s">
        <v>525</v>
      </c>
      <c r="Q2512" t="s">
        <v>93</v>
      </c>
      <c r="S2512" t="s">
        <v>6699</v>
      </c>
      <c r="U2512" t="s">
        <v>42</v>
      </c>
      <c r="W2512" t="s">
        <v>42</v>
      </c>
      <c r="X2512" t="s">
        <v>42</v>
      </c>
      <c r="AI2512" t="s">
        <v>257</v>
      </c>
      <c r="AK2512" t="s">
        <v>42</v>
      </c>
      <c r="AL2512" t="s">
        <v>43</v>
      </c>
    </row>
    <row r="2513" spans="1:38" x14ac:dyDescent="0.25">
      <c r="A2513">
        <v>2511</v>
      </c>
      <c r="B2513" t="s">
        <v>6700</v>
      </c>
      <c r="C2513" s="6" t="s">
        <v>6701</v>
      </c>
      <c r="D2513">
        <v>24</v>
      </c>
      <c r="E2513" t="s">
        <v>46</v>
      </c>
      <c r="F2513" t="s">
        <v>55</v>
      </c>
      <c r="G2513" t="s">
        <v>107</v>
      </c>
      <c r="H2513" t="s">
        <v>49</v>
      </c>
      <c r="I2513" t="s">
        <v>57</v>
      </c>
      <c r="J2513" t="s">
        <v>82</v>
      </c>
      <c r="K2513" t="s">
        <v>82</v>
      </c>
      <c r="L2513" t="s">
        <v>34</v>
      </c>
      <c r="O2513" t="s">
        <v>34</v>
      </c>
      <c r="S2513" t="s">
        <v>84</v>
      </c>
      <c r="U2513" t="s">
        <v>42</v>
      </c>
      <c r="AK2513" t="s">
        <v>42</v>
      </c>
      <c r="AL2513" t="s">
        <v>43</v>
      </c>
    </row>
    <row r="2514" spans="1:38" x14ac:dyDescent="0.25">
      <c r="A2514">
        <v>2512</v>
      </c>
      <c r="B2514" t="s">
        <v>6702</v>
      </c>
      <c r="C2514" s="6" t="s">
        <v>6703</v>
      </c>
      <c r="D2514">
        <v>20</v>
      </c>
      <c r="E2514" t="s">
        <v>46</v>
      </c>
      <c r="F2514" t="s">
        <v>55</v>
      </c>
      <c r="G2514" t="s">
        <v>4505</v>
      </c>
      <c r="H2514" t="s">
        <v>6704</v>
      </c>
      <c r="I2514" t="s">
        <v>6705</v>
      </c>
      <c r="J2514" t="s">
        <v>362</v>
      </c>
      <c r="K2514" t="s">
        <v>251</v>
      </c>
      <c r="L2514" t="s">
        <v>34</v>
      </c>
      <c r="M2514" t="s">
        <v>6706</v>
      </c>
      <c r="N2514" t="s">
        <v>166</v>
      </c>
      <c r="O2514" t="s">
        <v>110</v>
      </c>
      <c r="P2514" t="s">
        <v>362</v>
      </c>
      <c r="Q2514" t="s">
        <v>251</v>
      </c>
      <c r="R2514" t="s">
        <v>57</v>
      </c>
      <c r="S2514" t="s">
        <v>6707</v>
      </c>
      <c r="W2514" t="s">
        <v>42</v>
      </c>
      <c r="AA2514" t="s">
        <v>42</v>
      </c>
      <c r="AL2514" t="s">
        <v>43</v>
      </c>
    </row>
    <row r="2515" spans="1:38" x14ac:dyDescent="0.25">
      <c r="A2515">
        <v>2513</v>
      </c>
      <c r="B2515" t="s">
        <v>6708</v>
      </c>
      <c r="C2515" s="6" t="s">
        <v>623</v>
      </c>
      <c r="D2515">
        <v>58</v>
      </c>
      <c r="E2515" t="s">
        <v>54</v>
      </c>
      <c r="F2515" t="s">
        <v>55</v>
      </c>
      <c r="G2515" t="s">
        <v>341</v>
      </c>
      <c r="H2515" t="s">
        <v>101</v>
      </c>
      <c r="I2515" t="s">
        <v>57</v>
      </c>
      <c r="J2515" t="s">
        <v>341</v>
      </c>
      <c r="K2515" t="s">
        <v>101</v>
      </c>
      <c r="L2515" t="s">
        <v>70</v>
      </c>
      <c r="N2515" t="s">
        <v>59</v>
      </c>
      <c r="O2515" t="s">
        <v>70</v>
      </c>
      <c r="P2515" t="s">
        <v>341</v>
      </c>
      <c r="Q2515" t="s">
        <v>101</v>
      </c>
      <c r="R2515" t="s">
        <v>57</v>
      </c>
      <c r="S2515" t="s">
        <v>1714</v>
      </c>
      <c r="V2515" t="s">
        <v>42</v>
      </c>
      <c r="AA2515" t="s">
        <v>42</v>
      </c>
      <c r="AL2515" t="s">
        <v>43</v>
      </c>
    </row>
    <row r="2516" spans="1:38" x14ac:dyDescent="0.25">
      <c r="A2516">
        <v>2514</v>
      </c>
      <c r="B2516" t="s">
        <v>6709</v>
      </c>
      <c r="C2516" s="6" t="s">
        <v>516</v>
      </c>
      <c r="D2516">
        <v>47</v>
      </c>
      <c r="E2516" t="s">
        <v>46</v>
      </c>
      <c r="F2516" t="s">
        <v>55</v>
      </c>
      <c r="J2516" t="s">
        <v>422</v>
      </c>
      <c r="K2516" t="s">
        <v>82</v>
      </c>
      <c r="L2516" t="s">
        <v>34</v>
      </c>
      <c r="M2516" t="s">
        <v>110</v>
      </c>
      <c r="N2516" t="s">
        <v>59</v>
      </c>
      <c r="O2516" t="s">
        <v>110</v>
      </c>
      <c r="P2516" t="s">
        <v>422</v>
      </c>
      <c r="Q2516" t="s">
        <v>82</v>
      </c>
      <c r="R2516" t="s">
        <v>57</v>
      </c>
      <c r="S2516" t="s">
        <v>159</v>
      </c>
      <c r="U2516" t="s">
        <v>42</v>
      </c>
      <c r="W2516" t="s">
        <v>42</v>
      </c>
      <c r="AL2516" t="s">
        <v>43</v>
      </c>
    </row>
    <row r="2517" spans="1:38" x14ac:dyDescent="0.25">
      <c r="A2517">
        <v>2515</v>
      </c>
      <c r="B2517" t="s">
        <v>6710</v>
      </c>
      <c r="C2517" s="6" t="s">
        <v>3204</v>
      </c>
      <c r="D2517">
        <v>52</v>
      </c>
      <c r="E2517" t="s">
        <v>46</v>
      </c>
      <c r="F2517" t="s">
        <v>55</v>
      </c>
      <c r="G2517" t="s">
        <v>93</v>
      </c>
      <c r="H2517" t="s">
        <v>93</v>
      </c>
      <c r="J2517" t="s">
        <v>93</v>
      </c>
      <c r="K2517" t="s">
        <v>93</v>
      </c>
      <c r="L2517" t="s">
        <v>70</v>
      </c>
      <c r="N2517" t="s">
        <v>59</v>
      </c>
      <c r="O2517" t="s">
        <v>70</v>
      </c>
      <c r="S2517" t="s">
        <v>125</v>
      </c>
      <c r="AD2517" t="s">
        <v>42</v>
      </c>
      <c r="AL2517" t="s">
        <v>43</v>
      </c>
    </row>
    <row r="2518" spans="1:38" x14ac:dyDescent="0.25">
      <c r="A2518">
        <v>2516</v>
      </c>
      <c r="B2518" t="s">
        <v>6711</v>
      </c>
      <c r="C2518" s="6" t="s">
        <v>6712</v>
      </c>
      <c r="D2518">
        <v>53</v>
      </c>
      <c r="E2518" t="s">
        <v>54</v>
      </c>
      <c r="F2518" t="s">
        <v>55</v>
      </c>
      <c r="G2518" t="s">
        <v>58</v>
      </c>
      <c r="H2518" t="s">
        <v>49</v>
      </c>
      <c r="I2518" t="s">
        <v>57</v>
      </c>
      <c r="J2518" t="s">
        <v>58</v>
      </c>
      <c r="L2518" t="s">
        <v>70</v>
      </c>
      <c r="N2518" t="s">
        <v>69</v>
      </c>
      <c r="O2518" t="s">
        <v>70</v>
      </c>
      <c r="P2518" t="s">
        <v>58</v>
      </c>
      <c r="S2518" t="s">
        <v>6713</v>
      </c>
      <c r="W2518" t="s">
        <v>42</v>
      </c>
      <c r="AA2518" t="s">
        <v>42</v>
      </c>
      <c r="AK2518" t="s">
        <v>42</v>
      </c>
      <c r="AL2518" t="s">
        <v>43</v>
      </c>
    </row>
    <row r="2519" spans="1:38" x14ac:dyDescent="0.25">
      <c r="A2519">
        <v>2517</v>
      </c>
      <c r="B2519" t="s">
        <v>6714</v>
      </c>
      <c r="C2519" s="6" t="s">
        <v>1204</v>
      </c>
      <c r="D2519">
        <v>51</v>
      </c>
      <c r="E2519" t="s">
        <v>46</v>
      </c>
      <c r="F2519" t="s">
        <v>55</v>
      </c>
      <c r="G2519" t="s">
        <v>136</v>
      </c>
      <c r="H2519" t="s">
        <v>137</v>
      </c>
      <c r="I2519" t="s">
        <v>57</v>
      </c>
      <c r="J2519" t="s">
        <v>136</v>
      </c>
      <c r="K2519" t="s">
        <v>137</v>
      </c>
      <c r="L2519" t="s">
        <v>70</v>
      </c>
      <c r="N2519" t="s">
        <v>166</v>
      </c>
      <c r="O2519" t="s">
        <v>70</v>
      </c>
      <c r="P2519" t="s">
        <v>136</v>
      </c>
      <c r="Q2519" t="s">
        <v>137</v>
      </c>
      <c r="S2519" t="s">
        <v>6715</v>
      </c>
      <c r="V2519" t="s">
        <v>42</v>
      </c>
      <c r="W2519" t="s">
        <v>42</v>
      </c>
      <c r="AA2519" t="s">
        <v>42</v>
      </c>
      <c r="AC2519" t="s">
        <v>42</v>
      </c>
      <c r="AK2519" t="s">
        <v>42</v>
      </c>
      <c r="AL2519" t="s">
        <v>43</v>
      </c>
    </row>
    <row r="2520" spans="1:38" x14ac:dyDescent="0.25">
      <c r="A2520">
        <v>2518</v>
      </c>
      <c r="B2520" t="s">
        <v>6716</v>
      </c>
      <c r="C2520" s="6" t="s">
        <v>3231</v>
      </c>
      <c r="D2520">
        <v>50</v>
      </c>
      <c r="E2520" t="s">
        <v>46</v>
      </c>
      <c r="F2520" t="s">
        <v>55</v>
      </c>
      <c r="G2520" t="s">
        <v>2906</v>
      </c>
      <c r="H2520" t="s">
        <v>142</v>
      </c>
      <c r="I2520" t="s">
        <v>57</v>
      </c>
      <c r="J2520" t="s">
        <v>1500</v>
      </c>
      <c r="L2520" t="s">
        <v>34</v>
      </c>
      <c r="M2520" t="s">
        <v>982</v>
      </c>
      <c r="N2520" t="s">
        <v>59</v>
      </c>
      <c r="O2520" t="s">
        <v>424</v>
      </c>
      <c r="P2520" t="s">
        <v>1500</v>
      </c>
      <c r="S2520" t="s">
        <v>6717</v>
      </c>
      <c r="V2520" t="s">
        <v>42</v>
      </c>
      <c r="AA2520" t="s">
        <v>42</v>
      </c>
      <c r="AB2520" t="s">
        <v>42</v>
      </c>
      <c r="AK2520" t="s">
        <v>42</v>
      </c>
      <c r="AL2520" t="s">
        <v>43</v>
      </c>
    </row>
    <row r="2521" spans="1:38" x14ac:dyDescent="0.25">
      <c r="A2521">
        <v>2519</v>
      </c>
      <c r="B2521" t="s">
        <v>6718</v>
      </c>
      <c r="C2521" s="6" t="s">
        <v>5189</v>
      </c>
      <c r="D2521">
        <v>59</v>
      </c>
      <c r="E2521" t="s">
        <v>54</v>
      </c>
      <c r="F2521" t="s">
        <v>55</v>
      </c>
      <c r="G2521" t="s">
        <v>2897</v>
      </c>
      <c r="J2521" t="s">
        <v>201</v>
      </c>
      <c r="K2521" t="s">
        <v>202</v>
      </c>
      <c r="L2521" t="s">
        <v>50</v>
      </c>
      <c r="N2521" t="s">
        <v>102</v>
      </c>
      <c r="O2521" t="s">
        <v>70</v>
      </c>
      <c r="S2521" t="s">
        <v>6719</v>
      </c>
      <c r="AB2521" t="s">
        <v>42</v>
      </c>
      <c r="AL2521" t="s">
        <v>43</v>
      </c>
    </row>
    <row r="2522" spans="1:38" x14ac:dyDescent="0.25">
      <c r="A2522">
        <v>2520</v>
      </c>
      <c r="B2522" t="s">
        <v>6720</v>
      </c>
      <c r="C2522" s="6" t="s">
        <v>1076</v>
      </c>
      <c r="D2522">
        <v>29</v>
      </c>
      <c r="E2522" t="s">
        <v>46</v>
      </c>
      <c r="F2522" t="s">
        <v>55</v>
      </c>
      <c r="G2522" t="s">
        <v>341</v>
      </c>
      <c r="H2522" t="s">
        <v>101</v>
      </c>
      <c r="I2522" t="s">
        <v>57</v>
      </c>
      <c r="J2522" t="s">
        <v>93</v>
      </c>
      <c r="K2522" t="s">
        <v>93</v>
      </c>
      <c r="L2522" t="s">
        <v>50</v>
      </c>
      <c r="N2522" t="s">
        <v>166</v>
      </c>
      <c r="O2522" t="s">
        <v>110</v>
      </c>
      <c r="P2522" t="s">
        <v>92</v>
      </c>
      <c r="Q2522" t="s">
        <v>93</v>
      </c>
      <c r="S2522" t="s">
        <v>6721</v>
      </c>
      <c r="W2522" t="s">
        <v>42</v>
      </c>
      <c r="X2522" t="s">
        <v>42</v>
      </c>
      <c r="AA2522" t="s">
        <v>42</v>
      </c>
      <c r="AK2522" t="s">
        <v>42</v>
      </c>
      <c r="AL2522" t="s">
        <v>43</v>
      </c>
    </row>
    <row r="2523" spans="1:38" x14ac:dyDescent="0.25">
      <c r="A2523">
        <v>2521</v>
      </c>
      <c r="B2523" t="s">
        <v>6722</v>
      </c>
      <c r="C2523" s="6" t="s">
        <v>3655</v>
      </c>
      <c r="D2523">
        <v>41</v>
      </c>
      <c r="E2523" t="s">
        <v>46</v>
      </c>
      <c r="F2523" t="s">
        <v>55</v>
      </c>
      <c r="G2523" t="s">
        <v>496</v>
      </c>
      <c r="H2523" t="s">
        <v>101</v>
      </c>
      <c r="I2523" t="s">
        <v>57</v>
      </c>
      <c r="J2523" t="s">
        <v>496</v>
      </c>
      <c r="K2523" t="s">
        <v>101</v>
      </c>
      <c r="L2523" t="s">
        <v>70</v>
      </c>
      <c r="N2523" t="s">
        <v>59</v>
      </c>
      <c r="O2523" t="s">
        <v>70</v>
      </c>
      <c r="P2523" t="s">
        <v>496</v>
      </c>
      <c r="Q2523" t="s">
        <v>101</v>
      </c>
      <c r="S2523" t="s">
        <v>6723</v>
      </c>
      <c r="Y2523" t="s">
        <v>42</v>
      </c>
      <c r="Z2523" t="s">
        <v>42</v>
      </c>
      <c r="AD2523" t="s">
        <v>42</v>
      </c>
      <c r="AK2523" t="s">
        <v>42</v>
      </c>
      <c r="AL2523" t="s">
        <v>43</v>
      </c>
    </row>
    <row r="2524" spans="1:38" x14ac:dyDescent="0.25">
      <c r="A2524">
        <v>2522</v>
      </c>
      <c r="B2524" t="s">
        <v>6724</v>
      </c>
      <c r="C2524" s="6" t="s">
        <v>3640</v>
      </c>
      <c r="D2524">
        <v>44</v>
      </c>
      <c r="E2524" t="s">
        <v>54</v>
      </c>
      <c r="F2524" t="s">
        <v>106</v>
      </c>
      <c r="G2524" t="s">
        <v>82</v>
      </c>
      <c r="H2524" t="s">
        <v>82</v>
      </c>
      <c r="I2524" t="s">
        <v>57</v>
      </c>
      <c r="J2524" t="s">
        <v>82</v>
      </c>
      <c r="L2524" t="s">
        <v>70</v>
      </c>
      <c r="N2524" t="s">
        <v>69</v>
      </c>
      <c r="O2524" t="s">
        <v>70</v>
      </c>
      <c r="P2524" t="s">
        <v>82</v>
      </c>
      <c r="S2524" t="s">
        <v>538</v>
      </c>
      <c r="U2524" t="s">
        <v>42</v>
      </c>
      <c r="AK2524" t="s">
        <v>42</v>
      </c>
      <c r="AL2524" t="s">
        <v>43</v>
      </c>
    </row>
    <row r="2525" spans="1:38" x14ac:dyDescent="0.25">
      <c r="A2525">
        <v>2523</v>
      </c>
      <c r="B2525" t="s">
        <v>6725</v>
      </c>
      <c r="C2525" s="6" t="s">
        <v>6606</v>
      </c>
      <c r="D2525">
        <v>59</v>
      </c>
      <c r="E2525" t="s">
        <v>46</v>
      </c>
      <c r="F2525" t="s">
        <v>55</v>
      </c>
      <c r="G2525" t="s">
        <v>1243</v>
      </c>
      <c r="H2525" t="s">
        <v>82</v>
      </c>
      <c r="J2525" t="s">
        <v>82</v>
      </c>
      <c r="K2525" t="s">
        <v>82</v>
      </c>
      <c r="L2525" t="s">
        <v>50</v>
      </c>
      <c r="N2525" t="s">
        <v>6726</v>
      </c>
      <c r="O2525" t="s">
        <v>70</v>
      </c>
      <c r="S2525" t="s">
        <v>6727</v>
      </c>
      <c r="U2525" t="s">
        <v>42</v>
      </c>
      <c r="V2525" t="s">
        <v>42</v>
      </c>
      <c r="AL2525" t="s">
        <v>43</v>
      </c>
    </row>
    <row r="2526" spans="1:38" x14ac:dyDescent="0.25">
      <c r="A2526">
        <v>2524</v>
      </c>
      <c r="B2526" t="s">
        <v>6728</v>
      </c>
      <c r="C2526" s="6" t="s">
        <v>409</v>
      </c>
      <c r="D2526">
        <v>54</v>
      </c>
      <c r="E2526" t="s">
        <v>54</v>
      </c>
      <c r="F2526" t="s">
        <v>55</v>
      </c>
      <c r="G2526" t="s">
        <v>208</v>
      </c>
      <c r="H2526" t="s">
        <v>93</v>
      </c>
      <c r="I2526" t="s">
        <v>57</v>
      </c>
      <c r="J2526" t="s">
        <v>208</v>
      </c>
      <c r="K2526" t="s">
        <v>93</v>
      </c>
      <c r="L2526" t="s">
        <v>70</v>
      </c>
      <c r="N2526" t="s">
        <v>59</v>
      </c>
      <c r="O2526" t="s">
        <v>70</v>
      </c>
      <c r="P2526" t="s">
        <v>208</v>
      </c>
      <c r="Q2526" t="s">
        <v>93</v>
      </c>
      <c r="R2526" t="s">
        <v>57</v>
      </c>
      <c r="S2526" t="s">
        <v>6729</v>
      </c>
      <c r="U2526" t="s">
        <v>42</v>
      </c>
      <c r="W2526" t="s">
        <v>42</v>
      </c>
      <c r="AL2526" t="s">
        <v>43</v>
      </c>
    </row>
    <row r="2527" spans="1:38" x14ac:dyDescent="0.25">
      <c r="A2527">
        <v>2525</v>
      </c>
      <c r="B2527" t="s">
        <v>6730</v>
      </c>
      <c r="C2527" s="6" t="s">
        <v>5132</v>
      </c>
      <c r="D2527">
        <v>48</v>
      </c>
      <c r="E2527" t="s">
        <v>46</v>
      </c>
      <c r="F2527" t="s">
        <v>55</v>
      </c>
      <c r="G2527" t="s">
        <v>683</v>
      </c>
      <c r="H2527" t="s">
        <v>49</v>
      </c>
      <c r="I2527" t="s">
        <v>57</v>
      </c>
      <c r="J2527" t="s">
        <v>58</v>
      </c>
      <c r="L2527" t="s">
        <v>50</v>
      </c>
      <c r="N2527" t="s">
        <v>59</v>
      </c>
      <c r="O2527" t="s">
        <v>60</v>
      </c>
      <c r="P2527" t="s">
        <v>61</v>
      </c>
      <c r="S2527" t="s">
        <v>342</v>
      </c>
      <c r="U2527" t="s">
        <v>42</v>
      </c>
      <c r="AK2527" t="s">
        <v>42</v>
      </c>
      <c r="AL2527" t="s">
        <v>43</v>
      </c>
    </row>
    <row r="2528" spans="1:38" x14ac:dyDescent="0.25">
      <c r="A2528">
        <v>2526</v>
      </c>
      <c r="B2528" t="s">
        <v>6731</v>
      </c>
      <c r="C2528" s="6" t="s">
        <v>2905</v>
      </c>
      <c r="D2528">
        <v>29</v>
      </c>
      <c r="E2528" t="s">
        <v>46</v>
      </c>
      <c r="F2528" t="s">
        <v>55</v>
      </c>
      <c r="G2528" t="s">
        <v>1213</v>
      </c>
      <c r="H2528" t="s">
        <v>142</v>
      </c>
      <c r="I2528" t="s">
        <v>57</v>
      </c>
      <c r="J2528" t="s">
        <v>1131</v>
      </c>
      <c r="K2528" t="s">
        <v>101</v>
      </c>
      <c r="L2528" t="s">
        <v>34</v>
      </c>
      <c r="M2528" t="s">
        <v>6732</v>
      </c>
      <c r="N2528" t="s">
        <v>170</v>
      </c>
      <c r="O2528" t="s">
        <v>110</v>
      </c>
      <c r="P2528" t="s">
        <v>1131</v>
      </c>
      <c r="Q2528" t="s">
        <v>101</v>
      </c>
      <c r="S2528" t="s">
        <v>6733</v>
      </c>
      <c r="V2528" t="s">
        <v>42</v>
      </c>
      <c r="W2528" t="s">
        <v>42</v>
      </c>
      <c r="AK2528" t="s">
        <v>42</v>
      </c>
      <c r="AL2528" t="s">
        <v>43</v>
      </c>
    </row>
    <row r="2529" spans="1:38" x14ac:dyDescent="0.25">
      <c r="A2529">
        <v>2527</v>
      </c>
      <c r="B2529" t="s">
        <v>6734</v>
      </c>
      <c r="C2529" s="6" t="s">
        <v>119</v>
      </c>
      <c r="D2529">
        <v>56</v>
      </c>
      <c r="E2529" t="s">
        <v>54</v>
      </c>
      <c r="F2529" t="s">
        <v>55</v>
      </c>
      <c r="G2529" t="s">
        <v>3711</v>
      </c>
      <c r="H2529" t="s">
        <v>101</v>
      </c>
      <c r="I2529" t="s">
        <v>57</v>
      </c>
      <c r="J2529" t="s">
        <v>3711</v>
      </c>
      <c r="K2529" t="s">
        <v>101</v>
      </c>
      <c r="L2529" t="s">
        <v>70</v>
      </c>
      <c r="O2529" t="s">
        <v>70</v>
      </c>
      <c r="S2529" t="s">
        <v>6735</v>
      </c>
      <c r="AC2529" t="s">
        <v>42</v>
      </c>
      <c r="AG2529" t="s">
        <v>42</v>
      </c>
      <c r="AI2529" t="s">
        <v>3432</v>
      </c>
      <c r="AJ2529" t="s">
        <v>42</v>
      </c>
      <c r="AK2529" t="s">
        <v>42</v>
      </c>
      <c r="AL2529" t="s">
        <v>43</v>
      </c>
    </row>
    <row r="2530" spans="1:38" x14ac:dyDescent="0.25">
      <c r="A2530">
        <v>2528</v>
      </c>
      <c r="B2530" t="s">
        <v>6736</v>
      </c>
      <c r="C2530" s="6" t="s">
        <v>4395</v>
      </c>
      <c r="D2530">
        <v>30</v>
      </c>
      <c r="E2530" t="s">
        <v>46</v>
      </c>
      <c r="F2530" t="s">
        <v>55</v>
      </c>
      <c r="G2530" t="s">
        <v>469</v>
      </c>
      <c r="H2530" t="s">
        <v>202</v>
      </c>
      <c r="I2530" t="s">
        <v>57</v>
      </c>
      <c r="J2530" t="s">
        <v>469</v>
      </c>
      <c r="K2530" t="s">
        <v>202</v>
      </c>
      <c r="L2530" t="s">
        <v>70</v>
      </c>
      <c r="N2530" t="s">
        <v>59</v>
      </c>
      <c r="O2530" t="s">
        <v>70</v>
      </c>
      <c r="P2530" t="s">
        <v>469</v>
      </c>
      <c r="Q2530" t="s">
        <v>202</v>
      </c>
      <c r="S2530" t="s">
        <v>6737</v>
      </c>
      <c r="U2530" t="s">
        <v>42</v>
      </c>
      <c r="W2530" t="s">
        <v>42</v>
      </c>
      <c r="X2530" t="s">
        <v>42</v>
      </c>
      <c r="AD2530" t="s">
        <v>42</v>
      </c>
      <c r="AK2530" t="s">
        <v>42</v>
      </c>
      <c r="AL2530" t="s">
        <v>43</v>
      </c>
    </row>
    <row r="2531" spans="1:38" x14ac:dyDescent="0.25">
      <c r="A2531">
        <v>2529</v>
      </c>
      <c r="B2531" t="s">
        <v>6738</v>
      </c>
      <c r="C2531" s="6" t="s">
        <v>3251</v>
      </c>
      <c r="D2531">
        <v>46</v>
      </c>
      <c r="E2531" t="s">
        <v>54</v>
      </c>
      <c r="F2531" t="s">
        <v>55</v>
      </c>
      <c r="G2531" t="s">
        <v>5058</v>
      </c>
      <c r="H2531" t="s">
        <v>49</v>
      </c>
      <c r="J2531" t="s">
        <v>58</v>
      </c>
      <c r="K2531" t="s">
        <v>49</v>
      </c>
      <c r="L2531" t="s">
        <v>50</v>
      </c>
      <c r="N2531" t="s">
        <v>102</v>
      </c>
      <c r="O2531" t="s">
        <v>70</v>
      </c>
      <c r="S2531" t="s">
        <v>2204</v>
      </c>
      <c r="Y2531" t="s">
        <v>42</v>
      </c>
      <c r="AL2531" t="s">
        <v>43</v>
      </c>
    </row>
    <row r="2532" spans="1:38" x14ac:dyDescent="0.25">
      <c r="A2532">
        <v>2530</v>
      </c>
      <c r="B2532" t="s">
        <v>6739</v>
      </c>
      <c r="C2532" s="6" t="s">
        <v>3605</v>
      </c>
      <c r="D2532">
        <v>49</v>
      </c>
      <c r="E2532" t="s">
        <v>54</v>
      </c>
      <c r="F2532" t="s">
        <v>55</v>
      </c>
      <c r="G2532" t="s">
        <v>320</v>
      </c>
      <c r="H2532" t="s">
        <v>49</v>
      </c>
      <c r="J2532" t="s">
        <v>146</v>
      </c>
      <c r="K2532" t="s">
        <v>49</v>
      </c>
      <c r="L2532" t="s">
        <v>50</v>
      </c>
      <c r="N2532" t="s">
        <v>59</v>
      </c>
      <c r="O2532" t="s">
        <v>70</v>
      </c>
      <c r="S2532" t="s">
        <v>6740</v>
      </c>
      <c r="V2532" t="s">
        <v>42</v>
      </c>
      <c r="W2532" t="s">
        <v>42</v>
      </c>
      <c r="AL2532" t="s">
        <v>43</v>
      </c>
    </row>
    <row r="2533" spans="1:38" x14ac:dyDescent="0.25">
      <c r="A2533">
        <v>2531</v>
      </c>
      <c r="B2533" t="s">
        <v>6741</v>
      </c>
      <c r="C2533" s="6" t="s">
        <v>960</v>
      </c>
      <c r="D2533">
        <v>34</v>
      </c>
      <c r="E2533" t="s">
        <v>46</v>
      </c>
      <c r="F2533" t="s">
        <v>55</v>
      </c>
      <c r="G2533" t="s">
        <v>136</v>
      </c>
      <c r="H2533" t="s">
        <v>137</v>
      </c>
      <c r="I2533" t="s">
        <v>57</v>
      </c>
      <c r="J2533" t="s">
        <v>136</v>
      </c>
      <c r="K2533" t="s">
        <v>137</v>
      </c>
      <c r="L2533" t="s">
        <v>50</v>
      </c>
      <c r="N2533" t="s">
        <v>166</v>
      </c>
      <c r="O2533" t="s">
        <v>70</v>
      </c>
      <c r="P2533" t="s">
        <v>136</v>
      </c>
      <c r="Q2533" t="s">
        <v>137</v>
      </c>
      <c r="R2533" t="s">
        <v>57</v>
      </c>
      <c r="S2533" t="s">
        <v>252</v>
      </c>
      <c r="U2533" t="s">
        <v>42</v>
      </c>
      <c r="W2533" t="s">
        <v>42</v>
      </c>
      <c r="AL2533" t="s">
        <v>43</v>
      </c>
    </row>
    <row r="2534" spans="1:38" x14ac:dyDescent="0.25">
      <c r="A2534">
        <v>2532</v>
      </c>
      <c r="B2534" t="s">
        <v>6742</v>
      </c>
      <c r="C2534" s="6" t="s">
        <v>3690</v>
      </c>
      <c r="D2534">
        <v>57</v>
      </c>
      <c r="E2534" t="s">
        <v>46</v>
      </c>
      <c r="F2534" t="s">
        <v>55</v>
      </c>
      <c r="G2534" t="s">
        <v>1496</v>
      </c>
      <c r="H2534" t="s">
        <v>101</v>
      </c>
      <c r="I2534" t="s">
        <v>57</v>
      </c>
      <c r="J2534" t="s">
        <v>422</v>
      </c>
      <c r="K2534" t="s">
        <v>82</v>
      </c>
      <c r="L2534" t="s">
        <v>50</v>
      </c>
      <c r="N2534" t="s">
        <v>59</v>
      </c>
      <c r="O2534" t="s">
        <v>287</v>
      </c>
      <c r="P2534" t="s">
        <v>422</v>
      </c>
      <c r="Q2534" t="s">
        <v>82</v>
      </c>
      <c r="R2534" t="s">
        <v>57</v>
      </c>
      <c r="S2534" t="s">
        <v>342</v>
      </c>
      <c r="U2534" t="s">
        <v>42</v>
      </c>
      <c r="AL2534" t="s">
        <v>43</v>
      </c>
    </row>
    <row r="2535" spans="1:38" x14ac:dyDescent="0.25">
      <c r="A2535">
        <v>2533</v>
      </c>
      <c r="B2535" t="s">
        <v>6743</v>
      </c>
      <c r="C2535" s="6" t="s">
        <v>6744</v>
      </c>
      <c r="D2535">
        <v>55</v>
      </c>
      <c r="E2535" t="s">
        <v>46</v>
      </c>
      <c r="F2535" t="s">
        <v>47</v>
      </c>
      <c r="G2535" t="s">
        <v>93</v>
      </c>
      <c r="H2535" t="s">
        <v>93</v>
      </c>
      <c r="I2535" t="s">
        <v>57</v>
      </c>
      <c r="J2535" t="s">
        <v>93</v>
      </c>
      <c r="L2535" t="s">
        <v>50</v>
      </c>
      <c r="N2535" t="s">
        <v>6745</v>
      </c>
      <c r="O2535" t="s">
        <v>70</v>
      </c>
      <c r="P2535" t="s">
        <v>93</v>
      </c>
      <c r="S2535" t="s">
        <v>6746</v>
      </c>
      <c r="U2535" t="s">
        <v>42</v>
      </c>
      <c r="AF2535" t="s">
        <v>42</v>
      </c>
      <c r="AK2535" t="s">
        <v>42</v>
      </c>
      <c r="AL2535" t="s">
        <v>43</v>
      </c>
    </row>
    <row r="2536" spans="1:38" x14ac:dyDescent="0.25">
      <c r="A2536">
        <v>2534</v>
      </c>
      <c r="B2536" t="s">
        <v>6747</v>
      </c>
      <c r="C2536" s="6" t="s">
        <v>6748</v>
      </c>
      <c r="D2536">
        <v>87</v>
      </c>
      <c r="E2536" t="s">
        <v>46</v>
      </c>
      <c r="F2536" t="s">
        <v>106</v>
      </c>
      <c r="G2536" t="s">
        <v>93</v>
      </c>
      <c r="H2536" t="s">
        <v>93</v>
      </c>
      <c r="J2536" t="s">
        <v>93</v>
      </c>
      <c r="K2536" t="s">
        <v>93</v>
      </c>
      <c r="L2536" t="s">
        <v>70</v>
      </c>
      <c r="N2536" t="s">
        <v>2633</v>
      </c>
      <c r="O2536" t="s">
        <v>70</v>
      </c>
      <c r="S2536" t="s">
        <v>2519</v>
      </c>
      <c r="Y2536" t="s">
        <v>42</v>
      </c>
      <c r="AL2536" t="s">
        <v>43</v>
      </c>
    </row>
    <row r="2537" spans="1:38" x14ac:dyDescent="0.25">
      <c r="A2537">
        <v>2535</v>
      </c>
      <c r="B2537" t="s">
        <v>6749</v>
      </c>
      <c r="C2537" s="6" t="s">
        <v>4823</v>
      </c>
      <c r="D2537">
        <v>29</v>
      </c>
      <c r="E2537" t="s">
        <v>46</v>
      </c>
      <c r="F2537" t="s">
        <v>55</v>
      </c>
      <c r="G2537" t="s">
        <v>208</v>
      </c>
      <c r="H2537" t="s">
        <v>93</v>
      </c>
      <c r="J2537" t="s">
        <v>208</v>
      </c>
      <c r="K2537" t="s">
        <v>93</v>
      </c>
      <c r="L2537" t="s">
        <v>70</v>
      </c>
      <c r="N2537" t="s">
        <v>59</v>
      </c>
      <c r="O2537" t="s">
        <v>70</v>
      </c>
      <c r="S2537" t="s">
        <v>6750</v>
      </c>
      <c r="U2537" t="s">
        <v>42</v>
      </c>
      <c r="W2537" t="s">
        <v>42</v>
      </c>
      <c r="AL2537" t="s">
        <v>43</v>
      </c>
    </row>
    <row r="2538" spans="1:38" x14ac:dyDescent="0.25">
      <c r="A2538">
        <v>2536</v>
      </c>
      <c r="B2538" t="s">
        <v>6751</v>
      </c>
      <c r="C2538" s="6" t="s">
        <v>6752</v>
      </c>
      <c r="D2538">
        <v>47</v>
      </c>
      <c r="E2538" t="s">
        <v>46</v>
      </c>
      <c r="F2538" t="s">
        <v>55</v>
      </c>
      <c r="G2538" t="s">
        <v>58</v>
      </c>
      <c r="H2538" t="s">
        <v>49</v>
      </c>
      <c r="J2538" t="s">
        <v>58</v>
      </c>
      <c r="K2538" t="s">
        <v>49</v>
      </c>
      <c r="L2538" t="s">
        <v>34</v>
      </c>
      <c r="M2538" t="s">
        <v>6753</v>
      </c>
      <c r="N2538" t="s">
        <v>59</v>
      </c>
      <c r="O2538" t="s">
        <v>110</v>
      </c>
      <c r="S2538" t="s">
        <v>1012</v>
      </c>
      <c r="V2538" t="s">
        <v>42</v>
      </c>
      <c r="AL2538" t="s">
        <v>43</v>
      </c>
    </row>
    <row r="2539" spans="1:38" x14ac:dyDescent="0.25">
      <c r="A2539">
        <v>2537</v>
      </c>
      <c r="B2539" t="s">
        <v>6754</v>
      </c>
      <c r="C2539" s="6" t="s">
        <v>745</v>
      </c>
      <c r="D2539">
        <v>24</v>
      </c>
      <c r="E2539" t="s">
        <v>46</v>
      </c>
      <c r="F2539" t="s">
        <v>55</v>
      </c>
      <c r="G2539" t="s">
        <v>418</v>
      </c>
      <c r="H2539" t="s">
        <v>93</v>
      </c>
      <c r="I2539" t="s">
        <v>57</v>
      </c>
      <c r="J2539" t="s">
        <v>93</v>
      </c>
      <c r="K2539" t="s">
        <v>93</v>
      </c>
      <c r="L2539" t="s">
        <v>50</v>
      </c>
      <c r="N2539" t="s">
        <v>59</v>
      </c>
      <c r="O2539" t="s">
        <v>287</v>
      </c>
      <c r="P2539" t="s">
        <v>93</v>
      </c>
      <c r="Q2539" t="s">
        <v>93</v>
      </c>
      <c r="R2539" t="s">
        <v>57</v>
      </c>
      <c r="S2539" t="s">
        <v>159</v>
      </c>
      <c r="U2539" t="s">
        <v>42</v>
      </c>
      <c r="W2539" t="s">
        <v>42</v>
      </c>
      <c r="AL2539" t="s">
        <v>43</v>
      </c>
    </row>
    <row r="2540" spans="1:38" x14ac:dyDescent="0.25">
      <c r="A2540">
        <v>2538</v>
      </c>
      <c r="B2540" t="s">
        <v>6755</v>
      </c>
      <c r="C2540" s="6" t="s">
        <v>5692</v>
      </c>
      <c r="D2540">
        <v>37</v>
      </c>
      <c r="E2540" t="s">
        <v>46</v>
      </c>
      <c r="F2540" t="s">
        <v>55</v>
      </c>
      <c r="G2540" t="s">
        <v>6756</v>
      </c>
      <c r="J2540" t="s">
        <v>82</v>
      </c>
      <c r="K2540" t="s">
        <v>82</v>
      </c>
      <c r="L2540" t="s">
        <v>50</v>
      </c>
      <c r="N2540" t="s">
        <v>269</v>
      </c>
      <c r="O2540" t="s">
        <v>4242</v>
      </c>
      <c r="S2540" t="s">
        <v>84</v>
      </c>
      <c r="U2540" t="s">
        <v>42</v>
      </c>
      <c r="AL2540" t="s">
        <v>43</v>
      </c>
    </row>
    <row r="2541" spans="1:38" x14ac:dyDescent="0.25">
      <c r="A2541">
        <v>2539</v>
      </c>
      <c r="B2541" t="s">
        <v>6757</v>
      </c>
      <c r="C2541" s="6" t="s">
        <v>2672</v>
      </c>
      <c r="D2541">
        <v>34</v>
      </c>
      <c r="E2541" t="s">
        <v>46</v>
      </c>
      <c r="F2541" t="s">
        <v>55</v>
      </c>
      <c r="G2541" t="s">
        <v>4539</v>
      </c>
      <c r="H2541" t="s">
        <v>142</v>
      </c>
      <c r="I2541" t="s">
        <v>57</v>
      </c>
      <c r="J2541" t="s">
        <v>4539</v>
      </c>
      <c r="K2541" t="s">
        <v>142</v>
      </c>
      <c r="L2541" t="s">
        <v>70</v>
      </c>
      <c r="N2541" t="s">
        <v>166</v>
      </c>
      <c r="O2541" t="s">
        <v>70</v>
      </c>
      <c r="P2541" t="s">
        <v>4539</v>
      </c>
      <c r="Q2541" t="s">
        <v>142</v>
      </c>
      <c r="S2541" t="s">
        <v>6758</v>
      </c>
      <c r="V2541" t="s">
        <v>42</v>
      </c>
      <c r="W2541" t="s">
        <v>42</v>
      </c>
      <c r="AA2541" t="s">
        <v>42</v>
      </c>
      <c r="AC2541" t="s">
        <v>42</v>
      </c>
      <c r="AK2541" t="s">
        <v>42</v>
      </c>
      <c r="AL2541" t="s">
        <v>43</v>
      </c>
    </row>
    <row r="2542" spans="1:38" x14ac:dyDescent="0.25">
      <c r="A2542">
        <v>2540</v>
      </c>
      <c r="B2542" t="s">
        <v>6759</v>
      </c>
      <c r="C2542" s="6" t="s">
        <v>6760</v>
      </c>
      <c r="D2542">
        <v>38</v>
      </c>
      <c r="E2542" t="s">
        <v>46</v>
      </c>
      <c r="F2542" t="s">
        <v>55</v>
      </c>
      <c r="G2542" t="s">
        <v>381</v>
      </c>
      <c r="H2542" t="s">
        <v>381</v>
      </c>
      <c r="I2542" t="s">
        <v>191</v>
      </c>
      <c r="J2542" t="s">
        <v>226</v>
      </c>
      <c r="K2542" t="s">
        <v>101</v>
      </c>
      <c r="L2542" t="s">
        <v>34</v>
      </c>
      <c r="N2542" t="s">
        <v>59</v>
      </c>
      <c r="O2542" t="s">
        <v>110</v>
      </c>
      <c r="P2542" t="s">
        <v>226</v>
      </c>
      <c r="Q2542" t="s">
        <v>101</v>
      </c>
      <c r="S2542" t="s">
        <v>6761</v>
      </c>
      <c r="U2542" t="s">
        <v>42</v>
      </c>
      <c r="V2542" t="s">
        <v>42</v>
      </c>
      <c r="W2542" t="s">
        <v>42</v>
      </c>
      <c r="X2542" t="s">
        <v>42</v>
      </c>
      <c r="AC2542" t="s">
        <v>42</v>
      </c>
      <c r="AK2542" t="s">
        <v>42</v>
      </c>
      <c r="AL2542" t="s">
        <v>43</v>
      </c>
    </row>
    <row r="2543" spans="1:38" x14ac:dyDescent="0.25">
      <c r="A2543">
        <v>2541</v>
      </c>
      <c r="B2543" t="s">
        <v>6762</v>
      </c>
      <c r="C2543" s="6" t="s">
        <v>1421</v>
      </c>
      <c r="D2543">
        <v>58</v>
      </c>
      <c r="E2543" t="s">
        <v>46</v>
      </c>
      <c r="F2543" t="s">
        <v>55</v>
      </c>
      <c r="G2543" t="s">
        <v>136</v>
      </c>
      <c r="H2543" t="s">
        <v>137</v>
      </c>
      <c r="I2543" t="s">
        <v>57</v>
      </c>
      <c r="J2543" t="s">
        <v>136</v>
      </c>
      <c r="K2543" t="s">
        <v>137</v>
      </c>
      <c r="L2543" t="s">
        <v>34</v>
      </c>
      <c r="M2543" t="s">
        <v>1019</v>
      </c>
      <c r="N2543" t="s">
        <v>6763</v>
      </c>
      <c r="O2543" t="s">
        <v>377</v>
      </c>
      <c r="P2543" t="s">
        <v>136</v>
      </c>
      <c r="Q2543" t="s">
        <v>137</v>
      </c>
      <c r="R2543" t="s">
        <v>57</v>
      </c>
      <c r="S2543" t="s">
        <v>6764</v>
      </c>
      <c r="Y2543" t="s">
        <v>42</v>
      </c>
      <c r="AA2543" t="s">
        <v>42</v>
      </c>
      <c r="AL2543" t="s">
        <v>43</v>
      </c>
    </row>
    <row r="2544" spans="1:38" x14ac:dyDescent="0.25">
      <c r="A2544">
        <v>2542</v>
      </c>
      <c r="B2544" t="s">
        <v>6765</v>
      </c>
      <c r="C2544" s="6" t="s">
        <v>1776</v>
      </c>
      <c r="D2544">
        <v>42</v>
      </c>
      <c r="E2544" t="s">
        <v>46</v>
      </c>
      <c r="F2544" t="s">
        <v>55</v>
      </c>
      <c r="G2544" t="s">
        <v>337</v>
      </c>
      <c r="H2544" t="s">
        <v>137</v>
      </c>
      <c r="I2544" t="s">
        <v>57</v>
      </c>
      <c r="J2544" t="s">
        <v>82</v>
      </c>
      <c r="K2544" t="s">
        <v>82</v>
      </c>
      <c r="L2544" t="s">
        <v>50</v>
      </c>
      <c r="N2544" t="s">
        <v>59</v>
      </c>
      <c r="O2544" t="s">
        <v>6766</v>
      </c>
      <c r="P2544" t="s">
        <v>82</v>
      </c>
      <c r="Q2544" t="s">
        <v>82</v>
      </c>
      <c r="S2544" t="s">
        <v>412</v>
      </c>
      <c r="W2544" t="s">
        <v>42</v>
      </c>
      <c r="AK2544" t="s">
        <v>42</v>
      </c>
      <c r="AL2544" t="s">
        <v>43</v>
      </c>
    </row>
    <row r="2545" spans="1:38" x14ac:dyDescent="0.25">
      <c r="A2545">
        <v>2543</v>
      </c>
      <c r="B2545" t="s">
        <v>6767</v>
      </c>
      <c r="C2545" s="6" t="s">
        <v>4487</v>
      </c>
      <c r="D2545">
        <v>28</v>
      </c>
      <c r="E2545" t="s">
        <v>54</v>
      </c>
      <c r="F2545" t="s">
        <v>55</v>
      </c>
      <c r="G2545" t="s">
        <v>93</v>
      </c>
      <c r="H2545" t="s">
        <v>93</v>
      </c>
      <c r="I2545" t="s">
        <v>57</v>
      </c>
      <c r="J2545" t="s">
        <v>93</v>
      </c>
      <c r="K2545" t="s">
        <v>93</v>
      </c>
      <c r="L2545" t="s">
        <v>50</v>
      </c>
      <c r="N2545" t="s">
        <v>166</v>
      </c>
      <c r="O2545" t="s">
        <v>70</v>
      </c>
      <c r="P2545" t="s">
        <v>93</v>
      </c>
      <c r="Q2545" t="s">
        <v>93</v>
      </c>
      <c r="R2545" t="s">
        <v>57</v>
      </c>
      <c r="S2545" t="s">
        <v>4710</v>
      </c>
      <c r="U2545" t="s">
        <v>42</v>
      </c>
      <c r="V2545" t="s">
        <v>42</v>
      </c>
      <c r="W2545" t="s">
        <v>42</v>
      </c>
      <c r="AL2545" t="s">
        <v>43</v>
      </c>
    </row>
    <row r="2546" spans="1:38" x14ac:dyDescent="0.25">
      <c r="A2546">
        <v>2544</v>
      </c>
      <c r="B2546" t="s">
        <v>6768</v>
      </c>
      <c r="C2546" s="6" t="s">
        <v>6769</v>
      </c>
      <c r="D2546">
        <v>42</v>
      </c>
      <c r="E2546" t="s">
        <v>54</v>
      </c>
      <c r="F2546" t="s">
        <v>55</v>
      </c>
      <c r="G2546" t="s">
        <v>192</v>
      </c>
      <c r="H2546" t="s">
        <v>82</v>
      </c>
      <c r="J2546" t="s">
        <v>192</v>
      </c>
      <c r="K2546" t="s">
        <v>82</v>
      </c>
      <c r="L2546" t="s">
        <v>70</v>
      </c>
      <c r="N2546" t="s">
        <v>102</v>
      </c>
      <c r="O2546" t="s">
        <v>70</v>
      </c>
      <c r="S2546" t="s">
        <v>125</v>
      </c>
      <c r="AD2546" t="s">
        <v>42</v>
      </c>
      <c r="AL2546" t="s">
        <v>43</v>
      </c>
    </row>
    <row r="2547" spans="1:38" x14ac:dyDescent="0.25">
      <c r="A2547">
        <v>2545</v>
      </c>
      <c r="B2547" t="s">
        <v>6770</v>
      </c>
      <c r="C2547" s="6" t="s">
        <v>1999</v>
      </c>
      <c r="D2547">
        <v>41</v>
      </c>
      <c r="E2547" t="s">
        <v>54</v>
      </c>
      <c r="F2547" t="s">
        <v>55</v>
      </c>
      <c r="G2547" t="s">
        <v>6771</v>
      </c>
      <c r="H2547" t="s">
        <v>202</v>
      </c>
      <c r="J2547" t="s">
        <v>384</v>
      </c>
      <c r="K2547" t="s">
        <v>202</v>
      </c>
      <c r="L2547" t="s">
        <v>50</v>
      </c>
      <c r="N2547" t="s">
        <v>102</v>
      </c>
      <c r="O2547" t="s">
        <v>70</v>
      </c>
      <c r="S2547" t="s">
        <v>6772</v>
      </c>
      <c r="AB2547" t="s">
        <v>42</v>
      </c>
      <c r="AL2547" t="s">
        <v>43</v>
      </c>
    </row>
    <row r="2548" spans="1:38" x14ac:dyDescent="0.25">
      <c r="A2548">
        <v>2546</v>
      </c>
      <c r="B2548" t="s">
        <v>6773</v>
      </c>
      <c r="C2548" s="6" t="s">
        <v>2639</v>
      </c>
      <c r="D2548">
        <v>36</v>
      </c>
      <c r="E2548" t="s">
        <v>46</v>
      </c>
      <c r="F2548" t="s">
        <v>55</v>
      </c>
      <c r="G2548" t="s">
        <v>502</v>
      </c>
      <c r="H2548" t="s">
        <v>82</v>
      </c>
      <c r="I2548" t="s">
        <v>57</v>
      </c>
      <c r="J2548" t="s">
        <v>502</v>
      </c>
      <c r="K2548" t="s">
        <v>82</v>
      </c>
      <c r="L2548" t="s">
        <v>70</v>
      </c>
      <c r="N2548" t="s">
        <v>456</v>
      </c>
      <c r="O2548" t="s">
        <v>70</v>
      </c>
      <c r="P2548" t="s">
        <v>502</v>
      </c>
      <c r="Q2548" t="s">
        <v>82</v>
      </c>
      <c r="R2548" t="s">
        <v>57</v>
      </c>
      <c r="S2548" t="s">
        <v>6774</v>
      </c>
      <c r="U2548" t="s">
        <v>42</v>
      </c>
      <c r="W2548" t="s">
        <v>42</v>
      </c>
      <c r="AA2548" t="s">
        <v>42</v>
      </c>
      <c r="AL2548" t="s">
        <v>43</v>
      </c>
    </row>
    <row r="2549" spans="1:38" x14ac:dyDescent="0.25">
      <c r="A2549">
        <v>2547</v>
      </c>
      <c r="B2549" t="s">
        <v>6775</v>
      </c>
      <c r="C2549" s="6" t="s">
        <v>3480</v>
      </c>
      <c r="D2549">
        <v>34</v>
      </c>
      <c r="E2549" t="s">
        <v>54</v>
      </c>
      <c r="F2549" t="s">
        <v>55</v>
      </c>
      <c r="G2549" t="s">
        <v>362</v>
      </c>
      <c r="J2549" t="s">
        <v>362</v>
      </c>
      <c r="L2549" t="s">
        <v>70</v>
      </c>
      <c r="N2549" t="s">
        <v>59</v>
      </c>
      <c r="O2549" t="s">
        <v>70</v>
      </c>
      <c r="S2549" t="s">
        <v>6776</v>
      </c>
      <c r="U2549" t="s">
        <v>42</v>
      </c>
      <c r="V2549" t="s">
        <v>42</v>
      </c>
      <c r="AA2549" t="s">
        <v>42</v>
      </c>
      <c r="AC2549" t="s">
        <v>42</v>
      </c>
      <c r="AL2549" t="s">
        <v>43</v>
      </c>
    </row>
    <row r="2550" spans="1:38" x14ac:dyDescent="0.25">
      <c r="A2550">
        <v>2548</v>
      </c>
      <c r="B2550" t="s">
        <v>6777</v>
      </c>
      <c r="C2550" s="6" t="s">
        <v>4984</v>
      </c>
      <c r="D2550">
        <v>23</v>
      </c>
      <c r="E2550" t="s">
        <v>54</v>
      </c>
      <c r="F2550" t="s">
        <v>55</v>
      </c>
      <c r="G2550" t="s">
        <v>146</v>
      </c>
      <c r="J2550" t="s">
        <v>146</v>
      </c>
      <c r="L2550" t="s">
        <v>70</v>
      </c>
      <c r="N2550" t="s">
        <v>69</v>
      </c>
      <c r="O2550" t="s">
        <v>70</v>
      </c>
      <c r="S2550" t="s">
        <v>6778</v>
      </c>
      <c r="U2550" t="s">
        <v>42</v>
      </c>
      <c r="AC2550" t="s">
        <v>42</v>
      </c>
      <c r="AL2550" t="s">
        <v>43</v>
      </c>
    </row>
    <row r="2551" spans="1:38" x14ac:dyDescent="0.25">
      <c r="A2551">
        <v>2549</v>
      </c>
      <c r="B2551" t="s">
        <v>6779</v>
      </c>
      <c r="C2551" s="6" t="s">
        <v>3489</v>
      </c>
      <c r="D2551">
        <v>34</v>
      </c>
      <c r="E2551" t="s">
        <v>54</v>
      </c>
      <c r="F2551" t="s">
        <v>55</v>
      </c>
      <c r="G2551" t="s">
        <v>320</v>
      </c>
      <c r="H2551" t="s">
        <v>49</v>
      </c>
      <c r="I2551" t="s">
        <v>57</v>
      </c>
      <c r="J2551" t="s">
        <v>320</v>
      </c>
      <c r="K2551" t="s">
        <v>49</v>
      </c>
      <c r="L2551" t="s">
        <v>70</v>
      </c>
      <c r="N2551" t="s">
        <v>59</v>
      </c>
      <c r="O2551" t="s">
        <v>70</v>
      </c>
      <c r="P2551" t="s">
        <v>320</v>
      </c>
      <c r="Q2551" t="s">
        <v>49</v>
      </c>
      <c r="R2551" t="s">
        <v>57</v>
      </c>
      <c r="S2551" t="s">
        <v>6780</v>
      </c>
      <c r="U2551" t="s">
        <v>42</v>
      </c>
      <c r="AC2551" t="s">
        <v>42</v>
      </c>
      <c r="AD2551" t="s">
        <v>42</v>
      </c>
      <c r="AE2551" t="s">
        <v>42</v>
      </c>
      <c r="AL2551" t="s">
        <v>43</v>
      </c>
    </row>
    <row r="2552" spans="1:38" x14ac:dyDescent="0.25">
      <c r="A2552">
        <v>2550</v>
      </c>
      <c r="B2552" t="s">
        <v>6781</v>
      </c>
      <c r="C2552" s="6" t="s">
        <v>3684</v>
      </c>
      <c r="D2552">
        <v>43</v>
      </c>
      <c r="E2552" t="s">
        <v>46</v>
      </c>
      <c r="F2552" t="s">
        <v>55</v>
      </c>
      <c r="G2552" t="s">
        <v>683</v>
      </c>
      <c r="H2552" t="s">
        <v>49</v>
      </c>
      <c r="I2552" t="s">
        <v>57</v>
      </c>
      <c r="J2552" t="s">
        <v>58</v>
      </c>
      <c r="K2552" t="s">
        <v>49</v>
      </c>
      <c r="L2552" t="s">
        <v>50</v>
      </c>
      <c r="N2552" t="s">
        <v>59</v>
      </c>
      <c r="O2552" t="s">
        <v>70</v>
      </c>
      <c r="P2552" t="s">
        <v>683</v>
      </c>
      <c r="Q2552" t="s">
        <v>49</v>
      </c>
      <c r="S2552" t="s">
        <v>6782</v>
      </c>
      <c r="W2552" t="s">
        <v>42</v>
      </c>
      <c r="X2552" t="s">
        <v>42</v>
      </c>
      <c r="AC2552" t="s">
        <v>42</v>
      </c>
      <c r="AK2552" t="s">
        <v>42</v>
      </c>
      <c r="AL2552" t="s">
        <v>43</v>
      </c>
    </row>
    <row r="2553" spans="1:38" x14ac:dyDescent="0.25">
      <c r="A2553">
        <v>2551</v>
      </c>
      <c r="B2553" t="s">
        <v>6783</v>
      </c>
      <c r="C2553" s="6" t="s">
        <v>755</v>
      </c>
      <c r="D2553">
        <v>39</v>
      </c>
      <c r="E2553" t="s">
        <v>46</v>
      </c>
      <c r="F2553" t="s">
        <v>106</v>
      </c>
      <c r="G2553" t="s">
        <v>146</v>
      </c>
      <c r="H2553" t="s">
        <v>49</v>
      </c>
      <c r="I2553" t="s">
        <v>57</v>
      </c>
      <c r="J2553" t="s">
        <v>146</v>
      </c>
      <c r="K2553" t="s">
        <v>49</v>
      </c>
      <c r="L2553" t="s">
        <v>50</v>
      </c>
      <c r="N2553" t="s">
        <v>166</v>
      </c>
      <c r="O2553" t="s">
        <v>70</v>
      </c>
      <c r="P2553" t="s">
        <v>146</v>
      </c>
      <c r="Q2553" t="s">
        <v>49</v>
      </c>
      <c r="R2553" t="s">
        <v>57</v>
      </c>
      <c r="S2553" t="s">
        <v>6784</v>
      </c>
      <c r="U2553" t="s">
        <v>42</v>
      </c>
      <c r="W2553" t="s">
        <v>42</v>
      </c>
      <c r="AC2553" t="s">
        <v>42</v>
      </c>
      <c r="AL2553" t="s">
        <v>43</v>
      </c>
    </row>
    <row r="2554" spans="1:38" x14ac:dyDescent="0.25">
      <c r="A2554">
        <v>2552</v>
      </c>
      <c r="B2554" t="s">
        <v>6785</v>
      </c>
      <c r="C2554" s="6" t="s">
        <v>2841</v>
      </c>
      <c r="D2554">
        <v>19</v>
      </c>
      <c r="E2554" t="s">
        <v>46</v>
      </c>
      <c r="F2554" t="s">
        <v>55</v>
      </c>
      <c r="G2554" t="s">
        <v>4118</v>
      </c>
      <c r="H2554" t="s">
        <v>49</v>
      </c>
      <c r="I2554" t="s">
        <v>57</v>
      </c>
      <c r="J2554" t="s">
        <v>48</v>
      </c>
      <c r="K2554" t="s">
        <v>49</v>
      </c>
      <c r="L2554" t="s">
        <v>50</v>
      </c>
      <c r="N2554" t="s">
        <v>350</v>
      </c>
      <c r="O2554" t="s">
        <v>70</v>
      </c>
      <c r="P2554" t="s">
        <v>4118</v>
      </c>
      <c r="Q2554" t="s">
        <v>49</v>
      </c>
      <c r="R2554" t="s">
        <v>57</v>
      </c>
      <c r="S2554" t="s">
        <v>6786</v>
      </c>
      <c r="W2554" t="s">
        <v>42</v>
      </c>
      <c r="X2554" t="s">
        <v>42</v>
      </c>
      <c r="AL2554" t="s">
        <v>43</v>
      </c>
    </row>
    <row r="2555" spans="1:38" x14ac:dyDescent="0.25">
      <c r="A2555">
        <v>2553</v>
      </c>
      <c r="B2555" t="s">
        <v>6787</v>
      </c>
      <c r="C2555" s="6" t="s">
        <v>1706</v>
      </c>
      <c r="D2555">
        <v>54</v>
      </c>
      <c r="E2555" t="s">
        <v>54</v>
      </c>
      <c r="F2555" t="s">
        <v>55</v>
      </c>
      <c r="G2555" t="s">
        <v>1500</v>
      </c>
      <c r="H2555" t="s">
        <v>82</v>
      </c>
      <c r="J2555" t="s">
        <v>1500</v>
      </c>
      <c r="K2555" t="s">
        <v>82</v>
      </c>
      <c r="L2555" t="s">
        <v>70</v>
      </c>
      <c r="N2555" t="s">
        <v>247</v>
      </c>
      <c r="O2555" t="s">
        <v>70</v>
      </c>
      <c r="S2555" t="s">
        <v>247</v>
      </c>
      <c r="W2555" t="s">
        <v>42</v>
      </c>
      <c r="AL2555" t="s">
        <v>43</v>
      </c>
    </row>
    <row r="2556" spans="1:38" x14ac:dyDescent="0.25">
      <c r="A2556">
        <v>2554</v>
      </c>
      <c r="B2556" t="s">
        <v>6788</v>
      </c>
      <c r="C2556" s="6" t="s">
        <v>6789</v>
      </c>
      <c r="D2556">
        <v>50</v>
      </c>
      <c r="E2556" t="s">
        <v>46</v>
      </c>
      <c r="F2556" t="s">
        <v>55</v>
      </c>
      <c r="G2556" t="s">
        <v>525</v>
      </c>
      <c r="H2556" t="s">
        <v>93</v>
      </c>
      <c r="I2556" t="s">
        <v>57</v>
      </c>
      <c r="J2556" t="s">
        <v>93</v>
      </c>
      <c r="K2556" t="s">
        <v>93</v>
      </c>
      <c r="L2556" t="s">
        <v>50</v>
      </c>
      <c r="N2556" t="s">
        <v>59</v>
      </c>
      <c r="O2556" t="s">
        <v>70</v>
      </c>
      <c r="P2556" t="s">
        <v>525</v>
      </c>
      <c r="Q2556" t="s">
        <v>93</v>
      </c>
      <c r="R2556" t="s">
        <v>57</v>
      </c>
      <c r="S2556" t="s">
        <v>6790</v>
      </c>
      <c r="U2556" t="s">
        <v>42</v>
      </c>
      <c r="W2556" t="s">
        <v>42</v>
      </c>
      <c r="AC2556" t="s">
        <v>42</v>
      </c>
      <c r="AL2556" t="s">
        <v>43</v>
      </c>
    </row>
    <row r="2557" spans="1:38" x14ac:dyDescent="0.25">
      <c r="A2557">
        <v>2555</v>
      </c>
      <c r="B2557" t="s">
        <v>6791</v>
      </c>
      <c r="C2557" s="6" t="s">
        <v>3535</v>
      </c>
      <c r="D2557">
        <v>29</v>
      </c>
      <c r="E2557" t="s">
        <v>46</v>
      </c>
      <c r="F2557" t="s">
        <v>55</v>
      </c>
      <c r="G2557" t="s">
        <v>165</v>
      </c>
      <c r="H2557" t="s">
        <v>93</v>
      </c>
      <c r="I2557" t="s">
        <v>57</v>
      </c>
      <c r="J2557" t="s">
        <v>165</v>
      </c>
      <c r="K2557" t="s">
        <v>93</v>
      </c>
      <c r="L2557" t="s">
        <v>50</v>
      </c>
      <c r="N2557" t="s">
        <v>59</v>
      </c>
      <c r="O2557" t="s">
        <v>70</v>
      </c>
      <c r="P2557" t="s">
        <v>165</v>
      </c>
      <c r="Q2557" t="s">
        <v>93</v>
      </c>
      <c r="S2557" t="s">
        <v>412</v>
      </c>
      <c r="W2557" t="s">
        <v>42</v>
      </c>
      <c r="AK2557" t="s">
        <v>42</v>
      </c>
      <c r="AL2557" t="s">
        <v>43</v>
      </c>
    </row>
    <row r="2558" spans="1:38" x14ac:dyDescent="0.25">
      <c r="A2558">
        <v>2556</v>
      </c>
      <c r="B2558" t="s">
        <v>6792</v>
      </c>
      <c r="C2558" s="6" t="s">
        <v>6793</v>
      </c>
      <c r="D2558">
        <v>39</v>
      </c>
      <c r="E2558" t="s">
        <v>54</v>
      </c>
      <c r="F2558" t="s">
        <v>55</v>
      </c>
      <c r="G2558" t="s">
        <v>6794</v>
      </c>
      <c r="H2558" t="s">
        <v>251</v>
      </c>
      <c r="I2558" t="s">
        <v>57</v>
      </c>
      <c r="J2558" t="s">
        <v>82</v>
      </c>
      <c r="K2558" t="s">
        <v>82</v>
      </c>
      <c r="L2558" t="s">
        <v>50</v>
      </c>
      <c r="O2558" t="s">
        <v>70</v>
      </c>
      <c r="P2558" t="s">
        <v>4215</v>
      </c>
      <c r="Q2558" t="s">
        <v>251</v>
      </c>
      <c r="R2558" t="s">
        <v>57</v>
      </c>
      <c r="S2558" t="s">
        <v>6795</v>
      </c>
      <c r="U2558" t="s">
        <v>42</v>
      </c>
      <c r="V2558" t="s">
        <v>42</v>
      </c>
      <c r="W2558" t="s">
        <v>42</v>
      </c>
      <c r="AK2558" t="s">
        <v>42</v>
      </c>
      <c r="AL2558" t="s">
        <v>43</v>
      </c>
    </row>
    <row r="2559" spans="1:38" x14ac:dyDescent="0.25">
      <c r="A2559">
        <v>2557</v>
      </c>
      <c r="B2559" t="s">
        <v>6796</v>
      </c>
      <c r="C2559" s="6" t="s">
        <v>848</v>
      </c>
      <c r="D2559">
        <v>57</v>
      </c>
      <c r="E2559" t="s">
        <v>46</v>
      </c>
      <c r="F2559" t="s">
        <v>55</v>
      </c>
      <c r="G2559" t="s">
        <v>93</v>
      </c>
      <c r="H2559" t="s">
        <v>93</v>
      </c>
      <c r="I2559" t="s">
        <v>57</v>
      </c>
      <c r="J2559" t="s">
        <v>93</v>
      </c>
      <c r="K2559" t="s">
        <v>93</v>
      </c>
      <c r="L2559" t="s">
        <v>70</v>
      </c>
      <c r="N2559" t="s">
        <v>6797</v>
      </c>
      <c r="O2559" t="s">
        <v>60</v>
      </c>
      <c r="S2559" t="s">
        <v>6798</v>
      </c>
      <c r="AA2559" t="s">
        <v>42</v>
      </c>
      <c r="AI2559" t="s">
        <v>1210</v>
      </c>
      <c r="AL2559" t="s">
        <v>43</v>
      </c>
    </row>
    <row r="2560" spans="1:38" x14ac:dyDescent="0.25">
      <c r="A2560">
        <v>2558</v>
      </c>
      <c r="B2560" t="s">
        <v>6799</v>
      </c>
      <c r="C2560" s="6" t="s">
        <v>1852</v>
      </c>
      <c r="D2560">
        <v>37</v>
      </c>
      <c r="E2560" t="s">
        <v>46</v>
      </c>
      <c r="F2560" t="s">
        <v>47</v>
      </c>
      <c r="G2560" t="s">
        <v>82</v>
      </c>
      <c r="H2560" t="s">
        <v>82</v>
      </c>
      <c r="I2560" t="s">
        <v>57</v>
      </c>
      <c r="J2560" t="s">
        <v>82</v>
      </c>
      <c r="K2560" t="s">
        <v>82</v>
      </c>
      <c r="L2560" t="s">
        <v>50</v>
      </c>
      <c r="N2560" t="s">
        <v>59</v>
      </c>
      <c r="O2560" t="s">
        <v>70</v>
      </c>
      <c r="P2560" t="s">
        <v>82</v>
      </c>
      <c r="Q2560" t="s">
        <v>82</v>
      </c>
      <c r="S2560" t="s">
        <v>6800</v>
      </c>
      <c r="W2560" t="s">
        <v>42</v>
      </c>
      <c r="AA2560" t="s">
        <v>42</v>
      </c>
      <c r="AI2560" t="s">
        <v>713</v>
      </c>
      <c r="AK2560" t="s">
        <v>42</v>
      </c>
      <c r="AL2560" t="s">
        <v>43</v>
      </c>
    </row>
    <row r="2561" spans="1:38" x14ac:dyDescent="0.25">
      <c r="A2561">
        <v>2559</v>
      </c>
      <c r="B2561" t="s">
        <v>6801</v>
      </c>
      <c r="C2561" s="6" t="s">
        <v>6802</v>
      </c>
      <c r="D2561">
        <v>47</v>
      </c>
      <c r="E2561" t="s">
        <v>46</v>
      </c>
      <c r="F2561" t="s">
        <v>55</v>
      </c>
      <c r="G2561" t="s">
        <v>2923</v>
      </c>
      <c r="H2561" t="s">
        <v>137</v>
      </c>
      <c r="I2561" t="s">
        <v>57</v>
      </c>
      <c r="J2561" t="s">
        <v>2923</v>
      </c>
      <c r="K2561" t="s">
        <v>137</v>
      </c>
      <c r="L2561" t="s">
        <v>70</v>
      </c>
      <c r="N2561" t="s">
        <v>59</v>
      </c>
      <c r="O2561" t="s">
        <v>70</v>
      </c>
      <c r="P2561" t="s">
        <v>2923</v>
      </c>
      <c r="Q2561" t="s">
        <v>137</v>
      </c>
      <c r="R2561" t="s">
        <v>57</v>
      </c>
      <c r="S2561" t="s">
        <v>6803</v>
      </c>
      <c r="U2561" t="s">
        <v>42</v>
      </c>
      <c r="W2561" t="s">
        <v>42</v>
      </c>
      <c r="AA2561" t="s">
        <v>42</v>
      </c>
      <c r="AL2561" t="s">
        <v>43</v>
      </c>
    </row>
    <row r="2562" spans="1:38" x14ac:dyDescent="0.25">
      <c r="A2562">
        <v>2560</v>
      </c>
      <c r="B2562" t="s">
        <v>6804</v>
      </c>
      <c r="C2562" s="6" t="s">
        <v>6805</v>
      </c>
      <c r="D2562">
        <v>32</v>
      </c>
      <c r="E2562" t="s">
        <v>46</v>
      </c>
      <c r="F2562" t="s">
        <v>55</v>
      </c>
      <c r="G2562" t="s">
        <v>93</v>
      </c>
      <c r="H2562" t="s">
        <v>93</v>
      </c>
      <c r="I2562" t="s">
        <v>57</v>
      </c>
      <c r="J2562" t="s">
        <v>93</v>
      </c>
      <c r="L2562" t="s">
        <v>50</v>
      </c>
      <c r="N2562" t="s">
        <v>69</v>
      </c>
      <c r="O2562" t="s">
        <v>60</v>
      </c>
      <c r="P2562" t="s">
        <v>61</v>
      </c>
      <c r="S2562" t="s">
        <v>6806</v>
      </c>
      <c r="U2562" t="s">
        <v>42</v>
      </c>
      <c r="W2562" t="s">
        <v>42</v>
      </c>
      <c r="AA2562" t="s">
        <v>42</v>
      </c>
      <c r="AK2562" t="s">
        <v>42</v>
      </c>
      <c r="AL2562" t="s">
        <v>43</v>
      </c>
    </row>
    <row r="2563" spans="1:38" x14ac:dyDescent="0.25">
      <c r="A2563">
        <v>2561</v>
      </c>
      <c r="B2563" t="s">
        <v>6807</v>
      </c>
      <c r="C2563" s="6" t="s">
        <v>2716</v>
      </c>
      <c r="D2563">
        <v>47</v>
      </c>
      <c r="E2563" t="s">
        <v>54</v>
      </c>
      <c r="F2563" t="s">
        <v>106</v>
      </c>
      <c r="G2563" t="s">
        <v>93</v>
      </c>
      <c r="H2563" t="s">
        <v>93</v>
      </c>
      <c r="J2563" t="s">
        <v>93</v>
      </c>
      <c r="K2563" t="s">
        <v>93</v>
      </c>
      <c r="L2563" t="s">
        <v>70</v>
      </c>
      <c r="N2563" t="s">
        <v>6808</v>
      </c>
      <c r="O2563" t="s">
        <v>70</v>
      </c>
      <c r="S2563" t="s">
        <v>78</v>
      </c>
      <c r="W2563" t="s">
        <v>42</v>
      </c>
      <c r="AL2563" t="s">
        <v>43</v>
      </c>
    </row>
    <row r="2564" spans="1:38" x14ac:dyDescent="0.25">
      <c r="A2564">
        <v>2562</v>
      </c>
      <c r="B2564" t="s">
        <v>6809</v>
      </c>
      <c r="C2564" s="6" t="s">
        <v>6810</v>
      </c>
      <c r="D2564">
        <v>65</v>
      </c>
      <c r="E2564" t="s">
        <v>54</v>
      </c>
      <c r="F2564" t="s">
        <v>55</v>
      </c>
      <c r="G2564" t="s">
        <v>520</v>
      </c>
      <c r="H2564" t="s">
        <v>82</v>
      </c>
      <c r="I2564" t="s">
        <v>57</v>
      </c>
      <c r="J2564" t="s">
        <v>520</v>
      </c>
      <c r="L2564" t="s">
        <v>70</v>
      </c>
      <c r="N2564" t="s">
        <v>102</v>
      </c>
      <c r="O2564" t="s">
        <v>70</v>
      </c>
      <c r="P2564" t="s">
        <v>520</v>
      </c>
      <c r="S2564" t="s">
        <v>6811</v>
      </c>
      <c r="Y2564" t="s">
        <v>42</v>
      </c>
      <c r="AC2564" t="s">
        <v>42</v>
      </c>
      <c r="AK2564" t="s">
        <v>42</v>
      </c>
      <c r="AL2564" t="s">
        <v>43</v>
      </c>
    </row>
    <row r="2565" spans="1:38" x14ac:dyDescent="0.25">
      <c r="A2565">
        <v>2563</v>
      </c>
      <c r="B2565" t="s">
        <v>6812</v>
      </c>
      <c r="C2565" s="6" t="s">
        <v>5263</v>
      </c>
      <c r="D2565">
        <v>30</v>
      </c>
      <c r="E2565" t="s">
        <v>46</v>
      </c>
      <c r="F2565" t="s">
        <v>55</v>
      </c>
      <c r="G2565" t="s">
        <v>6547</v>
      </c>
      <c r="J2565" t="s">
        <v>82</v>
      </c>
      <c r="K2565" t="s">
        <v>82</v>
      </c>
      <c r="L2565" t="s">
        <v>50</v>
      </c>
      <c r="N2565" t="s">
        <v>170</v>
      </c>
      <c r="O2565" t="s">
        <v>110</v>
      </c>
      <c r="S2565" t="s">
        <v>6813</v>
      </c>
      <c r="U2565" t="s">
        <v>42</v>
      </c>
      <c r="V2565" t="s">
        <v>42</v>
      </c>
      <c r="AL2565" t="s">
        <v>43</v>
      </c>
    </row>
    <row r="2566" spans="1:38" x14ac:dyDescent="0.25">
      <c r="A2566">
        <v>2564</v>
      </c>
      <c r="B2566" t="s">
        <v>6814</v>
      </c>
      <c r="C2566" s="6" t="s">
        <v>4484</v>
      </c>
      <c r="D2566">
        <v>30</v>
      </c>
      <c r="E2566" t="s">
        <v>46</v>
      </c>
      <c r="F2566" t="s">
        <v>55</v>
      </c>
      <c r="G2566" t="s">
        <v>6815</v>
      </c>
      <c r="H2566" t="s">
        <v>101</v>
      </c>
      <c r="J2566" t="s">
        <v>341</v>
      </c>
      <c r="K2566" t="s">
        <v>101</v>
      </c>
      <c r="L2566" t="s">
        <v>50</v>
      </c>
      <c r="N2566" t="s">
        <v>83</v>
      </c>
      <c r="O2566" t="s">
        <v>70</v>
      </c>
      <c r="S2566" t="s">
        <v>51</v>
      </c>
      <c r="V2566" t="s">
        <v>42</v>
      </c>
      <c r="AL2566" t="s">
        <v>43</v>
      </c>
    </row>
    <row r="2567" spans="1:38" x14ac:dyDescent="0.25">
      <c r="A2567">
        <v>2565</v>
      </c>
      <c r="B2567" t="s">
        <v>6816</v>
      </c>
      <c r="C2567" s="6" t="s">
        <v>838</v>
      </c>
      <c r="D2567">
        <v>29</v>
      </c>
      <c r="E2567" t="s">
        <v>46</v>
      </c>
      <c r="F2567" t="s">
        <v>55</v>
      </c>
      <c r="G2567" t="s">
        <v>1991</v>
      </c>
      <c r="H2567" t="s">
        <v>93</v>
      </c>
      <c r="I2567" t="s">
        <v>57</v>
      </c>
      <c r="J2567" t="s">
        <v>1991</v>
      </c>
      <c r="K2567" t="s">
        <v>93</v>
      </c>
      <c r="L2567" t="s">
        <v>70</v>
      </c>
      <c r="N2567" t="s">
        <v>170</v>
      </c>
      <c r="O2567" t="s">
        <v>70</v>
      </c>
      <c r="P2567" t="s">
        <v>1991</v>
      </c>
      <c r="Q2567" t="s">
        <v>93</v>
      </c>
      <c r="R2567" t="s">
        <v>57</v>
      </c>
      <c r="S2567" t="s">
        <v>6817</v>
      </c>
      <c r="W2567" t="s">
        <v>42</v>
      </c>
      <c r="X2567" t="s">
        <v>42</v>
      </c>
      <c r="AC2567" t="s">
        <v>42</v>
      </c>
      <c r="AL2567" t="s">
        <v>43</v>
      </c>
    </row>
    <row r="2568" spans="1:38" x14ac:dyDescent="0.25">
      <c r="A2568">
        <v>2566</v>
      </c>
      <c r="B2568" t="s">
        <v>6818</v>
      </c>
      <c r="C2568" s="6" t="s">
        <v>2491</v>
      </c>
      <c r="D2568">
        <v>48</v>
      </c>
      <c r="E2568" t="s">
        <v>46</v>
      </c>
      <c r="F2568" t="s">
        <v>106</v>
      </c>
      <c r="G2568" t="s">
        <v>346</v>
      </c>
      <c r="H2568" t="s">
        <v>93</v>
      </c>
      <c r="I2568" t="s">
        <v>57</v>
      </c>
      <c r="J2568" t="s">
        <v>208</v>
      </c>
      <c r="K2568" t="s">
        <v>93</v>
      </c>
      <c r="L2568" t="s">
        <v>50</v>
      </c>
      <c r="N2568" t="s">
        <v>102</v>
      </c>
      <c r="O2568" t="s">
        <v>70</v>
      </c>
      <c r="P2568" t="s">
        <v>346</v>
      </c>
      <c r="Q2568" t="s">
        <v>93</v>
      </c>
      <c r="R2568" t="s">
        <v>57</v>
      </c>
      <c r="S2568" t="s">
        <v>6819</v>
      </c>
      <c r="AD2568" t="s">
        <v>42</v>
      </c>
      <c r="AL2568" t="s">
        <v>43</v>
      </c>
    </row>
    <row r="2569" spans="1:38" x14ac:dyDescent="0.25">
      <c r="A2569">
        <v>2567</v>
      </c>
      <c r="B2569" t="s">
        <v>6820</v>
      </c>
      <c r="C2569" s="6" t="s">
        <v>4480</v>
      </c>
      <c r="D2569">
        <v>48</v>
      </c>
      <c r="E2569" t="s">
        <v>54</v>
      </c>
      <c r="F2569" t="s">
        <v>47</v>
      </c>
      <c r="G2569" t="s">
        <v>82</v>
      </c>
      <c r="H2569" t="s">
        <v>82</v>
      </c>
      <c r="J2569" t="s">
        <v>82</v>
      </c>
      <c r="K2569" t="s">
        <v>82</v>
      </c>
      <c r="L2569" t="s">
        <v>50</v>
      </c>
      <c r="N2569" t="s">
        <v>83</v>
      </c>
      <c r="O2569" t="s">
        <v>70</v>
      </c>
      <c r="S2569" t="s">
        <v>51</v>
      </c>
      <c r="V2569" t="s">
        <v>42</v>
      </c>
      <c r="AL2569" t="s">
        <v>43</v>
      </c>
    </row>
    <row r="2570" spans="1:38" x14ac:dyDescent="0.25">
      <c r="A2570">
        <v>2568</v>
      </c>
      <c r="B2570" t="s">
        <v>6821</v>
      </c>
      <c r="C2570" s="6" t="s">
        <v>1790</v>
      </c>
      <c r="D2570">
        <v>33</v>
      </c>
      <c r="E2570" t="s">
        <v>46</v>
      </c>
      <c r="F2570" t="s">
        <v>55</v>
      </c>
      <c r="G2570" t="s">
        <v>97</v>
      </c>
      <c r="H2570" t="s">
        <v>82</v>
      </c>
      <c r="I2570" t="s">
        <v>57</v>
      </c>
      <c r="J2570" t="s">
        <v>97</v>
      </c>
      <c r="K2570" t="s">
        <v>82</v>
      </c>
      <c r="L2570" t="s">
        <v>70</v>
      </c>
      <c r="O2570" t="s">
        <v>70</v>
      </c>
      <c r="P2570" t="s">
        <v>97</v>
      </c>
      <c r="Q2570" t="s">
        <v>82</v>
      </c>
      <c r="R2570" t="s">
        <v>57</v>
      </c>
      <c r="S2570" t="s">
        <v>6822</v>
      </c>
      <c r="U2570" t="s">
        <v>42</v>
      </c>
      <c r="W2570" t="s">
        <v>42</v>
      </c>
      <c r="AI2570" t="s">
        <v>6823</v>
      </c>
      <c r="AK2570" t="s">
        <v>42</v>
      </c>
      <c r="AL2570" t="s">
        <v>43</v>
      </c>
    </row>
    <row r="2571" spans="1:38" x14ac:dyDescent="0.25">
      <c r="A2571">
        <v>2569</v>
      </c>
      <c r="B2571" t="s">
        <v>6824</v>
      </c>
      <c r="C2571" s="6" t="s">
        <v>6825</v>
      </c>
      <c r="D2571">
        <v>42</v>
      </c>
      <c r="E2571" t="s">
        <v>54</v>
      </c>
      <c r="F2571" t="s">
        <v>55</v>
      </c>
      <c r="G2571" t="s">
        <v>341</v>
      </c>
      <c r="H2571" t="s">
        <v>101</v>
      </c>
      <c r="J2571" t="s">
        <v>341</v>
      </c>
      <c r="K2571" t="s">
        <v>101</v>
      </c>
      <c r="L2571" t="s">
        <v>70</v>
      </c>
      <c r="N2571" t="s">
        <v>102</v>
      </c>
      <c r="O2571" t="s">
        <v>70</v>
      </c>
      <c r="S2571" t="s">
        <v>6826</v>
      </c>
      <c r="AC2571" t="s">
        <v>42</v>
      </c>
      <c r="AI2571" t="s">
        <v>1452</v>
      </c>
      <c r="AL2571" t="s">
        <v>43</v>
      </c>
    </row>
    <row r="2572" spans="1:38" x14ac:dyDescent="0.25">
      <c r="A2572">
        <v>2570</v>
      </c>
      <c r="B2572" t="s">
        <v>6827</v>
      </c>
      <c r="C2572" s="6" t="s">
        <v>1771</v>
      </c>
      <c r="D2572">
        <v>27</v>
      </c>
      <c r="E2572" t="s">
        <v>54</v>
      </c>
      <c r="F2572" t="s">
        <v>55</v>
      </c>
      <c r="G2572" t="s">
        <v>2153</v>
      </c>
      <c r="H2572" t="s">
        <v>82</v>
      </c>
      <c r="I2572" t="s">
        <v>57</v>
      </c>
      <c r="J2572" t="s">
        <v>2153</v>
      </c>
      <c r="K2572" t="s">
        <v>82</v>
      </c>
      <c r="L2572" t="s">
        <v>70</v>
      </c>
      <c r="N2572" t="s">
        <v>59</v>
      </c>
      <c r="O2572" t="s">
        <v>70</v>
      </c>
      <c r="P2572" t="s">
        <v>2153</v>
      </c>
      <c r="Q2572" t="s">
        <v>82</v>
      </c>
      <c r="R2572" t="s">
        <v>57</v>
      </c>
      <c r="S2572" t="s">
        <v>4313</v>
      </c>
      <c r="U2572" t="s">
        <v>42</v>
      </c>
      <c r="V2572" t="s">
        <v>42</v>
      </c>
      <c r="W2572" t="s">
        <v>42</v>
      </c>
      <c r="AA2572" t="s">
        <v>42</v>
      </c>
      <c r="AL2572" t="s">
        <v>43</v>
      </c>
    </row>
    <row r="2573" spans="1:38" x14ac:dyDescent="0.25">
      <c r="A2573">
        <v>2571</v>
      </c>
      <c r="B2573" t="s">
        <v>6828</v>
      </c>
      <c r="C2573" s="6" t="s">
        <v>1747</v>
      </c>
      <c r="D2573">
        <v>41</v>
      </c>
      <c r="E2573" t="s">
        <v>46</v>
      </c>
      <c r="F2573" t="s">
        <v>47</v>
      </c>
      <c r="G2573" t="s">
        <v>341</v>
      </c>
      <c r="H2573" t="s">
        <v>101</v>
      </c>
      <c r="I2573" t="s">
        <v>57</v>
      </c>
      <c r="J2573" t="s">
        <v>341</v>
      </c>
      <c r="K2573" t="s">
        <v>101</v>
      </c>
      <c r="L2573" t="s">
        <v>50</v>
      </c>
      <c r="N2573" t="s">
        <v>59</v>
      </c>
      <c r="O2573" t="s">
        <v>70</v>
      </c>
      <c r="P2573" t="s">
        <v>341</v>
      </c>
      <c r="Q2573" t="s">
        <v>101</v>
      </c>
      <c r="R2573" t="s">
        <v>57</v>
      </c>
      <c r="S2573" t="s">
        <v>6829</v>
      </c>
      <c r="W2573" t="s">
        <v>42</v>
      </c>
      <c r="Y2573" t="s">
        <v>42</v>
      </c>
      <c r="AL2573" t="s">
        <v>43</v>
      </c>
    </row>
    <row r="2574" spans="1:38" x14ac:dyDescent="0.25">
      <c r="A2574">
        <v>2572</v>
      </c>
      <c r="B2574" t="s">
        <v>6830</v>
      </c>
      <c r="C2574" s="6" t="s">
        <v>1778</v>
      </c>
      <c r="D2574">
        <v>35</v>
      </c>
      <c r="E2574" t="s">
        <v>46</v>
      </c>
      <c r="F2574" t="s">
        <v>55</v>
      </c>
      <c r="G2574" t="s">
        <v>146</v>
      </c>
      <c r="H2574" t="s">
        <v>49</v>
      </c>
      <c r="I2574" t="s">
        <v>57</v>
      </c>
      <c r="J2574" t="s">
        <v>146</v>
      </c>
      <c r="K2574" t="s">
        <v>49</v>
      </c>
      <c r="L2574" t="s">
        <v>70</v>
      </c>
      <c r="O2574" t="s">
        <v>70</v>
      </c>
      <c r="P2574" t="s">
        <v>146</v>
      </c>
      <c r="Q2574" t="s">
        <v>49</v>
      </c>
      <c r="R2574" t="s">
        <v>57</v>
      </c>
      <c r="S2574" t="s">
        <v>6831</v>
      </c>
      <c r="V2574" t="s">
        <v>42</v>
      </c>
      <c r="W2574" t="s">
        <v>42</v>
      </c>
      <c r="AC2574" t="s">
        <v>42</v>
      </c>
      <c r="AK2574" t="s">
        <v>42</v>
      </c>
      <c r="AL2574" t="s">
        <v>43</v>
      </c>
    </row>
    <row r="2575" spans="1:38" x14ac:dyDescent="0.25">
      <c r="A2575">
        <v>2573</v>
      </c>
      <c r="B2575" t="s">
        <v>6832</v>
      </c>
      <c r="C2575" s="6" t="s">
        <v>3405</v>
      </c>
      <c r="D2575">
        <v>44</v>
      </c>
      <c r="E2575" t="s">
        <v>54</v>
      </c>
      <c r="F2575" t="s">
        <v>55</v>
      </c>
      <c r="G2575" t="s">
        <v>267</v>
      </c>
      <c r="H2575" t="s">
        <v>142</v>
      </c>
      <c r="I2575" t="s">
        <v>57</v>
      </c>
      <c r="J2575" t="s">
        <v>267</v>
      </c>
      <c r="K2575" t="s">
        <v>142</v>
      </c>
      <c r="L2575" t="s">
        <v>70</v>
      </c>
      <c r="N2575" t="s">
        <v>59</v>
      </c>
      <c r="O2575" t="s">
        <v>70</v>
      </c>
      <c r="P2575" t="s">
        <v>267</v>
      </c>
      <c r="Q2575" t="s">
        <v>142</v>
      </c>
      <c r="R2575" t="s">
        <v>57</v>
      </c>
      <c r="S2575" t="s">
        <v>6833</v>
      </c>
      <c r="U2575" t="s">
        <v>42</v>
      </c>
      <c r="W2575" t="s">
        <v>42</v>
      </c>
      <c r="AF2575" t="s">
        <v>42</v>
      </c>
      <c r="AL2575" t="s">
        <v>43</v>
      </c>
    </row>
    <row r="2576" spans="1:38" x14ac:dyDescent="0.25">
      <c r="A2576">
        <v>2574</v>
      </c>
      <c r="B2576" t="s">
        <v>6834</v>
      </c>
      <c r="C2576" s="6" t="s">
        <v>3583</v>
      </c>
      <c r="D2576">
        <v>29</v>
      </c>
      <c r="E2576" t="s">
        <v>46</v>
      </c>
      <c r="F2576" t="s">
        <v>55</v>
      </c>
      <c r="G2576" t="s">
        <v>165</v>
      </c>
      <c r="H2576" t="s">
        <v>93</v>
      </c>
      <c r="I2576" t="s">
        <v>57</v>
      </c>
      <c r="J2576" t="s">
        <v>165</v>
      </c>
      <c r="L2576" t="s">
        <v>70</v>
      </c>
      <c r="N2576" t="s">
        <v>102</v>
      </c>
      <c r="O2576" t="s">
        <v>70</v>
      </c>
      <c r="P2576" t="s">
        <v>165</v>
      </c>
      <c r="S2576" t="s">
        <v>6835</v>
      </c>
      <c r="AC2576" t="s">
        <v>42</v>
      </c>
      <c r="AI2576" t="s">
        <v>4148</v>
      </c>
      <c r="AK2576" t="s">
        <v>42</v>
      </c>
      <c r="AL2576" t="s">
        <v>43</v>
      </c>
    </row>
    <row r="2577" spans="1:38" x14ac:dyDescent="0.25">
      <c r="A2577">
        <v>2575</v>
      </c>
      <c r="B2577" t="s">
        <v>6836</v>
      </c>
      <c r="C2577" s="6" t="s">
        <v>4956</v>
      </c>
      <c r="D2577">
        <v>39</v>
      </c>
      <c r="E2577" t="s">
        <v>54</v>
      </c>
      <c r="F2577" t="s">
        <v>47</v>
      </c>
      <c r="G2577" t="s">
        <v>6837</v>
      </c>
      <c r="H2577" t="s">
        <v>6837</v>
      </c>
      <c r="J2577" t="s">
        <v>146</v>
      </c>
      <c r="K2577" t="s">
        <v>49</v>
      </c>
      <c r="L2577" t="s">
        <v>50</v>
      </c>
      <c r="N2577" t="s">
        <v>102</v>
      </c>
      <c r="O2577" t="s">
        <v>34</v>
      </c>
      <c r="S2577" t="s">
        <v>6838</v>
      </c>
      <c r="AC2577" t="s">
        <v>42</v>
      </c>
      <c r="AL2577" t="s">
        <v>43</v>
      </c>
    </row>
    <row r="2578" spans="1:38" x14ac:dyDescent="0.25">
      <c r="A2578">
        <v>2576</v>
      </c>
      <c r="B2578" t="s">
        <v>6839</v>
      </c>
      <c r="C2578" s="6" t="s">
        <v>824</v>
      </c>
      <c r="D2578">
        <v>37</v>
      </c>
      <c r="E2578" t="s">
        <v>46</v>
      </c>
      <c r="F2578" t="s">
        <v>55</v>
      </c>
      <c r="G2578" t="s">
        <v>395</v>
      </c>
      <c r="H2578" t="s">
        <v>49</v>
      </c>
      <c r="I2578" t="s">
        <v>57</v>
      </c>
      <c r="J2578" t="s">
        <v>395</v>
      </c>
      <c r="L2578" t="s">
        <v>70</v>
      </c>
      <c r="N2578" t="s">
        <v>59</v>
      </c>
      <c r="O2578" t="s">
        <v>70</v>
      </c>
      <c r="P2578" t="s">
        <v>395</v>
      </c>
      <c r="S2578" t="s">
        <v>6840</v>
      </c>
      <c r="U2578" t="s">
        <v>42</v>
      </c>
      <c r="AA2578" t="s">
        <v>42</v>
      </c>
      <c r="AC2578" t="s">
        <v>42</v>
      </c>
      <c r="AK2578" t="s">
        <v>42</v>
      </c>
      <c r="AL2578" t="s">
        <v>43</v>
      </c>
    </row>
    <row r="2579" spans="1:38" x14ac:dyDescent="0.25">
      <c r="A2579">
        <v>2577</v>
      </c>
      <c r="B2579" t="s">
        <v>6841</v>
      </c>
      <c r="C2579" s="6" t="s">
        <v>1827</v>
      </c>
      <c r="D2579">
        <v>69</v>
      </c>
      <c r="E2579" t="s">
        <v>46</v>
      </c>
      <c r="F2579" t="s">
        <v>47</v>
      </c>
      <c r="G2579" t="s">
        <v>92</v>
      </c>
      <c r="H2579" t="s">
        <v>93</v>
      </c>
      <c r="I2579" t="s">
        <v>57</v>
      </c>
      <c r="J2579" t="s">
        <v>92</v>
      </c>
      <c r="L2579" t="s">
        <v>70</v>
      </c>
      <c r="N2579" t="s">
        <v>170</v>
      </c>
      <c r="O2579" t="s">
        <v>70</v>
      </c>
      <c r="P2579" t="s">
        <v>92</v>
      </c>
      <c r="S2579" t="s">
        <v>342</v>
      </c>
      <c r="U2579" t="s">
        <v>42</v>
      </c>
      <c r="AK2579" t="s">
        <v>42</v>
      </c>
      <c r="AL2579" t="s">
        <v>43</v>
      </c>
    </row>
    <row r="2580" spans="1:38" x14ac:dyDescent="0.25">
      <c r="A2580">
        <v>2578</v>
      </c>
      <c r="B2580" t="s">
        <v>6842</v>
      </c>
      <c r="C2580" s="6" t="s">
        <v>954</v>
      </c>
      <c r="D2580">
        <v>38</v>
      </c>
      <c r="E2580" t="s">
        <v>46</v>
      </c>
      <c r="F2580" t="s">
        <v>106</v>
      </c>
      <c r="G2580" t="s">
        <v>165</v>
      </c>
      <c r="H2580" t="s">
        <v>93</v>
      </c>
      <c r="I2580" t="s">
        <v>57</v>
      </c>
      <c r="J2580" t="s">
        <v>165</v>
      </c>
      <c r="K2580" t="s">
        <v>93</v>
      </c>
      <c r="L2580" t="s">
        <v>70</v>
      </c>
      <c r="N2580" t="s">
        <v>166</v>
      </c>
      <c r="O2580" t="s">
        <v>70</v>
      </c>
      <c r="P2580" t="s">
        <v>165</v>
      </c>
      <c r="Q2580" t="s">
        <v>93</v>
      </c>
      <c r="R2580" t="s">
        <v>57</v>
      </c>
      <c r="S2580" t="s">
        <v>6843</v>
      </c>
      <c r="U2580" t="s">
        <v>42</v>
      </c>
      <c r="W2580" t="s">
        <v>42</v>
      </c>
      <c r="AC2580" t="s">
        <v>42</v>
      </c>
      <c r="AL2580" t="s">
        <v>43</v>
      </c>
    </row>
    <row r="2581" spans="1:38" x14ac:dyDescent="0.25">
      <c r="A2581">
        <v>2579</v>
      </c>
      <c r="B2581" t="s">
        <v>6844</v>
      </c>
      <c r="C2581" s="6" t="s">
        <v>3605</v>
      </c>
      <c r="D2581">
        <v>56</v>
      </c>
      <c r="E2581" t="s">
        <v>46</v>
      </c>
      <c r="F2581" t="s">
        <v>55</v>
      </c>
      <c r="G2581" t="s">
        <v>146</v>
      </c>
      <c r="H2581" t="s">
        <v>49</v>
      </c>
      <c r="J2581" t="s">
        <v>146</v>
      </c>
      <c r="K2581" t="s">
        <v>49</v>
      </c>
      <c r="L2581" t="s">
        <v>70</v>
      </c>
      <c r="N2581" t="s">
        <v>59</v>
      </c>
      <c r="O2581" t="s">
        <v>70</v>
      </c>
      <c r="S2581" t="s">
        <v>4648</v>
      </c>
      <c r="V2581" t="s">
        <v>42</v>
      </c>
      <c r="W2581" t="s">
        <v>42</v>
      </c>
      <c r="AL2581" t="s">
        <v>43</v>
      </c>
    </row>
    <row r="2582" spans="1:38" x14ac:dyDescent="0.25">
      <c r="A2582">
        <v>2580</v>
      </c>
      <c r="B2582" t="s">
        <v>6845</v>
      </c>
      <c r="C2582" s="6" t="s">
        <v>2121</v>
      </c>
      <c r="D2582">
        <v>57</v>
      </c>
      <c r="E2582" t="s">
        <v>54</v>
      </c>
      <c r="F2582" t="s">
        <v>55</v>
      </c>
      <c r="G2582" t="s">
        <v>2279</v>
      </c>
      <c r="H2582" t="s">
        <v>202</v>
      </c>
      <c r="I2582" t="s">
        <v>57</v>
      </c>
      <c r="J2582" t="s">
        <v>2279</v>
      </c>
      <c r="K2582" t="s">
        <v>202</v>
      </c>
      <c r="L2582" t="s">
        <v>70</v>
      </c>
      <c r="O2582" t="s">
        <v>70</v>
      </c>
      <c r="P2582" t="s">
        <v>2279</v>
      </c>
      <c r="Q2582" t="s">
        <v>202</v>
      </c>
      <c r="R2582" t="s">
        <v>57</v>
      </c>
      <c r="S2582" t="s">
        <v>6846</v>
      </c>
      <c r="AD2582" t="s">
        <v>42</v>
      </c>
      <c r="AK2582" t="s">
        <v>42</v>
      </c>
      <c r="AL2582" t="s">
        <v>43</v>
      </c>
    </row>
    <row r="2583" spans="1:38" x14ac:dyDescent="0.25">
      <c r="A2583">
        <v>2581</v>
      </c>
      <c r="B2583" t="s">
        <v>6847</v>
      </c>
      <c r="C2583" s="6" t="s">
        <v>3026</v>
      </c>
      <c r="D2583">
        <v>33</v>
      </c>
      <c r="E2583" t="s">
        <v>46</v>
      </c>
      <c r="F2583" t="s">
        <v>55</v>
      </c>
      <c r="G2583" t="s">
        <v>1213</v>
      </c>
      <c r="H2583" t="s">
        <v>142</v>
      </c>
      <c r="J2583" t="s">
        <v>1593</v>
      </c>
      <c r="K2583" t="s">
        <v>142</v>
      </c>
      <c r="L2583" t="s">
        <v>50</v>
      </c>
      <c r="N2583" t="s">
        <v>269</v>
      </c>
      <c r="O2583" t="s">
        <v>70</v>
      </c>
      <c r="S2583" t="s">
        <v>762</v>
      </c>
      <c r="U2583" t="s">
        <v>42</v>
      </c>
      <c r="AL2583" t="s">
        <v>43</v>
      </c>
    </row>
    <row r="2584" spans="1:38" x14ac:dyDescent="0.25">
      <c r="A2584">
        <v>2582</v>
      </c>
      <c r="B2584" t="s">
        <v>6848</v>
      </c>
      <c r="C2584" s="6" t="s">
        <v>4529</v>
      </c>
      <c r="D2584">
        <v>43</v>
      </c>
      <c r="E2584" t="s">
        <v>46</v>
      </c>
      <c r="F2584" t="s">
        <v>55</v>
      </c>
      <c r="G2584" t="s">
        <v>208</v>
      </c>
      <c r="H2584" t="s">
        <v>93</v>
      </c>
      <c r="I2584" t="s">
        <v>57</v>
      </c>
      <c r="J2584" t="s">
        <v>208</v>
      </c>
      <c r="K2584" t="s">
        <v>93</v>
      </c>
      <c r="L2584" t="s">
        <v>70</v>
      </c>
      <c r="N2584" t="s">
        <v>350</v>
      </c>
      <c r="O2584" t="s">
        <v>70</v>
      </c>
      <c r="P2584" t="s">
        <v>208</v>
      </c>
      <c r="Q2584" t="s">
        <v>93</v>
      </c>
      <c r="S2584" t="s">
        <v>6849</v>
      </c>
      <c r="U2584" t="s">
        <v>42</v>
      </c>
      <c r="AB2584" t="s">
        <v>42</v>
      </c>
      <c r="AC2584" t="s">
        <v>42</v>
      </c>
      <c r="AK2584" t="s">
        <v>42</v>
      </c>
      <c r="AL2584" t="s">
        <v>43</v>
      </c>
    </row>
    <row r="2585" spans="1:38" x14ac:dyDescent="0.25">
      <c r="A2585">
        <v>2583</v>
      </c>
      <c r="B2585" t="s">
        <v>6850</v>
      </c>
      <c r="C2585" s="6" t="s">
        <v>6400</v>
      </c>
      <c r="D2585">
        <v>59</v>
      </c>
      <c r="E2585" t="s">
        <v>46</v>
      </c>
      <c r="F2585" t="s">
        <v>55</v>
      </c>
      <c r="G2585" t="s">
        <v>81</v>
      </c>
      <c r="H2585" t="s">
        <v>82</v>
      </c>
      <c r="I2585" t="s">
        <v>57</v>
      </c>
      <c r="J2585" t="s">
        <v>81</v>
      </c>
      <c r="K2585" t="s">
        <v>82</v>
      </c>
      <c r="L2585" t="s">
        <v>34</v>
      </c>
      <c r="O2585" t="s">
        <v>70</v>
      </c>
      <c r="P2585" t="s">
        <v>81</v>
      </c>
      <c r="Q2585" t="s">
        <v>82</v>
      </c>
      <c r="R2585" t="s">
        <v>57</v>
      </c>
      <c r="S2585" t="s">
        <v>6851</v>
      </c>
      <c r="W2585" t="s">
        <v>42</v>
      </c>
      <c r="AK2585" t="s">
        <v>42</v>
      </c>
      <c r="AL2585" t="s">
        <v>43</v>
      </c>
    </row>
    <row r="2586" spans="1:38" x14ac:dyDescent="0.25">
      <c r="A2586">
        <v>2584</v>
      </c>
      <c r="B2586" t="s">
        <v>6852</v>
      </c>
      <c r="C2586" s="6" t="s">
        <v>1812</v>
      </c>
      <c r="D2586">
        <v>31</v>
      </c>
      <c r="E2586" t="s">
        <v>46</v>
      </c>
      <c r="F2586" t="s">
        <v>55</v>
      </c>
      <c r="G2586" t="s">
        <v>909</v>
      </c>
      <c r="H2586" t="s">
        <v>93</v>
      </c>
      <c r="I2586" t="s">
        <v>57</v>
      </c>
      <c r="J2586" t="s">
        <v>909</v>
      </c>
      <c r="K2586" t="s">
        <v>93</v>
      </c>
      <c r="L2586" t="s">
        <v>70</v>
      </c>
      <c r="O2586" t="s">
        <v>70</v>
      </c>
      <c r="S2586" t="s">
        <v>5869</v>
      </c>
      <c r="U2586" t="s">
        <v>42</v>
      </c>
      <c r="AA2586" t="s">
        <v>42</v>
      </c>
      <c r="AK2586" t="s">
        <v>42</v>
      </c>
      <c r="AL2586" t="s">
        <v>43</v>
      </c>
    </row>
    <row r="2587" spans="1:38" x14ac:dyDescent="0.25">
      <c r="A2587">
        <v>2585</v>
      </c>
      <c r="B2587" t="s">
        <v>6853</v>
      </c>
      <c r="C2587" s="6" t="s">
        <v>6854</v>
      </c>
      <c r="D2587">
        <v>42</v>
      </c>
      <c r="E2587" t="s">
        <v>54</v>
      </c>
      <c r="F2587" t="s">
        <v>55</v>
      </c>
      <c r="G2587" t="s">
        <v>1804</v>
      </c>
      <c r="H2587" t="s">
        <v>82</v>
      </c>
      <c r="I2587" t="s">
        <v>57</v>
      </c>
      <c r="J2587" t="s">
        <v>1804</v>
      </c>
      <c r="K2587" t="s">
        <v>82</v>
      </c>
      <c r="L2587" t="s">
        <v>70</v>
      </c>
      <c r="N2587" t="s">
        <v>102</v>
      </c>
      <c r="O2587" t="s">
        <v>70</v>
      </c>
      <c r="P2587" t="s">
        <v>1804</v>
      </c>
      <c r="Q2587" t="s">
        <v>82</v>
      </c>
      <c r="S2587" t="s">
        <v>6855</v>
      </c>
      <c r="AA2587" t="s">
        <v>42</v>
      </c>
      <c r="AC2587" t="s">
        <v>42</v>
      </c>
      <c r="AL2587" t="s">
        <v>43</v>
      </c>
    </row>
    <row r="2588" spans="1:38" x14ac:dyDescent="0.25">
      <c r="A2588">
        <v>2586</v>
      </c>
      <c r="B2588" t="s">
        <v>6856</v>
      </c>
      <c r="C2588" s="6" t="s">
        <v>6857</v>
      </c>
      <c r="D2588">
        <v>48</v>
      </c>
      <c r="E2588" t="s">
        <v>46</v>
      </c>
      <c r="F2588" t="s">
        <v>55</v>
      </c>
      <c r="G2588" t="s">
        <v>165</v>
      </c>
      <c r="J2588" t="s">
        <v>165</v>
      </c>
      <c r="K2588" t="s">
        <v>93</v>
      </c>
      <c r="L2588" t="s">
        <v>70</v>
      </c>
      <c r="N2588" t="s">
        <v>69</v>
      </c>
      <c r="O2588" t="s">
        <v>70</v>
      </c>
      <c r="S2588" t="s">
        <v>4297</v>
      </c>
      <c r="U2588" t="s">
        <v>42</v>
      </c>
      <c r="AA2588" t="s">
        <v>42</v>
      </c>
      <c r="AL2588" t="s">
        <v>43</v>
      </c>
    </row>
    <row r="2589" spans="1:38" x14ac:dyDescent="0.25">
      <c r="A2589">
        <v>2587</v>
      </c>
      <c r="B2589" t="s">
        <v>6858</v>
      </c>
      <c r="C2589" s="6" t="s">
        <v>858</v>
      </c>
      <c r="D2589">
        <v>33</v>
      </c>
      <c r="E2589" t="s">
        <v>54</v>
      </c>
      <c r="F2589" t="s">
        <v>55</v>
      </c>
      <c r="G2589" t="s">
        <v>790</v>
      </c>
      <c r="H2589" t="s">
        <v>82</v>
      </c>
      <c r="I2589" t="s">
        <v>57</v>
      </c>
      <c r="J2589" t="s">
        <v>178</v>
      </c>
      <c r="K2589" t="s">
        <v>82</v>
      </c>
      <c r="L2589" t="s">
        <v>50</v>
      </c>
      <c r="N2589" t="s">
        <v>59</v>
      </c>
      <c r="O2589" t="s">
        <v>70</v>
      </c>
      <c r="P2589" t="s">
        <v>790</v>
      </c>
      <c r="Q2589" t="s">
        <v>82</v>
      </c>
      <c r="R2589" t="s">
        <v>57</v>
      </c>
      <c r="S2589" t="s">
        <v>6859</v>
      </c>
      <c r="W2589" t="s">
        <v>42</v>
      </c>
      <c r="AD2589" t="s">
        <v>42</v>
      </c>
      <c r="AL2589" t="s">
        <v>43</v>
      </c>
    </row>
    <row r="2590" spans="1:38" x14ac:dyDescent="0.25">
      <c r="A2590">
        <v>2588</v>
      </c>
      <c r="B2590" t="s">
        <v>6860</v>
      </c>
      <c r="C2590" s="6" t="s">
        <v>1564</v>
      </c>
      <c r="D2590">
        <v>51</v>
      </c>
      <c r="E2590" t="s">
        <v>46</v>
      </c>
      <c r="F2590" t="s">
        <v>55</v>
      </c>
      <c r="G2590" t="s">
        <v>510</v>
      </c>
      <c r="H2590" t="s">
        <v>82</v>
      </c>
      <c r="I2590" t="s">
        <v>57</v>
      </c>
      <c r="J2590" t="s">
        <v>510</v>
      </c>
      <c r="K2590" t="s">
        <v>82</v>
      </c>
      <c r="L2590" t="s">
        <v>70</v>
      </c>
      <c r="N2590" t="s">
        <v>59</v>
      </c>
      <c r="O2590" t="s">
        <v>70</v>
      </c>
      <c r="P2590" t="s">
        <v>510</v>
      </c>
      <c r="Q2590" t="s">
        <v>82</v>
      </c>
      <c r="R2590" t="s">
        <v>57</v>
      </c>
      <c r="S2590" t="s">
        <v>6861</v>
      </c>
      <c r="U2590" t="s">
        <v>42</v>
      </c>
      <c r="W2590" t="s">
        <v>42</v>
      </c>
      <c r="AA2590" t="s">
        <v>42</v>
      </c>
      <c r="AC2590" t="s">
        <v>42</v>
      </c>
      <c r="AL2590" t="s">
        <v>43</v>
      </c>
    </row>
    <row r="2591" spans="1:38" x14ac:dyDescent="0.25">
      <c r="A2591">
        <v>2589</v>
      </c>
      <c r="B2591" t="s">
        <v>6862</v>
      </c>
      <c r="C2591" s="6" t="s">
        <v>6863</v>
      </c>
      <c r="D2591">
        <v>20</v>
      </c>
      <c r="E2591" t="s">
        <v>46</v>
      </c>
      <c r="F2591" t="s">
        <v>55</v>
      </c>
      <c r="G2591" t="s">
        <v>1125</v>
      </c>
      <c r="H2591" t="s">
        <v>49</v>
      </c>
      <c r="J2591" t="s">
        <v>82</v>
      </c>
      <c r="K2591" t="s">
        <v>82</v>
      </c>
      <c r="L2591" t="s">
        <v>50</v>
      </c>
      <c r="N2591" t="s">
        <v>761</v>
      </c>
      <c r="O2591" t="s">
        <v>6864</v>
      </c>
      <c r="S2591" t="s">
        <v>762</v>
      </c>
      <c r="AI2591" t="s">
        <v>435</v>
      </c>
      <c r="AL2591" t="s">
        <v>43</v>
      </c>
    </row>
    <row r="2592" spans="1:38" x14ac:dyDescent="0.25">
      <c r="A2592">
        <v>2590</v>
      </c>
      <c r="B2592" t="s">
        <v>6865</v>
      </c>
      <c r="C2592" s="6" t="s">
        <v>1989</v>
      </c>
      <c r="D2592">
        <v>39</v>
      </c>
      <c r="E2592" t="s">
        <v>46</v>
      </c>
      <c r="F2592" t="s">
        <v>55</v>
      </c>
      <c r="G2592" t="s">
        <v>513</v>
      </c>
      <c r="H2592" t="s">
        <v>101</v>
      </c>
      <c r="I2592" t="s">
        <v>57</v>
      </c>
      <c r="J2592" t="s">
        <v>513</v>
      </c>
      <c r="K2592" t="s">
        <v>101</v>
      </c>
      <c r="L2592" t="s">
        <v>34</v>
      </c>
      <c r="M2592" t="s">
        <v>2795</v>
      </c>
      <c r="N2592" t="s">
        <v>166</v>
      </c>
      <c r="O2592" t="s">
        <v>70</v>
      </c>
      <c r="P2592" t="s">
        <v>513</v>
      </c>
      <c r="Q2592" t="s">
        <v>101</v>
      </c>
      <c r="R2592" t="s">
        <v>57</v>
      </c>
      <c r="S2592" t="s">
        <v>6866</v>
      </c>
      <c r="U2592" t="s">
        <v>42</v>
      </c>
      <c r="AA2592" t="s">
        <v>42</v>
      </c>
      <c r="AL2592" t="s">
        <v>43</v>
      </c>
    </row>
    <row r="2593" spans="1:38" x14ac:dyDescent="0.25">
      <c r="A2593">
        <v>2591</v>
      </c>
      <c r="B2593" t="s">
        <v>6867</v>
      </c>
      <c r="C2593" s="6" t="s">
        <v>3118</v>
      </c>
      <c r="D2593">
        <v>35</v>
      </c>
      <c r="E2593" t="s">
        <v>46</v>
      </c>
      <c r="F2593" t="s">
        <v>55</v>
      </c>
      <c r="G2593" t="s">
        <v>146</v>
      </c>
      <c r="H2593" t="s">
        <v>49</v>
      </c>
      <c r="I2593" t="s">
        <v>57</v>
      </c>
      <c r="J2593" t="s">
        <v>93</v>
      </c>
      <c r="L2593" t="s">
        <v>50</v>
      </c>
      <c r="N2593" t="s">
        <v>59</v>
      </c>
      <c r="O2593" t="s">
        <v>377</v>
      </c>
      <c r="P2593" t="s">
        <v>93</v>
      </c>
      <c r="S2593" t="s">
        <v>6868</v>
      </c>
      <c r="W2593" t="s">
        <v>42</v>
      </c>
      <c r="AC2593" t="s">
        <v>42</v>
      </c>
      <c r="AK2593" t="s">
        <v>42</v>
      </c>
      <c r="AL2593" t="s">
        <v>43</v>
      </c>
    </row>
    <row r="2594" spans="1:38" x14ac:dyDescent="0.25">
      <c r="A2594">
        <v>2592</v>
      </c>
      <c r="B2594" t="s">
        <v>6869</v>
      </c>
      <c r="C2594" s="6" t="s">
        <v>4471</v>
      </c>
      <c r="D2594">
        <v>73</v>
      </c>
      <c r="E2594" t="s">
        <v>46</v>
      </c>
      <c r="F2594" t="s">
        <v>55</v>
      </c>
      <c r="G2594" t="s">
        <v>2091</v>
      </c>
      <c r="H2594" t="s">
        <v>82</v>
      </c>
      <c r="I2594" t="s">
        <v>57</v>
      </c>
      <c r="J2594" t="s">
        <v>2091</v>
      </c>
      <c r="K2594" t="s">
        <v>82</v>
      </c>
      <c r="L2594" t="s">
        <v>34</v>
      </c>
      <c r="N2594" t="s">
        <v>59</v>
      </c>
      <c r="O2594" t="s">
        <v>70</v>
      </c>
      <c r="P2594" t="s">
        <v>2091</v>
      </c>
      <c r="Q2594" t="s">
        <v>82</v>
      </c>
      <c r="R2594" t="s">
        <v>57</v>
      </c>
      <c r="S2594" t="s">
        <v>6870</v>
      </c>
      <c r="V2594" t="s">
        <v>42</v>
      </c>
      <c r="AL2594" t="s">
        <v>43</v>
      </c>
    </row>
    <row r="2595" spans="1:38" x14ac:dyDescent="0.25">
      <c r="A2595">
        <v>2593</v>
      </c>
      <c r="B2595" t="s">
        <v>6871</v>
      </c>
      <c r="C2595" s="6" t="s">
        <v>3118</v>
      </c>
      <c r="D2595">
        <v>33</v>
      </c>
      <c r="E2595" t="s">
        <v>46</v>
      </c>
      <c r="F2595" t="s">
        <v>55</v>
      </c>
      <c r="G2595" t="s">
        <v>503</v>
      </c>
      <c r="H2595" t="s">
        <v>82</v>
      </c>
      <c r="I2595" t="s">
        <v>57</v>
      </c>
      <c r="J2595" t="s">
        <v>503</v>
      </c>
      <c r="L2595" t="s">
        <v>50</v>
      </c>
      <c r="N2595" t="s">
        <v>59</v>
      </c>
      <c r="O2595" t="s">
        <v>70</v>
      </c>
      <c r="P2595" t="s">
        <v>503</v>
      </c>
      <c r="S2595" t="s">
        <v>6872</v>
      </c>
      <c r="W2595" t="s">
        <v>42</v>
      </c>
      <c r="AK2595" t="s">
        <v>42</v>
      </c>
      <c r="AL2595" t="s">
        <v>43</v>
      </c>
    </row>
    <row r="2596" spans="1:38" x14ac:dyDescent="0.25">
      <c r="A2596">
        <v>2594</v>
      </c>
      <c r="B2596" t="s">
        <v>6873</v>
      </c>
      <c r="C2596" s="6" t="s">
        <v>4973</v>
      </c>
      <c r="D2596">
        <v>47</v>
      </c>
      <c r="E2596" t="s">
        <v>46</v>
      </c>
      <c r="F2596" t="s">
        <v>55</v>
      </c>
      <c r="G2596" t="s">
        <v>362</v>
      </c>
      <c r="H2596" t="s">
        <v>251</v>
      </c>
      <c r="J2596" t="s">
        <v>362</v>
      </c>
      <c r="K2596" t="s">
        <v>251</v>
      </c>
      <c r="L2596" t="s">
        <v>70</v>
      </c>
      <c r="N2596" t="s">
        <v>102</v>
      </c>
      <c r="O2596" t="s">
        <v>70</v>
      </c>
      <c r="S2596" t="s">
        <v>6874</v>
      </c>
      <c r="AB2596" t="s">
        <v>42</v>
      </c>
      <c r="AC2596" t="s">
        <v>42</v>
      </c>
      <c r="AL2596" t="s">
        <v>43</v>
      </c>
    </row>
    <row r="2597" spans="1:38" x14ac:dyDescent="0.25">
      <c r="A2597">
        <v>2595</v>
      </c>
      <c r="B2597" t="s">
        <v>6875</v>
      </c>
      <c r="C2597" s="6" t="s">
        <v>2636</v>
      </c>
      <c r="D2597">
        <v>38</v>
      </c>
      <c r="E2597" t="s">
        <v>46</v>
      </c>
      <c r="F2597" t="s">
        <v>55</v>
      </c>
      <c r="G2597" t="s">
        <v>201</v>
      </c>
      <c r="H2597" t="s">
        <v>202</v>
      </c>
      <c r="I2597" t="s">
        <v>57</v>
      </c>
      <c r="J2597" t="s">
        <v>201</v>
      </c>
      <c r="K2597" t="s">
        <v>202</v>
      </c>
      <c r="L2597" t="s">
        <v>70</v>
      </c>
      <c r="N2597" t="s">
        <v>443</v>
      </c>
      <c r="O2597" t="s">
        <v>70</v>
      </c>
      <c r="P2597" t="s">
        <v>201</v>
      </c>
      <c r="Q2597" t="s">
        <v>202</v>
      </c>
      <c r="R2597" t="s">
        <v>57</v>
      </c>
      <c r="S2597" t="s">
        <v>439</v>
      </c>
      <c r="U2597" t="s">
        <v>42</v>
      </c>
      <c r="W2597" t="s">
        <v>42</v>
      </c>
      <c r="AL2597" t="s">
        <v>43</v>
      </c>
    </row>
    <row r="2598" spans="1:38" x14ac:dyDescent="0.25">
      <c r="A2598">
        <v>2596</v>
      </c>
      <c r="B2598" t="s">
        <v>6876</v>
      </c>
      <c r="C2598" s="6" t="s">
        <v>2374</v>
      </c>
      <c r="D2598">
        <v>44</v>
      </c>
      <c r="E2598" t="s">
        <v>46</v>
      </c>
      <c r="F2598" t="s">
        <v>55</v>
      </c>
      <c r="G2598" t="s">
        <v>337</v>
      </c>
      <c r="H2598" t="s">
        <v>137</v>
      </c>
      <c r="I2598" t="s">
        <v>57</v>
      </c>
      <c r="J2598" t="s">
        <v>503</v>
      </c>
      <c r="K2598" t="s">
        <v>82</v>
      </c>
      <c r="L2598" t="s">
        <v>34</v>
      </c>
      <c r="N2598" t="s">
        <v>170</v>
      </c>
      <c r="O2598" t="s">
        <v>110</v>
      </c>
      <c r="P2598" t="s">
        <v>503</v>
      </c>
      <c r="Q2598" t="s">
        <v>82</v>
      </c>
      <c r="S2598" t="s">
        <v>6877</v>
      </c>
      <c r="V2598" t="s">
        <v>42</v>
      </c>
      <c r="W2598" t="s">
        <v>42</v>
      </c>
      <c r="AA2598" t="s">
        <v>42</v>
      </c>
      <c r="AC2598" t="s">
        <v>42</v>
      </c>
      <c r="AK2598" t="s">
        <v>42</v>
      </c>
      <c r="AL2598" t="s">
        <v>43</v>
      </c>
    </row>
    <row r="2599" spans="1:38" x14ac:dyDescent="0.25">
      <c r="A2599">
        <v>2597</v>
      </c>
      <c r="B2599" t="s">
        <v>6878</v>
      </c>
      <c r="C2599" s="6" t="s">
        <v>3839</v>
      </c>
      <c r="D2599">
        <v>48</v>
      </c>
      <c r="E2599" t="s">
        <v>46</v>
      </c>
      <c r="F2599" t="s">
        <v>55</v>
      </c>
      <c r="G2599" t="s">
        <v>337</v>
      </c>
      <c r="H2599" t="s">
        <v>137</v>
      </c>
      <c r="I2599" t="s">
        <v>57</v>
      </c>
      <c r="J2599" t="s">
        <v>337</v>
      </c>
      <c r="K2599" t="s">
        <v>137</v>
      </c>
      <c r="L2599" t="s">
        <v>70</v>
      </c>
      <c r="N2599" t="s">
        <v>170</v>
      </c>
      <c r="O2599" t="s">
        <v>70</v>
      </c>
      <c r="P2599" t="s">
        <v>337</v>
      </c>
      <c r="Q2599" t="s">
        <v>137</v>
      </c>
      <c r="R2599" t="s">
        <v>57</v>
      </c>
      <c r="S2599" t="s">
        <v>6879</v>
      </c>
      <c r="Y2599" t="s">
        <v>42</v>
      </c>
      <c r="AG2599" t="s">
        <v>42</v>
      </c>
      <c r="AL2599" t="s">
        <v>43</v>
      </c>
    </row>
    <row r="2600" spans="1:38" x14ac:dyDescent="0.25">
      <c r="A2600">
        <v>2598</v>
      </c>
      <c r="B2600" t="s">
        <v>6880</v>
      </c>
      <c r="C2600" s="6" t="s">
        <v>947</v>
      </c>
      <c r="D2600">
        <v>58</v>
      </c>
      <c r="E2600" t="s">
        <v>46</v>
      </c>
      <c r="F2600" t="s">
        <v>106</v>
      </c>
      <c r="G2600" t="s">
        <v>146</v>
      </c>
      <c r="H2600" t="s">
        <v>49</v>
      </c>
      <c r="I2600" t="s">
        <v>57</v>
      </c>
      <c r="J2600" t="s">
        <v>146</v>
      </c>
      <c r="L2600" t="s">
        <v>50</v>
      </c>
      <c r="N2600" t="s">
        <v>6881</v>
      </c>
      <c r="O2600" t="s">
        <v>70</v>
      </c>
      <c r="P2600" t="s">
        <v>146</v>
      </c>
      <c r="S2600" t="s">
        <v>6882</v>
      </c>
      <c r="U2600" t="s">
        <v>42</v>
      </c>
      <c r="W2600" t="s">
        <v>42</v>
      </c>
      <c r="AA2600" t="s">
        <v>42</v>
      </c>
      <c r="AE2600" t="s">
        <v>42</v>
      </c>
      <c r="AK2600" t="s">
        <v>42</v>
      </c>
      <c r="AL2600" t="s">
        <v>43</v>
      </c>
    </row>
    <row r="2601" spans="1:38" x14ac:dyDescent="0.25">
      <c r="A2601">
        <v>2599</v>
      </c>
      <c r="B2601" t="s">
        <v>6883</v>
      </c>
      <c r="C2601" s="6" t="s">
        <v>4572</v>
      </c>
      <c r="D2601">
        <v>48</v>
      </c>
      <c r="E2601" t="s">
        <v>54</v>
      </c>
      <c r="F2601" t="s">
        <v>106</v>
      </c>
      <c r="G2601" t="s">
        <v>146</v>
      </c>
      <c r="H2601" t="s">
        <v>49</v>
      </c>
      <c r="I2601" t="s">
        <v>57</v>
      </c>
      <c r="J2601" t="s">
        <v>146</v>
      </c>
      <c r="K2601" t="s">
        <v>49</v>
      </c>
      <c r="L2601" t="s">
        <v>70</v>
      </c>
      <c r="N2601" t="s">
        <v>59</v>
      </c>
      <c r="O2601" t="s">
        <v>70</v>
      </c>
      <c r="P2601" t="s">
        <v>146</v>
      </c>
      <c r="Q2601" t="s">
        <v>49</v>
      </c>
      <c r="S2601" t="s">
        <v>6884</v>
      </c>
      <c r="AC2601" t="s">
        <v>42</v>
      </c>
      <c r="AD2601" t="s">
        <v>42</v>
      </c>
      <c r="AI2601" t="s">
        <v>607</v>
      </c>
      <c r="AK2601" t="s">
        <v>42</v>
      </c>
      <c r="AL2601" t="s">
        <v>43</v>
      </c>
    </row>
    <row r="2602" spans="1:38" x14ac:dyDescent="0.25">
      <c r="A2602">
        <v>2600</v>
      </c>
      <c r="B2602" t="s">
        <v>6885</v>
      </c>
      <c r="C2602" s="6" t="s">
        <v>5929</v>
      </c>
      <c r="D2602">
        <v>70</v>
      </c>
      <c r="E2602" t="s">
        <v>46</v>
      </c>
      <c r="F2602" t="s">
        <v>55</v>
      </c>
      <c r="G2602" t="s">
        <v>165</v>
      </c>
      <c r="H2602" t="s">
        <v>93</v>
      </c>
      <c r="I2602" t="s">
        <v>57</v>
      </c>
      <c r="J2602" t="s">
        <v>165</v>
      </c>
      <c r="L2602" t="s">
        <v>50</v>
      </c>
      <c r="N2602" t="s">
        <v>59</v>
      </c>
      <c r="O2602" t="s">
        <v>975</v>
      </c>
      <c r="P2602" t="s">
        <v>165</v>
      </c>
      <c r="S2602" t="s">
        <v>6886</v>
      </c>
      <c r="AA2602" t="s">
        <v>42</v>
      </c>
      <c r="AJ2602" t="s">
        <v>42</v>
      </c>
      <c r="AK2602" t="s">
        <v>42</v>
      </c>
      <c r="AL2602" t="s">
        <v>43</v>
      </c>
    </row>
    <row r="2603" spans="1:38" x14ac:dyDescent="0.25">
      <c r="A2603">
        <v>2601</v>
      </c>
      <c r="B2603" t="s">
        <v>6887</v>
      </c>
      <c r="C2603" s="6" t="s">
        <v>3599</v>
      </c>
      <c r="D2603">
        <v>44</v>
      </c>
      <c r="E2603" t="s">
        <v>46</v>
      </c>
      <c r="F2603" t="s">
        <v>55</v>
      </c>
      <c r="G2603" t="s">
        <v>1548</v>
      </c>
      <c r="H2603" t="s">
        <v>251</v>
      </c>
      <c r="I2603" t="s">
        <v>57</v>
      </c>
      <c r="J2603" t="s">
        <v>422</v>
      </c>
      <c r="L2603" t="s">
        <v>34</v>
      </c>
      <c r="M2603" t="s">
        <v>6888</v>
      </c>
      <c r="N2603" t="s">
        <v>59</v>
      </c>
      <c r="O2603" t="s">
        <v>287</v>
      </c>
      <c r="P2603" t="s">
        <v>422</v>
      </c>
      <c r="S2603" t="s">
        <v>412</v>
      </c>
      <c r="W2603" t="s">
        <v>42</v>
      </c>
      <c r="AK2603" t="s">
        <v>42</v>
      </c>
      <c r="AL2603" t="s">
        <v>43</v>
      </c>
    </row>
    <row r="2604" spans="1:38" x14ac:dyDescent="0.25">
      <c r="A2604">
        <v>2602</v>
      </c>
      <c r="B2604" t="s">
        <v>6889</v>
      </c>
      <c r="C2604" s="6" t="s">
        <v>6890</v>
      </c>
      <c r="D2604">
        <v>31</v>
      </c>
      <c r="E2604" t="s">
        <v>46</v>
      </c>
      <c r="F2604" t="s">
        <v>106</v>
      </c>
      <c r="G2604" t="s">
        <v>178</v>
      </c>
      <c r="H2604" t="s">
        <v>82</v>
      </c>
      <c r="J2604" t="s">
        <v>178</v>
      </c>
      <c r="K2604" t="s">
        <v>82</v>
      </c>
      <c r="L2604" t="s">
        <v>70</v>
      </c>
      <c r="N2604" t="s">
        <v>170</v>
      </c>
      <c r="O2604" t="s">
        <v>70</v>
      </c>
      <c r="S2604" t="s">
        <v>51</v>
      </c>
      <c r="V2604" t="s">
        <v>42</v>
      </c>
      <c r="AL2604" t="s">
        <v>43</v>
      </c>
    </row>
    <row r="2605" spans="1:38" x14ac:dyDescent="0.25">
      <c r="A2605">
        <v>2603</v>
      </c>
      <c r="B2605" t="s">
        <v>6891</v>
      </c>
      <c r="C2605" s="6" t="s">
        <v>3677</v>
      </c>
      <c r="D2605">
        <v>43</v>
      </c>
      <c r="E2605" t="s">
        <v>46</v>
      </c>
      <c r="F2605" t="s">
        <v>55</v>
      </c>
      <c r="G2605" t="s">
        <v>81</v>
      </c>
      <c r="H2605" t="s">
        <v>82</v>
      </c>
      <c r="I2605" t="s">
        <v>57</v>
      </c>
      <c r="J2605" t="s">
        <v>81</v>
      </c>
      <c r="L2605" t="s">
        <v>70</v>
      </c>
      <c r="N2605" t="s">
        <v>59</v>
      </c>
      <c r="O2605" t="s">
        <v>70</v>
      </c>
      <c r="P2605" t="s">
        <v>81</v>
      </c>
      <c r="S2605" t="s">
        <v>6892</v>
      </c>
      <c r="U2605" t="s">
        <v>42</v>
      </c>
      <c r="AC2605" t="s">
        <v>42</v>
      </c>
      <c r="AD2605" t="s">
        <v>42</v>
      </c>
      <c r="AK2605" t="s">
        <v>42</v>
      </c>
      <c r="AL2605" t="s">
        <v>43</v>
      </c>
    </row>
    <row r="2606" spans="1:38" x14ac:dyDescent="0.25">
      <c r="A2606">
        <v>2604</v>
      </c>
      <c r="B2606" t="s">
        <v>6893</v>
      </c>
      <c r="C2606" s="6" t="s">
        <v>2374</v>
      </c>
      <c r="D2606">
        <v>57</v>
      </c>
      <c r="E2606" t="s">
        <v>46</v>
      </c>
      <c r="F2606" t="s">
        <v>34</v>
      </c>
      <c r="G2606" t="s">
        <v>82</v>
      </c>
      <c r="H2606" t="s">
        <v>82</v>
      </c>
      <c r="I2606" t="s">
        <v>57</v>
      </c>
      <c r="J2606" t="s">
        <v>82</v>
      </c>
      <c r="K2606" t="s">
        <v>82</v>
      </c>
      <c r="L2606" t="s">
        <v>70</v>
      </c>
      <c r="N2606" t="s">
        <v>350</v>
      </c>
      <c r="O2606" t="s">
        <v>70</v>
      </c>
      <c r="P2606" t="s">
        <v>82</v>
      </c>
      <c r="Q2606" t="s">
        <v>82</v>
      </c>
      <c r="S2606" t="s">
        <v>6894</v>
      </c>
      <c r="V2606" t="s">
        <v>42</v>
      </c>
      <c r="W2606" t="s">
        <v>42</v>
      </c>
      <c r="AK2606" t="s">
        <v>42</v>
      </c>
      <c r="AL2606" t="s">
        <v>43</v>
      </c>
    </row>
    <row r="2607" spans="1:38" x14ac:dyDescent="0.25">
      <c r="A2607">
        <v>2605</v>
      </c>
      <c r="B2607" t="s">
        <v>6895</v>
      </c>
      <c r="C2607" s="6" t="s">
        <v>3697</v>
      </c>
      <c r="D2607">
        <v>34</v>
      </c>
      <c r="E2607" t="s">
        <v>46</v>
      </c>
      <c r="F2607" t="s">
        <v>55</v>
      </c>
      <c r="G2607" t="s">
        <v>201</v>
      </c>
      <c r="H2607" t="s">
        <v>202</v>
      </c>
      <c r="I2607" t="s">
        <v>57</v>
      </c>
      <c r="J2607" t="s">
        <v>201</v>
      </c>
      <c r="K2607" t="s">
        <v>202</v>
      </c>
      <c r="L2607" t="s">
        <v>50</v>
      </c>
      <c r="N2607" t="s">
        <v>166</v>
      </c>
      <c r="O2607" t="s">
        <v>70</v>
      </c>
      <c r="P2607" t="s">
        <v>201</v>
      </c>
      <c r="Q2607" t="s">
        <v>202</v>
      </c>
      <c r="S2607" t="s">
        <v>6896</v>
      </c>
      <c r="U2607" t="s">
        <v>42</v>
      </c>
      <c r="W2607" t="s">
        <v>42</v>
      </c>
      <c r="X2607" t="s">
        <v>42</v>
      </c>
      <c r="AA2607" t="s">
        <v>42</v>
      </c>
      <c r="AC2607" t="s">
        <v>42</v>
      </c>
      <c r="AD2607" t="s">
        <v>42</v>
      </c>
      <c r="AK2607" t="s">
        <v>42</v>
      </c>
      <c r="AL2607" t="s">
        <v>43</v>
      </c>
    </row>
    <row r="2608" spans="1:38" x14ac:dyDescent="0.25">
      <c r="A2608">
        <v>2606</v>
      </c>
      <c r="B2608" t="s">
        <v>6897</v>
      </c>
      <c r="C2608" s="6" t="s">
        <v>6898</v>
      </c>
      <c r="D2608">
        <v>20</v>
      </c>
      <c r="E2608" t="s">
        <v>46</v>
      </c>
      <c r="F2608" t="s">
        <v>106</v>
      </c>
      <c r="J2608" t="s">
        <v>82</v>
      </c>
      <c r="K2608" t="s">
        <v>82</v>
      </c>
      <c r="L2608" t="s">
        <v>34</v>
      </c>
      <c r="O2608" t="s">
        <v>34</v>
      </c>
      <c r="S2608" t="s">
        <v>6899</v>
      </c>
      <c r="U2608" t="s">
        <v>42</v>
      </c>
      <c r="V2608" t="s">
        <v>42</v>
      </c>
      <c r="Y2608" t="s">
        <v>42</v>
      </c>
      <c r="AK2608" t="s">
        <v>42</v>
      </c>
      <c r="AL2608" t="s">
        <v>43</v>
      </c>
    </row>
    <row r="2609" spans="1:38" x14ac:dyDescent="0.25">
      <c r="A2609">
        <v>2607</v>
      </c>
      <c r="B2609" t="s">
        <v>6900</v>
      </c>
      <c r="C2609" s="6" t="s">
        <v>3289</v>
      </c>
      <c r="D2609">
        <v>34</v>
      </c>
      <c r="E2609" t="s">
        <v>46</v>
      </c>
      <c r="F2609" t="s">
        <v>106</v>
      </c>
      <c r="G2609" t="s">
        <v>93</v>
      </c>
      <c r="H2609" t="s">
        <v>93</v>
      </c>
      <c r="I2609" t="s">
        <v>57</v>
      </c>
      <c r="J2609" t="s">
        <v>93</v>
      </c>
      <c r="K2609" t="s">
        <v>93</v>
      </c>
      <c r="L2609" t="s">
        <v>50</v>
      </c>
      <c r="N2609" t="s">
        <v>59</v>
      </c>
      <c r="O2609" t="s">
        <v>287</v>
      </c>
      <c r="P2609" t="s">
        <v>525</v>
      </c>
      <c r="Q2609" t="s">
        <v>93</v>
      </c>
      <c r="R2609" t="s">
        <v>57</v>
      </c>
      <c r="S2609" t="s">
        <v>6901</v>
      </c>
      <c r="U2609" t="s">
        <v>42</v>
      </c>
      <c r="W2609" t="s">
        <v>42</v>
      </c>
      <c r="AD2609" t="s">
        <v>42</v>
      </c>
      <c r="AL2609" t="s">
        <v>43</v>
      </c>
    </row>
    <row r="2610" spans="1:38" x14ac:dyDescent="0.25">
      <c r="A2610">
        <v>2608</v>
      </c>
      <c r="B2610" t="s">
        <v>6902</v>
      </c>
      <c r="C2610" s="6" t="s">
        <v>2505</v>
      </c>
      <c r="D2610">
        <v>41</v>
      </c>
      <c r="E2610" t="s">
        <v>54</v>
      </c>
      <c r="F2610" t="s">
        <v>55</v>
      </c>
      <c r="G2610" t="s">
        <v>107</v>
      </c>
      <c r="H2610" t="s">
        <v>49</v>
      </c>
      <c r="I2610" t="s">
        <v>57</v>
      </c>
      <c r="J2610" t="s">
        <v>107</v>
      </c>
      <c r="L2610" t="s">
        <v>70</v>
      </c>
      <c r="N2610" t="s">
        <v>6903</v>
      </c>
      <c r="O2610" t="s">
        <v>6904</v>
      </c>
      <c r="P2610" t="s">
        <v>61</v>
      </c>
      <c r="S2610" t="s">
        <v>6905</v>
      </c>
      <c r="AC2610" t="s">
        <v>42</v>
      </c>
      <c r="AD2610" t="s">
        <v>42</v>
      </c>
      <c r="AK2610" t="s">
        <v>42</v>
      </c>
      <c r="AL2610" t="s">
        <v>43</v>
      </c>
    </row>
    <row r="2611" spans="1:38" x14ac:dyDescent="0.25">
      <c r="A2611">
        <v>2609</v>
      </c>
      <c r="B2611" t="s">
        <v>6906</v>
      </c>
      <c r="C2611" s="6" t="s">
        <v>3844</v>
      </c>
      <c r="D2611">
        <v>27</v>
      </c>
      <c r="E2611" t="s">
        <v>54</v>
      </c>
      <c r="F2611" t="s">
        <v>55</v>
      </c>
      <c r="G2611" t="s">
        <v>399</v>
      </c>
      <c r="H2611" t="s">
        <v>202</v>
      </c>
      <c r="I2611" t="s">
        <v>57</v>
      </c>
      <c r="J2611" t="s">
        <v>399</v>
      </c>
      <c r="L2611" t="s">
        <v>70</v>
      </c>
      <c r="N2611" t="s">
        <v>69</v>
      </c>
      <c r="O2611" t="s">
        <v>70</v>
      </c>
      <c r="P2611" t="s">
        <v>399</v>
      </c>
      <c r="S2611" t="s">
        <v>6907</v>
      </c>
      <c r="U2611" t="s">
        <v>42</v>
      </c>
      <c r="W2611" t="s">
        <v>42</v>
      </c>
      <c r="AA2611" t="s">
        <v>42</v>
      </c>
      <c r="AB2611" t="s">
        <v>42</v>
      </c>
      <c r="AK2611" t="s">
        <v>42</v>
      </c>
      <c r="AL2611" t="s">
        <v>43</v>
      </c>
    </row>
    <row r="2612" spans="1:38" x14ac:dyDescent="0.25">
      <c r="A2612">
        <v>2610</v>
      </c>
      <c r="B2612" t="s">
        <v>6908</v>
      </c>
      <c r="C2612" s="6" t="s">
        <v>2791</v>
      </c>
      <c r="D2612">
        <v>30</v>
      </c>
      <c r="E2612" t="s">
        <v>46</v>
      </c>
      <c r="F2612" t="s">
        <v>55</v>
      </c>
      <c r="G2612" t="s">
        <v>2496</v>
      </c>
      <c r="H2612" t="s">
        <v>251</v>
      </c>
      <c r="I2612" t="s">
        <v>57</v>
      </c>
      <c r="J2612" t="s">
        <v>2906</v>
      </c>
      <c r="K2612" t="s">
        <v>142</v>
      </c>
      <c r="L2612" t="s">
        <v>34</v>
      </c>
      <c r="M2612" t="s">
        <v>280</v>
      </c>
      <c r="N2612" t="s">
        <v>59</v>
      </c>
      <c r="O2612" t="s">
        <v>34</v>
      </c>
      <c r="P2612" t="s">
        <v>2906</v>
      </c>
      <c r="Q2612" t="s">
        <v>142</v>
      </c>
      <c r="R2612" t="s">
        <v>57</v>
      </c>
      <c r="S2612" t="s">
        <v>6909</v>
      </c>
      <c r="V2612" t="s">
        <v>42</v>
      </c>
      <c r="W2612" t="s">
        <v>42</v>
      </c>
      <c r="AA2612" t="s">
        <v>42</v>
      </c>
      <c r="AL2612" t="s">
        <v>43</v>
      </c>
    </row>
    <row r="2613" spans="1:38" x14ac:dyDescent="0.25">
      <c r="A2613">
        <v>2611</v>
      </c>
      <c r="B2613" t="s">
        <v>6910</v>
      </c>
      <c r="C2613" s="6" t="s">
        <v>6911</v>
      </c>
      <c r="D2613">
        <v>62</v>
      </c>
      <c r="E2613" t="s">
        <v>46</v>
      </c>
      <c r="F2613" t="s">
        <v>55</v>
      </c>
      <c r="G2613" t="s">
        <v>525</v>
      </c>
      <c r="H2613" t="s">
        <v>93</v>
      </c>
      <c r="J2613" t="s">
        <v>525</v>
      </c>
      <c r="K2613" t="s">
        <v>93</v>
      </c>
      <c r="L2613" t="s">
        <v>70</v>
      </c>
      <c r="N2613" t="s">
        <v>2203</v>
      </c>
      <c r="O2613" t="s">
        <v>70</v>
      </c>
      <c r="S2613" t="s">
        <v>2204</v>
      </c>
      <c r="T2613" t="s">
        <v>1833</v>
      </c>
      <c r="Y2613" t="s">
        <v>42</v>
      </c>
      <c r="AL2613" t="s">
        <v>6912</v>
      </c>
    </row>
    <row r="2614" spans="1:38" x14ac:dyDescent="0.25">
      <c r="A2614">
        <v>2612</v>
      </c>
      <c r="B2614" t="s">
        <v>6913</v>
      </c>
      <c r="C2614" s="6" t="s">
        <v>752</v>
      </c>
      <c r="D2614">
        <v>36</v>
      </c>
      <c r="E2614" t="s">
        <v>54</v>
      </c>
      <c r="F2614" t="s">
        <v>106</v>
      </c>
      <c r="G2614" t="s">
        <v>146</v>
      </c>
      <c r="H2614" t="s">
        <v>49</v>
      </c>
      <c r="I2614" t="s">
        <v>57</v>
      </c>
      <c r="J2614" t="s">
        <v>146</v>
      </c>
      <c r="K2614" t="s">
        <v>49</v>
      </c>
      <c r="L2614" t="s">
        <v>50</v>
      </c>
      <c r="O2614" t="s">
        <v>70</v>
      </c>
      <c r="S2614" t="s">
        <v>6914</v>
      </c>
      <c r="Y2614" t="s">
        <v>42</v>
      </c>
      <c r="AC2614" t="s">
        <v>42</v>
      </c>
      <c r="AI2614" t="s">
        <v>6915</v>
      </c>
      <c r="AJ2614" t="s">
        <v>42</v>
      </c>
      <c r="AK2614" t="s">
        <v>42</v>
      </c>
      <c r="AL2614" t="s">
        <v>43</v>
      </c>
    </row>
    <row r="2615" spans="1:38" x14ac:dyDescent="0.25">
      <c r="A2615">
        <v>2613</v>
      </c>
      <c r="B2615" t="s">
        <v>6916</v>
      </c>
      <c r="C2615" s="6" t="s">
        <v>1921</v>
      </c>
      <c r="D2615">
        <v>51</v>
      </c>
      <c r="E2615" t="s">
        <v>46</v>
      </c>
      <c r="F2615" t="s">
        <v>55</v>
      </c>
      <c r="G2615" t="s">
        <v>49</v>
      </c>
      <c r="H2615" t="s">
        <v>49</v>
      </c>
      <c r="I2615" t="s">
        <v>57</v>
      </c>
      <c r="J2615" t="s">
        <v>49</v>
      </c>
      <c r="K2615" t="s">
        <v>49</v>
      </c>
      <c r="L2615" t="s">
        <v>70</v>
      </c>
      <c r="O2615" t="s">
        <v>70</v>
      </c>
      <c r="P2615" t="s">
        <v>49</v>
      </c>
      <c r="Q2615" t="s">
        <v>49</v>
      </c>
      <c r="R2615" t="s">
        <v>57</v>
      </c>
      <c r="S2615" t="s">
        <v>342</v>
      </c>
      <c r="U2615" t="s">
        <v>42</v>
      </c>
      <c r="AK2615" t="s">
        <v>42</v>
      </c>
      <c r="AL2615" t="s">
        <v>43</v>
      </c>
    </row>
    <row r="2616" spans="1:38" x14ac:dyDescent="0.25">
      <c r="A2616">
        <v>2614</v>
      </c>
      <c r="B2616" t="s">
        <v>6917</v>
      </c>
      <c r="C2616" s="6" t="s">
        <v>6263</v>
      </c>
      <c r="D2616">
        <v>32</v>
      </c>
      <c r="E2616" t="s">
        <v>46</v>
      </c>
      <c r="F2616" t="s">
        <v>47</v>
      </c>
      <c r="G2616" t="s">
        <v>208</v>
      </c>
      <c r="H2616" t="s">
        <v>93</v>
      </c>
      <c r="J2616" t="s">
        <v>208</v>
      </c>
      <c r="K2616" t="s">
        <v>93</v>
      </c>
      <c r="L2616" t="s">
        <v>50</v>
      </c>
      <c r="N2616" t="s">
        <v>102</v>
      </c>
      <c r="O2616" t="s">
        <v>287</v>
      </c>
      <c r="S2616" t="s">
        <v>6918</v>
      </c>
      <c r="T2616" t="s">
        <v>6919</v>
      </c>
      <c r="AI2616" t="s">
        <v>713</v>
      </c>
      <c r="AL2616" t="s">
        <v>43</v>
      </c>
    </row>
    <row r="2617" spans="1:38" x14ac:dyDescent="0.25">
      <c r="A2617">
        <v>2615</v>
      </c>
      <c r="B2617" t="s">
        <v>6920</v>
      </c>
      <c r="C2617" s="6" t="s">
        <v>2841</v>
      </c>
      <c r="D2617">
        <v>49</v>
      </c>
      <c r="E2617" t="s">
        <v>46</v>
      </c>
      <c r="F2617" t="s">
        <v>55</v>
      </c>
      <c r="G2617" t="s">
        <v>192</v>
      </c>
      <c r="H2617" t="s">
        <v>82</v>
      </c>
      <c r="I2617" t="s">
        <v>57</v>
      </c>
      <c r="J2617" t="s">
        <v>192</v>
      </c>
      <c r="K2617" t="s">
        <v>82</v>
      </c>
      <c r="L2617" t="s">
        <v>34</v>
      </c>
      <c r="M2617" t="s">
        <v>3076</v>
      </c>
      <c r="N2617" t="s">
        <v>170</v>
      </c>
      <c r="O2617" t="s">
        <v>110</v>
      </c>
      <c r="P2617" t="s">
        <v>192</v>
      </c>
      <c r="Q2617" t="s">
        <v>82</v>
      </c>
      <c r="R2617" t="s">
        <v>57</v>
      </c>
      <c r="S2617" t="s">
        <v>6921</v>
      </c>
      <c r="U2617" t="s">
        <v>42</v>
      </c>
      <c r="AA2617" t="s">
        <v>42</v>
      </c>
      <c r="AC2617" t="s">
        <v>42</v>
      </c>
      <c r="AL2617" t="s">
        <v>43</v>
      </c>
    </row>
    <row r="2618" spans="1:38" x14ac:dyDescent="0.25">
      <c r="A2618">
        <v>2616</v>
      </c>
      <c r="B2618" t="s">
        <v>6922</v>
      </c>
      <c r="C2618" s="6" t="s">
        <v>2791</v>
      </c>
      <c r="D2618">
        <v>28</v>
      </c>
      <c r="E2618" t="s">
        <v>46</v>
      </c>
      <c r="F2618" t="s">
        <v>47</v>
      </c>
      <c r="G2618" t="s">
        <v>496</v>
      </c>
      <c r="H2618" t="s">
        <v>101</v>
      </c>
      <c r="I2618" t="s">
        <v>57</v>
      </c>
      <c r="J2618" t="s">
        <v>101</v>
      </c>
      <c r="K2618" t="s">
        <v>101</v>
      </c>
      <c r="L2618" t="s">
        <v>50</v>
      </c>
      <c r="N2618" t="s">
        <v>59</v>
      </c>
      <c r="O2618" t="s">
        <v>287</v>
      </c>
      <c r="P2618" t="s">
        <v>496</v>
      </c>
      <c r="Q2618" t="s">
        <v>101</v>
      </c>
      <c r="R2618" t="s">
        <v>57</v>
      </c>
      <c r="S2618" t="s">
        <v>726</v>
      </c>
      <c r="U2618" t="s">
        <v>42</v>
      </c>
      <c r="W2618" t="s">
        <v>42</v>
      </c>
      <c r="AL2618" t="s">
        <v>43</v>
      </c>
    </row>
    <row r="2619" spans="1:38" x14ac:dyDescent="0.25">
      <c r="A2619">
        <v>2617</v>
      </c>
      <c r="B2619" t="s">
        <v>6923</v>
      </c>
      <c r="C2619" s="6" t="s">
        <v>6924</v>
      </c>
      <c r="D2619">
        <v>51</v>
      </c>
      <c r="E2619" t="s">
        <v>54</v>
      </c>
      <c r="F2619" t="s">
        <v>55</v>
      </c>
      <c r="G2619" t="s">
        <v>58</v>
      </c>
      <c r="H2619" t="s">
        <v>49</v>
      </c>
      <c r="I2619" t="s">
        <v>57</v>
      </c>
      <c r="J2619" t="s">
        <v>58</v>
      </c>
      <c r="K2619" t="s">
        <v>49</v>
      </c>
      <c r="L2619" t="s">
        <v>70</v>
      </c>
      <c r="N2619" t="s">
        <v>6925</v>
      </c>
      <c r="O2619" t="s">
        <v>60</v>
      </c>
      <c r="S2619" t="s">
        <v>6926</v>
      </c>
      <c r="AA2619" t="s">
        <v>42</v>
      </c>
      <c r="AC2619" t="s">
        <v>42</v>
      </c>
      <c r="AL2619" t="s">
        <v>43</v>
      </c>
    </row>
    <row r="2620" spans="1:38" x14ac:dyDescent="0.25">
      <c r="A2620">
        <v>2618</v>
      </c>
      <c r="B2620" t="s">
        <v>6927</v>
      </c>
      <c r="C2620" s="6" t="s">
        <v>2834</v>
      </c>
      <c r="D2620">
        <v>35</v>
      </c>
      <c r="E2620" t="s">
        <v>46</v>
      </c>
      <c r="F2620" t="s">
        <v>47</v>
      </c>
      <c r="G2620" t="s">
        <v>6928</v>
      </c>
      <c r="H2620" t="s">
        <v>66</v>
      </c>
      <c r="I2620" t="s">
        <v>67</v>
      </c>
      <c r="J2620" t="s">
        <v>525</v>
      </c>
      <c r="K2620" t="s">
        <v>93</v>
      </c>
      <c r="L2620" t="s">
        <v>34</v>
      </c>
      <c r="O2620" t="s">
        <v>110</v>
      </c>
      <c r="S2620" t="s">
        <v>6929</v>
      </c>
      <c r="U2620" t="s">
        <v>42</v>
      </c>
      <c r="V2620" t="s">
        <v>42</v>
      </c>
      <c r="AK2620" t="s">
        <v>42</v>
      </c>
      <c r="AL2620" t="s">
        <v>43</v>
      </c>
    </row>
    <row r="2621" spans="1:38" x14ac:dyDescent="0.25">
      <c r="A2621">
        <v>2619</v>
      </c>
      <c r="B2621" t="s">
        <v>6930</v>
      </c>
      <c r="C2621" s="6" t="s">
        <v>233</v>
      </c>
      <c r="D2621">
        <v>24</v>
      </c>
      <c r="E2621" t="s">
        <v>54</v>
      </c>
      <c r="F2621" t="s">
        <v>55</v>
      </c>
      <c r="G2621" t="s">
        <v>165</v>
      </c>
      <c r="H2621" t="s">
        <v>93</v>
      </c>
      <c r="I2621" t="s">
        <v>57</v>
      </c>
      <c r="J2621" t="s">
        <v>165</v>
      </c>
      <c r="K2621" t="s">
        <v>93</v>
      </c>
      <c r="L2621" t="s">
        <v>70</v>
      </c>
      <c r="N2621" t="s">
        <v>59</v>
      </c>
      <c r="O2621" t="s">
        <v>70</v>
      </c>
      <c r="P2621" t="s">
        <v>165</v>
      </c>
      <c r="Q2621" t="s">
        <v>93</v>
      </c>
      <c r="R2621" t="s">
        <v>57</v>
      </c>
      <c r="S2621" t="s">
        <v>6931</v>
      </c>
      <c r="U2621" t="s">
        <v>42</v>
      </c>
      <c r="W2621" t="s">
        <v>42</v>
      </c>
      <c r="AI2621" t="s">
        <v>6932</v>
      </c>
      <c r="AL2621" t="s">
        <v>43</v>
      </c>
    </row>
    <row r="2622" spans="1:38" x14ac:dyDescent="0.25">
      <c r="A2622">
        <v>2620</v>
      </c>
      <c r="B2622" t="s">
        <v>6933</v>
      </c>
      <c r="C2622" s="6" t="s">
        <v>6934</v>
      </c>
      <c r="D2622">
        <v>66</v>
      </c>
      <c r="E2622" t="s">
        <v>54</v>
      </c>
      <c r="F2622" t="s">
        <v>47</v>
      </c>
      <c r="G2622" t="s">
        <v>260</v>
      </c>
      <c r="H2622" t="s">
        <v>49</v>
      </c>
      <c r="I2622" t="s">
        <v>57</v>
      </c>
      <c r="J2622" t="s">
        <v>260</v>
      </c>
      <c r="K2622" t="s">
        <v>49</v>
      </c>
      <c r="L2622" t="s">
        <v>70</v>
      </c>
      <c r="N2622" t="s">
        <v>6935</v>
      </c>
      <c r="O2622" t="s">
        <v>70</v>
      </c>
      <c r="P2622" t="s">
        <v>260</v>
      </c>
      <c r="Q2622" t="s">
        <v>49</v>
      </c>
      <c r="S2622" t="s">
        <v>6936</v>
      </c>
      <c r="T2622" t="s">
        <v>6937</v>
      </c>
      <c r="Y2622" t="s">
        <v>42</v>
      </c>
      <c r="AK2622" t="s">
        <v>42</v>
      </c>
      <c r="AL2622" t="s">
        <v>43</v>
      </c>
    </row>
    <row r="2623" spans="1:38" x14ac:dyDescent="0.25">
      <c r="A2623">
        <v>2621</v>
      </c>
      <c r="B2623" t="s">
        <v>6938</v>
      </c>
      <c r="C2623" s="6" t="s">
        <v>1950</v>
      </c>
      <c r="D2623">
        <v>36</v>
      </c>
      <c r="E2623" t="s">
        <v>46</v>
      </c>
      <c r="F2623" t="s">
        <v>55</v>
      </c>
      <c r="G2623" t="s">
        <v>469</v>
      </c>
      <c r="H2623" t="s">
        <v>202</v>
      </c>
      <c r="I2623" t="s">
        <v>57</v>
      </c>
      <c r="J2623" t="s">
        <v>469</v>
      </c>
      <c r="K2623" t="s">
        <v>202</v>
      </c>
      <c r="L2623" t="s">
        <v>70</v>
      </c>
      <c r="N2623" t="s">
        <v>102</v>
      </c>
      <c r="O2623" t="s">
        <v>70</v>
      </c>
      <c r="P2623" t="s">
        <v>469</v>
      </c>
      <c r="Q2623" t="s">
        <v>202</v>
      </c>
      <c r="R2623" t="s">
        <v>57</v>
      </c>
      <c r="S2623" t="s">
        <v>6939</v>
      </c>
      <c r="AA2623" t="s">
        <v>42</v>
      </c>
      <c r="AC2623" t="s">
        <v>42</v>
      </c>
      <c r="AL2623" t="s">
        <v>43</v>
      </c>
    </row>
    <row r="2624" spans="1:38" x14ac:dyDescent="0.25">
      <c r="A2624">
        <v>2622</v>
      </c>
      <c r="B2624" t="s">
        <v>6940</v>
      </c>
      <c r="C2624" s="6" t="s">
        <v>2815</v>
      </c>
      <c r="D2624">
        <v>57</v>
      </c>
      <c r="E2624" t="s">
        <v>54</v>
      </c>
      <c r="F2624" t="s">
        <v>47</v>
      </c>
      <c r="G2624" t="s">
        <v>82</v>
      </c>
      <c r="H2624" t="s">
        <v>82</v>
      </c>
      <c r="I2624" t="s">
        <v>57</v>
      </c>
      <c r="J2624" t="s">
        <v>82</v>
      </c>
      <c r="K2624" t="s">
        <v>82</v>
      </c>
      <c r="L2624" t="s">
        <v>34</v>
      </c>
      <c r="N2624" t="s">
        <v>59</v>
      </c>
      <c r="O2624" t="s">
        <v>287</v>
      </c>
      <c r="P2624" t="s">
        <v>82</v>
      </c>
      <c r="Q2624" t="s">
        <v>82</v>
      </c>
      <c r="S2624" t="s">
        <v>6941</v>
      </c>
      <c r="U2624" t="s">
        <v>42</v>
      </c>
      <c r="W2624" t="s">
        <v>42</v>
      </c>
      <c r="X2624" t="s">
        <v>42</v>
      </c>
      <c r="AA2624" t="s">
        <v>42</v>
      </c>
      <c r="AF2624" t="s">
        <v>42</v>
      </c>
      <c r="AK2624" t="s">
        <v>42</v>
      </c>
      <c r="AL2624" t="s">
        <v>43</v>
      </c>
    </row>
    <row r="2625" spans="1:38" x14ac:dyDescent="0.25">
      <c r="A2625">
        <v>2623</v>
      </c>
      <c r="B2625" t="s">
        <v>6942</v>
      </c>
      <c r="C2625" s="6" t="s">
        <v>2187</v>
      </c>
      <c r="D2625">
        <v>23</v>
      </c>
      <c r="E2625" t="s">
        <v>54</v>
      </c>
      <c r="F2625" t="s">
        <v>55</v>
      </c>
      <c r="J2625" t="s">
        <v>4539</v>
      </c>
      <c r="K2625" t="s">
        <v>142</v>
      </c>
      <c r="L2625" t="s">
        <v>34</v>
      </c>
      <c r="M2625" t="s">
        <v>951</v>
      </c>
      <c r="N2625" t="s">
        <v>59</v>
      </c>
      <c r="O2625" t="s">
        <v>34</v>
      </c>
      <c r="P2625" t="s">
        <v>4539</v>
      </c>
      <c r="Q2625" t="s">
        <v>142</v>
      </c>
      <c r="R2625" t="s">
        <v>57</v>
      </c>
      <c r="S2625" t="s">
        <v>6943</v>
      </c>
      <c r="Y2625" t="s">
        <v>42</v>
      </c>
      <c r="Z2625" t="s">
        <v>42</v>
      </c>
      <c r="AD2625" t="s">
        <v>42</v>
      </c>
      <c r="AE2625" t="s">
        <v>42</v>
      </c>
      <c r="AL2625" t="s">
        <v>43</v>
      </c>
    </row>
    <row r="2626" spans="1:38" x14ac:dyDescent="0.25">
      <c r="A2626">
        <v>2624</v>
      </c>
      <c r="B2626" t="s">
        <v>6944</v>
      </c>
      <c r="C2626" s="6" t="s">
        <v>6945</v>
      </c>
      <c r="D2626">
        <v>48</v>
      </c>
      <c r="E2626" t="s">
        <v>46</v>
      </c>
      <c r="F2626" t="s">
        <v>55</v>
      </c>
      <c r="G2626" t="s">
        <v>132</v>
      </c>
      <c r="H2626" t="s">
        <v>93</v>
      </c>
      <c r="I2626" t="s">
        <v>57</v>
      </c>
      <c r="J2626" t="s">
        <v>165</v>
      </c>
      <c r="L2626" t="s">
        <v>50</v>
      </c>
      <c r="N2626" t="s">
        <v>69</v>
      </c>
      <c r="O2626" t="s">
        <v>287</v>
      </c>
      <c r="P2626" t="s">
        <v>132</v>
      </c>
      <c r="S2626" t="s">
        <v>6946</v>
      </c>
      <c r="V2626" t="s">
        <v>42</v>
      </c>
      <c r="AA2626" t="s">
        <v>42</v>
      </c>
      <c r="AJ2626" t="s">
        <v>42</v>
      </c>
      <c r="AK2626" t="s">
        <v>42</v>
      </c>
      <c r="AL2626" t="s">
        <v>43</v>
      </c>
    </row>
    <row r="2627" spans="1:38" x14ac:dyDescent="0.25">
      <c r="A2627">
        <v>2625</v>
      </c>
      <c r="B2627" t="s">
        <v>6947</v>
      </c>
      <c r="C2627" s="6" t="s">
        <v>3478</v>
      </c>
      <c r="D2627">
        <v>46</v>
      </c>
      <c r="E2627" t="s">
        <v>46</v>
      </c>
      <c r="F2627" t="s">
        <v>55</v>
      </c>
      <c r="G2627" t="s">
        <v>48</v>
      </c>
      <c r="H2627" t="s">
        <v>49</v>
      </c>
      <c r="I2627" t="s">
        <v>57</v>
      </c>
      <c r="J2627" t="s">
        <v>48</v>
      </c>
      <c r="K2627" t="s">
        <v>49</v>
      </c>
      <c r="L2627" t="s">
        <v>70</v>
      </c>
      <c r="O2627" t="s">
        <v>70</v>
      </c>
      <c r="P2627" t="s">
        <v>48</v>
      </c>
      <c r="Q2627" t="s">
        <v>49</v>
      </c>
      <c r="R2627" t="s">
        <v>57</v>
      </c>
      <c r="S2627" t="s">
        <v>412</v>
      </c>
      <c r="W2627" t="s">
        <v>42</v>
      </c>
      <c r="AK2627" t="s">
        <v>42</v>
      </c>
      <c r="AL2627" t="s">
        <v>43</v>
      </c>
    </row>
    <row r="2628" spans="1:38" x14ac:dyDescent="0.25">
      <c r="A2628">
        <v>2626</v>
      </c>
      <c r="B2628" t="s">
        <v>6948</v>
      </c>
      <c r="C2628" s="6" t="s">
        <v>2010</v>
      </c>
      <c r="D2628">
        <v>36</v>
      </c>
      <c r="E2628" t="s">
        <v>46</v>
      </c>
      <c r="F2628" t="s">
        <v>55</v>
      </c>
      <c r="G2628" t="s">
        <v>628</v>
      </c>
      <c r="H2628" t="s">
        <v>49</v>
      </c>
      <c r="I2628" t="s">
        <v>57</v>
      </c>
      <c r="J2628" t="s">
        <v>146</v>
      </c>
      <c r="L2628" t="s">
        <v>50</v>
      </c>
      <c r="N2628" t="s">
        <v>59</v>
      </c>
      <c r="O2628" t="s">
        <v>3082</v>
      </c>
      <c r="P2628" t="s">
        <v>61</v>
      </c>
      <c r="S2628" t="s">
        <v>6949</v>
      </c>
      <c r="U2628" t="s">
        <v>42</v>
      </c>
      <c r="W2628" t="s">
        <v>42</v>
      </c>
      <c r="AC2628" t="s">
        <v>42</v>
      </c>
      <c r="AK2628" t="s">
        <v>42</v>
      </c>
      <c r="AL2628" t="s">
        <v>43</v>
      </c>
    </row>
    <row r="2629" spans="1:38" x14ac:dyDescent="0.25">
      <c r="A2629">
        <v>2627</v>
      </c>
      <c r="B2629" t="s">
        <v>6950</v>
      </c>
      <c r="C2629" s="6" t="s">
        <v>6951</v>
      </c>
      <c r="D2629">
        <v>28</v>
      </c>
      <c r="E2629" t="s">
        <v>46</v>
      </c>
      <c r="F2629" t="s">
        <v>106</v>
      </c>
      <c r="J2629" t="s">
        <v>146</v>
      </c>
      <c r="L2629" t="s">
        <v>34</v>
      </c>
      <c r="M2629" t="s">
        <v>280</v>
      </c>
      <c r="N2629" t="s">
        <v>59</v>
      </c>
      <c r="O2629" t="s">
        <v>70</v>
      </c>
      <c r="P2629" t="s">
        <v>146</v>
      </c>
      <c r="S2629" t="s">
        <v>6713</v>
      </c>
      <c r="W2629" t="s">
        <v>42</v>
      </c>
      <c r="AA2629" t="s">
        <v>42</v>
      </c>
      <c r="AK2629" t="s">
        <v>42</v>
      </c>
      <c r="AL2629" t="s">
        <v>43</v>
      </c>
    </row>
    <row r="2630" spans="1:38" x14ac:dyDescent="0.25">
      <c r="A2630">
        <v>2628</v>
      </c>
      <c r="B2630" t="s">
        <v>6952</v>
      </c>
      <c r="C2630" s="6" t="s">
        <v>1948</v>
      </c>
      <c r="D2630">
        <v>29</v>
      </c>
      <c r="E2630" t="s">
        <v>46</v>
      </c>
      <c r="F2630" t="s">
        <v>55</v>
      </c>
      <c r="G2630" t="s">
        <v>422</v>
      </c>
      <c r="J2630" t="s">
        <v>1548</v>
      </c>
      <c r="K2630" t="s">
        <v>251</v>
      </c>
      <c r="L2630" t="s">
        <v>34</v>
      </c>
      <c r="M2630" t="s">
        <v>423</v>
      </c>
      <c r="N2630" t="s">
        <v>59</v>
      </c>
      <c r="O2630" t="s">
        <v>34</v>
      </c>
      <c r="S2630" t="s">
        <v>6953</v>
      </c>
      <c r="W2630" t="s">
        <v>42</v>
      </c>
      <c r="AA2630" t="s">
        <v>42</v>
      </c>
      <c r="AL2630" t="s">
        <v>43</v>
      </c>
    </row>
    <row r="2631" spans="1:38" x14ac:dyDescent="0.25">
      <c r="A2631">
        <v>2629</v>
      </c>
      <c r="B2631" t="s">
        <v>6954</v>
      </c>
      <c r="C2631" s="6" t="s">
        <v>4630</v>
      </c>
      <c r="D2631">
        <v>31</v>
      </c>
      <c r="E2631" t="s">
        <v>46</v>
      </c>
      <c r="F2631" t="s">
        <v>55</v>
      </c>
      <c r="G2631" t="s">
        <v>1593</v>
      </c>
      <c r="H2631" t="s">
        <v>142</v>
      </c>
      <c r="I2631" t="s">
        <v>57</v>
      </c>
      <c r="J2631" t="s">
        <v>1593</v>
      </c>
      <c r="K2631" t="s">
        <v>142</v>
      </c>
      <c r="L2631" t="s">
        <v>70</v>
      </c>
      <c r="N2631" t="s">
        <v>59</v>
      </c>
      <c r="O2631" t="s">
        <v>70</v>
      </c>
      <c r="P2631" t="s">
        <v>1593</v>
      </c>
      <c r="Q2631" t="s">
        <v>142</v>
      </c>
      <c r="R2631" t="s">
        <v>57</v>
      </c>
      <c r="S2631" t="s">
        <v>252</v>
      </c>
      <c r="U2631" t="s">
        <v>42</v>
      </c>
      <c r="W2631" t="s">
        <v>42</v>
      </c>
      <c r="AL2631" t="s">
        <v>43</v>
      </c>
    </row>
    <row r="2632" spans="1:38" x14ac:dyDescent="0.25">
      <c r="A2632">
        <v>2630</v>
      </c>
      <c r="B2632" t="s">
        <v>6955</v>
      </c>
      <c r="C2632" s="6" t="s">
        <v>6956</v>
      </c>
      <c r="D2632">
        <v>41</v>
      </c>
      <c r="E2632" t="s">
        <v>46</v>
      </c>
      <c r="F2632" t="s">
        <v>55</v>
      </c>
      <c r="G2632" t="s">
        <v>150</v>
      </c>
      <c r="H2632" t="s">
        <v>93</v>
      </c>
      <c r="I2632" t="s">
        <v>57</v>
      </c>
      <c r="J2632" t="s">
        <v>793</v>
      </c>
      <c r="K2632" t="s">
        <v>137</v>
      </c>
      <c r="L2632" t="s">
        <v>34</v>
      </c>
      <c r="N2632" t="s">
        <v>59</v>
      </c>
      <c r="O2632" t="s">
        <v>110</v>
      </c>
      <c r="P2632" t="s">
        <v>793</v>
      </c>
      <c r="Q2632" t="s">
        <v>137</v>
      </c>
      <c r="S2632" t="s">
        <v>4734</v>
      </c>
      <c r="W2632" t="s">
        <v>42</v>
      </c>
      <c r="X2632" t="s">
        <v>42</v>
      </c>
      <c r="AK2632" t="s">
        <v>42</v>
      </c>
      <c r="AL2632" t="s">
        <v>43</v>
      </c>
    </row>
    <row r="2633" spans="1:38" x14ac:dyDescent="0.25">
      <c r="A2633">
        <v>2631</v>
      </c>
      <c r="B2633" t="s">
        <v>6957</v>
      </c>
      <c r="C2633" s="6" t="s">
        <v>1917</v>
      </c>
      <c r="D2633">
        <v>45</v>
      </c>
      <c r="E2633" t="s">
        <v>46</v>
      </c>
      <c r="F2633" t="s">
        <v>106</v>
      </c>
      <c r="G2633" t="s">
        <v>82</v>
      </c>
      <c r="H2633" t="s">
        <v>82</v>
      </c>
      <c r="I2633" t="s">
        <v>57</v>
      </c>
      <c r="J2633" t="s">
        <v>82</v>
      </c>
      <c r="K2633" t="s">
        <v>82</v>
      </c>
      <c r="L2633" t="s">
        <v>70</v>
      </c>
      <c r="N2633" t="s">
        <v>350</v>
      </c>
      <c r="O2633" t="s">
        <v>70</v>
      </c>
      <c r="P2633" t="s">
        <v>82</v>
      </c>
      <c r="Q2633" t="s">
        <v>82</v>
      </c>
      <c r="S2633" t="s">
        <v>247</v>
      </c>
      <c r="T2633" t="s">
        <v>2199</v>
      </c>
      <c r="V2633" t="s">
        <v>42</v>
      </c>
      <c r="W2633" t="s">
        <v>42</v>
      </c>
      <c r="AK2633" t="s">
        <v>42</v>
      </c>
      <c r="AL2633" t="s">
        <v>43</v>
      </c>
    </row>
    <row r="2634" spans="1:38" x14ac:dyDescent="0.25">
      <c r="A2634">
        <v>2632</v>
      </c>
      <c r="B2634" t="s">
        <v>6958</v>
      </c>
      <c r="C2634" s="6" t="s">
        <v>1034</v>
      </c>
      <c r="D2634">
        <v>51</v>
      </c>
      <c r="E2634" t="s">
        <v>46</v>
      </c>
      <c r="F2634" t="s">
        <v>55</v>
      </c>
      <c r="G2634" t="s">
        <v>107</v>
      </c>
      <c r="H2634" t="s">
        <v>49</v>
      </c>
      <c r="J2634" t="s">
        <v>107</v>
      </c>
      <c r="K2634" t="s">
        <v>49</v>
      </c>
      <c r="L2634" t="s">
        <v>70</v>
      </c>
      <c r="N2634" t="s">
        <v>59</v>
      </c>
      <c r="O2634" t="s">
        <v>70</v>
      </c>
      <c r="S2634" t="s">
        <v>6959</v>
      </c>
      <c r="V2634" t="s">
        <v>42</v>
      </c>
      <c r="W2634" t="s">
        <v>42</v>
      </c>
      <c r="AA2634" t="s">
        <v>42</v>
      </c>
      <c r="AL2634" t="s">
        <v>43</v>
      </c>
    </row>
    <row r="2635" spans="1:38" x14ac:dyDescent="0.25">
      <c r="A2635">
        <v>2633</v>
      </c>
      <c r="B2635" t="s">
        <v>6960</v>
      </c>
      <c r="C2635" s="6" t="s">
        <v>6961</v>
      </c>
      <c r="D2635">
        <v>18</v>
      </c>
      <c r="E2635" t="s">
        <v>46</v>
      </c>
      <c r="F2635" t="s">
        <v>55</v>
      </c>
      <c r="G2635" t="s">
        <v>6962</v>
      </c>
      <c r="J2635" t="s">
        <v>403</v>
      </c>
      <c r="L2635" t="s">
        <v>34</v>
      </c>
      <c r="M2635" t="s">
        <v>280</v>
      </c>
      <c r="N2635" t="s">
        <v>269</v>
      </c>
      <c r="O2635" t="s">
        <v>975</v>
      </c>
      <c r="S2635" t="s">
        <v>89</v>
      </c>
      <c r="U2635" t="s">
        <v>42</v>
      </c>
      <c r="AL2635" t="s">
        <v>43</v>
      </c>
    </row>
    <row r="2636" spans="1:38" x14ac:dyDescent="0.25">
      <c r="A2636">
        <v>2634</v>
      </c>
      <c r="B2636" t="s">
        <v>6963</v>
      </c>
      <c r="C2636" s="6" t="s">
        <v>4318</v>
      </c>
      <c r="D2636">
        <v>40</v>
      </c>
      <c r="E2636" t="s">
        <v>46</v>
      </c>
      <c r="F2636" t="s">
        <v>106</v>
      </c>
      <c r="G2636" t="s">
        <v>208</v>
      </c>
      <c r="H2636" t="s">
        <v>93</v>
      </c>
      <c r="J2636" t="s">
        <v>208</v>
      </c>
      <c r="K2636" t="s">
        <v>93</v>
      </c>
      <c r="L2636" t="s">
        <v>34</v>
      </c>
      <c r="M2636" t="s">
        <v>6964</v>
      </c>
      <c r="N2636" t="s">
        <v>102</v>
      </c>
      <c r="O2636" t="s">
        <v>287</v>
      </c>
      <c r="S2636" t="s">
        <v>6965</v>
      </c>
      <c r="Y2636" t="s">
        <v>42</v>
      </c>
      <c r="AA2636" t="s">
        <v>42</v>
      </c>
      <c r="AL2636" t="s">
        <v>43</v>
      </c>
    </row>
    <row r="2637" spans="1:38" x14ac:dyDescent="0.25">
      <c r="A2637">
        <v>2635</v>
      </c>
      <c r="B2637" t="s">
        <v>6966</v>
      </c>
      <c r="C2637" s="6" t="s">
        <v>3565</v>
      </c>
      <c r="D2637">
        <v>39</v>
      </c>
      <c r="E2637" t="s">
        <v>46</v>
      </c>
      <c r="F2637" t="s">
        <v>55</v>
      </c>
      <c r="G2637" t="s">
        <v>749</v>
      </c>
      <c r="H2637" t="s">
        <v>82</v>
      </c>
      <c r="I2637" t="s">
        <v>57</v>
      </c>
      <c r="J2637" t="s">
        <v>82</v>
      </c>
      <c r="K2637" t="s">
        <v>82</v>
      </c>
      <c r="L2637" t="s">
        <v>34</v>
      </c>
      <c r="M2637" t="s">
        <v>210</v>
      </c>
      <c r="N2637" t="s">
        <v>166</v>
      </c>
      <c r="O2637" t="s">
        <v>975</v>
      </c>
      <c r="P2637" t="s">
        <v>82</v>
      </c>
      <c r="Q2637" t="s">
        <v>82</v>
      </c>
      <c r="R2637" t="s">
        <v>57</v>
      </c>
      <c r="S2637" t="s">
        <v>6967</v>
      </c>
      <c r="U2637" t="s">
        <v>42</v>
      </c>
      <c r="W2637" t="s">
        <v>42</v>
      </c>
      <c r="AL2637" t="s">
        <v>43</v>
      </c>
    </row>
    <row r="2638" spans="1:38" x14ac:dyDescent="0.25">
      <c r="A2638">
        <v>2636</v>
      </c>
      <c r="B2638" t="s">
        <v>6968</v>
      </c>
      <c r="C2638" s="6" t="s">
        <v>1072</v>
      </c>
      <c r="D2638">
        <v>42</v>
      </c>
      <c r="E2638" t="s">
        <v>46</v>
      </c>
      <c r="F2638" t="s">
        <v>106</v>
      </c>
      <c r="G2638" t="s">
        <v>208</v>
      </c>
      <c r="H2638" t="s">
        <v>93</v>
      </c>
      <c r="I2638" t="s">
        <v>57</v>
      </c>
      <c r="J2638" t="s">
        <v>208</v>
      </c>
      <c r="K2638" t="s">
        <v>93</v>
      </c>
      <c r="L2638" t="s">
        <v>70</v>
      </c>
      <c r="N2638" t="s">
        <v>59</v>
      </c>
      <c r="O2638" t="s">
        <v>70</v>
      </c>
      <c r="P2638" t="s">
        <v>208</v>
      </c>
      <c r="Q2638" t="s">
        <v>93</v>
      </c>
      <c r="S2638" t="s">
        <v>3347</v>
      </c>
      <c r="U2638" t="s">
        <v>42</v>
      </c>
      <c r="V2638" t="s">
        <v>42</v>
      </c>
      <c r="W2638" t="s">
        <v>42</v>
      </c>
      <c r="AK2638" t="s">
        <v>42</v>
      </c>
      <c r="AL2638" t="s">
        <v>43</v>
      </c>
    </row>
    <row r="2639" spans="1:38" x14ac:dyDescent="0.25">
      <c r="A2639">
        <v>2637</v>
      </c>
      <c r="B2639" t="s">
        <v>6969</v>
      </c>
      <c r="C2639" s="6" t="s">
        <v>349</v>
      </c>
      <c r="D2639">
        <v>48</v>
      </c>
      <c r="E2639" t="s">
        <v>46</v>
      </c>
      <c r="F2639" t="s">
        <v>55</v>
      </c>
      <c r="G2639" t="s">
        <v>178</v>
      </c>
      <c r="H2639" t="s">
        <v>82</v>
      </c>
      <c r="I2639" t="s">
        <v>57</v>
      </c>
      <c r="J2639" t="s">
        <v>178</v>
      </c>
      <c r="K2639" t="s">
        <v>82</v>
      </c>
      <c r="L2639" t="s">
        <v>70</v>
      </c>
      <c r="N2639" t="s">
        <v>170</v>
      </c>
      <c r="O2639" t="s">
        <v>70</v>
      </c>
      <c r="P2639" t="s">
        <v>178</v>
      </c>
      <c r="Q2639" t="s">
        <v>82</v>
      </c>
      <c r="S2639" t="s">
        <v>6970</v>
      </c>
      <c r="U2639" t="s">
        <v>42</v>
      </c>
      <c r="V2639" t="s">
        <v>42</v>
      </c>
      <c r="W2639" t="s">
        <v>42</v>
      </c>
      <c r="AA2639" t="s">
        <v>42</v>
      </c>
      <c r="AD2639" t="s">
        <v>42</v>
      </c>
      <c r="AK2639" t="s">
        <v>42</v>
      </c>
      <c r="AL2639" t="s">
        <v>43</v>
      </c>
    </row>
    <row r="2640" spans="1:38" x14ac:dyDescent="0.25">
      <c r="A2640">
        <v>2638</v>
      </c>
      <c r="B2640" t="s">
        <v>6971</v>
      </c>
      <c r="C2640" s="6" t="s">
        <v>5051</v>
      </c>
      <c r="D2640">
        <v>34</v>
      </c>
      <c r="E2640" t="s">
        <v>46</v>
      </c>
      <c r="F2640" t="s">
        <v>55</v>
      </c>
      <c r="G2640" t="s">
        <v>6972</v>
      </c>
      <c r="J2640" t="s">
        <v>208</v>
      </c>
      <c r="K2640" t="s">
        <v>93</v>
      </c>
      <c r="L2640" t="s">
        <v>50</v>
      </c>
      <c r="N2640" t="s">
        <v>59</v>
      </c>
      <c r="O2640" t="s">
        <v>70</v>
      </c>
      <c r="S2640" t="s">
        <v>538</v>
      </c>
      <c r="U2640" t="s">
        <v>42</v>
      </c>
      <c r="AL2640" t="s">
        <v>43</v>
      </c>
    </row>
    <row r="2641" spans="1:38" x14ac:dyDescent="0.25">
      <c r="A2641">
        <v>2639</v>
      </c>
      <c r="B2641" t="s">
        <v>6973</v>
      </c>
      <c r="C2641" s="6" t="s">
        <v>2887</v>
      </c>
      <c r="D2641">
        <v>44</v>
      </c>
      <c r="E2641" t="s">
        <v>46</v>
      </c>
      <c r="F2641" t="s">
        <v>55</v>
      </c>
      <c r="G2641" t="s">
        <v>178</v>
      </c>
      <c r="H2641" t="s">
        <v>82</v>
      </c>
      <c r="J2641" t="s">
        <v>178</v>
      </c>
      <c r="K2641" t="s">
        <v>82</v>
      </c>
      <c r="L2641" t="s">
        <v>50</v>
      </c>
      <c r="N2641" t="s">
        <v>170</v>
      </c>
      <c r="O2641" t="s">
        <v>70</v>
      </c>
      <c r="S2641" t="s">
        <v>111</v>
      </c>
      <c r="U2641" t="s">
        <v>42</v>
      </c>
      <c r="Y2641" t="s">
        <v>42</v>
      </c>
      <c r="AL2641" t="s">
        <v>43</v>
      </c>
    </row>
    <row r="2642" spans="1:38" x14ac:dyDescent="0.25">
      <c r="A2642">
        <v>2640</v>
      </c>
      <c r="B2642" t="s">
        <v>6974</v>
      </c>
      <c r="C2642" s="6" t="s">
        <v>1962</v>
      </c>
      <c r="D2642">
        <v>30</v>
      </c>
      <c r="E2642" t="s">
        <v>54</v>
      </c>
      <c r="F2642" t="s">
        <v>55</v>
      </c>
      <c r="G2642" t="s">
        <v>201</v>
      </c>
      <c r="H2642" t="s">
        <v>202</v>
      </c>
      <c r="I2642" t="s">
        <v>57</v>
      </c>
      <c r="J2642" t="s">
        <v>201</v>
      </c>
      <c r="K2642" t="s">
        <v>202</v>
      </c>
      <c r="L2642" t="s">
        <v>70</v>
      </c>
      <c r="N2642" t="s">
        <v>166</v>
      </c>
      <c r="O2642" t="s">
        <v>70</v>
      </c>
      <c r="P2642" t="s">
        <v>201</v>
      </c>
      <c r="Q2642" t="s">
        <v>202</v>
      </c>
      <c r="R2642" t="s">
        <v>57</v>
      </c>
      <c r="S2642" t="s">
        <v>6975</v>
      </c>
      <c r="U2642" t="s">
        <v>42</v>
      </c>
      <c r="W2642" t="s">
        <v>42</v>
      </c>
      <c r="AA2642" t="s">
        <v>42</v>
      </c>
      <c r="AL2642" t="s">
        <v>43</v>
      </c>
    </row>
    <row r="2643" spans="1:38" x14ac:dyDescent="0.25">
      <c r="A2643">
        <v>2641</v>
      </c>
      <c r="B2643" t="s">
        <v>6976</v>
      </c>
      <c r="C2643" s="6" t="s">
        <v>1076</v>
      </c>
      <c r="D2643">
        <v>46</v>
      </c>
      <c r="E2643" t="s">
        <v>54</v>
      </c>
      <c r="F2643" t="s">
        <v>55</v>
      </c>
      <c r="G2643" t="s">
        <v>749</v>
      </c>
      <c r="H2643" t="s">
        <v>82</v>
      </c>
      <c r="I2643" t="s">
        <v>57</v>
      </c>
      <c r="J2643" t="s">
        <v>81</v>
      </c>
      <c r="K2643" t="s">
        <v>82</v>
      </c>
      <c r="L2643" t="s">
        <v>50</v>
      </c>
      <c r="N2643" t="s">
        <v>350</v>
      </c>
      <c r="O2643" t="s">
        <v>70</v>
      </c>
      <c r="P2643" t="s">
        <v>749</v>
      </c>
      <c r="Q2643" t="s">
        <v>82</v>
      </c>
      <c r="S2643" t="s">
        <v>2920</v>
      </c>
      <c r="V2643" t="s">
        <v>42</v>
      </c>
      <c r="W2643" t="s">
        <v>42</v>
      </c>
      <c r="X2643" t="s">
        <v>42</v>
      </c>
      <c r="AK2643" t="s">
        <v>42</v>
      </c>
      <c r="AL2643" t="s">
        <v>43</v>
      </c>
    </row>
    <row r="2644" spans="1:38" x14ac:dyDescent="0.25">
      <c r="A2644">
        <v>2642</v>
      </c>
      <c r="B2644" t="s">
        <v>6977</v>
      </c>
      <c r="C2644" s="6" t="s">
        <v>6978</v>
      </c>
      <c r="D2644">
        <v>23</v>
      </c>
      <c r="E2644" t="s">
        <v>54</v>
      </c>
      <c r="F2644" t="s">
        <v>55</v>
      </c>
      <c r="G2644" t="s">
        <v>132</v>
      </c>
      <c r="H2644" t="s">
        <v>93</v>
      </c>
      <c r="I2644" t="s">
        <v>57</v>
      </c>
      <c r="J2644" t="s">
        <v>82</v>
      </c>
      <c r="K2644" t="s">
        <v>82</v>
      </c>
      <c r="L2644" t="s">
        <v>50</v>
      </c>
      <c r="N2644" t="s">
        <v>59</v>
      </c>
      <c r="O2644" t="s">
        <v>1093</v>
      </c>
      <c r="P2644" t="s">
        <v>1131</v>
      </c>
      <c r="Q2644" t="s">
        <v>101</v>
      </c>
      <c r="S2644" t="s">
        <v>6979</v>
      </c>
      <c r="U2644" t="s">
        <v>42</v>
      </c>
      <c r="W2644" t="s">
        <v>42</v>
      </c>
      <c r="AK2644" t="s">
        <v>42</v>
      </c>
      <c r="AL2644" t="s">
        <v>43</v>
      </c>
    </row>
    <row r="2645" spans="1:38" x14ac:dyDescent="0.25">
      <c r="A2645">
        <v>2643</v>
      </c>
      <c r="B2645" t="s">
        <v>6980</v>
      </c>
      <c r="C2645" s="6" t="s">
        <v>3621</v>
      </c>
      <c r="D2645">
        <v>44</v>
      </c>
      <c r="E2645" t="s">
        <v>54</v>
      </c>
      <c r="F2645" t="s">
        <v>55</v>
      </c>
      <c r="G2645" t="s">
        <v>267</v>
      </c>
      <c r="H2645" t="s">
        <v>142</v>
      </c>
      <c r="I2645" t="s">
        <v>57</v>
      </c>
      <c r="J2645" t="s">
        <v>267</v>
      </c>
      <c r="K2645" t="s">
        <v>142</v>
      </c>
      <c r="L2645" t="s">
        <v>70</v>
      </c>
      <c r="N2645" t="s">
        <v>59</v>
      </c>
      <c r="O2645" t="s">
        <v>70</v>
      </c>
      <c r="S2645" t="s">
        <v>6981</v>
      </c>
      <c r="U2645" t="s">
        <v>42</v>
      </c>
      <c r="W2645" t="s">
        <v>42</v>
      </c>
      <c r="AK2645" t="s">
        <v>42</v>
      </c>
      <c r="AL2645" t="s">
        <v>43</v>
      </c>
    </row>
    <row r="2646" spans="1:38" x14ac:dyDescent="0.25">
      <c r="A2646">
        <v>2644</v>
      </c>
      <c r="B2646" t="s">
        <v>6982</v>
      </c>
      <c r="C2646" s="6" t="s">
        <v>6983</v>
      </c>
      <c r="D2646">
        <v>60</v>
      </c>
      <c r="E2646" t="s">
        <v>54</v>
      </c>
      <c r="F2646" t="s">
        <v>55</v>
      </c>
      <c r="G2646" t="s">
        <v>142</v>
      </c>
      <c r="H2646" t="s">
        <v>142</v>
      </c>
      <c r="I2646" t="s">
        <v>57</v>
      </c>
      <c r="J2646" t="s">
        <v>142</v>
      </c>
      <c r="K2646" t="s">
        <v>142</v>
      </c>
      <c r="L2646" t="s">
        <v>70</v>
      </c>
      <c r="O2646" t="s">
        <v>70</v>
      </c>
      <c r="P2646" t="s">
        <v>142</v>
      </c>
      <c r="R2646" t="s">
        <v>57</v>
      </c>
      <c r="S2646" t="s">
        <v>2835</v>
      </c>
      <c r="U2646" t="s">
        <v>42</v>
      </c>
      <c r="V2646" t="s">
        <v>42</v>
      </c>
      <c r="W2646" t="s">
        <v>42</v>
      </c>
      <c r="AK2646" t="s">
        <v>42</v>
      </c>
      <c r="AL2646" t="s">
        <v>43</v>
      </c>
    </row>
    <row r="2647" spans="1:38" x14ac:dyDescent="0.25">
      <c r="A2647">
        <v>2645</v>
      </c>
      <c r="B2647" t="s">
        <v>6984</v>
      </c>
      <c r="C2647" s="6" t="s">
        <v>4330</v>
      </c>
      <c r="D2647">
        <v>36</v>
      </c>
      <c r="E2647" t="s">
        <v>46</v>
      </c>
      <c r="F2647" t="s">
        <v>55</v>
      </c>
      <c r="G2647" t="s">
        <v>4323</v>
      </c>
      <c r="H2647" t="s">
        <v>101</v>
      </c>
      <c r="I2647" t="s">
        <v>57</v>
      </c>
      <c r="J2647" t="s">
        <v>4323</v>
      </c>
      <c r="L2647" t="s">
        <v>70</v>
      </c>
      <c r="N2647" t="s">
        <v>59</v>
      </c>
      <c r="O2647" t="s">
        <v>70</v>
      </c>
      <c r="P2647" t="s">
        <v>4323</v>
      </c>
      <c r="S2647" t="s">
        <v>6985</v>
      </c>
      <c r="U2647" t="s">
        <v>42</v>
      </c>
      <c r="V2647" t="s">
        <v>42</v>
      </c>
      <c r="W2647" t="s">
        <v>42</v>
      </c>
      <c r="AK2647" t="s">
        <v>42</v>
      </c>
      <c r="AL2647" t="s">
        <v>43</v>
      </c>
    </row>
    <row r="2648" spans="1:38" x14ac:dyDescent="0.25">
      <c r="A2648">
        <v>2646</v>
      </c>
      <c r="B2648" t="s">
        <v>6986</v>
      </c>
      <c r="C2648" s="6" t="s">
        <v>5125</v>
      </c>
      <c r="D2648">
        <v>29</v>
      </c>
      <c r="E2648" t="s">
        <v>46</v>
      </c>
      <c r="F2648" t="s">
        <v>55</v>
      </c>
      <c r="G2648" t="s">
        <v>81</v>
      </c>
      <c r="H2648" t="s">
        <v>82</v>
      </c>
      <c r="I2648" t="s">
        <v>57</v>
      </c>
      <c r="J2648" t="s">
        <v>81</v>
      </c>
      <c r="L2648" t="s">
        <v>70</v>
      </c>
      <c r="N2648" t="s">
        <v>170</v>
      </c>
      <c r="O2648" t="s">
        <v>70</v>
      </c>
      <c r="P2648" t="s">
        <v>81</v>
      </c>
      <c r="S2648" t="s">
        <v>6987</v>
      </c>
      <c r="V2648" t="s">
        <v>42</v>
      </c>
      <c r="W2648" t="s">
        <v>42</v>
      </c>
      <c r="AK2648" t="s">
        <v>42</v>
      </c>
      <c r="AL2648" t="s">
        <v>43</v>
      </c>
    </row>
    <row r="2649" spans="1:38" x14ac:dyDescent="0.25">
      <c r="A2649">
        <v>2647</v>
      </c>
      <c r="B2649" t="s">
        <v>6988</v>
      </c>
      <c r="C2649" s="6" t="s">
        <v>4288</v>
      </c>
      <c r="D2649">
        <v>24</v>
      </c>
      <c r="E2649" t="s">
        <v>46</v>
      </c>
      <c r="F2649" t="s">
        <v>55</v>
      </c>
      <c r="J2649" t="s">
        <v>496</v>
      </c>
      <c r="L2649" t="s">
        <v>34</v>
      </c>
      <c r="M2649" t="s">
        <v>2436</v>
      </c>
      <c r="N2649" t="s">
        <v>269</v>
      </c>
      <c r="O2649" t="s">
        <v>110</v>
      </c>
      <c r="S2649" t="s">
        <v>84</v>
      </c>
      <c r="U2649" t="s">
        <v>42</v>
      </c>
      <c r="AL2649" t="s">
        <v>43</v>
      </c>
    </row>
    <row r="2650" spans="1:38" x14ac:dyDescent="0.25">
      <c r="A2650">
        <v>2648</v>
      </c>
      <c r="B2650" t="s">
        <v>6989</v>
      </c>
      <c r="C2650" s="6" t="s">
        <v>6990</v>
      </c>
      <c r="D2650">
        <v>50</v>
      </c>
      <c r="E2650" t="s">
        <v>46</v>
      </c>
      <c r="F2650" t="s">
        <v>106</v>
      </c>
      <c r="G2650" t="s">
        <v>82</v>
      </c>
      <c r="J2650" t="s">
        <v>82</v>
      </c>
      <c r="K2650" t="s">
        <v>82</v>
      </c>
      <c r="L2650" t="s">
        <v>70</v>
      </c>
      <c r="N2650" t="s">
        <v>102</v>
      </c>
      <c r="O2650" t="s">
        <v>70</v>
      </c>
      <c r="S2650" t="s">
        <v>125</v>
      </c>
      <c r="AD2650" t="s">
        <v>42</v>
      </c>
      <c r="AL2650" t="s">
        <v>43</v>
      </c>
    </row>
    <row r="2651" spans="1:38" x14ac:dyDescent="0.25">
      <c r="A2651">
        <v>2649</v>
      </c>
      <c r="B2651" t="s">
        <v>6991</v>
      </c>
      <c r="C2651" s="6" t="s">
        <v>3986</v>
      </c>
      <c r="D2651">
        <v>30</v>
      </c>
      <c r="E2651" t="s">
        <v>46</v>
      </c>
      <c r="F2651" t="s">
        <v>47</v>
      </c>
      <c r="G2651" t="s">
        <v>178</v>
      </c>
      <c r="H2651" t="s">
        <v>82</v>
      </c>
      <c r="J2651" t="s">
        <v>178</v>
      </c>
      <c r="K2651" t="s">
        <v>82</v>
      </c>
      <c r="L2651" t="s">
        <v>50</v>
      </c>
      <c r="N2651" t="s">
        <v>3512</v>
      </c>
      <c r="O2651" t="s">
        <v>34</v>
      </c>
      <c r="S2651" t="s">
        <v>6992</v>
      </c>
      <c r="V2651" t="s">
        <v>42</v>
      </c>
      <c r="AL2651" t="s">
        <v>43</v>
      </c>
    </row>
    <row r="2652" spans="1:38" x14ac:dyDescent="0.25">
      <c r="A2652">
        <v>2650</v>
      </c>
      <c r="B2652" t="s">
        <v>6993</v>
      </c>
      <c r="C2652" s="6" t="s">
        <v>3596</v>
      </c>
      <c r="D2652">
        <v>41</v>
      </c>
      <c r="E2652" t="s">
        <v>46</v>
      </c>
      <c r="F2652" t="s">
        <v>106</v>
      </c>
      <c r="G2652" t="s">
        <v>3983</v>
      </c>
      <c r="I2652" t="s">
        <v>185</v>
      </c>
      <c r="J2652" t="s">
        <v>92</v>
      </c>
      <c r="K2652" t="s">
        <v>93</v>
      </c>
      <c r="L2652" t="s">
        <v>34</v>
      </c>
      <c r="N2652" t="s">
        <v>59</v>
      </c>
      <c r="O2652" t="s">
        <v>110</v>
      </c>
      <c r="P2652" t="s">
        <v>92</v>
      </c>
      <c r="Q2652" t="s">
        <v>93</v>
      </c>
      <c r="S2652" t="s">
        <v>162</v>
      </c>
      <c r="U2652" t="s">
        <v>42</v>
      </c>
      <c r="W2652" t="s">
        <v>42</v>
      </c>
      <c r="X2652" t="s">
        <v>42</v>
      </c>
      <c r="AK2652" t="s">
        <v>42</v>
      </c>
      <c r="AL2652" t="s">
        <v>43</v>
      </c>
    </row>
    <row r="2653" spans="1:38" x14ac:dyDescent="0.25">
      <c r="A2653">
        <v>2651</v>
      </c>
      <c r="B2653" t="s">
        <v>6994</v>
      </c>
      <c r="C2653" s="6" t="s">
        <v>6995</v>
      </c>
      <c r="D2653">
        <v>37</v>
      </c>
      <c r="E2653" t="s">
        <v>46</v>
      </c>
      <c r="F2653" t="s">
        <v>55</v>
      </c>
      <c r="G2653" t="s">
        <v>1117</v>
      </c>
      <c r="H2653" t="s">
        <v>93</v>
      </c>
      <c r="I2653" t="s">
        <v>57</v>
      </c>
      <c r="J2653" t="s">
        <v>208</v>
      </c>
      <c r="K2653" t="s">
        <v>93</v>
      </c>
      <c r="L2653" t="s">
        <v>50</v>
      </c>
      <c r="N2653" t="s">
        <v>170</v>
      </c>
      <c r="O2653" t="s">
        <v>70</v>
      </c>
      <c r="P2653" t="s">
        <v>1117</v>
      </c>
      <c r="Q2653" t="s">
        <v>93</v>
      </c>
      <c r="R2653" t="s">
        <v>57</v>
      </c>
      <c r="S2653" t="s">
        <v>1815</v>
      </c>
      <c r="U2653" t="s">
        <v>42</v>
      </c>
      <c r="W2653" t="s">
        <v>42</v>
      </c>
      <c r="AL2653" t="s">
        <v>43</v>
      </c>
    </row>
    <row r="2654" spans="1:38" x14ac:dyDescent="0.25">
      <c r="A2654">
        <v>2652</v>
      </c>
      <c r="B2654" t="s">
        <v>6996</v>
      </c>
      <c r="C2654" s="6" t="s">
        <v>6997</v>
      </c>
      <c r="D2654">
        <v>31</v>
      </c>
      <c r="E2654" t="s">
        <v>46</v>
      </c>
      <c r="F2654" t="s">
        <v>106</v>
      </c>
      <c r="G2654" t="s">
        <v>82</v>
      </c>
      <c r="H2654" t="s">
        <v>82</v>
      </c>
      <c r="J2654" t="s">
        <v>82</v>
      </c>
      <c r="K2654" t="s">
        <v>82</v>
      </c>
      <c r="L2654" t="s">
        <v>50</v>
      </c>
      <c r="N2654" t="s">
        <v>269</v>
      </c>
      <c r="O2654" t="s">
        <v>70</v>
      </c>
      <c r="S2654" t="s">
        <v>111</v>
      </c>
      <c r="U2654" t="s">
        <v>42</v>
      </c>
      <c r="V2654" t="s">
        <v>42</v>
      </c>
      <c r="AL2654" t="s">
        <v>43</v>
      </c>
    </row>
    <row r="2655" spans="1:38" x14ac:dyDescent="0.25">
      <c r="A2655">
        <v>2653</v>
      </c>
      <c r="B2655" t="s">
        <v>6998</v>
      </c>
      <c r="C2655" s="6" t="s">
        <v>3643</v>
      </c>
      <c r="D2655">
        <v>44</v>
      </c>
      <c r="E2655" t="s">
        <v>54</v>
      </c>
      <c r="F2655" t="s">
        <v>55</v>
      </c>
      <c r="G2655" t="s">
        <v>418</v>
      </c>
      <c r="H2655" t="s">
        <v>93</v>
      </c>
      <c r="I2655" t="s">
        <v>57</v>
      </c>
      <c r="J2655" t="s">
        <v>93</v>
      </c>
      <c r="K2655" t="s">
        <v>93</v>
      </c>
      <c r="L2655" t="s">
        <v>34</v>
      </c>
      <c r="O2655" t="s">
        <v>1796</v>
      </c>
      <c r="S2655" t="s">
        <v>6999</v>
      </c>
      <c r="U2655" t="s">
        <v>42</v>
      </c>
      <c r="W2655" t="s">
        <v>42</v>
      </c>
      <c r="AC2655" t="s">
        <v>42</v>
      </c>
      <c r="AE2655" t="s">
        <v>42</v>
      </c>
      <c r="AK2655" t="s">
        <v>42</v>
      </c>
      <c r="AL2655" t="s">
        <v>43</v>
      </c>
    </row>
    <row r="2656" spans="1:38" x14ac:dyDescent="0.25">
      <c r="A2656">
        <v>2654</v>
      </c>
      <c r="B2656" t="s">
        <v>7000</v>
      </c>
      <c r="C2656" s="6" t="s">
        <v>2076</v>
      </c>
      <c r="D2656">
        <v>63</v>
      </c>
      <c r="E2656" t="s">
        <v>46</v>
      </c>
      <c r="F2656" t="s">
        <v>47</v>
      </c>
      <c r="G2656" t="s">
        <v>48</v>
      </c>
      <c r="H2656" t="s">
        <v>49</v>
      </c>
      <c r="I2656" t="s">
        <v>57</v>
      </c>
      <c r="J2656" t="s">
        <v>48</v>
      </c>
      <c r="K2656" t="s">
        <v>49</v>
      </c>
      <c r="L2656" t="s">
        <v>50</v>
      </c>
      <c r="O2656" t="s">
        <v>7001</v>
      </c>
      <c r="S2656" t="s">
        <v>7002</v>
      </c>
      <c r="U2656" t="s">
        <v>42</v>
      </c>
      <c r="AA2656" t="s">
        <v>42</v>
      </c>
      <c r="AC2656" t="s">
        <v>42</v>
      </c>
      <c r="AF2656" t="s">
        <v>42</v>
      </c>
      <c r="AK2656" t="s">
        <v>42</v>
      </c>
      <c r="AL2656" t="s">
        <v>43</v>
      </c>
    </row>
    <row r="2657" spans="1:38" x14ac:dyDescent="0.25">
      <c r="A2657">
        <v>2655</v>
      </c>
      <c r="B2657" t="s">
        <v>7003</v>
      </c>
      <c r="C2657" s="6" t="s">
        <v>3806</v>
      </c>
      <c r="D2657">
        <v>48</v>
      </c>
      <c r="E2657" t="s">
        <v>54</v>
      </c>
      <c r="F2657" t="s">
        <v>55</v>
      </c>
      <c r="G2657" t="s">
        <v>399</v>
      </c>
      <c r="H2657" t="s">
        <v>202</v>
      </c>
      <c r="I2657" t="s">
        <v>57</v>
      </c>
      <c r="J2657" t="s">
        <v>399</v>
      </c>
      <c r="K2657" t="s">
        <v>202</v>
      </c>
      <c r="L2657" t="s">
        <v>70</v>
      </c>
      <c r="N2657" t="s">
        <v>59</v>
      </c>
      <c r="O2657" t="s">
        <v>70</v>
      </c>
      <c r="P2657" t="s">
        <v>399</v>
      </c>
      <c r="Q2657" t="s">
        <v>202</v>
      </c>
      <c r="R2657" t="s">
        <v>57</v>
      </c>
      <c r="S2657" t="s">
        <v>7004</v>
      </c>
      <c r="V2657" t="s">
        <v>42</v>
      </c>
      <c r="AL2657" t="s">
        <v>43</v>
      </c>
    </row>
    <row r="2658" spans="1:38" x14ac:dyDescent="0.25">
      <c r="A2658">
        <v>2656</v>
      </c>
      <c r="B2658" t="s">
        <v>7005</v>
      </c>
      <c r="C2658" s="6" t="s">
        <v>921</v>
      </c>
      <c r="D2658">
        <v>39</v>
      </c>
      <c r="E2658" t="s">
        <v>46</v>
      </c>
      <c r="F2658" t="s">
        <v>106</v>
      </c>
      <c r="G2658" t="s">
        <v>82</v>
      </c>
      <c r="H2658" t="s">
        <v>82</v>
      </c>
      <c r="I2658" t="s">
        <v>57</v>
      </c>
      <c r="J2658" t="s">
        <v>82</v>
      </c>
      <c r="L2658" t="s">
        <v>50</v>
      </c>
      <c r="N2658" t="s">
        <v>69</v>
      </c>
      <c r="O2658" t="s">
        <v>298</v>
      </c>
      <c r="P2658" t="s">
        <v>61</v>
      </c>
      <c r="S2658" t="s">
        <v>7006</v>
      </c>
      <c r="U2658" t="s">
        <v>42</v>
      </c>
      <c r="W2658" t="s">
        <v>42</v>
      </c>
      <c r="AA2658" t="s">
        <v>42</v>
      </c>
      <c r="AK2658" t="s">
        <v>42</v>
      </c>
      <c r="AL2658" t="s">
        <v>43</v>
      </c>
    </row>
    <row r="2659" spans="1:38" x14ac:dyDescent="0.25">
      <c r="A2659">
        <v>2657</v>
      </c>
      <c r="B2659" t="s">
        <v>7007</v>
      </c>
      <c r="C2659" s="6" t="s">
        <v>1134</v>
      </c>
      <c r="D2659">
        <v>40</v>
      </c>
      <c r="E2659" t="s">
        <v>46</v>
      </c>
      <c r="F2659" t="s">
        <v>106</v>
      </c>
      <c r="J2659" t="s">
        <v>82</v>
      </c>
      <c r="K2659" t="s">
        <v>82</v>
      </c>
      <c r="L2659" t="s">
        <v>34</v>
      </c>
      <c r="M2659" t="s">
        <v>7008</v>
      </c>
      <c r="N2659" t="s">
        <v>59</v>
      </c>
      <c r="O2659" t="s">
        <v>5703</v>
      </c>
      <c r="P2659" t="s">
        <v>82</v>
      </c>
      <c r="Q2659" t="s">
        <v>82</v>
      </c>
      <c r="S2659" t="s">
        <v>4466</v>
      </c>
      <c r="W2659" t="s">
        <v>42</v>
      </c>
      <c r="X2659" t="s">
        <v>42</v>
      </c>
      <c r="AK2659" t="s">
        <v>42</v>
      </c>
      <c r="AL2659" t="s">
        <v>43</v>
      </c>
    </row>
    <row r="2660" spans="1:38" x14ac:dyDescent="0.25">
      <c r="A2660">
        <v>2658</v>
      </c>
      <c r="B2660" t="s">
        <v>7009</v>
      </c>
      <c r="C2660" s="6" t="s">
        <v>3878</v>
      </c>
      <c r="D2660">
        <v>22</v>
      </c>
      <c r="E2660" t="s">
        <v>54</v>
      </c>
      <c r="F2660" t="s">
        <v>55</v>
      </c>
      <c r="G2660" t="s">
        <v>1496</v>
      </c>
      <c r="H2660" t="s">
        <v>101</v>
      </c>
      <c r="I2660" t="s">
        <v>57</v>
      </c>
      <c r="J2660" t="s">
        <v>1496</v>
      </c>
      <c r="L2660" t="s">
        <v>70</v>
      </c>
      <c r="N2660" t="s">
        <v>927</v>
      </c>
      <c r="O2660" t="s">
        <v>70</v>
      </c>
      <c r="P2660" t="s">
        <v>1496</v>
      </c>
      <c r="S2660" t="s">
        <v>7010</v>
      </c>
      <c r="U2660" t="s">
        <v>42</v>
      </c>
      <c r="V2660" t="s">
        <v>42</v>
      </c>
      <c r="AF2660" t="s">
        <v>42</v>
      </c>
      <c r="AK2660" t="s">
        <v>42</v>
      </c>
      <c r="AL2660" t="s">
        <v>43</v>
      </c>
    </row>
    <row r="2661" spans="1:38" x14ac:dyDescent="0.25">
      <c r="A2661">
        <v>2659</v>
      </c>
      <c r="B2661" t="s">
        <v>7011</v>
      </c>
      <c r="C2661" s="6" t="s">
        <v>2948</v>
      </c>
      <c r="D2661">
        <v>28</v>
      </c>
      <c r="E2661" t="s">
        <v>54</v>
      </c>
      <c r="F2661" t="s">
        <v>55</v>
      </c>
      <c r="G2661" t="s">
        <v>165</v>
      </c>
      <c r="H2661" t="s">
        <v>93</v>
      </c>
      <c r="I2661" t="s">
        <v>57</v>
      </c>
      <c r="J2661" t="s">
        <v>165</v>
      </c>
      <c r="K2661" t="s">
        <v>93</v>
      </c>
      <c r="L2661" t="s">
        <v>70</v>
      </c>
      <c r="N2661" t="s">
        <v>170</v>
      </c>
      <c r="O2661" t="s">
        <v>70</v>
      </c>
      <c r="P2661" t="s">
        <v>165</v>
      </c>
      <c r="Q2661" t="s">
        <v>93</v>
      </c>
      <c r="R2661" t="s">
        <v>57</v>
      </c>
      <c r="S2661" t="s">
        <v>252</v>
      </c>
      <c r="U2661" t="s">
        <v>42</v>
      </c>
      <c r="W2661" t="s">
        <v>42</v>
      </c>
      <c r="AL2661" t="s">
        <v>43</v>
      </c>
    </row>
    <row r="2662" spans="1:38" x14ac:dyDescent="0.25">
      <c r="A2662">
        <v>2660</v>
      </c>
      <c r="B2662" t="s">
        <v>7012</v>
      </c>
      <c r="C2662" s="6" t="s">
        <v>3813</v>
      </c>
      <c r="D2662">
        <v>57</v>
      </c>
      <c r="E2662" t="s">
        <v>54</v>
      </c>
      <c r="F2662" t="s">
        <v>55</v>
      </c>
      <c r="G2662" t="s">
        <v>525</v>
      </c>
      <c r="H2662" t="s">
        <v>93</v>
      </c>
      <c r="I2662" t="s">
        <v>57</v>
      </c>
      <c r="J2662" t="s">
        <v>525</v>
      </c>
      <c r="K2662" t="s">
        <v>93</v>
      </c>
      <c r="L2662" t="s">
        <v>70</v>
      </c>
      <c r="N2662" t="s">
        <v>170</v>
      </c>
      <c r="O2662" t="s">
        <v>70</v>
      </c>
      <c r="P2662" t="s">
        <v>525</v>
      </c>
      <c r="Q2662" t="s">
        <v>93</v>
      </c>
      <c r="S2662" t="s">
        <v>7013</v>
      </c>
      <c r="V2662" t="s">
        <v>42</v>
      </c>
      <c r="AC2662" t="s">
        <v>42</v>
      </c>
      <c r="AD2662" t="s">
        <v>42</v>
      </c>
      <c r="AK2662" t="s">
        <v>42</v>
      </c>
      <c r="AL2662" t="s">
        <v>43</v>
      </c>
    </row>
    <row r="2663" spans="1:38" x14ac:dyDescent="0.25">
      <c r="A2663">
        <v>2661</v>
      </c>
      <c r="B2663" t="s">
        <v>7014</v>
      </c>
      <c r="C2663" s="6" t="s">
        <v>2031</v>
      </c>
      <c r="D2663">
        <v>38</v>
      </c>
      <c r="E2663" t="s">
        <v>54</v>
      </c>
      <c r="F2663" t="s">
        <v>106</v>
      </c>
      <c r="G2663" t="s">
        <v>165</v>
      </c>
      <c r="H2663" t="s">
        <v>93</v>
      </c>
      <c r="I2663" t="s">
        <v>57</v>
      </c>
      <c r="J2663" t="s">
        <v>165</v>
      </c>
      <c r="K2663" t="s">
        <v>93</v>
      </c>
      <c r="L2663" t="s">
        <v>50</v>
      </c>
      <c r="O2663" t="s">
        <v>70</v>
      </c>
      <c r="P2663" t="s">
        <v>165</v>
      </c>
      <c r="Q2663" t="s">
        <v>93</v>
      </c>
      <c r="R2663" t="s">
        <v>57</v>
      </c>
      <c r="S2663" t="s">
        <v>7015</v>
      </c>
      <c r="V2663" t="s">
        <v>42</v>
      </c>
      <c r="Z2663" t="s">
        <v>42</v>
      </c>
      <c r="AA2663" t="s">
        <v>42</v>
      </c>
      <c r="AC2663" t="s">
        <v>42</v>
      </c>
      <c r="AK2663" t="s">
        <v>42</v>
      </c>
      <c r="AL2663" t="s">
        <v>43</v>
      </c>
    </row>
    <row r="2664" spans="1:38" x14ac:dyDescent="0.25">
      <c r="A2664">
        <v>2662</v>
      </c>
      <c r="B2664" t="s">
        <v>7016</v>
      </c>
      <c r="C2664" s="6" t="s">
        <v>1532</v>
      </c>
      <c r="D2664">
        <v>53</v>
      </c>
      <c r="E2664" t="s">
        <v>46</v>
      </c>
      <c r="F2664" t="s">
        <v>55</v>
      </c>
      <c r="G2664" t="s">
        <v>668</v>
      </c>
      <c r="H2664" t="s">
        <v>202</v>
      </c>
      <c r="I2664" t="s">
        <v>57</v>
      </c>
      <c r="J2664" t="s">
        <v>668</v>
      </c>
      <c r="K2664" t="s">
        <v>202</v>
      </c>
      <c r="L2664" t="s">
        <v>70</v>
      </c>
      <c r="N2664" t="s">
        <v>166</v>
      </c>
      <c r="O2664" t="s">
        <v>70</v>
      </c>
      <c r="P2664" t="s">
        <v>668</v>
      </c>
      <c r="Q2664" t="s">
        <v>202</v>
      </c>
      <c r="S2664" t="s">
        <v>7017</v>
      </c>
      <c r="U2664" t="s">
        <v>42</v>
      </c>
      <c r="W2664" t="s">
        <v>42</v>
      </c>
      <c r="AK2664" t="s">
        <v>42</v>
      </c>
      <c r="AL2664" t="s">
        <v>43</v>
      </c>
    </row>
    <row r="2665" spans="1:38" x14ac:dyDescent="0.25">
      <c r="A2665">
        <v>2663</v>
      </c>
      <c r="B2665" t="s">
        <v>7018</v>
      </c>
      <c r="C2665" s="6" t="s">
        <v>7019</v>
      </c>
      <c r="D2665">
        <v>27</v>
      </c>
      <c r="E2665" t="s">
        <v>54</v>
      </c>
      <c r="F2665" t="s">
        <v>47</v>
      </c>
      <c r="G2665" t="s">
        <v>208</v>
      </c>
      <c r="H2665" t="s">
        <v>93</v>
      </c>
      <c r="I2665" t="s">
        <v>57</v>
      </c>
      <c r="J2665" t="s">
        <v>889</v>
      </c>
      <c r="K2665" t="s">
        <v>202</v>
      </c>
      <c r="L2665" t="s">
        <v>34</v>
      </c>
      <c r="N2665" t="s">
        <v>59</v>
      </c>
      <c r="O2665" t="s">
        <v>287</v>
      </c>
      <c r="P2665" t="s">
        <v>889</v>
      </c>
      <c r="Q2665" t="s">
        <v>202</v>
      </c>
      <c r="S2665" t="s">
        <v>7020</v>
      </c>
      <c r="V2665" t="s">
        <v>42</v>
      </c>
      <c r="W2665" t="s">
        <v>42</v>
      </c>
      <c r="X2665" t="s">
        <v>42</v>
      </c>
      <c r="AK2665" t="s">
        <v>42</v>
      </c>
      <c r="AL2665" t="s">
        <v>43</v>
      </c>
    </row>
    <row r="2666" spans="1:38" x14ac:dyDescent="0.25">
      <c r="A2666">
        <v>2664</v>
      </c>
      <c r="B2666" t="s">
        <v>7021</v>
      </c>
      <c r="C2666" s="6" t="s">
        <v>4352</v>
      </c>
      <c r="D2666">
        <v>26</v>
      </c>
      <c r="E2666" t="s">
        <v>46</v>
      </c>
      <c r="F2666" t="s">
        <v>55</v>
      </c>
      <c r="G2666" t="s">
        <v>749</v>
      </c>
      <c r="H2666" t="s">
        <v>82</v>
      </c>
      <c r="I2666" t="s">
        <v>57</v>
      </c>
      <c r="J2666" t="s">
        <v>238</v>
      </c>
      <c r="K2666" t="s">
        <v>93</v>
      </c>
      <c r="L2666" t="s">
        <v>50</v>
      </c>
      <c r="O2666" t="s">
        <v>1796</v>
      </c>
      <c r="S2666" t="s">
        <v>7022</v>
      </c>
      <c r="U2666" t="s">
        <v>42</v>
      </c>
      <c r="V2666" t="s">
        <v>42</v>
      </c>
      <c r="AC2666" t="s">
        <v>42</v>
      </c>
      <c r="AK2666" t="s">
        <v>42</v>
      </c>
      <c r="AL2666" t="s">
        <v>43</v>
      </c>
    </row>
    <row r="2667" spans="1:38" x14ac:dyDescent="0.25">
      <c r="A2667">
        <v>2665</v>
      </c>
      <c r="B2667" t="s">
        <v>7023</v>
      </c>
      <c r="C2667" s="6" t="s">
        <v>4716</v>
      </c>
      <c r="D2667">
        <v>36</v>
      </c>
      <c r="E2667" t="s">
        <v>46</v>
      </c>
      <c r="F2667" t="s">
        <v>55</v>
      </c>
      <c r="G2667" t="s">
        <v>341</v>
      </c>
      <c r="H2667" t="s">
        <v>101</v>
      </c>
      <c r="I2667" t="s">
        <v>57</v>
      </c>
      <c r="J2667" t="s">
        <v>101</v>
      </c>
      <c r="K2667" t="s">
        <v>101</v>
      </c>
      <c r="L2667" t="s">
        <v>50</v>
      </c>
      <c r="N2667" t="s">
        <v>59</v>
      </c>
      <c r="O2667" t="s">
        <v>411</v>
      </c>
      <c r="P2667" t="s">
        <v>341</v>
      </c>
      <c r="Q2667" t="s">
        <v>101</v>
      </c>
      <c r="R2667" t="s">
        <v>57</v>
      </c>
      <c r="S2667" t="s">
        <v>1530</v>
      </c>
      <c r="W2667" t="s">
        <v>42</v>
      </c>
      <c r="AA2667" t="s">
        <v>42</v>
      </c>
      <c r="AL2667" t="s">
        <v>43</v>
      </c>
    </row>
    <row r="2668" spans="1:38" x14ac:dyDescent="0.25">
      <c r="A2668">
        <v>2666</v>
      </c>
      <c r="B2668" t="s">
        <v>7024</v>
      </c>
      <c r="C2668" s="6" t="s">
        <v>3804</v>
      </c>
      <c r="D2668">
        <v>28</v>
      </c>
      <c r="E2668" t="s">
        <v>46</v>
      </c>
      <c r="F2668" t="s">
        <v>106</v>
      </c>
      <c r="G2668" t="s">
        <v>192</v>
      </c>
      <c r="H2668" t="s">
        <v>82</v>
      </c>
      <c r="I2668" t="s">
        <v>57</v>
      </c>
      <c r="J2668" t="s">
        <v>192</v>
      </c>
      <c r="K2668" t="s">
        <v>82</v>
      </c>
      <c r="L2668" t="s">
        <v>34</v>
      </c>
      <c r="M2668" t="s">
        <v>423</v>
      </c>
      <c r="N2668" t="s">
        <v>59</v>
      </c>
      <c r="O2668" t="s">
        <v>34</v>
      </c>
      <c r="P2668" t="s">
        <v>192</v>
      </c>
      <c r="Q2668" t="s">
        <v>82</v>
      </c>
      <c r="R2668" t="s">
        <v>57</v>
      </c>
      <c r="S2668" t="s">
        <v>7025</v>
      </c>
      <c r="U2668" t="s">
        <v>42</v>
      </c>
      <c r="V2668" t="s">
        <v>42</v>
      </c>
      <c r="AA2668" t="s">
        <v>42</v>
      </c>
      <c r="AL2668" t="s">
        <v>43</v>
      </c>
    </row>
    <row r="2669" spans="1:38" x14ac:dyDescent="0.25">
      <c r="A2669">
        <v>2667</v>
      </c>
      <c r="B2669" t="s">
        <v>7026</v>
      </c>
      <c r="C2669" s="6" t="s">
        <v>1157</v>
      </c>
      <c r="D2669">
        <v>34</v>
      </c>
      <c r="E2669" t="s">
        <v>54</v>
      </c>
      <c r="F2669" t="s">
        <v>55</v>
      </c>
      <c r="J2669" t="s">
        <v>82</v>
      </c>
      <c r="K2669" t="s">
        <v>82</v>
      </c>
      <c r="L2669" t="s">
        <v>50</v>
      </c>
      <c r="N2669" t="s">
        <v>170</v>
      </c>
      <c r="O2669" t="s">
        <v>1796</v>
      </c>
      <c r="P2669" t="s">
        <v>82</v>
      </c>
      <c r="Q2669" t="s">
        <v>82</v>
      </c>
      <c r="S2669" t="s">
        <v>1774</v>
      </c>
      <c r="V2669" t="s">
        <v>42</v>
      </c>
      <c r="W2669" t="s">
        <v>42</v>
      </c>
      <c r="AK2669" t="s">
        <v>42</v>
      </c>
      <c r="AL2669" t="s">
        <v>43</v>
      </c>
    </row>
    <row r="2670" spans="1:38" x14ac:dyDescent="0.25">
      <c r="A2670">
        <v>2668</v>
      </c>
      <c r="B2670" t="s">
        <v>7027</v>
      </c>
      <c r="C2670" s="6" t="s">
        <v>7028</v>
      </c>
      <c r="D2670">
        <v>61</v>
      </c>
      <c r="E2670" t="s">
        <v>46</v>
      </c>
      <c r="F2670" t="s">
        <v>55</v>
      </c>
      <c r="G2670" t="s">
        <v>146</v>
      </c>
      <c r="H2670" t="s">
        <v>49</v>
      </c>
      <c r="I2670" t="s">
        <v>57</v>
      </c>
      <c r="J2670" t="s">
        <v>146</v>
      </c>
      <c r="L2670" t="s">
        <v>50</v>
      </c>
      <c r="N2670" t="s">
        <v>927</v>
      </c>
      <c r="O2670" t="s">
        <v>70</v>
      </c>
      <c r="P2670" t="s">
        <v>146</v>
      </c>
      <c r="S2670" t="s">
        <v>3899</v>
      </c>
      <c r="U2670" t="s">
        <v>42</v>
      </c>
      <c r="AA2670" t="s">
        <v>42</v>
      </c>
      <c r="AK2670" t="s">
        <v>42</v>
      </c>
      <c r="AL2670" t="s">
        <v>43</v>
      </c>
    </row>
    <row r="2671" spans="1:38" x14ac:dyDescent="0.25">
      <c r="A2671">
        <v>2669</v>
      </c>
      <c r="B2671" t="s">
        <v>7029</v>
      </c>
      <c r="C2671" s="6" t="s">
        <v>2015</v>
      </c>
      <c r="D2671">
        <v>28</v>
      </c>
      <c r="E2671" t="s">
        <v>46</v>
      </c>
      <c r="F2671" t="s">
        <v>55</v>
      </c>
      <c r="G2671" t="s">
        <v>341</v>
      </c>
      <c r="H2671" t="s">
        <v>101</v>
      </c>
      <c r="I2671" t="s">
        <v>57</v>
      </c>
      <c r="J2671" t="s">
        <v>341</v>
      </c>
      <c r="K2671" t="s">
        <v>101</v>
      </c>
      <c r="L2671" t="s">
        <v>70</v>
      </c>
      <c r="N2671" t="s">
        <v>59</v>
      </c>
      <c r="O2671" t="s">
        <v>70</v>
      </c>
      <c r="P2671" t="s">
        <v>341</v>
      </c>
      <c r="Q2671" t="s">
        <v>101</v>
      </c>
      <c r="S2671" t="s">
        <v>1571</v>
      </c>
      <c r="W2671" t="s">
        <v>42</v>
      </c>
      <c r="AC2671" t="s">
        <v>42</v>
      </c>
      <c r="AK2671" t="s">
        <v>42</v>
      </c>
      <c r="AL2671" t="s">
        <v>43</v>
      </c>
    </row>
    <row r="2672" spans="1:38" x14ac:dyDescent="0.25">
      <c r="A2672">
        <v>2670</v>
      </c>
      <c r="B2672" t="s">
        <v>7030</v>
      </c>
      <c r="C2672" s="6" t="s">
        <v>7031</v>
      </c>
      <c r="D2672">
        <v>26</v>
      </c>
      <c r="E2672" t="s">
        <v>54</v>
      </c>
      <c r="F2672" t="s">
        <v>47</v>
      </c>
      <c r="G2672" t="s">
        <v>101</v>
      </c>
      <c r="H2672" t="s">
        <v>101</v>
      </c>
      <c r="I2672" t="s">
        <v>57</v>
      </c>
      <c r="J2672" t="s">
        <v>101</v>
      </c>
      <c r="K2672" t="s">
        <v>101</v>
      </c>
      <c r="L2672" t="s">
        <v>70</v>
      </c>
      <c r="N2672" t="s">
        <v>59</v>
      </c>
      <c r="O2672" t="s">
        <v>70</v>
      </c>
      <c r="P2672" t="s">
        <v>101</v>
      </c>
      <c r="Q2672" t="s">
        <v>101</v>
      </c>
      <c r="S2672" t="s">
        <v>7032</v>
      </c>
      <c r="V2672" t="s">
        <v>42</v>
      </c>
      <c r="W2672" t="s">
        <v>42</v>
      </c>
      <c r="X2672" t="s">
        <v>42</v>
      </c>
      <c r="AK2672" t="s">
        <v>42</v>
      </c>
      <c r="AL2672" t="s">
        <v>43</v>
      </c>
    </row>
    <row r="2673" spans="1:38" x14ac:dyDescent="0.25">
      <c r="A2673">
        <v>2671</v>
      </c>
      <c r="B2673" t="s">
        <v>7033</v>
      </c>
      <c r="C2673" s="6" t="s">
        <v>39</v>
      </c>
      <c r="D2673">
        <v>53</v>
      </c>
      <c r="E2673" t="s">
        <v>46</v>
      </c>
      <c r="F2673" t="s">
        <v>55</v>
      </c>
      <c r="G2673" t="s">
        <v>56</v>
      </c>
      <c r="J2673" t="s">
        <v>136</v>
      </c>
      <c r="K2673" t="s">
        <v>137</v>
      </c>
      <c r="L2673" t="s">
        <v>34</v>
      </c>
      <c r="M2673" t="s">
        <v>7034</v>
      </c>
      <c r="N2673" t="s">
        <v>166</v>
      </c>
      <c r="O2673" t="s">
        <v>975</v>
      </c>
      <c r="S2673" t="s">
        <v>7035</v>
      </c>
      <c r="U2673" t="s">
        <v>42</v>
      </c>
      <c r="V2673" t="s">
        <v>42</v>
      </c>
      <c r="AA2673" t="s">
        <v>42</v>
      </c>
      <c r="AL2673" t="s">
        <v>43</v>
      </c>
    </row>
    <row r="2674" spans="1:38" x14ac:dyDescent="0.25">
      <c r="A2674">
        <v>2672</v>
      </c>
      <c r="B2674" t="s">
        <v>7036</v>
      </c>
      <c r="C2674" s="6" t="s">
        <v>7037</v>
      </c>
      <c r="D2674">
        <v>27</v>
      </c>
      <c r="E2674" t="s">
        <v>46</v>
      </c>
      <c r="F2674" t="s">
        <v>55</v>
      </c>
      <c r="G2674" t="s">
        <v>1131</v>
      </c>
      <c r="H2674" t="s">
        <v>101</v>
      </c>
      <c r="J2674" t="s">
        <v>101</v>
      </c>
      <c r="K2674" t="s">
        <v>101</v>
      </c>
      <c r="L2674" t="s">
        <v>50</v>
      </c>
      <c r="N2674" t="s">
        <v>761</v>
      </c>
      <c r="O2674" t="s">
        <v>70</v>
      </c>
      <c r="S2674" t="s">
        <v>1818</v>
      </c>
      <c r="AI2674" t="s">
        <v>1819</v>
      </c>
      <c r="AL2674" t="s">
        <v>43</v>
      </c>
    </row>
    <row r="2675" spans="1:38" x14ac:dyDescent="0.25">
      <c r="A2675">
        <v>2673</v>
      </c>
      <c r="B2675" t="s">
        <v>7038</v>
      </c>
      <c r="C2675" s="6" t="s">
        <v>2079</v>
      </c>
      <c r="D2675">
        <v>44</v>
      </c>
      <c r="E2675" t="s">
        <v>46</v>
      </c>
      <c r="F2675" t="s">
        <v>55</v>
      </c>
      <c r="G2675" t="s">
        <v>4061</v>
      </c>
      <c r="H2675" t="s">
        <v>82</v>
      </c>
      <c r="I2675" t="s">
        <v>57</v>
      </c>
      <c r="J2675" t="s">
        <v>178</v>
      </c>
      <c r="K2675" t="s">
        <v>82</v>
      </c>
      <c r="L2675" t="s">
        <v>50</v>
      </c>
      <c r="N2675" t="s">
        <v>170</v>
      </c>
      <c r="O2675" t="s">
        <v>186</v>
      </c>
      <c r="P2675" t="s">
        <v>178</v>
      </c>
      <c r="Q2675" t="s">
        <v>82</v>
      </c>
      <c r="S2675" t="s">
        <v>7039</v>
      </c>
      <c r="W2675" t="s">
        <v>42</v>
      </c>
      <c r="AE2675" t="s">
        <v>42</v>
      </c>
      <c r="AI2675" t="s">
        <v>257</v>
      </c>
      <c r="AK2675" t="s">
        <v>42</v>
      </c>
      <c r="AL2675" t="s">
        <v>43</v>
      </c>
    </row>
    <row r="2676" spans="1:38" x14ac:dyDescent="0.25">
      <c r="A2676">
        <v>2674</v>
      </c>
      <c r="B2676" t="s">
        <v>7040</v>
      </c>
      <c r="C2676" s="6" t="s">
        <v>2281</v>
      </c>
      <c r="D2676">
        <v>44</v>
      </c>
      <c r="E2676" t="s">
        <v>46</v>
      </c>
      <c r="F2676" t="s">
        <v>55</v>
      </c>
      <c r="G2676" t="s">
        <v>82</v>
      </c>
      <c r="H2676" t="s">
        <v>82</v>
      </c>
      <c r="I2676" t="s">
        <v>57</v>
      </c>
      <c r="J2676" t="s">
        <v>97</v>
      </c>
      <c r="L2676" t="s">
        <v>34</v>
      </c>
      <c r="M2676" t="s">
        <v>4802</v>
      </c>
      <c r="N2676" t="s">
        <v>59</v>
      </c>
      <c r="O2676" t="s">
        <v>287</v>
      </c>
      <c r="P2676" t="s">
        <v>97</v>
      </c>
      <c r="S2676" t="s">
        <v>897</v>
      </c>
      <c r="V2676" t="s">
        <v>42</v>
      </c>
      <c r="W2676" t="s">
        <v>42</v>
      </c>
      <c r="AK2676" t="s">
        <v>42</v>
      </c>
      <c r="AL2676" t="s">
        <v>43</v>
      </c>
    </row>
    <row r="2677" spans="1:38" x14ac:dyDescent="0.25">
      <c r="A2677">
        <v>2675</v>
      </c>
      <c r="B2677" t="s">
        <v>7041</v>
      </c>
      <c r="C2677" s="6" t="s">
        <v>1716</v>
      </c>
      <c r="D2677">
        <v>61</v>
      </c>
      <c r="E2677" t="s">
        <v>54</v>
      </c>
      <c r="F2677" t="s">
        <v>55</v>
      </c>
      <c r="G2677" t="s">
        <v>225</v>
      </c>
      <c r="J2677" t="s">
        <v>225</v>
      </c>
      <c r="K2677" t="s">
        <v>137</v>
      </c>
      <c r="L2677" t="s">
        <v>70</v>
      </c>
      <c r="N2677" t="s">
        <v>102</v>
      </c>
      <c r="O2677" t="s">
        <v>70</v>
      </c>
      <c r="S2677" t="s">
        <v>7042</v>
      </c>
      <c r="AF2677" t="s">
        <v>42</v>
      </c>
      <c r="AL2677" t="s">
        <v>43</v>
      </c>
    </row>
    <row r="2678" spans="1:38" x14ac:dyDescent="0.25">
      <c r="A2678">
        <v>2676</v>
      </c>
      <c r="B2678" t="s">
        <v>7043</v>
      </c>
      <c r="C2678" s="6" t="s">
        <v>7044</v>
      </c>
      <c r="D2678">
        <v>55</v>
      </c>
      <c r="E2678" t="s">
        <v>54</v>
      </c>
      <c r="F2678" t="s">
        <v>55</v>
      </c>
      <c r="J2678" t="s">
        <v>58</v>
      </c>
      <c r="K2678" t="s">
        <v>49</v>
      </c>
      <c r="L2678" t="s">
        <v>34</v>
      </c>
      <c r="M2678" t="s">
        <v>951</v>
      </c>
      <c r="N2678" t="s">
        <v>69</v>
      </c>
      <c r="O2678" t="s">
        <v>287</v>
      </c>
      <c r="S2678" t="s">
        <v>7045</v>
      </c>
      <c r="U2678" t="s">
        <v>42</v>
      </c>
      <c r="AC2678" t="s">
        <v>42</v>
      </c>
      <c r="AL2678" t="s">
        <v>43</v>
      </c>
    </row>
    <row r="2679" spans="1:38" x14ac:dyDescent="0.25">
      <c r="A2679">
        <v>2677</v>
      </c>
      <c r="B2679" t="s">
        <v>7046</v>
      </c>
      <c r="C2679" s="6" t="s">
        <v>7047</v>
      </c>
      <c r="D2679">
        <v>44</v>
      </c>
      <c r="E2679" t="s">
        <v>46</v>
      </c>
      <c r="F2679" t="s">
        <v>47</v>
      </c>
      <c r="G2679" t="s">
        <v>146</v>
      </c>
      <c r="H2679" t="s">
        <v>49</v>
      </c>
      <c r="I2679" t="s">
        <v>57</v>
      </c>
      <c r="J2679" t="s">
        <v>146</v>
      </c>
      <c r="K2679" t="s">
        <v>49</v>
      </c>
      <c r="L2679" t="s">
        <v>50</v>
      </c>
      <c r="N2679" t="s">
        <v>170</v>
      </c>
      <c r="O2679" t="s">
        <v>70</v>
      </c>
      <c r="P2679" t="s">
        <v>146</v>
      </c>
      <c r="Q2679" t="s">
        <v>49</v>
      </c>
      <c r="S2679" t="s">
        <v>7048</v>
      </c>
      <c r="U2679" t="s">
        <v>42</v>
      </c>
      <c r="V2679" t="s">
        <v>42</v>
      </c>
      <c r="W2679" t="s">
        <v>42</v>
      </c>
      <c r="AD2679" t="s">
        <v>42</v>
      </c>
      <c r="AK2679" t="s">
        <v>42</v>
      </c>
      <c r="AL2679" t="s">
        <v>43</v>
      </c>
    </row>
    <row r="2680" spans="1:38" x14ac:dyDescent="0.25">
      <c r="A2680">
        <v>2678</v>
      </c>
      <c r="B2680" t="s">
        <v>7049</v>
      </c>
      <c r="C2680" s="6" t="s">
        <v>4053</v>
      </c>
      <c r="D2680">
        <v>28</v>
      </c>
      <c r="E2680" t="s">
        <v>46</v>
      </c>
      <c r="F2680" t="s">
        <v>106</v>
      </c>
      <c r="G2680" t="s">
        <v>1804</v>
      </c>
      <c r="H2680" t="s">
        <v>82</v>
      </c>
      <c r="J2680" t="s">
        <v>82</v>
      </c>
      <c r="K2680" t="s">
        <v>82</v>
      </c>
      <c r="L2680" t="s">
        <v>34</v>
      </c>
      <c r="M2680" t="s">
        <v>7050</v>
      </c>
      <c r="N2680" t="s">
        <v>269</v>
      </c>
      <c r="O2680" t="s">
        <v>70</v>
      </c>
      <c r="S2680" t="s">
        <v>89</v>
      </c>
      <c r="U2680" t="s">
        <v>42</v>
      </c>
      <c r="AL2680" t="s">
        <v>43</v>
      </c>
    </row>
    <row r="2681" spans="1:38" x14ac:dyDescent="0.25">
      <c r="A2681">
        <v>2679</v>
      </c>
      <c r="B2681" t="s">
        <v>7051</v>
      </c>
      <c r="C2681" s="6" t="s">
        <v>3054</v>
      </c>
      <c r="D2681">
        <v>44</v>
      </c>
      <c r="E2681" t="s">
        <v>46</v>
      </c>
      <c r="F2681" t="s">
        <v>55</v>
      </c>
      <c r="G2681" t="s">
        <v>496</v>
      </c>
      <c r="H2681" t="s">
        <v>101</v>
      </c>
      <c r="I2681" t="s">
        <v>57</v>
      </c>
      <c r="J2681" t="s">
        <v>496</v>
      </c>
      <c r="K2681" t="s">
        <v>101</v>
      </c>
      <c r="L2681" t="s">
        <v>70</v>
      </c>
      <c r="O2681" t="s">
        <v>70</v>
      </c>
      <c r="S2681" t="s">
        <v>828</v>
      </c>
      <c r="U2681" t="s">
        <v>42</v>
      </c>
      <c r="W2681" t="s">
        <v>42</v>
      </c>
      <c r="AK2681" t="s">
        <v>42</v>
      </c>
      <c r="AL2681" t="s">
        <v>43</v>
      </c>
    </row>
    <row r="2682" spans="1:38" x14ac:dyDescent="0.25">
      <c r="A2682">
        <v>2680</v>
      </c>
      <c r="B2682" t="s">
        <v>7052</v>
      </c>
      <c r="C2682" s="6" t="s">
        <v>7053</v>
      </c>
      <c r="D2682">
        <v>37</v>
      </c>
      <c r="E2682" t="s">
        <v>46</v>
      </c>
      <c r="F2682" t="s">
        <v>55</v>
      </c>
      <c r="G2682" t="s">
        <v>97</v>
      </c>
      <c r="H2682" t="s">
        <v>82</v>
      </c>
      <c r="I2682" t="s">
        <v>57</v>
      </c>
      <c r="J2682" t="s">
        <v>97</v>
      </c>
      <c r="L2682" t="s">
        <v>70</v>
      </c>
      <c r="N2682" t="s">
        <v>59</v>
      </c>
      <c r="O2682" t="s">
        <v>70</v>
      </c>
      <c r="P2682" t="s">
        <v>97</v>
      </c>
      <c r="S2682" t="s">
        <v>7054</v>
      </c>
      <c r="V2682" t="s">
        <v>42</v>
      </c>
      <c r="W2682" t="s">
        <v>42</v>
      </c>
      <c r="AK2682" t="s">
        <v>42</v>
      </c>
      <c r="AL2682" t="s">
        <v>43</v>
      </c>
    </row>
    <row r="2683" spans="1:38" x14ac:dyDescent="0.25">
      <c r="A2683">
        <v>2681</v>
      </c>
      <c r="B2683" t="s">
        <v>7055</v>
      </c>
      <c r="C2683" s="6" t="s">
        <v>4380</v>
      </c>
      <c r="D2683">
        <v>58</v>
      </c>
      <c r="E2683" t="s">
        <v>46</v>
      </c>
      <c r="F2683" t="s">
        <v>47</v>
      </c>
      <c r="G2683" t="s">
        <v>97</v>
      </c>
      <c r="H2683" t="s">
        <v>82</v>
      </c>
      <c r="J2683" t="s">
        <v>97</v>
      </c>
      <c r="K2683" t="s">
        <v>82</v>
      </c>
      <c r="L2683" t="s">
        <v>70</v>
      </c>
      <c r="N2683" t="s">
        <v>83</v>
      </c>
      <c r="O2683" t="s">
        <v>70</v>
      </c>
      <c r="S2683" t="s">
        <v>51</v>
      </c>
      <c r="V2683" t="s">
        <v>42</v>
      </c>
      <c r="AL2683" t="s">
        <v>43</v>
      </c>
    </row>
    <row r="2684" spans="1:38" x14ac:dyDescent="0.25">
      <c r="A2684">
        <v>2682</v>
      </c>
      <c r="B2684" t="s">
        <v>7056</v>
      </c>
      <c r="D2684">
        <v>28</v>
      </c>
      <c r="E2684" t="s">
        <v>46</v>
      </c>
      <c r="F2684" t="s">
        <v>55</v>
      </c>
      <c r="O2684" t="s">
        <v>70</v>
      </c>
      <c r="P2684" t="s">
        <v>107</v>
      </c>
      <c r="Q2684" t="s">
        <v>49</v>
      </c>
      <c r="R2684" t="s">
        <v>57</v>
      </c>
      <c r="S2684" t="s">
        <v>7057</v>
      </c>
      <c r="AI2684" t="s">
        <v>7058</v>
      </c>
    </row>
    <row r="2685" spans="1:38" x14ac:dyDescent="0.25">
      <c r="A2685">
        <v>2683</v>
      </c>
      <c r="B2685" t="s">
        <v>7059</v>
      </c>
      <c r="C2685" s="6" t="s">
        <v>2942</v>
      </c>
      <c r="D2685">
        <v>38</v>
      </c>
      <c r="E2685" t="s">
        <v>54</v>
      </c>
      <c r="F2685" t="s">
        <v>55</v>
      </c>
      <c r="G2685" t="s">
        <v>208</v>
      </c>
      <c r="H2685" t="s">
        <v>93</v>
      </c>
      <c r="I2685" t="s">
        <v>57</v>
      </c>
      <c r="J2685" t="s">
        <v>208</v>
      </c>
      <c r="K2685" t="s">
        <v>93</v>
      </c>
      <c r="L2685" t="s">
        <v>70</v>
      </c>
      <c r="N2685" t="s">
        <v>170</v>
      </c>
      <c r="O2685" t="s">
        <v>70</v>
      </c>
      <c r="P2685" t="s">
        <v>208</v>
      </c>
      <c r="Q2685" t="s">
        <v>93</v>
      </c>
      <c r="S2685" t="s">
        <v>7060</v>
      </c>
      <c r="AC2685" t="s">
        <v>42</v>
      </c>
      <c r="AD2685" t="s">
        <v>42</v>
      </c>
      <c r="AK2685" t="s">
        <v>42</v>
      </c>
      <c r="AL2685" t="s">
        <v>43</v>
      </c>
    </row>
    <row r="2686" spans="1:38" x14ac:dyDescent="0.25">
      <c r="A2686">
        <v>2684</v>
      </c>
      <c r="B2686" t="s">
        <v>7061</v>
      </c>
      <c r="C2686" s="6" t="s">
        <v>7062</v>
      </c>
      <c r="D2686">
        <v>51</v>
      </c>
      <c r="E2686" t="s">
        <v>46</v>
      </c>
      <c r="F2686" t="s">
        <v>55</v>
      </c>
      <c r="G2686" t="s">
        <v>107</v>
      </c>
      <c r="H2686" t="s">
        <v>49</v>
      </c>
      <c r="J2686" t="s">
        <v>146</v>
      </c>
      <c r="K2686" t="s">
        <v>49</v>
      </c>
      <c r="L2686" t="s">
        <v>34</v>
      </c>
      <c r="M2686" t="s">
        <v>6397</v>
      </c>
      <c r="N2686" t="s">
        <v>102</v>
      </c>
      <c r="O2686" t="s">
        <v>70</v>
      </c>
      <c r="S2686" t="s">
        <v>2623</v>
      </c>
      <c r="AD2686" t="s">
        <v>42</v>
      </c>
      <c r="AL2686" t="s">
        <v>43</v>
      </c>
    </row>
    <row r="2687" spans="1:38" x14ac:dyDescent="0.25">
      <c r="A2687">
        <v>2685</v>
      </c>
      <c r="B2687" t="s">
        <v>7063</v>
      </c>
      <c r="C2687" s="6" t="s">
        <v>2098</v>
      </c>
      <c r="D2687">
        <v>39</v>
      </c>
      <c r="E2687" t="s">
        <v>46</v>
      </c>
      <c r="F2687" t="s">
        <v>106</v>
      </c>
      <c r="G2687" t="s">
        <v>260</v>
      </c>
      <c r="H2687" t="s">
        <v>49</v>
      </c>
      <c r="I2687" t="s">
        <v>57</v>
      </c>
      <c r="J2687" t="s">
        <v>260</v>
      </c>
      <c r="K2687" t="s">
        <v>49</v>
      </c>
      <c r="L2687" t="s">
        <v>70</v>
      </c>
      <c r="N2687" t="s">
        <v>59</v>
      </c>
      <c r="O2687" t="s">
        <v>70</v>
      </c>
      <c r="P2687" t="s">
        <v>260</v>
      </c>
      <c r="Q2687" t="s">
        <v>49</v>
      </c>
      <c r="R2687" t="s">
        <v>57</v>
      </c>
      <c r="S2687" t="s">
        <v>7064</v>
      </c>
      <c r="U2687" t="s">
        <v>42</v>
      </c>
      <c r="W2687" t="s">
        <v>42</v>
      </c>
      <c r="X2687" t="s">
        <v>42</v>
      </c>
      <c r="AA2687" t="s">
        <v>42</v>
      </c>
      <c r="AL2687" t="s">
        <v>43</v>
      </c>
    </row>
    <row r="2688" spans="1:38" x14ac:dyDescent="0.25">
      <c r="A2688">
        <v>2686</v>
      </c>
      <c r="B2688" t="s">
        <v>7065</v>
      </c>
      <c r="C2688" s="6" t="s">
        <v>2129</v>
      </c>
      <c r="D2688">
        <v>47</v>
      </c>
      <c r="E2688" t="s">
        <v>46</v>
      </c>
      <c r="F2688" t="s">
        <v>55</v>
      </c>
      <c r="G2688" t="s">
        <v>132</v>
      </c>
      <c r="H2688" t="s">
        <v>93</v>
      </c>
      <c r="I2688" t="s">
        <v>57</v>
      </c>
      <c r="J2688" t="s">
        <v>146</v>
      </c>
      <c r="L2688" t="s">
        <v>50</v>
      </c>
      <c r="N2688" t="s">
        <v>166</v>
      </c>
      <c r="O2688" t="s">
        <v>3825</v>
      </c>
      <c r="P2688" t="s">
        <v>107</v>
      </c>
      <c r="S2688" t="s">
        <v>7066</v>
      </c>
      <c r="V2688" t="s">
        <v>42</v>
      </c>
      <c r="W2688" t="s">
        <v>42</v>
      </c>
      <c r="AA2688" t="s">
        <v>42</v>
      </c>
      <c r="AK2688" t="s">
        <v>42</v>
      </c>
      <c r="AL2688" t="s">
        <v>43</v>
      </c>
    </row>
    <row r="2689" spans="1:38" x14ac:dyDescent="0.25">
      <c r="A2689">
        <v>2687</v>
      </c>
      <c r="B2689" t="s">
        <v>7067</v>
      </c>
      <c r="C2689" s="6" t="s">
        <v>6486</v>
      </c>
      <c r="D2689">
        <v>36</v>
      </c>
      <c r="E2689" t="s">
        <v>46</v>
      </c>
      <c r="F2689" t="s">
        <v>106</v>
      </c>
      <c r="G2689" t="s">
        <v>267</v>
      </c>
      <c r="H2689" t="s">
        <v>142</v>
      </c>
      <c r="J2689" t="s">
        <v>267</v>
      </c>
      <c r="K2689" t="s">
        <v>142</v>
      </c>
      <c r="L2689" t="s">
        <v>70</v>
      </c>
      <c r="N2689" t="s">
        <v>102</v>
      </c>
      <c r="O2689" t="s">
        <v>70</v>
      </c>
      <c r="S2689" t="s">
        <v>111</v>
      </c>
      <c r="U2689" t="s">
        <v>42</v>
      </c>
      <c r="AA2689" t="s">
        <v>42</v>
      </c>
      <c r="AC2689" t="s">
        <v>42</v>
      </c>
      <c r="AL2689" t="s">
        <v>43</v>
      </c>
    </row>
    <row r="2690" spans="1:38" x14ac:dyDescent="0.25">
      <c r="A2690">
        <v>2688</v>
      </c>
      <c r="B2690" t="s">
        <v>7068</v>
      </c>
      <c r="C2690" s="6" t="s">
        <v>7069</v>
      </c>
      <c r="D2690">
        <v>28</v>
      </c>
      <c r="E2690" t="s">
        <v>46</v>
      </c>
      <c r="F2690" t="s">
        <v>47</v>
      </c>
      <c r="G2690" t="s">
        <v>525</v>
      </c>
      <c r="H2690" t="s">
        <v>93</v>
      </c>
      <c r="I2690" t="s">
        <v>57</v>
      </c>
      <c r="J2690" t="s">
        <v>525</v>
      </c>
      <c r="K2690" t="s">
        <v>93</v>
      </c>
      <c r="L2690" t="s">
        <v>34</v>
      </c>
      <c r="M2690" t="s">
        <v>7070</v>
      </c>
      <c r="N2690" t="s">
        <v>59</v>
      </c>
      <c r="O2690" t="s">
        <v>34</v>
      </c>
      <c r="P2690" t="s">
        <v>525</v>
      </c>
      <c r="Q2690" t="s">
        <v>93</v>
      </c>
      <c r="R2690" t="s">
        <v>57</v>
      </c>
      <c r="S2690" t="s">
        <v>412</v>
      </c>
      <c r="W2690" t="s">
        <v>42</v>
      </c>
      <c r="AL2690" t="s">
        <v>43</v>
      </c>
    </row>
    <row r="2691" spans="1:38" x14ac:dyDescent="0.25">
      <c r="A2691">
        <v>2689</v>
      </c>
      <c r="B2691" t="s">
        <v>7071</v>
      </c>
      <c r="C2691" s="6" t="s">
        <v>5607</v>
      </c>
      <c r="D2691">
        <v>53</v>
      </c>
      <c r="E2691" t="s">
        <v>46</v>
      </c>
      <c r="F2691" t="s">
        <v>55</v>
      </c>
      <c r="J2691" t="s">
        <v>93</v>
      </c>
      <c r="K2691" t="s">
        <v>93</v>
      </c>
      <c r="L2691" t="s">
        <v>34</v>
      </c>
      <c r="M2691" t="s">
        <v>5917</v>
      </c>
      <c r="N2691" t="s">
        <v>83</v>
      </c>
      <c r="O2691" t="s">
        <v>34</v>
      </c>
      <c r="S2691" t="s">
        <v>7072</v>
      </c>
      <c r="V2691" t="s">
        <v>42</v>
      </c>
      <c r="AD2691" t="s">
        <v>42</v>
      </c>
      <c r="AL2691" t="s">
        <v>43</v>
      </c>
    </row>
    <row r="2692" spans="1:38" x14ac:dyDescent="0.25">
      <c r="A2692">
        <v>2690</v>
      </c>
      <c r="B2692" t="s">
        <v>7073</v>
      </c>
      <c r="C2692" s="6" t="s">
        <v>6031</v>
      </c>
      <c r="D2692">
        <v>55</v>
      </c>
      <c r="E2692" t="s">
        <v>54</v>
      </c>
      <c r="F2692" t="s">
        <v>55</v>
      </c>
      <c r="G2692" t="s">
        <v>208</v>
      </c>
      <c r="H2692" t="s">
        <v>93</v>
      </c>
      <c r="I2692" t="s">
        <v>57</v>
      </c>
      <c r="J2692" t="s">
        <v>208</v>
      </c>
      <c r="K2692" t="s">
        <v>93</v>
      </c>
      <c r="L2692" t="s">
        <v>50</v>
      </c>
      <c r="O2692" t="s">
        <v>70</v>
      </c>
      <c r="S2692" t="s">
        <v>7074</v>
      </c>
      <c r="AL2692" t="s">
        <v>43</v>
      </c>
    </row>
    <row r="2693" spans="1:38" x14ac:dyDescent="0.25">
      <c r="A2693">
        <v>2691</v>
      </c>
      <c r="B2693" t="s">
        <v>7075</v>
      </c>
      <c r="C2693" s="6" t="s">
        <v>2194</v>
      </c>
      <c r="D2693">
        <v>62</v>
      </c>
      <c r="E2693" t="s">
        <v>46</v>
      </c>
      <c r="F2693" t="s">
        <v>55</v>
      </c>
      <c r="G2693" t="s">
        <v>7076</v>
      </c>
      <c r="H2693" t="s">
        <v>7077</v>
      </c>
      <c r="I2693" t="s">
        <v>1079</v>
      </c>
      <c r="J2693" t="s">
        <v>82</v>
      </c>
      <c r="K2693" t="s">
        <v>82</v>
      </c>
      <c r="L2693" t="s">
        <v>50</v>
      </c>
      <c r="N2693" t="s">
        <v>59</v>
      </c>
      <c r="O2693" t="s">
        <v>287</v>
      </c>
      <c r="P2693" t="s">
        <v>97</v>
      </c>
      <c r="Q2693" t="s">
        <v>82</v>
      </c>
      <c r="R2693" t="s">
        <v>57</v>
      </c>
      <c r="S2693" t="s">
        <v>7078</v>
      </c>
      <c r="V2693" t="s">
        <v>42</v>
      </c>
      <c r="AC2693" t="s">
        <v>42</v>
      </c>
      <c r="AE2693" t="s">
        <v>42</v>
      </c>
      <c r="AL2693" t="s">
        <v>43</v>
      </c>
    </row>
    <row r="2694" spans="1:38" x14ac:dyDescent="0.25">
      <c r="A2694">
        <v>2692</v>
      </c>
      <c r="B2694" t="s">
        <v>7079</v>
      </c>
      <c r="C2694" s="6" t="s">
        <v>7080</v>
      </c>
      <c r="D2694">
        <v>34</v>
      </c>
      <c r="E2694" t="s">
        <v>46</v>
      </c>
      <c r="F2694" t="s">
        <v>55</v>
      </c>
      <c r="G2694" t="s">
        <v>357</v>
      </c>
      <c r="H2694" t="s">
        <v>93</v>
      </c>
      <c r="I2694" t="s">
        <v>57</v>
      </c>
      <c r="J2694" t="s">
        <v>208</v>
      </c>
      <c r="L2694" t="s">
        <v>50</v>
      </c>
      <c r="N2694" t="s">
        <v>59</v>
      </c>
      <c r="O2694" t="s">
        <v>34</v>
      </c>
      <c r="P2694" t="s">
        <v>357</v>
      </c>
      <c r="S2694" t="s">
        <v>7081</v>
      </c>
      <c r="W2694" t="s">
        <v>42</v>
      </c>
      <c r="AK2694" t="s">
        <v>42</v>
      </c>
      <c r="AL2694" t="s">
        <v>43</v>
      </c>
    </row>
    <row r="2695" spans="1:38" x14ac:dyDescent="0.25">
      <c r="A2695">
        <v>2693</v>
      </c>
      <c r="B2695" t="s">
        <v>7082</v>
      </c>
      <c r="C2695" s="6" t="s">
        <v>1600</v>
      </c>
      <c r="D2695">
        <v>48</v>
      </c>
      <c r="E2695" t="s">
        <v>46</v>
      </c>
      <c r="F2695" t="s">
        <v>55</v>
      </c>
      <c r="G2695" t="s">
        <v>132</v>
      </c>
      <c r="H2695" t="s">
        <v>93</v>
      </c>
      <c r="I2695" t="s">
        <v>57</v>
      </c>
      <c r="J2695" t="s">
        <v>93</v>
      </c>
      <c r="K2695" t="s">
        <v>93</v>
      </c>
      <c r="L2695" t="s">
        <v>34</v>
      </c>
      <c r="M2695" t="s">
        <v>7083</v>
      </c>
      <c r="N2695" t="s">
        <v>350</v>
      </c>
      <c r="O2695" t="s">
        <v>70</v>
      </c>
      <c r="P2695" t="s">
        <v>93</v>
      </c>
      <c r="Q2695" t="s">
        <v>93</v>
      </c>
      <c r="S2695" t="s">
        <v>7084</v>
      </c>
      <c r="U2695" t="s">
        <v>42</v>
      </c>
      <c r="W2695" t="s">
        <v>42</v>
      </c>
      <c r="X2695" t="s">
        <v>42</v>
      </c>
      <c r="AC2695" t="s">
        <v>42</v>
      </c>
      <c r="AK2695" t="s">
        <v>42</v>
      </c>
      <c r="AL2695" t="s">
        <v>43</v>
      </c>
    </row>
    <row r="2696" spans="1:38" x14ac:dyDescent="0.25">
      <c r="A2696">
        <v>2694</v>
      </c>
      <c r="B2696" t="s">
        <v>7085</v>
      </c>
      <c r="C2696" s="6" t="s">
        <v>1442</v>
      </c>
      <c r="D2696">
        <v>30</v>
      </c>
      <c r="E2696" t="s">
        <v>46</v>
      </c>
      <c r="F2696" t="s">
        <v>55</v>
      </c>
      <c r="G2696" t="s">
        <v>192</v>
      </c>
      <c r="H2696" t="s">
        <v>82</v>
      </c>
      <c r="I2696" t="s">
        <v>57</v>
      </c>
      <c r="J2696" t="s">
        <v>192</v>
      </c>
      <c r="K2696" t="s">
        <v>82</v>
      </c>
      <c r="L2696" t="s">
        <v>70</v>
      </c>
      <c r="N2696" t="s">
        <v>166</v>
      </c>
      <c r="O2696" t="s">
        <v>70</v>
      </c>
      <c r="P2696" t="s">
        <v>192</v>
      </c>
      <c r="Q2696" t="s">
        <v>82</v>
      </c>
      <c r="S2696" t="s">
        <v>7086</v>
      </c>
      <c r="U2696" t="s">
        <v>42</v>
      </c>
      <c r="W2696" t="s">
        <v>42</v>
      </c>
      <c r="AK2696" t="s">
        <v>42</v>
      </c>
      <c r="AL2696" t="s">
        <v>43</v>
      </c>
    </row>
    <row r="2697" spans="1:38" x14ac:dyDescent="0.25">
      <c r="A2697">
        <v>2695</v>
      </c>
      <c r="B2697" t="s">
        <v>7087</v>
      </c>
      <c r="C2697" s="6" t="s">
        <v>3728</v>
      </c>
      <c r="D2697">
        <v>23</v>
      </c>
      <c r="E2697" t="s">
        <v>46</v>
      </c>
      <c r="F2697" t="s">
        <v>55</v>
      </c>
      <c r="G2697" t="s">
        <v>101</v>
      </c>
      <c r="H2697" t="s">
        <v>101</v>
      </c>
      <c r="I2697" t="s">
        <v>57</v>
      </c>
      <c r="J2697" t="s">
        <v>101</v>
      </c>
      <c r="K2697" t="s">
        <v>101</v>
      </c>
      <c r="L2697" t="s">
        <v>70</v>
      </c>
      <c r="N2697" t="s">
        <v>59</v>
      </c>
      <c r="O2697" t="s">
        <v>2583</v>
      </c>
      <c r="P2697" t="s">
        <v>101</v>
      </c>
      <c r="Q2697" t="s">
        <v>101</v>
      </c>
      <c r="S2697" t="s">
        <v>412</v>
      </c>
      <c r="W2697" t="s">
        <v>42</v>
      </c>
      <c r="AK2697" t="s">
        <v>42</v>
      </c>
      <c r="AL2697" t="s">
        <v>43</v>
      </c>
    </row>
    <row r="2698" spans="1:38" x14ac:dyDescent="0.25">
      <c r="A2698">
        <v>2696</v>
      </c>
      <c r="B2698" t="s">
        <v>7088</v>
      </c>
      <c r="C2698" s="6" t="s">
        <v>4443</v>
      </c>
      <c r="D2698">
        <v>57</v>
      </c>
      <c r="E2698" t="s">
        <v>54</v>
      </c>
      <c r="F2698" t="s">
        <v>55</v>
      </c>
      <c r="G2698" t="s">
        <v>146</v>
      </c>
      <c r="H2698" t="s">
        <v>49</v>
      </c>
      <c r="J2698" t="s">
        <v>146</v>
      </c>
      <c r="K2698" t="s">
        <v>49</v>
      </c>
      <c r="L2698" t="s">
        <v>50</v>
      </c>
      <c r="N2698" t="s">
        <v>269</v>
      </c>
      <c r="O2698" t="s">
        <v>179</v>
      </c>
      <c r="S2698" t="s">
        <v>89</v>
      </c>
      <c r="U2698" t="s">
        <v>42</v>
      </c>
      <c r="AL2698" t="s">
        <v>43</v>
      </c>
    </row>
    <row r="2699" spans="1:38" x14ac:dyDescent="0.25">
      <c r="A2699">
        <v>2697</v>
      </c>
      <c r="B2699" t="s">
        <v>7089</v>
      </c>
      <c r="C2699" s="6" t="s">
        <v>7090</v>
      </c>
      <c r="D2699">
        <v>53</v>
      </c>
      <c r="E2699" t="s">
        <v>46</v>
      </c>
      <c r="F2699" t="s">
        <v>55</v>
      </c>
      <c r="G2699" t="s">
        <v>320</v>
      </c>
      <c r="J2699" t="s">
        <v>151</v>
      </c>
      <c r="K2699" t="s">
        <v>93</v>
      </c>
      <c r="L2699" t="s">
        <v>50</v>
      </c>
      <c r="N2699" t="s">
        <v>83</v>
      </c>
      <c r="O2699" t="s">
        <v>34</v>
      </c>
      <c r="S2699" t="s">
        <v>51</v>
      </c>
      <c r="V2699" t="s">
        <v>42</v>
      </c>
      <c r="AL2699" t="s">
        <v>43</v>
      </c>
    </row>
    <row r="2700" spans="1:38" x14ac:dyDescent="0.25">
      <c r="A2700">
        <v>2698</v>
      </c>
      <c r="B2700" t="s">
        <v>7091</v>
      </c>
      <c r="C2700" s="6" t="s">
        <v>7092</v>
      </c>
      <c r="D2700">
        <v>50</v>
      </c>
      <c r="E2700" t="s">
        <v>46</v>
      </c>
      <c r="F2700" t="s">
        <v>55</v>
      </c>
      <c r="G2700" t="s">
        <v>201</v>
      </c>
      <c r="J2700" t="s">
        <v>201</v>
      </c>
      <c r="K2700" t="s">
        <v>202</v>
      </c>
      <c r="L2700" t="s">
        <v>70</v>
      </c>
      <c r="N2700" t="s">
        <v>102</v>
      </c>
      <c r="O2700" t="s">
        <v>70</v>
      </c>
      <c r="S2700" t="s">
        <v>7093</v>
      </c>
      <c r="Y2700" t="s">
        <v>42</v>
      </c>
      <c r="Z2700" t="s">
        <v>42</v>
      </c>
      <c r="AL2700" t="s">
        <v>43</v>
      </c>
    </row>
    <row r="2701" spans="1:38" x14ac:dyDescent="0.25">
      <c r="A2701">
        <v>2699</v>
      </c>
      <c r="B2701" t="s">
        <v>7094</v>
      </c>
      <c r="C2701" s="6" t="s">
        <v>4235</v>
      </c>
      <c r="D2701">
        <v>37</v>
      </c>
      <c r="E2701" t="s">
        <v>46</v>
      </c>
      <c r="F2701" t="s">
        <v>55</v>
      </c>
      <c r="G2701" t="s">
        <v>341</v>
      </c>
      <c r="H2701" t="s">
        <v>101</v>
      </c>
      <c r="I2701" t="s">
        <v>57</v>
      </c>
      <c r="J2701" t="s">
        <v>341</v>
      </c>
      <c r="K2701" t="s">
        <v>101</v>
      </c>
      <c r="L2701" t="s">
        <v>70</v>
      </c>
      <c r="N2701" t="s">
        <v>59</v>
      </c>
      <c r="O2701" t="s">
        <v>70</v>
      </c>
      <c r="P2701" t="s">
        <v>341</v>
      </c>
      <c r="Q2701" t="s">
        <v>101</v>
      </c>
      <c r="R2701" t="s">
        <v>57</v>
      </c>
      <c r="S2701" t="s">
        <v>7095</v>
      </c>
      <c r="U2701" t="s">
        <v>42</v>
      </c>
      <c r="Y2701" t="s">
        <v>42</v>
      </c>
      <c r="AC2701" t="s">
        <v>42</v>
      </c>
      <c r="AL2701" t="s">
        <v>43</v>
      </c>
    </row>
    <row r="2702" spans="1:38" x14ac:dyDescent="0.25">
      <c r="A2702">
        <v>2700</v>
      </c>
      <c r="B2702" t="s">
        <v>7096</v>
      </c>
      <c r="C2702" s="6" t="s">
        <v>177</v>
      </c>
      <c r="D2702">
        <v>29</v>
      </c>
      <c r="E2702" t="s">
        <v>54</v>
      </c>
      <c r="F2702" t="s">
        <v>55</v>
      </c>
      <c r="G2702" t="s">
        <v>4260</v>
      </c>
      <c r="H2702" t="s">
        <v>101</v>
      </c>
      <c r="I2702" t="s">
        <v>57</v>
      </c>
      <c r="J2702" t="s">
        <v>4260</v>
      </c>
      <c r="K2702" t="s">
        <v>101</v>
      </c>
      <c r="L2702" t="s">
        <v>70</v>
      </c>
      <c r="O2702" t="s">
        <v>70</v>
      </c>
      <c r="S2702" t="s">
        <v>828</v>
      </c>
      <c r="U2702" t="s">
        <v>42</v>
      </c>
      <c r="W2702" t="s">
        <v>42</v>
      </c>
      <c r="AK2702" t="s">
        <v>42</v>
      </c>
      <c r="AL2702" t="s">
        <v>43</v>
      </c>
    </row>
    <row r="2703" spans="1:38" x14ac:dyDescent="0.25">
      <c r="A2703">
        <v>2701</v>
      </c>
      <c r="B2703" t="s">
        <v>7097</v>
      </c>
      <c r="C2703" s="6" t="s">
        <v>5194</v>
      </c>
      <c r="D2703">
        <v>59</v>
      </c>
      <c r="E2703" t="s">
        <v>46</v>
      </c>
      <c r="F2703" t="s">
        <v>55</v>
      </c>
      <c r="G2703" t="s">
        <v>496</v>
      </c>
      <c r="H2703" t="s">
        <v>101</v>
      </c>
      <c r="I2703" t="s">
        <v>57</v>
      </c>
      <c r="J2703" t="s">
        <v>496</v>
      </c>
      <c r="K2703" t="s">
        <v>101</v>
      </c>
      <c r="L2703" t="s">
        <v>70</v>
      </c>
      <c r="N2703" t="s">
        <v>59</v>
      </c>
      <c r="O2703" t="s">
        <v>70</v>
      </c>
      <c r="P2703" t="s">
        <v>496</v>
      </c>
      <c r="Q2703" t="s">
        <v>101</v>
      </c>
      <c r="S2703" t="s">
        <v>7098</v>
      </c>
      <c r="U2703" t="s">
        <v>42</v>
      </c>
      <c r="W2703" t="s">
        <v>42</v>
      </c>
      <c r="X2703" t="s">
        <v>42</v>
      </c>
      <c r="AD2703" t="s">
        <v>42</v>
      </c>
      <c r="AK2703" t="s">
        <v>42</v>
      </c>
      <c r="AL2703" t="s">
        <v>43</v>
      </c>
    </row>
    <row r="2704" spans="1:38" x14ac:dyDescent="0.25">
      <c r="A2704">
        <v>2702</v>
      </c>
      <c r="B2704" t="s">
        <v>7099</v>
      </c>
      <c r="C2704" s="6" t="s">
        <v>7100</v>
      </c>
      <c r="D2704">
        <v>29</v>
      </c>
      <c r="E2704" t="s">
        <v>46</v>
      </c>
      <c r="F2704" t="s">
        <v>55</v>
      </c>
      <c r="G2704" t="s">
        <v>909</v>
      </c>
      <c r="H2704" t="s">
        <v>93</v>
      </c>
      <c r="J2704" t="s">
        <v>151</v>
      </c>
      <c r="K2704" t="s">
        <v>93</v>
      </c>
      <c r="L2704" t="s">
        <v>50</v>
      </c>
      <c r="N2704" t="s">
        <v>170</v>
      </c>
      <c r="O2704" t="s">
        <v>34</v>
      </c>
      <c r="S2704" t="s">
        <v>89</v>
      </c>
      <c r="U2704" t="s">
        <v>42</v>
      </c>
      <c r="AL2704" t="s">
        <v>43</v>
      </c>
    </row>
    <row r="2705" spans="1:38" x14ac:dyDescent="0.25">
      <c r="A2705">
        <v>2703</v>
      </c>
      <c r="B2705" t="s">
        <v>7101</v>
      </c>
      <c r="C2705" s="6" t="s">
        <v>7102</v>
      </c>
      <c r="D2705">
        <v>47</v>
      </c>
      <c r="E2705" t="s">
        <v>46</v>
      </c>
      <c r="F2705" t="s">
        <v>106</v>
      </c>
      <c r="G2705" t="s">
        <v>101</v>
      </c>
      <c r="H2705" t="s">
        <v>101</v>
      </c>
      <c r="I2705" t="s">
        <v>57</v>
      </c>
      <c r="J2705" t="s">
        <v>101</v>
      </c>
      <c r="L2705" t="s">
        <v>70</v>
      </c>
      <c r="N2705" t="s">
        <v>7103</v>
      </c>
      <c r="O2705" t="s">
        <v>70</v>
      </c>
      <c r="P2705" t="s">
        <v>101</v>
      </c>
      <c r="S2705" t="s">
        <v>7104</v>
      </c>
      <c r="U2705" t="s">
        <v>42</v>
      </c>
      <c r="AI2705" t="s">
        <v>257</v>
      </c>
      <c r="AK2705" t="s">
        <v>42</v>
      </c>
      <c r="AL2705" t="s">
        <v>43</v>
      </c>
    </row>
    <row r="2706" spans="1:38" x14ac:dyDescent="0.25">
      <c r="A2706">
        <v>2704</v>
      </c>
      <c r="B2706" t="s">
        <v>7105</v>
      </c>
      <c r="C2706" s="6" t="s">
        <v>1812</v>
      </c>
      <c r="D2706">
        <v>39</v>
      </c>
      <c r="E2706" t="s">
        <v>46</v>
      </c>
      <c r="F2706" t="s">
        <v>55</v>
      </c>
      <c r="G2706" t="s">
        <v>201</v>
      </c>
      <c r="H2706" t="s">
        <v>202</v>
      </c>
      <c r="I2706" t="s">
        <v>57</v>
      </c>
      <c r="J2706" t="s">
        <v>201</v>
      </c>
      <c r="K2706" t="s">
        <v>202</v>
      </c>
      <c r="L2706" t="s">
        <v>70</v>
      </c>
      <c r="O2706" t="s">
        <v>70</v>
      </c>
      <c r="S2706" t="s">
        <v>6343</v>
      </c>
      <c r="U2706" t="s">
        <v>42</v>
      </c>
      <c r="W2706" t="s">
        <v>42</v>
      </c>
      <c r="AK2706" t="s">
        <v>42</v>
      </c>
      <c r="AL2706" t="s">
        <v>43</v>
      </c>
    </row>
    <row r="2707" spans="1:38" x14ac:dyDescent="0.25">
      <c r="A2707">
        <v>2705</v>
      </c>
      <c r="B2707" t="s">
        <v>7106</v>
      </c>
      <c r="C2707" s="6" t="s">
        <v>4418</v>
      </c>
      <c r="D2707">
        <v>49</v>
      </c>
      <c r="E2707" t="s">
        <v>46</v>
      </c>
      <c r="F2707" t="s">
        <v>55</v>
      </c>
      <c r="G2707" t="s">
        <v>150</v>
      </c>
      <c r="H2707" t="s">
        <v>93</v>
      </c>
      <c r="I2707" t="s">
        <v>57</v>
      </c>
      <c r="J2707" t="s">
        <v>146</v>
      </c>
      <c r="L2707" t="s">
        <v>50</v>
      </c>
      <c r="N2707" t="s">
        <v>170</v>
      </c>
      <c r="O2707" t="s">
        <v>70</v>
      </c>
      <c r="P2707" t="s">
        <v>150</v>
      </c>
      <c r="S2707" t="s">
        <v>3382</v>
      </c>
      <c r="AJ2707" t="s">
        <v>42</v>
      </c>
      <c r="AK2707" t="s">
        <v>42</v>
      </c>
      <c r="AL2707" t="s">
        <v>43</v>
      </c>
    </row>
    <row r="2708" spans="1:38" x14ac:dyDescent="0.25">
      <c r="A2708">
        <v>2706</v>
      </c>
      <c r="B2708" t="s">
        <v>7107</v>
      </c>
      <c r="C2708" s="6" t="s">
        <v>1285</v>
      </c>
      <c r="D2708">
        <v>48</v>
      </c>
      <c r="E2708" t="s">
        <v>46</v>
      </c>
      <c r="F2708" t="s">
        <v>55</v>
      </c>
      <c r="G2708" t="s">
        <v>208</v>
      </c>
      <c r="H2708" t="s">
        <v>93</v>
      </c>
      <c r="I2708" t="s">
        <v>57</v>
      </c>
      <c r="J2708" t="s">
        <v>208</v>
      </c>
      <c r="K2708" t="s">
        <v>93</v>
      </c>
      <c r="L2708" t="s">
        <v>70</v>
      </c>
      <c r="N2708" t="s">
        <v>170</v>
      </c>
      <c r="O2708" t="s">
        <v>70</v>
      </c>
      <c r="P2708" t="s">
        <v>208</v>
      </c>
      <c r="Q2708" t="s">
        <v>93</v>
      </c>
      <c r="S2708" t="s">
        <v>7108</v>
      </c>
      <c r="W2708" t="s">
        <v>42</v>
      </c>
      <c r="X2708" t="s">
        <v>42</v>
      </c>
      <c r="AK2708" t="s">
        <v>42</v>
      </c>
      <c r="AL2708" t="s">
        <v>43</v>
      </c>
    </row>
    <row r="2709" spans="1:38" x14ac:dyDescent="0.25">
      <c r="A2709">
        <v>2707</v>
      </c>
      <c r="B2709" t="s">
        <v>7109</v>
      </c>
      <c r="C2709" s="6" t="s">
        <v>200</v>
      </c>
      <c r="D2709">
        <v>36</v>
      </c>
      <c r="E2709" t="s">
        <v>46</v>
      </c>
      <c r="F2709" t="s">
        <v>55</v>
      </c>
      <c r="G2709" t="s">
        <v>442</v>
      </c>
      <c r="H2709" t="s">
        <v>49</v>
      </c>
      <c r="I2709" t="s">
        <v>57</v>
      </c>
      <c r="J2709" t="s">
        <v>683</v>
      </c>
      <c r="K2709" t="s">
        <v>49</v>
      </c>
      <c r="L2709" t="s">
        <v>34</v>
      </c>
      <c r="M2709" t="s">
        <v>7110</v>
      </c>
      <c r="N2709" t="s">
        <v>7111</v>
      </c>
      <c r="O2709" t="s">
        <v>70</v>
      </c>
      <c r="P2709" t="s">
        <v>683</v>
      </c>
      <c r="Q2709" t="s">
        <v>49</v>
      </c>
      <c r="S2709" t="s">
        <v>247</v>
      </c>
      <c r="W2709" t="s">
        <v>42</v>
      </c>
      <c r="AK2709" t="s">
        <v>42</v>
      </c>
      <c r="AL2709" t="s">
        <v>43</v>
      </c>
    </row>
    <row r="2710" spans="1:38" x14ac:dyDescent="0.25">
      <c r="A2710">
        <v>2708</v>
      </c>
      <c r="B2710" t="s">
        <v>7112</v>
      </c>
      <c r="C2710" s="6" t="s">
        <v>5924</v>
      </c>
      <c r="D2710">
        <v>63</v>
      </c>
      <c r="E2710" t="s">
        <v>46</v>
      </c>
      <c r="F2710" t="s">
        <v>55</v>
      </c>
      <c r="G2710" t="s">
        <v>238</v>
      </c>
      <c r="H2710" t="s">
        <v>93</v>
      </c>
      <c r="I2710" t="s">
        <v>57</v>
      </c>
      <c r="J2710" t="s">
        <v>238</v>
      </c>
      <c r="K2710" t="s">
        <v>93</v>
      </c>
      <c r="L2710" t="s">
        <v>70</v>
      </c>
      <c r="O2710" t="s">
        <v>70</v>
      </c>
      <c r="P2710" t="s">
        <v>238</v>
      </c>
      <c r="Q2710" t="s">
        <v>93</v>
      </c>
      <c r="R2710" t="s">
        <v>57</v>
      </c>
      <c r="S2710" t="s">
        <v>7113</v>
      </c>
      <c r="Y2710" t="s">
        <v>42</v>
      </c>
      <c r="AC2710" t="s">
        <v>42</v>
      </c>
      <c r="AK2710" t="s">
        <v>42</v>
      </c>
      <c r="AL2710" t="s">
        <v>43</v>
      </c>
    </row>
    <row r="2711" spans="1:38" x14ac:dyDescent="0.25">
      <c r="A2711">
        <v>2709</v>
      </c>
      <c r="B2711" t="s">
        <v>7114</v>
      </c>
      <c r="C2711" s="6" t="s">
        <v>3204</v>
      </c>
      <c r="D2711">
        <v>25</v>
      </c>
      <c r="E2711" t="s">
        <v>46</v>
      </c>
      <c r="F2711" t="s">
        <v>55</v>
      </c>
      <c r="G2711" t="s">
        <v>496</v>
      </c>
      <c r="H2711" t="s">
        <v>101</v>
      </c>
      <c r="J2711" t="s">
        <v>101</v>
      </c>
      <c r="K2711" t="s">
        <v>101</v>
      </c>
      <c r="L2711" t="s">
        <v>50</v>
      </c>
      <c r="N2711" t="s">
        <v>269</v>
      </c>
      <c r="O2711" t="s">
        <v>70</v>
      </c>
      <c r="S2711" t="s">
        <v>84</v>
      </c>
      <c r="U2711" t="s">
        <v>42</v>
      </c>
      <c r="AL2711" t="s">
        <v>43</v>
      </c>
    </row>
    <row r="2712" spans="1:38" x14ac:dyDescent="0.25">
      <c r="A2712">
        <v>2710</v>
      </c>
      <c r="B2712" t="s">
        <v>7115</v>
      </c>
      <c r="C2712" s="6" t="s">
        <v>7019</v>
      </c>
      <c r="D2712">
        <v>49</v>
      </c>
      <c r="E2712" t="s">
        <v>46</v>
      </c>
      <c r="F2712" t="s">
        <v>55</v>
      </c>
      <c r="G2712" t="s">
        <v>93</v>
      </c>
      <c r="H2712" t="s">
        <v>93</v>
      </c>
      <c r="I2712" t="s">
        <v>57</v>
      </c>
      <c r="J2712" t="s">
        <v>93</v>
      </c>
      <c r="K2712" t="s">
        <v>93</v>
      </c>
      <c r="L2712" t="s">
        <v>50</v>
      </c>
      <c r="N2712" t="s">
        <v>350</v>
      </c>
      <c r="O2712" t="s">
        <v>70</v>
      </c>
      <c r="P2712" t="s">
        <v>93</v>
      </c>
      <c r="Q2712" t="s">
        <v>93</v>
      </c>
      <c r="S2712" t="s">
        <v>89</v>
      </c>
      <c r="U2712" t="s">
        <v>42</v>
      </c>
      <c r="AK2712" t="s">
        <v>42</v>
      </c>
      <c r="AL2712" t="s">
        <v>43</v>
      </c>
    </row>
    <row r="2713" spans="1:38" x14ac:dyDescent="0.25">
      <c r="A2713">
        <v>2711</v>
      </c>
      <c r="B2713" t="s">
        <v>7116</v>
      </c>
      <c r="C2713" s="6" t="s">
        <v>5433</v>
      </c>
      <c r="D2713">
        <v>39</v>
      </c>
      <c r="E2713" t="s">
        <v>46</v>
      </c>
      <c r="F2713" t="s">
        <v>55</v>
      </c>
      <c r="G2713" t="s">
        <v>790</v>
      </c>
      <c r="H2713" t="s">
        <v>82</v>
      </c>
      <c r="I2713" t="s">
        <v>57</v>
      </c>
      <c r="J2713" t="s">
        <v>790</v>
      </c>
      <c r="K2713" t="s">
        <v>82</v>
      </c>
      <c r="L2713" t="s">
        <v>70</v>
      </c>
      <c r="N2713" t="s">
        <v>59</v>
      </c>
      <c r="O2713" t="s">
        <v>70</v>
      </c>
      <c r="P2713" t="s">
        <v>790</v>
      </c>
      <c r="Q2713" t="s">
        <v>82</v>
      </c>
      <c r="R2713" t="s">
        <v>57</v>
      </c>
      <c r="S2713" t="s">
        <v>7117</v>
      </c>
      <c r="U2713" t="s">
        <v>42</v>
      </c>
      <c r="AC2713" t="s">
        <v>42</v>
      </c>
      <c r="AL2713" t="s">
        <v>43</v>
      </c>
    </row>
    <row r="2714" spans="1:38" x14ac:dyDescent="0.25">
      <c r="A2714">
        <v>2712</v>
      </c>
      <c r="B2714" t="s">
        <v>7118</v>
      </c>
      <c r="C2714" s="6" t="s">
        <v>3364</v>
      </c>
      <c r="D2714">
        <v>29</v>
      </c>
      <c r="E2714" t="s">
        <v>54</v>
      </c>
      <c r="F2714" t="s">
        <v>106</v>
      </c>
      <c r="G2714" t="s">
        <v>192</v>
      </c>
      <c r="J2714" t="s">
        <v>679</v>
      </c>
      <c r="L2714" t="s">
        <v>50</v>
      </c>
      <c r="N2714" t="s">
        <v>2614</v>
      </c>
      <c r="O2714" t="s">
        <v>70</v>
      </c>
      <c r="S2714" t="s">
        <v>7119</v>
      </c>
      <c r="U2714" t="s">
        <v>42</v>
      </c>
      <c r="AL2714" t="s">
        <v>43</v>
      </c>
    </row>
    <row r="2715" spans="1:38" x14ac:dyDescent="0.25">
      <c r="A2715">
        <v>2713</v>
      </c>
      <c r="B2715" t="s">
        <v>7120</v>
      </c>
      <c r="C2715" s="6" t="s">
        <v>7121</v>
      </c>
      <c r="D2715">
        <v>51</v>
      </c>
      <c r="E2715" t="s">
        <v>46</v>
      </c>
      <c r="F2715" t="s">
        <v>55</v>
      </c>
      <c r="G2715" t="s">
        <v>260</v>
      </c>
      <c r="H2715" t="s">
        <v>49</v>
      </c>
      <c r="I2715" t="s">
        <v>57</v>
      </c>
      <c r="J2715" t="s">
        <v>146</v>
      </c>
      <c r="K2715" t="s">
        <v>49</v>
      </c>
      <c r="L2715" t="s">
        <v>50</v>
      </c>
      <c r="N2715" t="s">
        <v>59</v>
      </c>
      <c r="O2715" t="s">
        <v>3482</v>
      </c>
      <c r="P2715" t="s">
        <v>107</v>
      </c>
      <c r="Q2715" t="s">
        <v>49</v>
      </c>
      <c r="R2715" t="s">
        <v>57</v>
      </c>
      <c r="S2715" t="s">
        <v>3952</v>
      </c>
      <c r="U2715" t="s">
        <v>42</v>
      </c>
      <c r="W2715" t="s">
        <v>42</v>
      </c>
      <c r="X2715" t="s">
        <v>42</v>
      </c>
      <c r="AA2715" t="s">
        <v>42</v>
      </c>
      <c r="AL2715" t="s">
        <v>43</v>
      </c>
    </row>
    <row r="2716" spans="1:38" x14ac:dyDescent="0.25">
      <c r="A2716">
        <v>2714</v>
      </c>
      <c r="B2716" t="s">
        <v>7122</v>
      </c>
      <c r="C2716" s="6" t="s">
        <v>4122</v>
      </c>
      <c r="D2716">
        <v>36</v>
      </c>
      <c r="E2716" t="s">
        <v>54</v>
      </c>
      <c r="F2716" t="s">
        <v>55</v>
      </c>
      <c r="G2716" t="s">
        <v>107</v>
      </c>
      <c r="H2716" t="s">
        <v>49</v>
      </c>
      <c r="I2716" t="s">
        <v>57</v>
      </c>
      <c r="J2716" t="s">
        <v>107</v>
      </c>
      <c r="K2716" t="s">
        <v>49</v>
      </c>
      <c r="L2716" t="s">
        <v>70</v>
      </c>
      <c r="N2716" t="s">
        <v>7123</v>
      </c>
      <c r="O2716" t="s">
        <v>70</v>
      </c>
      <c r="P2716" t="s">
        <v>107</v>
      </c>
      <c r="Q2716" t="s">
        <v>49</v>
      </c>
      <c r="S2716" t="s">
        <v>7124</v>
      </c>
      <c r="AD2716" t="s">
        <v>42</v>
      </c>
      <c r="AK2716" t="s">
        <v>42</v>
      </c>
      <c r="AL2716" t="s">
        <v>43</v>
      </c>
    </row>
    <row r="2717" spans="1:38" x14ac:dyDescent="0.25">
      <c r="A2717">
        <v>2715</v>
      </c>
      <c r="B2717" t="s">
        <v>7125</v>
      </c>
      <c r="C2717" s="6" t="s">
        <v>4457</v>
      </c>
      <c r="D2717">
        <v>41</v>
      </c>
      <c r="E2717" t="s">
        <v>46</v>
      </c>
      <c r="F2717" t="s">
        <v>55</v>
      </c>
      <c r="G2717" t="s">
        <v>238</v>
      </c>
      <c r="H2717" t="s">
        <v>93</v>
      </c>
      <c r="I2717" t="s">
        <v>57</v>
      </c>
      <c r="J2717" t="s">
        <v>238</v>
      </c>
      <c r="K2717" t="s">
        <v>93</v>
      </c>
      <c r="L2717" t="s">
        <v>50</v>
      </c>
      <c r="N2717" t="s">
        <v>3210</v>
      </c>
      <c r="O2717" t="s">
        <v>70</v>
      </c>
      <c r="P2717" t="s">
        <v>238</v>
      </c>
      <c r="Q2717" t="s">
        <v>93</v>
      </c>
      <c r="R2717" t="s">
        <v>57</v>
      </c>
      <c r="S2717" t="s">
        <v>7126</v>
      </c>
      <c r="U2717" t="s">
        <v>42</v>
      </c>
      <c r="V2717" t="s">
        <v>42</v>
      </c>
      <c r="W2717" t="s">
        <v>42</v>
      </c>
      <c r="AA2717" t="s">
        <v>42</v>
      </c>
      <c r="AD2717" t="s">
        <v>42</v>
      </c>
      <c r="AL2717" t="s">
        <v>43</v>
      </c>
    </row>
    <row r="2718" spans="1:38" x14ac:dyDescent="0.25">
      <c r="A2718">
        <v>2716</v>
      </c>
      <c r="B2718" t="s">
        <v>7127</v>
      </c>
      <c r="C2718" s="6" t="s">
        <v>4125</v>
      </c>
      <c r="D2718">
        <v>52</v>
      </c>
      <c r="E2718" t="s">
        <v>54</v>
      </c>
      <c r="F2718" t="s">
        <v>55</v>
      </c>
      <c r="G2718" t="s">
        <v>525</v>
      </c>
      <c r="H2718" t="s">
        <v>93</v>
      </c>
      <c r="J2718" t="s">
        <v>525</v>
      </c>
      <c r="K2718" t="s">
        <v>93</v>
      </c>
      <c r="L2718" t="s">
        <v>70</v>
      </c>
      <c r="N2718" t="s">
        <v>170</v>
      </c>
      <c r="O2718" t="s">
        <v>34</v>
      </c>
      <c r="S2718" t="s">
        <v>762</v>
      </c>
      <c r="Y2718" t="s">
        <v>42</v>
      </c>
      <c r="AB2718" t="s">
        <v>42</v>
      </c>
      <c r="AL2718" t="s">
        <v>43</v>
      </c>
    </row>
    <row r="2719" spans="1:38" x14ac:dyDescent="0.25">
      <c r="A2719">
        <v>2717</v>
      </c>
      <c r="B2719" t="s">
        <v>7128</v>
      </c>
      <c r="C2719" s="6" t="s">
        <v>2162</v>
      </c>
      <c r="D2719">
        <v>50</v>
      </c>
      <c r="E2719" t="s">
        <v>54</v>
      </c>
      <c r="F2719" t="s">
        <v>55</v>
      </c>
      <c r="G2719" t="s">
        <v>624</v>
      </c>
      <c r="H2719" t="s">
        <v>93</v>
      </c>
      <c r="J2719" t="s">
        <v>93</v>
      </c>
      <c r="K2719" t="s">
        <v>93</v>
      </c>
      <c r="L2719" t="s">
        <v>50</v>
      </c>
      <c r="N2719" t="s">
        <v>102</v>
      </c>
      <c r="O2719" t="s">
        <v>287</v>
      </c>
      <c r="S2719" t="s">
        <v>111</v>
      </c>
      <c r="V2719" t="s">
        <v>42</v>
      </c>
      <c r="AL2719" t="s">
        <v>43</v>
      </c>
    </row>
    <row r="2720" spans="1:38" x14ac:dyDescent="0.25">
      <c r="A2720">
        <v>2718</v>
      </c>
      <c r="B2720" t="s">
        <v>7129</v>
      </c>
      <c r="C2720" s="6" t="s">
        <v>7130</v>
      </c>
      <c r="D2720">
        <v>45</v>
      </c>
      <c r="E2720" t="s">
        <v>46</v>
      </c>
      <c r="F2720" t="s">
        <v>55</v>
      </c>
      <c r="G2720" t="s">
        <v>150</v>
      </c>
      <c r="H2720" t="s">
        <v>93</v>
      </c>
      <c r="I2720" t="s">
        <v>57</v>
      </c>
      <c r="J2720" t="s">
        <v>93</v>
      </c>
      <c r="K2720" t="s">
        <v>93</v>
      </c>
      <c r="L2720" t="s">
        <v>50</v>
      </c>
      <c r="N2720" t="s">
        <v>59</v>
      </c>
      <c r="O2720" t="s">
        <v>210</v>
      </c>
      <c r="S2720" t="s">
        <v>7131</v>
      </c>
      <c r="U2720" t="s">
        <v>42</v>
      </c>
      <c r="W2720" t="s">
        <v>42</v>
      </c>
      <c r="X2720" t="s">
        <v>42</v>
      </c>
      <c r="AA2720" t="s">
        <v>42</v>
      </c>
      <c r="AK2720" t="s">
        <v>42</v>
      </c>
      <c r="AL2720" t="s">
        <v>43</v>
      </c>
    </row>
    <row r="2721" spans="1:38" x14ac:dyDescent="0.25">
      <c r="A2721">
        <v>2719</v>
      </c>
      <c r="B2721" t="s">
        <v>7132</v>
      </c>
      <c r="C2721" s="6" t="s">
        <v>6382</v>
      </c>
      <c r="D2721">
        <v>39</v>
      </c>
      <c r="E2721" t="s">
        <v>46</v>
      </c>
      <c r="F2721" t="s">
        <v>55</v>
      </c>
      <c r="G2721" t="s">
        <v>503</v>
      </c>
      <c r="H2721" t="s">
        <v>82</v>
      </c>
      <c r="I2721" t="s">
        <v>57</v>
      </c>
      <c r="J2721" t="s">
        <v>503</v>
      </c>
      <c r="L2721" t="s">
        <v>70</v>
      </c>
      <c r="N2721" t="s">
        <v>170</v>
      </c>
      <c r="O2721" t="s">
        <v>70</v>
      </c>
      <c r="P2721" t="s">
        <v>503</v>
      </c>
      <c r="S2721" t="s">
        <v>7133</v>
      </c>
      <c r="V2721" t="s">
        <v>42</v>
      </c>
      <c r="W2721" t="s">
        <v>42</v>
      </c>
      <c r="AC2721" t="s">
        <v>42</v>
      </c>
      <c r="AK2721" t="s">
        <v>42</v>
      </c>
      <c r="AL2721" t="s">
        <v>43</v>
      </c>
    </row>
    <row r="2722" spans="1:38" x14ac:dyDescent="0.25">
      <c r="A2722">
        <v>2720</v>
      </c>
      <c r="B2722" t="s">
        <v>7134</v>
      </c>
      <c r="C2722" s="6" t="s">
        <v>213</v>
      </c>
      <c r="D2722">
        <v>30</v>
      </c>
      <c r="E2722" t="s">
        <v>54</v>
      </c>
      <c r="F2722" t="s">
        <v>106</v>
      </c>
      <c r="G2722" t="s">
        <v>208</v>
      </c>
      <c r="H2722" t="s">
        <v>93</v>
      </c>
      <c r="I2722" t="s">
        <v>57</v>
      </c>
      <c r="J2722" t="s">
        <v>208</v>
      </c>
      <c r="K2722" t="s">
        <v>93</v>
      </c>
      <c r="L2722" t="s">
        <v>70</v>
      </c>
      <c r="N2722" t="s">
        <v>59</v>
      </c>
      <c r="O2722" t="s">
        <v>70</v>
      </c>
      <c r="P2722" t="s">
        <v>208</v>
      </c>
      <c r="Q2722" t="s">
        <v>93</v>
      </c>
      <c r="R2722" t="s">
        <v>57</v>
      </c>
      <c r="S2722" t="s">
        <v>2880</v>
      </c>
      <c r="V2722" t="s">
        <v>42</v>
      </c>
      <c r="W2722" t="s">
        <v>42</v>
      </c>
      <c r="AA2722" t="s">
        <v>42</v>
      </c>
      <c r="AL2722" t="s">
        <v>43</v>
      </c>
    </row>
    <row r="2723" spans="1:38" x14ac:dyDescent="0.25">
      <c r="A2723">
        <v>2721</v>
      </c>
      <c r="B2723" t="s">
        <v>7135</v>
      </c>
      <c r="C2723" s="6" t="s">
        <v>7136</v>
      </c>
      <c r="D2723">
        <v>26</v>
      </c>
      <c r="E2723" t="s">
        <v>46</v>
      </c>
      <c r="F2723" t="s">
        <v>55</v>
      </c>
      <c r="G2723" t="s">
        <v>4255</v>
      </c>
      <c r="H2723" t="s">
        <v>93</v>
      </c>
      <c r="J2723" t="s">
        <v>4255</v>
      </c>
      <c r="K2723" t="s">
        <v>93</v>
      </c>
      <c r="L2723" t="s">
        <v>70</v>
      </c>
      <c r="N2723" t="s">
        <v>269</v>
      </c>
      <c r="O2723" t="s">
        <v>70</v>
      </c>
      <c r="S2723" t="s">
        <v>89</v>
      </c>
      <c r="U2723" t="s">
        <v>42</v>
      </c>
      <c r="AL2723" t="s">
        <v>43</v>
      </c>
    </row>
    <row r="2724" spans="1:38" x14ac:dyDescent="0.25">
      <c r="A2724">
        <v>2722</v>
      </c>
      <c r="B2724" t="s">
        <v>7137</v>
      </c>
      <c r="C2724" s="6" t="s">
        <v>7138</v>
      </c>
      <c r="D2724">
        <v>38</v>
      </c>
      <c r="E2724" t="s">
        <v>46</v>
      </c>
      <c r="F2724" t="s">
        <v>55</v>
      </c>
      <c r="G2724" t="s">
        <v>165</v>
      </c>
      <c r="H2724" t="s">
        <v>93</v>
      </c>
      <c r="I2724" t="s">
        <v>57</v>
      </c>
      <c r="J2724" t="s">
        <v>165</v>
      </c>
      <c r="K2724" t="s">
        <v>93</v>
      </c>
      <c r="L2724" t="s">
        <v>70</v>
      </c>
      <c r="O2724" t="s">
        <v>411</v>
      </c>
      <c r="P2724" t="s">
        <v>165</v>
      </c>
      <c r="Q2724" t="s">
        <v>93</v>
      </c>
      <c r="R2724" t="s">
        <v>57</v>
      </c>
      <c r="S2724" t="s">
        <v>342</v>
      </c>
      <c r="U2724" t="s">
        <v>42</v>
      </c>
      <c r="AK2724" t="s">
        <v>42</v>
      </c>
      <c r="AL2724" t="s">
        <v>43</v>
      </c>
    </row>
    <row r="2725" spans="1:38" x14ac:dyDescent="0.25">
      <c r="A2725">
        <v>2723</v>
      </c>
      <c r="B2725" t="s">
        <v>7139</v>
      </c>
      <c r="C2725" s="6" t="s">
        <v>4836</v>
      </c>
      <c r="D2725">
        <v>42</v>
      </c>
      <c r="E2725" t="s">
        <v>46</v>
      </c>
      <c r="F2725" t="s">
        <v>55</v>
      </c>
      <c r="G2725" t="s">
        <v>510</v>
      </c>
      <c r="H2725" t="s">
        <v>82</v>
      </c>
      <c r="I2725" t="s">
        <v>57</v>
      </c>
      <c r="J2725" t="s">
        <v>93</v>
      </c>
      <c r="K2725" t="s">
        <v>93</v>
      </c>
      <c r="L2725" t="s">
        <v>50</v>
      </c>
      <c r="N2725" t="s">
        <v>166</v>
      </c>
      <c r="O2725" t="s">
        <v>287</v>
      </c>
      <c r="P2725" t="s">
        <v>541</v>
      </c>
      <c r="Q2725" t="s">
        <v>137</v>
      </c>
      <c r="S2725" t="s">
        <v>7140</v>
      </c>
      <c r="AB2725" t="s">
        <v>42</v>
      </c>
      <c r="AJ2725" t="s">
        <v>42</v>
      </c>
      <c r="AK2725" t="s">
        <v>42</v>
      </c>
      <c r="AL2725" t="s">
        <v>43</v>
      </c>
    </row>
    <row r="2726" spans="1:38" x14ac:dyDescent="0.25">
      <c r="A2726">
        <v>2724</v>
      </c>
      <c r="B2726" t="s">
        <v>7141</v>
      </c>
      <c r="C2726" s="6" t="s">
        <v>1389</v>
      </c>
      <c r="D2726">
        <v>44</v>
      </c>
      <c r="E2726" t="s">
        <v>54</v>
      </c>
      <c r="F2726" t="s">
        <v>106</v>
      </c>
      <c r="G2726" t="s">
        <v>178</v>
      </c>
      <c r="H2726" t="s">
        <v>82</v>
      </c>
      <c r="I2726" t="s">
        <v>57</v>
      </c>
      <c r="J2726" t="s">
        <v>178</v>
      </c>
      <c r="K2726" t="s">
        <v>82</v>
      </c>
      <c r="L2726" t="s">
        <v>70</v>
      </c>
      <c r="N2726" t="s">
        <v>59</v>
      </c>
      <c r="O2726" t="s">
        <v>70</v>
      </c>
      <c r="P2726" t="s">
        <v>178</v>
      </c>
      <c r="Q2726" t="s">
        <v>82</v>
      </c>
      <c r="S2726" t="s">
        <v>7142</v>
      </c>
      <c r="V2726" t="s">
        <v>42</v>
      </c>
      <c r="AL2726" t="s">
        <v>43</v>
      </c>
    </row>
    <row r="2727" spans="1:38" x14ac:dyDescent="0.25">
      <c r="A2727">
        <v>2725</v>
      </c>
      <c r="B2727" t="s">
        <v>7143</v>
      </c>
      <c r="C2727" s="6" t="s">
        <v>4889</v>
      </c>
      <c r="D2727">
        <v>24</v>
      </c>
      <c r="E2727" t="s">
        <v>46</v>
      </c>
      <c r="F2727" t="s">
        <v>55</v>
      </c>
      <c r="G2727" t="s">
        <v>628</v>
      </c>
      <c r="H2727" t="s">
        <v>49</v>
      </c>
      <c r="I2727" t="s">
        <v>57</v>
      </c>
      <c r="J2727" t="s">
        <v>628</v>
      </c>
      <c r="L2727" t="s">
        <v>70</v>
      </c>
      <c r="N2727" t="s">
        <v>59</v>
      </c>
      <c r="O2727" t="s">
        <v>70</v>
      </c>
      <c r="P2727" t="s">
        <v>628</v>
      </c>
      <c r="S2727" t="s">
        <v>7144</v>
      </c>
      <c r="U2727" t="s">
        <v>42</v>
      </c>
      <c r="AC2727" t="s">
        <v>42</v>
      </c>
      <c r="AK2727" t="s">
        <v>42</v>
      </c>
      <c r="AL2727" t="s">
        <v>43</v>
      </c>
    </row>
    <row r="2728" spans="1:38" x14ac:dyDescent="0.25">
      <c r="A2728">
        <v>2726</v>
      </c>
      <c r="B2728" t="s">
        <v>7145</v>
      </c>
      <c r="C2728" s="6" t="s">
        <v>2206</v>
      </c>
      <c r="D2728">
        <v>56</v>
      </c>
      <c r="E2728" t="s">
        <v>54</v>
      </c>
      <c r="F2728" t="s">
        <v>55</v>
      </c>
      <c r="G2728" t="s">
        <v>208</v>
      </c>
      <c r="H2728" t="s">
        <v>93</v>
      </c>
      <c r="I2728" t="s">
        <v>57</v>
      </c>
      <c r="J2728" t="s">
        <v>208</v>
      </c>
      <c r="K2728" t="s">
        <v>93</v>
      </c>
      <c r="L2728" t="s">
        <v>70</v>
      </c>
      <c r="O2728" t="s">
        <v>70</v>
      </c>
      <c r="P2728" t="s">
        <v>208</v>
      </c>
      <c r="Q2728" t="s">
        <v>93</v>
      </c>
      <c r="R2728" t="s">
        <v>57</v>
      </c>
      <c r="S2728" t="s">
        <v>7146</v>
      </c>
      <c r="U2728" t="s">
        <v>42</v>
      </c>
      <c r="Y2728" t="s">
        <v>42</v>
      </c>
      <c r="AK2728" t="s">
        <v>42</v>
      </c>
      <c r="AL2728" t="s">
        <v>43</v>
      </c>
    </row>
    <row r="2729" spans="1:38" x14ac:dyDescent="0.25">
      <c r="A2729">
        <v>2727</v>
      </c>
      <c r="B2729" t="s">
        <v>7147</v>
      </c>
      <c r="C2729" s="6" t="s">
        <v>3870</v>
      </c>
      <c r="D2729">
        <v>29</v>
      </c>
      <c r="E2729" t="s">
        <v>46</v>
      </c>
      <c r="F2729" t="s">
        <v>55</v>
      </c>
      <c r="G2729" t="s">
        <v>273</v>
      </c>
      <c r="H2729" t="s">
        <v>202</v>
      </c>
      <c r="J2729" t="s">
        <v>208</v>
      </c>
      <c r="K2729" t="s">
        <v>93</v>
      </c>
      <c r="L2729" t="s">
        <v>50</v>
      </c>
      <c r="N2729" t="s">
        <v>7148</v>
      </c>
      <c r="O2729" t="s">
        <v>70</v>
      </c>
      <c r="S2729" t="s">
        <v>3788</v>
      </c>
      <c r="U2729" t="s">
        <v>42</v>
      </c>
      <c r="AA2729" t="s">
        <v>42</v>
      </c>
      <c r="AL2729" t="s">
        <v>43</v>
      </c>
    </row>
    <row r="2730" spans="1:38" x14ac:dyDescent="0.25">
      <c r="A2730">
        <v>2728</v>
      </c>
      <c r="B2730" t="s">
        <v>7149</v>
      </c>
      <c r="C2730" s="6" t="s">
        <v>310</v>
      </c>
      <c r="D2730">
        <v>41</v>
      </c>
      <c r="E2730" t="s">
        <v>46</v>
      </c>
      <c r="F2730" t="s">
        <v>106</v>
      </c>
      <c r="G2730" t="s">
        <v>146</v>
      </c>
      <c r="H2730" t="s">
        <v>49</v>
      </c>
      <c r="I2730" t="s">
        <v>57</v>
      </c>
      <c r="J2730" t="s">
        <v>146</v>
      </c>
      <c r="L2730" t="s">
        <v>50</v>
      </c>
      <c r="N2730" t="s">
        <v>59</v>
      </c>
      <c r="O2730" t="s">
        <v>287</v>
      </c>
      <c r="P2730" t="s">
        <v>146</v>
      </c>
      <c r="S2730" t="s">
        <v>342</v>
      </c>
      <c r="U2730" t="s">
        <v>42</v>
      </c>
      <c r="AK2730" t="s">
        <v>42</v>
      </c>
      <c r="AL2730" t="s">
        <v>43</v>
      </c>
    </row>
    <row r="2731" spans="1:38" x14ac:dyDescent="0.25">
      <c r="A2731">
        <v>2729</v>
      </c>
      <c r="B2731" t="s">
        <v>7150</v>
      </c>
      <c r="C2731" s="6" t="s">
        <v>7151</v>
      </c>
      <c r="D2731">
        <v>35</v>
      </c>
      <c r="E2731" t="s">
        <v>54</v>
      </c>
      <c r="F2731" t="s">
        <v>55</v>
      </c>
      <c r="G2731" t="s">
        <v>1022</v>
      </c>
      <c r="H2731" t="s">
        <v>93</v>
      </c>
      <c r="I2731" t="s">
        <v>57</v>
      </c>
      <c r="J2731" t="s">
        <v>81</v>
      </c>
      <c r="K2731" t="s">
        <v>82</v>
      </c>
      <c r="L2731" t="s">
        <v>34</v>
      </c>
      <c r="M2731" t="s">
        <v>280</v>
      </c>
      <c r="N2731" t="s">
        <v>59</v>
      </c>
      <c r="O2731" t="s">
        <v>70</v>
      </c>
      <c r="P2731" t="s">
        <v>81</v>
      </c>
      <c r="Q2731" t="s">
        <v>82</v>
      </c>
      <c r="R2731" t="s">
        <v>57</v>
      </c>
      <c r="S2731" t="s">
        <v>7152</v>
      </c>
      <c r="V2731" t="s">
        <v>42</v>
      </c>
      <c r="W2731" t="s">
        <v>42</v>
      </c>
      <c r="X2731" t="s">
        <v>42</v>
      </c>
      <c r="AL2731" t="s">
        <v>43</v>
      </c>
    </row>
    <row r="2732" spans="1:38" x14ac:dyDescent="0.25">
      <c r="A2732">
        <v>2730</v>
      </c>
      <c r="B2732" t="s">
        <v>7153</v>
      </c>
      <c r="C2732" s="6" t="s">
        <v>3420</v>
      </c>
      <c r="D2732">
        <v>27</v>
      </c>
      <c r="E2732" t="s">
        <v>46</v>
      </c>
      <c r="F2732" t="s">
        <v>55</v>
      </c>
      <c r="G2732" t="s">
        <v>442</v>
      </c>
      <c r="H2732" t="s">
        <v>49</v>
      </c>
      <c r="I2732" t="s">
        <v>57</v>
      </c>
      <c r="J2732" t="s">
        <v>58</v>
      </c>
      <c r="K2732" t="s">
        <v>49</v>
      </c>
      <c r="L2732" t="s">
        <v>50</v>
      </c>
      <c r="N2732" t="s">
        <v>59</v>
      </c>
      <c r="O2732" t="s">
        <v>70</v>
      </c>
      <c r="P2732" t="s">
        <v>442</v>
      </c>
      <c r="Q2732" t="s">
        <v>49</v>
      </c>
      <c r="S2732" t="s">
        <v>7154</v>
      </c>
      <c r="V2732" t="s">
        <v>42</v>
      </c>
      <c r="W2732" t="s">
        <v>42</v>
      </c>
      <c r="X2732" t="s">
        <v>42</v>
      </c>
      <c r="AC2732" t="s">
        <v>42</v>
      </c>
      <c r="AK2732" t="s">
        <v>42</v>
      </c>
      <c r="AL2732" t="s">
        <v>43</v>
      </c>
    </row>
    <row r="2733" spans="1:38" x14ac:dyDescent="0.25">
      <c r="A2733">
        <v>2731</v>
      </c>
      <c r="B2733" t="s">
        <v>7155</v>
      </c>
      <c r="C2733" s="6" t="s">
        <v>7156</v>
      </c>
      <c r="D2733">
        <v>45</v>
      </c>
      <c r="E2733" t="s">
        <v>46</v>
      </c>
      <c r="F2733" t="s">
        <v>47</v>
      </c>
      <c r="G2733" t="s">
        <v>81</v>
      </c>
      <c r="H2733" t="s">
        <v>82</v>
      </c>
      <c r="I2733" t="s">
        <v>57</v>
      </c>
      <c r="J2733" t="s">
        <v>81</v>
      </c>
      <c r="L2733" t="s">
        <v>70</v>
      </c>
      <c r="N2733" t="s">
        <v>59</v>
      </c>
      <c r="O2733" t="s">
        <v>70</v>
      </c>
      <c r="P2733" t="s">
        <v>81</v>
      </c>
      <c r="S2733" t="s">
        <v>578</v>
      </c>
      <c r="U2733" t="s">
        <v>42</v>
      </c>
      <c r="AA2733" t="s">
        <v>42</v>
      </c>
      <c r="AK2733" t="s">
        <v>42</v>
      </c>
      <c r="AL2733" t="s">
        <v>43</v>
      </c>
    </row>
    <row r="2734" spans="1:38" x14ac:dyDescent="0.25">
      <c r="A2734">
        <v>2732</v>
      </c>
      <c r="B2734" t="s">
        <v>7157</v>
      </c>
      <c r="C2734" s="6" t="s">
        <v>3190</v>
      </c>
      <c r="D2734">
        <v>28</v>
      </c>
      <c r="E2734" t="s">
        <v>46</v>
      </c>
      <c r="F2734" t="s">
        <v>106</v>
      </c>
      <c r="G2734" t="s">
        <v>422</v>
      </c>
      <c r="H2734" t="s">
        <v>82</v>
      </c>
      <c r="I2734" t="s">
        <v>57</v>
      </c>
      <c r="J2734" t="s">
        <v>422</v>
      </c>
      <c r="K2734" t="s">
        <v>82</v>
      </c>
      <c r="L2734" t="s">
        <v>70</v>
      </c>
      <c r="N2734" t="s">
        <v>170</v>
      </c>
      <c r="O2734" t="s">
        <v>70</v>
      </c>
      <c r="P2734" t="s">
        <v>422</v>
      </c>
      <c r="Q2734" t="s">
        <v>82</v>
      </c>
      <c r="S2734" t="s">
        <v>7158</v>
      </c>
      <c r="W2734" t="s">
        <v>42</v>
      </c>
      <c r="Y2734" t="s">
        <v>42</v>
      </c>
      <c r="AC2734" t="s">
        <v>42</v>
      </c>
      <c r="AK2734" t="s">
        <v>42</v>
      </c>
      <c r="AL2734" t="s">
        <v>43</v>
      </c>
    </row>
    <row r="2735" spans="1:38" x14ac:dyDescent="0.25">
      <c r="A2735">
        <v>2733</v>
      </c>
      <c r="B2735" t="s">
        <v>7159</v>
      </c>
      <c r="C2735" s="6" t="s">
        <v>4931</v>
      </c>
      <c r="D2735">
        <v>44</v>
      </c>
      <c r="E2735" t="s">
        <v>46</v>
      </c>
      <c r="F2735" t="s">
        <v>55</v>
      </c>
      <c r="G2735" t="s">
        <v>541</v>
      </c>
      <c r="H2735" t="s">
        <v>137</v>
      </c>
      <c r="I2735" t="s">
        <v>57</v>
      </c>
      <c r="J2735" t="s">
        <v>541</v>
      </c>
      <c r="K2735" t="s">
        <v>137</v>
      </c>
      <c r="L2735" t="s">
        <v>70</v>
      </c>
      <c r="N2735" t="s">
        <v>59</v>
      </c>
      <c r="O2735" t="s">
        <v>70</v>
      </c>
      <c r="P2735" t="s">
        <v>541</v>
      </c>
      <c r="Q2735" t="s">
        <v>137</v>
      </c>
      <c r="R2735" t="s">
        <v>57</v>
      </c>
      <c r="S2735" t="s">
        <v>2232</v>
      </c>
      <c r="V2735" t="s">
        <v>42</v>
      </c>
      <c r="W2735" t="s">
        <v>42</v>
      </c>
      <c r="AA2735" t="s">
        <v>42</v>
      </c>
      <c r="AL2735" t="s">
        <v>43</v>
      </c>
    </row>
    <row r="2736" spans="1:38" x14ac:dyDescent="0.25">
      <c r="A2736">
        <v>2734</v>
      </c>
      <c r="B2736" t="s">
        <v>7160</v>
      </c>
      <c r="C2736" s="6" t="s">
        <v>1127</v>
      </c>
      <c r="D2736">
        <v>33</v>
      </c>
      <c r="E2736" t="s">
        <v>46</v>
      </c>
      <c r="F2736" t="s">
        <v>55</v>
      </c>
      <c r="G2736" t="s">
        <v>165</v>
      </c>
      <c r="J2736" t="s">
        <v>165</v>
      </c>
      <c r="K2736" t="s">
        <v>93</v>
      </c>
      <c r="L2736" t="s">
        <v>70</v>
      </c>
      <c r="N2736" t="s">
        <v>69</v>
      </c>
      <c r="O2736" t="s">
        <v>70</v>
      </c>
      <c r="S2736" t="s">
        <v>565</v>
      </c>
      <c r="U2736" t="s">
        <v>42</v>
      </c>
      <c r="AL2736" t="s">
        <v>43</v>
      </c>
    </row>
    <row r="2737" spans="1:38" x14ac:dyDescent="0.25">
      <c r="A2737">
        <v>2735</v>
      </c>
      <c r="B2737" t="s">
        <v>7161</v>
      </c>
      <c r="C2737" s="6" t="s">
        <v>792</v>
      </c>
      <c r="D2737">
        <v>36</v>
      </c>
      <c r="E2737" t="s">
        <v>46</v>
      </c>
      <c r="F2737" t="s">
        <v>55</v>
      </c>
      <c r="G2737" t="s">
        <v>107</v>
      </c>
      <c r="H2737" t="s">
        <v>49</v>
      </c>
      <c r="I2737" t="s">
        <v>57</v>
      </c>
      <c r="J2737" t="s">
        <v>107</v>
      </c>
      <c r="L2737" t="s">
        <v>70</v>
      </c>
      <c r="O2737" t="s">
        <v>70</v>
      </c>
      <c r="P2737" t="s">
        <v>107</v>
      </c>
      <c r="S2737" t="s">
        <v>7162</v>
      </c>
      <c r="W2737" t="s">
        <v>42</v>
      </c>
      <c r="AC2737" t="s">
        <v>42</v>
      </c>
      <c r="AK2737" t="s">
        <v>42</v>
      </c>
      <c r="AL2737" t="s">
        <v>43</v>
      </c>
    </row>
    <row r="2738" spans="1:38" x14ac:dyDescent="0.25">
      <c r="A2738">
        <v>2736</v>
      </c>
      <c r="B2738" t="s">
        <v>7163</v>
      </c>
      <c r="C2738" s="6" t="s">
        <v>3199</v>
      </c>
      <c r="D2738">
        <v>56</v>
      </c>
      <c r="E2738" t="s">
        <v>46</v>
      </c>
      <c r="F2738" t="s">
        <v>55</v>
      </c>
      <c r="G2738" t="s">
        <v>749</v>
      </c>
      <c r="J2738" t="s">
        <v>749</v>
      </c>
      <c r="K2738" t="s">
        <v>82</v>
      </c>
      <c r="L2738" t="s">
        <v>70</v>
      </c>
      <c r="N2738" t="s">
        <v>59</v>
      </c>
      <c r="O2738" t="s">
        <v>70</v>
      </c>
      <c r="S2738" t="s">
        <v>538</v>
      </c>
      <c r="U2738" t="s">
        <v>42</v>
      </c>
      <c r="AL2738" t="s">
        <v>43</v>
      </c>
    </row>
    <row r="2739" spans="1:38" x14ac:dyDescent="0.25">
      <c r="A2739">
        <v>2737</v>
      </c>
      <c r="B2739" t="s">
        <v>7164</v>
      </c>
      <c r="C2739" s="6" t="s">
        <v>5313</v>
      </c>
      <c r="D2739">
        <v>46</v>
      </c>
      <c r="E2739" t="s">
        <v>54</v>
      </c>
      <c r="F2739" t="s">
        <v>47</v>
      </c>
      <c r="G2739" t="s">
        <v>48</v>
      </c>
      <c r="H2739" t="s">
        <v>49</v>
      </c>
      <c r="I2739" t="s">
        <v>57</v>
      </c>
      <c r="J2739" t="s">
        <v>48</v>
      </c>
      <c r="K2739" t="s">
        <v>49</v>
      </c>
      <c r="L2739" t="s">
        <v>70</v>
      </c>
      <c r="N2739" t="s">
        <v>59</v>
      </c>
      <c r="O2739" t="s">
        <v>70</v>
      </c>
      <c r="P2739" t="s">
        <v>48</v>
      </c>
      <c r="Q2739" t="s">
        <v>49</v>
      </c>
      <c r="S2739" t="s">
        <v>7165</v>
      </c>
      <c r="AC2739" t="s">
        <v>42</v>
      </c>
      <c r="AD2739" t="s">
        <v>42</v>
      </c>
      <c r="AK2739" t="s">
        <v>42</v>
      </c>
      <c r="AL2739" t="s">
        <v>43</v>
      </c>
    </row>
    <row r="2740" spans="1:38" x14ac:dyDescent="0.25">
      <c r="A2740">
        <v>2738</v>
      </c>
      <c r="B2740" t="s">
        <v>7166</v>
      </c>
      <c r="C2740" s="6" t="s">
        <v>5316</v>
      </c>
      <c r="D2740">
        <v>72</v>
      </c>
      <c r="E2740" t="s">
        <v>46</v>
      </c>
      <c r="F2740" t="s">
        <v>55</v>
      </c>
      <c r="G2740" t="s">
        <v>201</v>
      </c>
      <c r="H2740" t="s">
        <v>202</v>
      </c>
      <c r="I2740" t="s">
        <v>57</v>
      </c>
      <c r="J2740" t="s">
        <v>201</v>
      </c>
      <c r="K2740" t="s">
        <v>202</v>
      </c>
      <c r="N2740" t="s">
        <v>7167</v>
      </c>
      <c r="O2740" t="s">
        <v>70</v>
      </c>
      <c r="P2740" t="s">
        <v>201</v>
      </c>
      <c r="Q2740" t="s">
        <v>202</v>
      </c>
      <c r="R2740" t="s">
        <v>57</v>
      </c>
      <c r="S2740" t="s">
        <v>7168</v>
      </c>
      <c r="AC2740" t="s">
        <v>42</v>
      </c>
      <c r="AJ2740" t="s">
        <v>42</v>
      </c>
      <c r="AL2740" t="s">
        <v>43</v>
      </c>
    </row>
    <row r="2741" spans="1:38" x14ac:dyDescent="0.25">
      <c r="A2741">
        <v>2739</v>
      </c>
      <c r="B2741" t="s">
        <v>7169</v>
      </c>
      <c r="C2741" s="6" t="s">
        <v>3158</v>
      </c>
      <c r="D2741">
        <v>30</v>
      </c>
      <c r="E2741" t="s">
        <v>46</v>
      </c>
      <c r="F2741" t="s">
        <v>55</v>
      </c>
      <c r="G2741" t="s">
        <v>150</v>
      </c>
      <c r="H2741" t="s">
        <v>93</v>
      </c>
      <c r="I2741" t="s">
        <v>57</v>
      </c>
      <c r="J2741" t="s">
        <v>150</v>
      </c>
      <c r="K2741" t="s">
        <v>93</v>
      </c>
      <c r="L2741" t="s">
        <v>70</v>
      </c>
      <c r="N2741" t="s">
        <v>59</v>
      </c>
      <c r="O2741" t="s">
        <v>70</v>
      </c>
      <c r="P2741" t="s">
        <v>150</v>
      </c>
      <c r="Q2741" t="s">
        <v>93</v>
      </c>
      <c r="S2741" t="s">
        <v>7170</v>
      </c>
      <c r="U2741" t="s">
        <v>42</v>
      </c>
      <c r="V2741" t="s">
        <v>42</v>
      </c>
      <c r="W2741" t="s">
        <v>42</v>
      </c>
      <c r="AK2741" t="s">
        <v>42</v>
      </c>
      <c r="AL2741" t="s">
        <v>43</v>
      </c>
    </row>
    <row r="2742" spans="1:38" x14ac:dyDescent="0.25">
      <c r="A2742">
        <v>2740</v>
      </c>
      <c r="B2742" t="s">
        <v>7171</v>
      </c>
      <c r="C2742" s="6" t="s">
        <v>2465</v>
      </c>
      <c r="D2742">
        <v>37</v>
      </c>
      <c r="E2742" t="s">
        <v>46</v>
      </c>
      <c r="F2742" t="s">
        <v>55</v>
      </c>
      <c r="G2742" t="s">
        <v>1548</v>
      </c>
      <c r="J2742" t="s">
        <v>1548</v>
      </c>
      <c r="K2742" t="s">
        <v>251</v>
      </c>
      <c r="L2742" t="s">
        <v>70</v>
      </c>
      <c r="N2742" t="s">
        <v>1042</v>
      </c>
      <c r="O2742" t="s">
        <v>70</v>
      </c>
      <c r="S2742" t="s">
        <v>928</v>
      </c>
      <c r="T2742" t="s">
        <v>7172</v>
      </c>
      <c r="Y2742" t="s">
        <v>42</v>
      </c>
      <c r="AI2742" t="s">
        <v>5836</v>
      </c>
      <c r="AL2742" t="s">
        <v>43</v>
      </c>
    </row>
    <row r="2743" spans="1:38" x14ac:dyDescent="0.25">
      <c r="A2743">
        <v>2741</v>
      </c>
      <c r="B2743" t="s">
        <v>7173</v>
      </c>
      <c r="C2743" s="6" t="s">
        <v>2256</v>
      </c>
      <c r="D2743">
        <v>40</v>
      </c>
      <c r="E2743" t="s">
        <v>46</v>
      </c>
      <c r="F2743" t="s">
        <v>55</v>
      </c>
      <c r="J2743" t="s">
        <v>146</v>
      </c>
      <c r="K2743" t="s">
        <v>49</v>
      </c>
      <c r="L2743" t="s">
        <v>34</v>
      </c>
      <c r="M2743" t="s">
        <v>506</v>
      </c>
      <c r="N2743" t="s">
        <v>59</v>
      </c>
      <c r="O2743" t="s">
        <v>890</v>
      </c>
      <c r="P2743" t="s">
        <v>146</v>
      </c>
      <c r="Q2743" t="s">
        <v>49</v>
      </c>
      <c r="R2743" t="s">
        <v>57</v>
      </c>
      <c r="S2743" t="s">
        <v>897</v>
      </c>
      <c r="V2743" t="s">
        <v>42</v>
      </c>
      <c r="W2743" t="s">
        <v>42</v>
      </c>
      <c r="AL2743" t="s">
        <v>43</v>
      </c>
    </row>
    <row r="2744" spans="1:38" x14ac:dyDescent="0.25">
      <c r="A2744">
        <v>2742</v>
      </c>
      <c r="B2744" t="s">
        <v>7174</v>
      </c>
      <c r="C2744" s="6" t="s">
        <v>7175</v>
      </c>
      <c r="D2744">
        <v>26</v>
      </c>
      <c r="E2744" t="s">
        <v>46</v>
      </c>
      <c r="F2744" t="s">
        <v>55</v>
      </c>
      <c r="G2744" t="s">
        <v>7176</v>
      </c>
      <c r="H2744" t="s">
        <v>1282</v>
      </c>
      <c r="I2744" t="s">
        <v>5080</v>
      </c>
      <c r="J2744" t="s">
        <v>93</v>
      </c>
      <c r="K2744" t="s">
        <v>93</v>
      </c>
      <c r="L2744" t="s">
        <v>50</v>
      </c>
      <c r="N2744" t="s">
        <v>59</v>
      </c>
      <c r="O2744" t="s">
        <v>70</v>
      </c>
      <c r="P2744" t="s">
        <v>7176</v>
      </c>
      <c r="Q2744" t="s">
        <v>1282</v>
      </c>
      <c r="S2744" t="s">
        <v>886</v>
      </c>
      <c r="W2744" t="s">
        <v>42</v>
      </c>
      <c r="AK2744" t="s">
        <v>42</v>
      </c>
      <c r="AL2744" t="s">
        <v>43</v>
      </c>
    </row>
    <row r="2745" spans="1:38" x14ac:dyDescent="0.25">
      <c r="A2745">
        <v>2743</v>
      </c>
      <c r="B2745" t="s">
        <v>7177</v>
      </c>
      <c r="C2745" s="6" t="s">
        <v>5337</v>
      </c>
      <c r="D2745">
        <v>20</v>
      </c>
      <c r="E2745" t="s">
        <v>54</v>
      </c>
      <c r="F2745" t="s">
        <v>55</v>
      </c>
      <c r="G2745" t="s">
        <v>3983</v>
      </c>
      <c r="H2745" t="s">
        <v>49</v>
      </c>
      <c r="J2745" t="s">
        <v>58</v>
      </c>
      <c r="K2745" t="s">
        <v>49</v>
      </c>
      <c r="L2745" t="s">
        <v>50</v>
      </c>
      <c r="N2745" t="s">
        <v>5387</v>
      </c>
      <c r="O2745" t="s">
        <v>70</v>
      </c>
      <c r="S2745" t="s">
        <v>7178</v>
      </c>
      <c r="AC2745" t="s">
        <v>42</v>
      </c>
      <c r="AI2745" t="s">
        <v>1452</v>
      </c>
      <c r="AL2745" t="s">
        <v>43</v>
      </c>
    </row>
    <row r="2746" spans="1:38" x14ac:dyDescent="0.25">
      <c r="A2746">
        <v>2744</v>
      </c>
      <c r="B2746" t="s">
        <v>7179</v>
      </c>
      <c r="C2746" s="6" t="s">
        <v>4531</v>
      </c>
      <c r="D2746">
        <v>51</v>
      </c>
      <c r="E2746" t="s">
        <v>46</v>
      </c>
      <c r="F2746" t="s">
        <v>55</v>
      </c>
      <c r="G2746" t="s">
        <v>2221</v>
      </c>
      <c r="H2746" t="s">
        <v>101</v>
      </c>
      <c r="J2746" t="s">
        <v>2221</v>
      </c>
      <c r="K2746" t="s">
        <v>101</v>
      </c>
      <c r="L2746" t="s">
        <v>70</v>
      </c>
      <c r="N2746" t="s">
        <v>59</v>
      </c>
      <c r="O2746" t="s">
        <v>70</v>
      </c>
      <c r="S2746" t="s">
        <v>7180</v>
      </c>
      <c r="U2746" t="s">
        <v>42</v>
      </c>
      <c r="AA2746" t="s">
        <v>42</v>
      </c>
      <c r="AC2746" t="s">
        <v>42</v>
      </c>
      <c r="AL2746" t="s">
        <v>43</v>
      </c>
    </row>
    <row r="2747" spans="1:38" x14ac:dyDescent="0.25">
      <c r="A2747">
        <v>2745</v>
      </c>
      <c r="B2747" t="s">
        <v>7181</v>
      </c>
      <c r="C2747" s="6" t="s">
        <v>1382</v>
      </c>
      <c r="D2747">
        <v>29</v>
      </c>
      <c r="E2747" t="s">
        <v>46</v>
      </c>
      <c r="F2747" t="s">
        <v>55</v>
      </c>
      <c r="G2747" t="s">
        <v>1213</v>
      </c>
      <c r="H2747" t="s">
        <v>142</v>
      </c>
      <c r="I2747" t="s">
        <v>57</v>
      </c>
      <c r="J2747" t="s">
        <v>1213</v>
      </c>
      <c r="K2747" t="s">
        <v>142</v>
      </c>
      <c r="L2747" t="s">
        <v>34</v>
      </c>
      <c r="M2747" t="s">
        <v>7182</v>
      </c>
      <c r="N2747" t="s">
        <v>170</v>
      </c>
      <c r="O2747" t="s">
        <v>70</v>
      </c>
      <c r="P2747" t="s">
        <v>1213</v>
      </c>
      <c r="Q2747" t="s">
        <v>142</v>
      </c>
      <c r="R2747" t="s">
        <v>57</v>
      </c>
      <c r="S2747" t="s">
        <v>7183</v>
      </c>
      <c r="U2747" t="s">
        <v>42</v>
      </c>
      <c r="AI2747" t="s">
        <v>2682</v>
      </c>
      <c r="AL2747" t="s">
        <v>43</v>
      </c>
    </row>
    <row r="2748" spans="1:38" x14ac:dyDescent="0.25">
      <c r="A2748">
        <v>2746</v>
      </c>
      <c r="B2748" t="s">
        <v>7184</v>
      </c>
      <c r="C2748" s="6" t="s">
        <v>516</v>
      </c>
      <c r="D2748">
        <v>32</v>
      </c>
      <c r="E2748" t="s">
        <v>46</v>
      </c>
      <c r="F2748" t="s">
        <v>55</v>
      </c>
      <c r="G2748" t="s">
        <v>250</v>
      </c>
      <c r="H2748" t="s">
        <v>251</v>
      </c>
      <c r="I2748" t="s">
        <v>57</v>
      </c>
      <c r="J2748" t="s">
        <v>520</v>
      </c>
      <c r="K2748" t="s">
        <v>82</v>
      </c>
      <c r="L2748" t="s">
        <v>34</v>
      </c>
      <c r="M2748" t="s">
        <v>7185</v>
      </c>
      <c r="N2748" t="s">
        <v>59</v>
      </c>
      <c r="O2748" t="s">
        <v>287</v>
      </c>
      <c r="P2748" t="s">
        <v>520</v>
      </c>
      <c r="Q2748" t="s">
        <v>82</v>
      </c>
      <c r="R2748" t="s">
        <v>57</v>
      </c>
      <c r="S2748" t="s">
        <v>412</v>
      </c>
      <c r="W2748" t="s">
        <v>42</v>
      </c>
      <c r="AL2748" t="s">
        <v>43</v>
      </c>
    </row>
    <row r="2749" spans="1:38" x14ac:dyDescent="0.25">
      <c r="A2749">
        <v>2747</v>
      </c>
      <c r="B2749" t="s">
        <v>7186</v>
      </c>
      <c r="C2749" s="6" t="s">
        <v>328</v>
      </c>
      <c r="D2749">
        <v>54</v>
      </c>
      <c r="E2749" t="s">
        <v>46</v>
      </c>
      <c r="F2749" t="s">
        <v>55</v>
      </c>
      <c r="G2749" t="s">
        <v>238</v>
      </c>
      <c r="H2749" t="s">
        <v>93</v>
      </c>
      <c r="I2749" t="s">
        <v>57</v>
      </c>
      <c r="J2749" t="s">
        <v>238</v>
      </c>
      <c r="K2749" t="s">
        <v>93</v>
      </c>
      <c r="L2749" t="s">
        <v>70</v>
      </c>
      <c r="N2749" t="s">
        <v>350</v>
      </c>
      <c r="O2749" t="s">
        <v>70</v>
      </c>
      <c r="P2749" t="s">
        <v>238</v>
      </c>
      <c r="Q2749" t="s">
        <v>93</v>
      </c>
      <c r="S2749" t="s">
        <v>7187</v>
      </c>
      <c r="U2749" t="s">
        <v>42</v>
      </c>
      <c r="V2749" t="s">
        <v>42</v>
      </c>
      <c r="W2749" t="s">
        <v>42</v>
      </c>
      <c r="AA2749" t="s">
        <v>42</v>
      </c>
      <c r="AK2749" t="s">
        <v>42</v>
      </c>
      <c r="AL2749" t="s">
        <v>43</v>
      </c>
    </row>
    <row r="2750" spans="1:38" x14ac:dyDescent="0.25">
      <c r="A2750">
        <v>2748</v>
      </c>
      <c r="B2750" t="s">
        <v>7188</v>
      </c>
      <c r="C2750" s="6" t="s">
        <v>1410</v>
      </c>
      <c r="D2750">
        <v>27</v>
      </c>
      <c r="E2750" t="s">
        <v>46</v>
      </c>
      <c r="F2750" t="s">
        <v>55</v>
      </c>
      <c r="G2750" t="s">
        <v>668</v>
      </c>
      <c r="H2750" t="s">
        <v>202</v>
      </c>
      <c r="J2750" t="s">
        <v>81</v>
      </c>
      <c r="K2750" t="s">
        <v>82</v>
      </c>
      <c r="L2750" t="s">
        <v>34</v>
      </c>
      <c r="M2750" t="s">
        <v>564</v>
      </c>
      <c r="N2750" t="s">
        <v>7189</v>
      </c>
      <c r="O2750" t="s">
        <v>34</v>
      </c>
      <c r="S2750" t="s">
        <v>2623</v>
      </c>
      <c r="T2750" t="s">
        <v>4432</v>
      </c>
      <c r="AD2750" t="s">
        <v>42</v>
      </c>
      <c r="AL2750" t="s">
        <v>43</v>
      </c>
    </row>
    <row r="2751" spans="1:38" x14ac:dyDescent="0.25">
      <c r="A2751">
        <v>2749</v>
      </c>
      <c r="B2751" t="s">
        <v>7190</v>
      </c>
      <c r="C2751" s="6" t="s">
        <v>3758</v>
      </c>
      <c r="D2751">
        <v>41</v>
      </c>
      <c r="E2751" t="s">
        <v>54</v>
      </c>
      <c r="F2751" t="s">
        <v>74</v>
      </c>
      <c r="G2751" t="s">
        <v>238</v>
      </c>
      <c r="H2751" t="s">
        <v>93</v>
      </c>
      <c r="I2751" t="s">
        <v>57</v>
      </c>
      <c r="J2751" t="s">
        <v>238</v>
      </c>
      <c r="K2751" t="s">
        <v>93</v>
      </c>
      <c r="L2751" t="s">
        <v>70</v>
      </c>
      <c r="N2751" t="s">
        <v>1908</v>
      </c>
      <c r="O2751" t="s">
        <v>70</v>
      </c>
      <c r="P2751" t="s">
        <v>238</v>
      </c>
      <c r="Q2751" t="s">
        <v>93</v>
      </c>
      <c r="R2751" t="s">
        <v>57</v>
      </c>
      <c r="S2751" t="s">
        <v>7191</v>
      </c>
      <c r="AC2751" t="s">
        <v>42</v>
      </c>
      <c r="AL2751" t="s">
        <v>43</v>
      </c>
    </row>
    <row r="2752" spans="1:38" x14ac:dyDescent="0.25">
      <c r="A2752">
        <v>2750</v>
      </c>
      <c r="B2752" t="s">
        <v>7192</v>
      </c>
      <c r="C2752" s="6" t="s">
        <v>4150</v>
      </c>
      <c r="D2752">
        <v>61</v>
      </c>
      <c r="E2752" t="s">
        <v>46</v>
      </c>
      <c r="F2752" t="s">
        <v>55</v>
      </c>
      <c r="G2752" t="s">
        <v>944</v>
      </c>
      <c r="H2752" t="s">
        <v>101</v>
      </c>
      <c r="I2752" t="s">
        <v>57</v>
      </c>
      <c r="J2752" t="s">
        <v>944</v>
      </c>
      <c r="L2752" t="s">
        <v>70</v>
      </c>
      <c r="N2752" t="s">
        <v>59</v>
      </c>
      <c r="O2752" t="s">
        <v>70</v>
      </c>
      <c r="P2752" t="s">
        <v>944</v>
      </c>
      <c r="S2752" t="s">
        <v>7193</v>
      </c>
      <c r="V2752" t="s">
        <v>42</v>
      </c>
      <c r="Y2752" t="s">
        <v>42</v>
      </c>
      <c r="AA2752" t="s">
        <v>42</v>
      </c>
      <c r="AC2752" t="s">
        <v>42</v>
      </c>
      <c r="AK2752" t="s">
        <v>42</v>
      </c>
      <c r="AL2752" t="s">
        <v>43</v>
      </c>
    </row>
    <row r="2753" spans="1:38" x14ac:dyDescent="0.25">
      <c r="A2753">
        <v>2751</v>
      </c>
      <c r="B2753" t="s">
        <v>7194</v>
      </c>
      <c r="C2753" s="6" t="s">
        <v>7195</v>
      </c>
      <c r="D2753">
        <v>58</v>
      </c>
      <c r="E2753" t="s">
        <v>46</v>
      </c>
      <c r="F2753" t="s">
        <v>55</v>
      </c>
      <c r="G2753" t="s">
        <v>541</v>
      </c>
      <c r="H2753" t="s">
        <v>137</v>
      </c>
      <c r="I2753" t="s">
        <v>57</v>
      </c>
      <c r="J2753" t="s">
        <v>541</v>
      </c>
      <c r="K2753" t="s">
        <v>137</v>
      </c>
      <c r="L2753" t="s">
        <v>70</v>
      </c>
      <c r="N2753" t="s">
        <v>59</v>
      </c>
      <c r="O2753" t="s">
        <v>110</v>
      </c>
      <c r="P2753" t="s">
        <v>541</v>
      </c>
      <c r="Q2753" t="s">
        <v>137</v>
      </c>
      <c r="S2753" t="s">
        <v>7196</v>
      </c>
      <c r="U2753" t="s">
        <v>42</v>
      </c>
      <c r="W2753" t="s">
        <v>42</v>
      </c>
      <c r="Y2753" t="s">
        <v>42</v>
      </c>
      <c r="AC2753" t="s">
        <v>42</v>
      </c>
      <c r="AK2753" t="s">
        <v>42</v>
      </c>
      <c r="AL2753" t="s">
        <v>43</v>
      </c>
    </row>
    <row r="2754" spans="1:38" x14ac:dyDescent="0.25">
      <c r="A2754">
        <v>2752</v>
      </c>
      <c r="B2754" t="s">
        <v>7197</v>
      </c>
      <c r="C2754" s="6" t="s">
        <v>427</v>
      </c>
      <c r="D2754">
        <v>47</v>
      </c>
      <c r="E2754" t="s">
        <v>46</v>
      </c>
      <c r="F2754" t="s">
        <v>55</v>
      </c>
      <c r="G2754" t="s">
        <v>136</v>
      </c>
      <c r="H2754" t="s">
        <v>137</v>
      </c>
      <c r="I2754" t="s">
        <v>57</v>
      </c>
      <c r="J2754" t="s">
        <v>136</v>
      </c>
      <c r="K2754" t="s">
        <v>137</v>
      </c>
      <c r="L2754" t="s">
        <v>70</v>
      </c>
      <c r="N2754" t="s">
        <v>59</v>
      </c>
      <c r="O2754" t="s">
        <v>70</v>
      </c>
      <c r="P2754" t="s">
        <v>136</v>
      </c>
      <c r="Q2754" t="s">
        <v>137</v>
      </c>
      <c r="S2754" t="s">
        <v>4638</v>
      </c>
      <c r="V2754" t="s">
        <v>42</v>
      </c>
      <c r="W2754" t="s">
        <v>42</v>
      </c>
      <c r="AK2754" t="s">
        <v>42</v>
      </c>
      <c r="AL2754" t="s">
        <v>43</v>
      </c>
    </row>
    <row r="2755" spans="1:38" x14ac:dyDescent="0.25">
      <c r="A2755">
        <v>2753</v>
      </c>
      <c r="B2755" t="s">
        <v>7198</v>
      </c>
      <c r="C2755" s="6" t="s">
        <v>4580</v>
      </c>
      <c r="D2755">
        <v>43</v>
      </c>
      <c r="E2755" t="s">
        <v>46</v>
      </c>
      <c r="F2755" t="s">
        <v>55</v>
      </c>
      <c r="G2755" t="s">
        <v>81</v>
      </c>
      <c r="H2755" t="s">
        <v>82</v>
      </c>
      <c r="I2755" t="s">
        <v>57</v>
      </c>
      <c r="J2755" t="s">
        <v>81</v>
      </c>
      <c r="K2755" t="s">
        <v>82</v>
      </c>
      <c r="L2755" t="s">
        <v>70</v>
      </c>
      <c r="N2755" t="s">
        <v>456</v>
      </c>
      <c r="O2755" t="s">
        <v>70</v>
      </c>
      <c r="P2755" t="s">
        <v>81</v>
      </c>
      <c r="Q2755" t="s">
        <v>82</v>
      </c>
      <c r="R2755" t="s">
        <v>57</v>
      </c>
      <c r="S2755" t="s">
        <v>7199</v>
      </c>
      <c r="U2755" t="s">
        <v>42</v>
      </c>
      <c r="AC2755" t="s">
        <v>42</v>
      </c>
      <c r="AL2755" t="s">
        <v>43</v>
      </c>
    </row>
    <row r="2756" spans="1:38" x14ac:dyDescent="0.25">
      <c r="A2756">
        <v>2754</v>
      </c>
      <c r="B2756" t="s">
        <v>7200</v>
      </c>
      <c r="C2756" s="6" t="s">
        <v>4956</v>
      </c>
      <c r="D2756">
        <v>30</v>
      </c>
      <c r="E2756" t="s">
        <v>46</v>
      </c>
      <c r="F2756" t="s">
        <v>55</v>
      </c>
      <c r="G2756" t="s">
        <v>679</v>
      </c>
      <c r="H2756" t="s">
        <v>251</v>
      </c>
      <c r="J2756" t="s">
        <v>679</v>
      </c>
      <c r="K2756" t="s">
        <v>251</v>
      </c>
      <c r="L2756" t="s">
        <v>70</v>
      </c>
      <c r="N2756" t="s">
        <v>7148</v>
      </c>
      <c r="O2756" t="s">
        <v>70</v>
      </c>
      <c r="S2756" t="s">
        <v>3788</v>
      </c>
      <c r="U2756" t="s">
        <v>42</v>
      </c>
      <c r="AA2756" t="s">
        <v>42</v>
      </c>
      <c r="AL2756" t="s">
        <v>43</v>
      </c>
    </row>
    <row r="2757" spans="1:38" x14ac:dyDescent="0.25">
      <c r="A2757">
        <v>2755</v>
      </c>
      <c r="B2757" t="s">
        <v>7201</v>
      </c>
      <c r="C2757" s="6" t="s">
        <v>2174</v>
      </c>
      <c r="D2757">
        <v>52</v>
      </c>
      <c r="E2757" t="s">
        <v>54</v>
      </c>
      <c r="F2757" t="s">
        <v>47</v>
      </c>
      <c r="J2757" t="s">
        <v>48</v>
      </c>
      <c r="K2757" t="s">
        <v>49</v>
      </c>
      <c r="L2757" t="s">
        <v>34</v>
      </c>
      <c r="M2757" t="s">
        <v>1718</v>
      </c>
      <c r="N2757" t="s">
        <v>59</v>
      </c>
      <c r="O2757" t="s">
        <v>60</v>
      </c>
      <c r="S2757" t="s">
        <v>7202</v>
      </c>
      <c r="V2757" t="s">
        <v>42</v>
      </c>
      <c r="AA2757" t="s">
        <v>42</v>
      </c>
      <c r="AL2757" t="s">
        <v>43</v>
      </c>
    </row>
    <row r="2758" spans="1:38" x14ac:dyDescent="0.25">
      <c r="A2758">
        <v>2756</v>
      </c>
      <c r="B2758" t="s">
        <v>7203</v>
      </c>
      <c r="C2758" s="6" t="s">
        <v>398</v>
      </c>
      <c r="D2758">
        <v>47</v>
      </c>
      <c r="E2758" t="s">
        <v>46</v>
      </c>
      <c r="F2758" t="s">
        <v>106</v>
      </c>
      <c r="G2758" t="s">
        <v>82</v>
      </c>
      <c r="H2758" t="s">
        <v>82</v>
      </c>
      <c r="I2758" t="s">
        <v>57</v>
      </c>
      <c r="J2758" t="s">
        <v>82</v>
      </c>
      <c r="K2758" t="s">
        <v>82</v>
      </c>
      <c r="L2758" t="s">
        <v>70</v>
      </c>
      <c r="N2758" t="s">
        <v>166</v>
      </c>
      <c r="O2758" t="s">
        <v>70</v>
      </c>
      <c r="P2758" t="s">
        <v>82</v>
      </c>
      <c r="Q2758" t="s">
        <v>82</v>
      </c>
      <c r="R2758" t="s">
        <v>57</v>
      </c>
      <c r="S2758" t="s">
        <v>412</v>
      </c>
      <c r="W2758" t="s">
        <v>42</v>
      </c>
      <c r="AL2758" t="s">
        <v>43</v>
      </c>
    </row>
    <row r="2759" spans="1:38" x14ac:dyDescent="0.25">
      <c r="A2759">
        <v>2757</v>
      </c>
      <c r="B2759" t="s">
        <v>7204</v>
      </c>
      <c r="C2759" s="6" t="s">
        <v>7205</v>
      </c>
      <c r="D2759">
        <v>63</v>
      </c>
      <c r="E2759" t="s">
        <v>46</v>
      </c>
      <c r="F2759" t="s">
        <v>55</v>
      </c>
      <c r="G2759" t="s">
        <v>1147</v>
      </c>
      <c r="H2759" t="s">
        <v>101</v>
      </c>
      <c r="I2759" t="s">
        <v>57</v>
      </c>
      <c r="J2759" t="s">
        <v>3060</v>
      </c>
      <c r="K2759" t="s">
        <v>137</v>
      </c>
      <c r="L2759" t="s">
        <v>50</v>
      </c>
      <c r="O2759" t="s">
        <v>70</v>
      </c>
      <c r="P2759" t="s">
        <v>1147</v>
      </c>
      <c r="Q2759" t="s">
        <v>101</v>
      </c>
      <c r="R2759" t="s">
        <v>57</v>
      </c>
      <c r="S2759" t="s">
        <v>7206</v>
      </c>
      <c r="AA2759" t="s">
        <v>42</v>
      </c>
      <c r="AD2759" t="s">
        <v>42</v>
      </c>
      <c r="AK2759" t="s">
        <v>42</v>
      </c>
      <c r="AL2759" t="s">
        <v>43</v>
      </c>
    </row>
    <row r="2760" spans="1:38" x14ac:dyDescent="0.25">
      <c r="A2760">
        <v>2758</v>
      </c>
      <c r="B2760" t="s">
        <v>7207</v>
      </c>
      <c r="C2760" s="6" t="s">
        <v>7208</v>
      </c>
      <c r="D2760">
        <v>43</v>
      </c>
      <c r="E2760" t="s">
        <v>54</v>
      </c>
      <c r="F2760" t="s">
        <v>55</v>
      </c>
      <c r="G2760" t="s">
        <v>541</v>
      </c>
      <c r="H2760" t="s">
        <v>137</v>
      </c>
      <c r="I2760" t="s">
        <v>57</v>
      </c>
      <c r="J2760" t="s">
        <v>82</v>
      </c>
      <c r="K2760" t="s">
        <v>82</v>
      </c>
      <c r="L2760" t="s">
        <v>50</v>
      </c>
      <c r="N2760" t="s">
        <v>59</v>
      </c>
      <c r="O2760" t="s">
        <v>70</v>
      </c>
      <c r="P2760" t="s">
        <v>541</v>
      </c>
      <c r="Q2760" t="s">
        <v>137</v>
      </c>
      <c r="S2760" t="s">
        <v>7209</v>
      </c>
      <c r="AC2760" t="s">
        <v>42</v>
      </c>
      <c r="AJ2760" t="s">
        <v>42</v>
      </c>
      <c r="AK2760" t="s">
        <v>42</v>
      </c>
      <c r="AL2760" t="s">
        <v>43</v>
      </c>
    </row>
    <row r="2761" spans="1:38" x14ac:dyDescent="0.25">
      <c r="A2761">
        <v>2759</v>
      </c>
      <c r="B2761" t="s">
        <v>7210</v>
      </c>
      <c r="C2761" s="6" t="s">
        <v>7211</v>
      </c>
      <c r="D2761">
        <v>53</v>
      </c>
      <c r="E2761" t="s">
        <v>46</v>
      </c>
      <c r="F2761" t="s">
        <v>47</v>
      </c>
      <c r="G2761" t="s">
        <v>82</v>
      </c>
      <c r="H2761" t="s">
        <v>82</v>
      </c>
      <c r="J2761" t="s">
        <v>82</v>
      </c>
      <c r="K2761" t="s">
        <v>82</v>
      </c>
      <c r="L2761" t="s">
        <v>70</v>
      </c>
      <c r="N2761" t="s">
        <v>59</v>
      </c>
      <c r="O2761" t="s">
        <v>70</v>
      </c>
      <c r="S2761" t="s">
        <v>2046</v>
      </c>
      <c r="U2761" t="s">
        <v>42</v>
      </c>
      <c r="V2761" t="s">
        <v>42</v>
      </c>
      <c r="AA2761" t="s">
        <v>42</v>
      </c>
      <c r="AL2761" t="s">
        <v>43</v>
      </c>
    </row>
    <row r="2762" spans="1:38" x14ac:dyDescent="0.25">
      <c r="A2762">
        <v>2760</v>
      </c>
      <c r="B2762" t="s">
        <v>7212</v>
      </c>
      <c r="C2762" s="6" t="s">
        <v>119</v>
      </c>
      <c r="D2762">
        <v>48</v>
      </c>
      <c r="E2762" t="s">
        <v>46</v>
      </c>
      <c r="F2762" t="s">
        <v>55</v>
      </c>
      <c r="G2762" t="s">
        <v>1548</v>
      </c>
      <c r="H2762" t="s">
        <v>251</v>
      </c>
      <c r="I2762" t="s">
        <v>57</v>
      </c>
      <c r="J2762" t="s">
        <v>1500</v>
      </c>
      <c r="K2762" t="s">
        <v>82</v>
      </c>
      <c r="L2762" t="s">
        <v>34</v>
      </c>
      <c r="O2762" t="s">
        <v>287</v>
      </c>
      <c r="P2762" t="s">
        <v>1500</v>
      </c>
      <c r="Q2762" t="s">
        <v>82</v>
      </c>
      <c r="R2762" t="s">
        <v>57</v>
      </c>
      <c r="S2762" t="s">
        <v>962</v>
      </c>
      <c r="AD2762" t="s">
        <v>42</v>
      </c>
      <c r="AK2762" t="s">
        <v>42</v>
      </c>
      <c r="AL2762" t="s">
        <v>43</v>
      </c>
    </row>
    <row r="2763" spans="1:38" x14ac:dyDescent="0.25">
      <c r="A2763">
        <v>2761</v>
      </c>
      <c r="B2763" t="s">
        <v>7213</v>
      </c>
      <c r="C2763" s="6" t="s">
        <v>7214</v>
      </c>
      <c r="D2763">
        <v>44</v>
      </c>
      <c r="E2763" t="s">
        <v>46</v>
      </c>
      <c r="F2763" t="s">
        <v>55</v>
      </c>
      <c r="G2763" t="s">
        <v>107</v>
      </c>
      <c r="H2763" t="s">
        <v>49</v>
      </c>
      <c r="I2763" t="s">
        <v>57</v>
      </c>
      <c r="J2763" t="s">
        <v>107</v>
      </c>
      <c r="K2763" t="s">
        <v>49</v>
      </c>
      <c r="L2763" t="s">
        <v>70</v>
      </c>
      <c r="N2763" t="s">
        <v>59</v>
      </c>
      <c r="O2763" t="s">
        <v>70</v>
      </c>
      <c r="P2763" t="s">
        <v>107</v>
      </c>
      <c r="Q2763" t="s">
        <v>49</v>
      </c>
      <c r="S2763" t="s">
        <v>7215</v>
      </c>
      <c r="V2763" t="s">
        <v>42</v>
      </c>
      <c r="W2763" t="s">
        <v>42</v>
      </c>
      <c r="AD2763" t="s">
        <v>42</v>
      </c>
      <c r="AK2763" t="s">
        <v>42</v>
      </c>
      <c r="AL2763" t="s">
        <v>43</v>
      </c>
    </row>
    <row r="2764" spans="1:38" x14ac:dyDescent="0.25">
      <c r="A2764">
        <v>2762</v>
      </c>
      <c r="B2764" t="s">
        <v>7216</v>
      </c>
      <c r="C2764" s="6" t="s">
        <v>4499</v>
      </c>
      <c r="D2764">
        <v>38</v>
      </c>
      <c r="E2764" t="s">
        <v>46</v>
      </c>
      <c r="F2764" t="s">
        <v>55</v>
      </c>
      <c r="G2764" t="s">
        <v>525</v>
      </c>
      <c r="H2764" t="s">
        <v>93</v>
      </c>
      <c r="I2764" t="s">
        <v>57</v>
      </c>
      <c r="J2764" t="s">
        <v>525</v>
      </c>
      <c r="L2764" t="s">
        <v>70</v>
      </c>
      <c r="N2764" t="s">
        <v>59</v>
      </c>
      <c r="O2764" t="s">
        <v>70</v>
      </c>
      <c r="P2764" t="s">
        <v>525</v>
      </c>
      <c r="S2764" t="s">
        <v>557</v>
      </c>
      <c r="U2764" t="s">
        <v>42</v>
      </c>
      <c r="AC2764" t="s">
        <v>42</v>
      </c>
      <c r="AK2764" t="s">
        <v>42</v>
      </c>
      <c r="AL2764" t="s">
        <v>43</v>
      </c>
    </row>
    <row r="2765" spans="1:38" x14ac:dyDescent="0.25">
      <c r="A2765">
        <v>2763</v>
      </c>
      <c r="B2765" t="s">
        <v>7217</v>
      </c>
      <c r="C2765" s="6" t="s">
        <v>1360</v>
      </c>
      <c r="D2765">
        <v>29</v>
      </c>
      <c r="E2765" t="s">
        <v>46</v>
      </c>
      <c r="F2765" t="s">
        <v>55</v>
      </c>
      <c r="G2765" t="s">
        <v>1117</v>
      </c>
      <c r="H2765" t="s">
        <v>93</v>
      </c>
      <c r="I2765" t="s">
        <v>57</v>
      </c>
      <c r="J2765" t="s">
        <v>208</v>
      </c>
      <c r="L2765" t="s">
        <v>50</v>
      </c>
      <c r="N2765" t="s">
        <v>456</v>
      </c>
      <c r="O2765" t="s">
        <v>70</v>
      </c>
      <c r="P2765" t="s">
        <v>1117</v>
      </c>
      <c r="S2765" t="s">
        <v>7218</v>
      </c>
      <c r="U2765" t="s">
        <v>42</v>
      </c>
      <c r="W2765" t="s">
        <v>42</v>
      </c>
      <c r="AC2765" t="s">
        <v>42</v>
      </c>
      <c r="AK2765" t="s">
        <v>42</v>
      </c>
      <c r="AL2765" t="s">
        <v>43</v>
      </c>
    </row>
    <row r="2766" spans="1:38" x14ac:dyDescent="0.25">
      <c r="A2766">
        <v>2764</v>
      </c>
      <c r="B2766" t="s">
        <v>7219</v>
      </c>
      <c r="C2766" s="6" t="s">
        <v>3260</v>
      </c>
      <c r="D2766">
        <v>48</v>
      </c>
      <c r="E2766" t="s">
        <v>46</v>
      </c>
      <c r="F2766" t="s">
        <v>47</v>
      </c>
      <c r="G2766" t="s">
        <v>146</v>
      </c>
      <c r="H2766" t="s">
        <v>49</v>
      </c>
      <c r="I2766" t="s">
        <v>57</v>
      </c>
      <c r="J2766" t="s">
        <v>93</v>
      </c>
      <c r="K2766" t="s">
        <v>93</v>
      </c>
      <c r="L2766" t="s">
        <v>50</v>
      </c>
      <c r="N2766" t="s">
        <v>59</v>
      </c>
      <c r="O2766" t="s">
        <v>1773</v>
      </c>
      <c r="P2766" t="s">
        <v>146</v>
      </c>
      <c r="Q2766" t="s">
        <v>49</v>
      </c>
      <c r="S2766" t="s">
        <v>1631</v>
      </c>
      <c r="V2766" t="s">
        <v>42</v>
      </c>
      <c r="AL2766" t="s">
        <v>43</v>
      </c>
    </row>
    <row r="2767" spans="1:38" x14ac:dyDescent="0.25">
      <c r="A2767">
        <v>2765</v>
      </c>
      <c r="B2767" t="s">
        <v>7220</v>
      </c>
      <c r="C2767" s="6" t="s">
        <v>113</v>
      </c>
      <c r="D2767">
        <v>54</v>
      </c>
      <c r="E2767" t="s">
        <v>46</v>
      </c>
      <c r="F2767" t="s">
        <v>55</v>
      </c>
      <c r="G2767" t="s">
        <v>3731</v>
      </c>
      <c r="H2767" t="s">
        <v>101</v>
      </c>
      <c r="I2767" t="s">
        <v>57</v>
      </c>
      <c r="J2767" t="s">
        <v>341</v>
      </c>
      <c r="K2767" t="s">
        <v>101</v>
      </c>
      <c r="L2767" t="s">
        <v>50</v>
      </c>
      <c r="O2767" t="s">
        <v>70</v>
      </c>
      <c r="P2767" t="s">
        <v>3731</v>
      </c>
      <c r="Q2767" t="s">
        <v>101</v>
      </c>
      <c r="R2767" t="s">
        <v>57</v>
      </c>
      <c r="S2767" t="s">
        <v>342</v>
      </c>
      <c r="U2767" t="s">
        <v>42</v>
      </c>
      <c r="AK2767" t="s">
        <v>42</v>
      </c>
      <c r="AL2767" t="s">
        <v>43</v>
      </c>
    </row>
    <row r="2768" spans="1:38" x14ac:dyDescent="0.25">
      <c r="A2768">
        <v>2766</v>
      </c>
      <c r="B2768" t="s">
        <v>7221</v>
      </c>
      <c r="C2768" s="6" t="s">
        <v>7222</v>
      </c>
      <c r="D2768">
        <v>45</v>
      </c>
      <c r="E2768" t="s">
        <v>46</v>
      </c>
      <c r="F2768" t="s">
        <v>55</v>
      </c>
      <c r="G2768" t="s">
        <v>82</v>
      </c>
      <c r="H2768" t="s">
        <v>82</v>
      </c>
      <c r="I2768" t="s">
        <v>57</v>
      </c>
      <c r="J2768" t="s">
        <v>82</v>
      </c>
      <c r="K2768" t="s">
        <v>82</v>
      </c>
      <c r="L2768" t="s">
        <v>70</v>
      </c>
      <c r="N2768" t="s">
        <v>166</v>
      </c>
      <c r="O2768" t="s">
        <v>70</v>
      </c>
      <c r="P2768" t="s">
        <v>82</v>
      </c>
      <c r="Q2768" t="s">
        <v>82</v>
      </c>
      <c r="S2768" t="s">
        <v>1769</v>
      </c>
      <c r="T2768" t="s">
        <v>204</v>
      </c>
      <c r="U2768" t="s">
        <v>42</v>
      </c>
      <c r="V2768" t="s">
        <v>42</v>
      </c>
      <c r="AK2768" t="s">
        <v>42</v>
      </c>
      <c r="AL2768" t="s">
        <v>43</v>
      </c>
    </row>
    <row r="2769" spans="1:38" x14ac:dyDescent="0.25">
      <c r="A2769">
        <v>2767</v>
      </c>
      <c r="B2769" t="s">
        <v>7223</v>
      </c>
      <c r="C2769" s="6" t="s">
        <v>7224</v>
      </c>
      <c r="D2769">
        <v>56</v>
      </c>
      <c r="E2769" t="s">
        <v>46</v>
      </c>
      <c r="F2769" t="s">
        <v>55</v>
      </c>
      <c r="G2769" t="s">
        <v>513</v>
      </c>
      <c r="J2769" t="s">
        <v>341</v>
      </c>
      <c r="K2769" t="s">
        <v>101</v>
      </c>
      <c r="L2769" t="s">
        <v>50</v>
      </c>
      <c r="N2769" t="s">
        <v>269</v>
      </c>
      <c r="O2769" t="s">
        <v>70</v>
      </c>
      <c r="S2769" t="s">
        <v>84</v>
      </c>
      <c r="U2769" t="s">
        <v>42</v>
      </c>
      <c r="AL2769" t="s">
        <v>43</v>
      </c>
    </row>
    <row r="2770" spans="1:38" x14ac:dyDescent="0.25">
      <c r="A2770">
        <v>2768</v>
      </c>
      <c r="B2770" t="s">
        <v>7225</v>
      </c>
      <c r="C2770" s="6" t="s">
        <v>7226</v>
      </c>
      <c r="D2770">
        <v>36</v>
      </c>
      <c r="E2770" t="s">
        <v>46</v>
      </c>
      <c r="F2770" t="s">
        <v>55</v>
      </c>
      <c r="G2770" t="s">
        <v>320</v>
      </c>
      <c r="J2770" t="s">
        <v>320</v>
      </c>
      <c r="K2770" t="s">
        <v>49</v>
      </c>
      <c r="L2770" t="s">
        <v>70</v>
      </c>
      <c r="N2770" t="s">
        <v>69</v>
      </c>
      <c r="O2770" t="s">
        <v>70</v>
      </c>
      <c r="S2770" t="s">
        <v>7227</v>
      </c>
      <c r="U2770" t="s">
        <v>42</v>
      </c>
      <c r="AL2770" t="s">
        <v>43</v>
      </c>
    </row>
    <row r="2771" spans="1:38" x14ac:dyDescent="0.25">
      <c r="A2771">
        <v>2769</v>
      </c>
      <c r="B2771" t="s">
        <v>7228</v>
      </c>
      <c r="C2771" s="6" t="s">
        <v>4593</v>
      </c>
      <c r="D2771">
        <v>37</v>
      </c>
      <c r="E2771" t="s">
        <v>46</v>
      </c>
      <c r="F2771" t="s">
        <v>55</v>
      </c>
      <c r="G2771" t="s">
        <v>341</v>
      </c>
      <c r="H2771" t="s">
        <v>101</v>
      </c>
      <c r="I2771" t="s">
        <v>57</v>
      </c>
      <c r="J2771" t="s">
        <v>341</v>
      </c>
      <c r="K2771" t="s">
        <v>101</v>
      </c>
      <c r="L2771" t="s">
        <v>70</v>
      </c>
      <c r="N2771" t="s">
        <v>7229</v>
      </c>
      <c r="O2771" t="s">
        <v>70</v>
      </c>
      <c r="P2771" t="s">
        <v>341</v>
      </c>
      <c r="Q2771" t="s">
        <v>101</v>
      </c>
      <c r="R2771" t="s">
        <v>57</v>
      </c>
      <c r="S2771" t="s">
        <v>7230</v>
      </c>
      <c r="Y2771" t="s">
        <v>42</v>
      </c>
      <c r="AC2771" t="s">
        <v>42</v>
      </c>
      <c r="AH2771" t="s">
        <v>42</v>
      </c>
      <c r="AI2771" t="s">
        <v>1528</v>
      </c>
      <c r="AL2771" t="s">
        <v>43</v>
      </c>
    </row>
    <row r="2772" spans="1:38" x14ac:dyDescent="0.25">
      <c r="A2772">
        <v>2770</v>
      </c>
      <c r="B2772" t="s">
        <v>7231</v>
      </c>
      <c r="C2772" s="6" t="s">
        <v>4006</v>
      </c>
      <c r="D2772">
        <v>33</v>
      </c>
      <c r="E2772" t="s">
        <v>46</v>
      </c>
      <c r="F2772" t="s">
        <v>55</v>
      </c>
      <c r="G2772" t="s">
        <v>624</v>
      </c>
      <c r="H2772" t="s">
        <v>93</v>
      </c>
      <c r="I2772" t="s">
        <v>57</v>
      </c>
      <c r="J2772" t="s">
        <v>624</v>
      </c>
      <c r="K2772" t="s">
        <v>93</v>
      </c>
      <c r="L2772" t="s">
        <v>70</v>
      </c>
      <c r="N2772" t="s">
        <v>59</v>
      </c>
      <c r="O2772" t="s">
        <v>70</v>
      </c>
      <c r="P2772" t="s">
        <v>624</v>
      </c>
      <c r="Q2772" t="s">
        <v>93</v>
      </c>
      <c r="R2772" t="s">
        <v>57</v>
      </c>
      <c r="S2772" t="s">
        <v>825</v>
      </c>
      <c r="U2772" t="s">
        <v>42</v>
      </c>
      <c r="W2772" t="s">
        <v>42</v>
      </c>
      <c r="AL2772" t="s">
        <v>43</v>
      </c>
    </row>
    <row r="2773" spans="1:38" x14ac:dyDescent="0.25">
      <c r="A2773">
        <v>2771</v>
      </c>
      <c r="B2773" t="s">
        <v>7232</v>
      </c>
      <c r="C2773" s="6" t="s">
        <v>2721</v>
      </c>
      <c r="D2773">
        <v>23</v>
      </c>
      <c r="E2773" t="s">
        <v>46</v>
      </c>
      <c r="F2773" t="s">
        <v>55</v>
      </c>
      <c r="G2773" t="s">
        <v>1624</v>
      </c>
      <c r="H2773" t="s">
        <v>101</v>
      </c>
      <c r="I2773" t="s">
        <v>57</v>
      </c>
      <c r="J2773" t="s">
        <v>1624</v>
      </c>
      <c r="K2773" t="s">
        <v>101</v>
      </c>
      <c r="L2773" t="s">
        <v>70</v>
      </c>
      <c r="N2773" t="s">
        <v>59</v>
      </c>
      <c r="O2773" t="s">
        <v>70</v>
      </c>
      <c r="P2773" t="s">
        <v>1624</v>
      </c>
      <c r="Q2773" t="s">
        <v>101</v>
      </c>
      <c r="S2773" t="s">
        <v>159</v>
      </c>
      <c r="U2773" t="s">
        <v>42</v>
      </c>
      <c r="W2773" t="s">
        <v>42</v>
      </c>
      <c r="AK2773" t="s">
        <v>42</v>
      </c>
      <c r="AL2773" t="s">
        <v>43</v>
      </c>
    </row>
    <row r="2774" spans="1:38" x14ac:dyDescent="0.25">
      <c r="A2774">
        <v>2772</v>
      </c>
      <c r="B2774" t="s">
        <v>7233</v>
      </c>
      <c r="C2774" s="6" t="s">
        <v>6447</v>
      </c>
      <c r="D2774">
        <v>34</v>
      </c>
      <c r="E2774" t="s">
        <v>46</v>
      </c>
      <c r="F2774" t="s">
        <v>55</v>
      </c>
      <c r="G2774" t="s">
        <v>679</v>
      </c>
      <c r="H2774" t="s">
        <v>251</v>
      </c>
      <c r="I2774" t="s">
        <v>57</v>
      </c>
      <c r="J2774" t="s">
        <v>82</v>
      </c>
      <c r="K2774" t="s">
        <v>82</v>
      </c>
      <c r="L2774" t="s">
        <v>50</v>
      </c>
      <c r="N2774" t="s">
        <v>170</v>
      </c>
      <c r="O2774" t="s">
        <v>70</v>
      </c>
      <c r="P2774" t="s">
        <v>679</v>
      </c>
      <c r="Q2774" t="s">
        <v>251</v>
      </c>
      <c r="S2774" t="s">
        <v>7234</v>
      </c>
      <c r="U2774" t="s">
        <v>42</v>
      </c>
      <c r="V2774" t="s">
        <v>42</v>
      </c>
      <c r="W2774" t="s">
        <v>42</v>
      </c>
      <c r="AK2774" t="s">
        <v>42</v>
      </c>
      <c r="AL2774" t="s">
        <v>43</v>
      </c>
    </row>
    <row r="2775" spans="1:38" x14ac:dyDescent="0.25">
      <c r="A2775">
        <v>2773</v>
      </c>
      <c r="B2775" t="s">
        <v>7235</v>
      </c>
      <c r="C2775" s="6" t="s">
        <v>3155</v>
      </c>
      <c r="D2775">
        <v>53</v>
      </c>
      <c r="E2775" t="s">
        <v>46</v>
      </c>
      <c r="F2775" t="s">
        <v>55</v>
      </c>
      <c r="G2775" t="s">
        <v>178</v>
      </c>
      <c r="H2775" t="s">
        <v>82</v>
      </c>
      <c r="I2775" t="s">
        <v>57</v>
      </c>
      <c r="J2775" t="s">
        <v>208</v>
      </c>
      <c r="K2775" t="s">
        <v>93</v>
      </c>
      <c r="L2775" t="s">
        <v>34</v>
      </c>
      <c r="N2775" t="s">
        <v>170</v>
      </c>
      <c r="O2775" t="s">
        <v>70</v>
      </c>
      <c r="P2775" t="s">
        <v>208</v>
      </c>
      <c r="Q2775" t="s">
        <v>93</v>
      </c>
      <c r="S2775" t="s">
        <v>3011</v>
      </c>
      <c r="W2775" t="s">
        <v>42</v>
      </c>
      <c r="AA2775" t="s">
        <v>42</v>
      </c>
      <c r="AK2775" t="s">
        <v>42</v>
      </c>
      <c r="AL2775" t="s">
        <v>43</v>
      </c>
    </row>
    <row r="2776" spans="1:38" x14ac:dyDescent="0.25">
      <c r="A2776">
        <v>2774</v>
      </c>
      <c r="B2776" t="s">
        <v>7236</v>
      </c>
      <c r="C2776" s="6" t="s">
        <v>7237</v>
      </c>
      <c r="D2776">
        <v>39</v>
      </c>
      <c r="E2776" t="s">
        <v>46</v>
      </c>
      <c r="F2776" t="s">
        <v>106</v>
      </c>
      <c r="G2776" t="s">
        <v>58</v>
      </c>
      <c r="J2776" t="s">
        <v>58</v>
      </c>
      <c r="K2776" t="s">
        <v>49</v>
      </c>
      <c r="L2776" t="s">
        <v>50</v>
      </c>
      <c r="N2776" t="s">
        <v>59</v>
      </c>
      <c r="O2776" t="s">
        <v>70</v>
      </c>
      <c r="S2776" t="s">
        <v>828</v>
      </c>
      <c r="U2776" t="s">
        <v>42</v>
      </c>
      <c r="W2776" t="s">
        <v>42</v>
      </c>
      <c r="AL2776" t="s">
        <v>43</v>
      </c>
    </row>
    <row r="2777" spans="1:38" x14ac:dyDescent="0.25">
      <c r="A2777">
        <v>2775</v>
      </c>
      <c r="B2777" t="s">
        <v>7238</v>
      </c>
      <c r="C2777" s="6" t="s">
        <v>1454</v>
      </c>
      <c r="D2777">
        <v>29</v>
      </c>
      <c r="E2777" t="s">
        <v>46</v>
      </c>
      <c r="F2777" t="s">
        <v>55</v>
      </c>
      <c r="G2777" t="s">
        <v>267</v>
      </c>
      <c r="H2777" t="s">
        <v>142</v>
      </c>
      <c r="I2777" t="s">
        <v>57</v>
      </c>
      <c r="J2777" t="s">
        <v>267</v>
      </c>
      <c r="K2777" t="s">
        <v>142</v>
      </c>
      <c r="L2777" t="s">
        <v>34</v>
      </c>
      <c r="O2777" t="s">
        <v>287</v>
      </c>
      <c r="P2777" t="s">
        <v>267</v>
      </c>
      <c r="Q2777" t="s">
        <v>142</v>
      </c>
      <c r="R2777" t="s">
        <v>57</v>
      </c>
      <c r="S2777" t="s">
        <v>342</v>
      </c>
      <c r="U2777" t="s">
        <v>42</v>
      </c>
      <c r="AK2777" t="s">
        <v>42</v>
      </c>
      <c r="AL2777" t="s">
        <v>43</v>
      </c>
    </row>
    <row r="2778" spans="1:38" x14ac:dyDescent="0.25">
      <c r="A2778">
        <v>2776</v>
      </c>
      <c r="B2778" t="s">
        <v>7239</v>
      </c>
      <c r="C2778" s="6" t="s">
        <v>7240</v>
      </c>
      <c r="D2778">
        <v>27</v>
      </c>
      <c r="E2778" t="s">
        <v>54</v>
      </c>
      <c r="F2778" t="s">
        <v>55</v>
      </c>
      <c r="G2778" t="s">
        <v>93</v>
      </c>
      <c r="J2778" t="s">
        <v>93</v>
      </c>
      <c r="K2778" t="s">
        <v>93</v>
      </c>
      <c r="L2778" t="s">
        <v>70</v>
      </c>
      <c r="N2778" t="s">
        <v>170</v>
      </c>
      <c r="O2778" t="s">
        <v>70</v>
      </c>
      <c r="S2778" t="s">
        <v>7241</v>
      </c>
      <c r="U2778" t="s">
        <v>42</v>
      </c>
      <c r="V2778" t="s">
        <v>42</v>
      </c>
      <c r="AC2778" t="s">
        <v>42</v>
      </c>
      <c r="AL2778" t="s">
        <v>43</v>
      </c>
    </row>
    <row r="2779" spans="1:38" x14ac:dyDescent="0.25">
      <c r="A2779">
        <v>2777</v>
      </c>
      <c r="B2779" t="s">
        <v>7242</v>
      </c>
      <c r="C2779" s="6" t="s">
        <v>2548</v>
      </c>
      <c r="D2779">
        <v>63</v>
      </c>
      <c r="E2779" t="s">
        <v>54</v>
      </c>
      <c r="F2779" t="s">
        <v>55</v>
      </c>
      <c r="G2779" t="s">
        <v>165</v>
      </c>
      <c r="H2779" t="s">
        <v>93</v>
      </c>
      <c r="I2779" t="s">
        <v>57</v>
      </c>
      <c r="J2779" t="s">
        <v>165</v>
      </c>
      <c r="K2779" t="s">
        <v>93</v>
      </c>
      <c r="L2779" t="s">
        <v>70</v>
      </c>
      <c r="N2779" t="s">
        <v>59</v>
      </c>
      <c r="O2779" t="s">
        <v>70</v>
      </c>
      <c r="P2779" t="s">
        <v>165</v>
      </c>
      <c r="Q2779" t="s">
        <v>93</v>
      </c>
      <c r="S2779" t="s">
        <v>7243</v>
      </c>
      <c r="V2779" t="s">
        <v>42</v>
      </c>
      <c r="W2779" t="s">
        <v>42</v>
      </c>
      <c r="AC2779" t="s">
        <v>42</v>
      </c>
      <c r="AD2779" t="s">
        <v>42</v>
      </c>
      <c r="AK2779" t="s">
        <v>42</v>
      </c>
      <c r="AL2779" t="s">
        <v>43</v>
      </c>
    </row>
    <row r="2780" spans="1:38" x14ac:dyDescent="0.25">
      <c r="A2780">
        <v>2778</v>
      </c>
      <c r="B2780" t="s">
        <v>7244</v>
      </c>
      <c r="C2780" s="6" t="s">
        <v>7245</v>
      </c>
      <c r="D2780">
        <v>40</v>
      </c>
      <c r="E2780" t="s">
        <v>46</v>
      </c>
      <c r="F2780" t="s">
        <v>55</v>
      </c>
      <c r="G2780" t="s">
        <v>1740</v>
      </c>
      <c r="H2780" t="s">
        <v>142</v>
      </c>
      <c r="I2780" t="s">
        <v>57</v>
      </c>
      <c r="J2780" t="s">
        <v>341</v>
      </c>
      <c r="K2780" t="s">
        <v>101</v>
      </c>
      <c r="L2780" t="s">
        <v>50</v>
      </c>
      <c r="N2780" t="s">
        <v>59</v>
      </c>
      <c r="O2780" t="s">
        <v>70</v>
      </c>
      <c r="P2780" t="s">
        <v>1740</v>
      </c>
      <c r="Q2780" t="s">
        <v>142</v>
      </c>
      <c r="R2780" t="s">
        <v>57</v>
      </c>
      <c r="S2780" t="s">
        <v>4641</v>
      </c>
      <c r="W2780" t="s">
        <v>42</v>
      </c>
      <c r="Y2780" t="s">
        <v>42</v>
      </c>
      <c r="AL2780" t="s">
        <v>43</v>
      </c>
    </row>
    <row r="2781" spans="1:38" x14ac:dyDescent="0.25">
      <c r="A2781">
        <v>2779</v>
      </c>
      <c r="B2781" t="s">
        <v>7246</v>
      </c>
      <c r="C2781" s="6" t="s">
        <v>7247</v>
      </c>
      <c r="D2781">
        <v>56</v>
      </c>
      <c r="E2781" t="s">
        <v>46</v>
      </c>
      <c r="F2781" t="s">
        <v>55</v>
      </c>
      <c r="G2781" t="s">
        <v>92</v>
      </c>
      <c r="H2781" t="s">
        <v>93</v>
      </c>
      <c r="J2781" t="s">
        <v>92</v>
      </c>
      <c r="K2781" t="s">
        <v>93</v>
      </c>
      <c r="L2781" t="s">
        <v>70</v>
      </c>
      <c r="N2781" t="s">
        <v>170</v>
      </c>
      <c r="O2781" t="s">
        <v>70</v>
      </c>
      <c r="S2781" t="s">
        <v>7248</v>
      </c>
      <c r="V2781" t="s">
        <v>42</v>
      </c>
      <c r="AL2781" t="s">
        <v>43</v>
      </c>
    </row>
    <row r="2782" spans="1:38" x14ac:dyDescent="0.25">
      <c r="A2782">
        <v>2780</v>
      </c>
      <c r="B2782" t="s">
        <v>7249</v>
      </c>
      <c r="C2782" s="6" t="s">
        <v>2386</v>
      </c>
      <c r="D2782">
        <v>57</v>
      </c>
      <c r="E2782" t="s">
        <v>46</v>
      </c>
      <c r="F2782" t="s">
        <v>55</v>
      </c>
      <c r="G2782" t="s">
        <v>146</v>
      </c>
      <c r="H2782" t="s">
        <v>49</v>
      </c>
      <c r="I2782" t="s">
        <v>57</v>
      </c>
      <c r="J2782" t="s">
        <v>146</v>
      </c>
      <c r="L2782" t="s">
        <v>70</v>
      </c>
      <c r="N2782" t="s">
        <v>59</v>
      </c>
      <c r="O2782" t="s">
        <v>70</v>
      </c>
      <c r="P2782" t="s">
        <v>146</v>
      </c>
      <c r="S2782" t="s">
        <v>7250</v>
      </c>
      <c r="W2782" t="s">
        <v>42</v>
      </c>
      <c r="AA2782" t="s">
        <v>42</v>
      </c>
      <c r="AK2782" t="s">
        <v>42</v>
      </c>
      <c r="AL2782" t="s">
        <v>43</v>
      </c>
    </row>
    <row r="2783" spans="1:38" x14ac:dyDescent="0.25">
      <c r="A2783">
        <v>2781</v>
      </c>
      <c r="B2783" t="s">
        <v>7251</v>
      </c>
      <c r="C2783" s="6" t="s">
        <v>4651</v>
      </c>
      <c r="D2783">
        <v>49</v>
      </c>
      <c r="E2783" t="s">
        <v>54</v>
      </c>
      <c r="F2783" t="s">
        <v>55</v>
      </c>
      <c r="G2783" t="s">
        <v>2000</v>
      </c>
      <c r="H2783" t="s">
        <v>137</v>
      </c>
      <c r="I2783" t="s">
        <v>57</v>
      </c>
      <c r="J2783" t="s">
        <v>136</v>
      </c>
      <c r="L2783" t="s">
        <v>50</v>
      </c>
      <c r="N2783" t="s">
        <v>1042</v>
      </c>
      <c r="O2783" t="s">
        <v>70</v>
      </c>
      <c r="P2783" t="s">
        <v>2000</v>
      </c>
      <c r="S2783" t="s">
        <v>7252</v>
      </c>
      <c r="Y2783" t="s">
        <v>42</v>
      </c>
      <c r="AC2783" t="s">
        <v>42</v>
      </c>
      <c r="AK2783" t="s">
        <v>42</v>
      </c>
      <c r="AL2783" t="s">
        <v>43</v>
      </c>
    </row>
    <row r="2784" spans="1:38" x14ac:dyDescent="0.25">
      <c r="A2784">
        <v>2782</v>
      </c>
      <c r="B2784" t="s">
        <v>7253</v>
      </c>
      <c r="C2784" s="6" t="s">
        <v>2336</v>
      </c>
      <c r="D2784">
        <v>33</v>
      </c>
      <c r="E2784" t="s">
        <v>46</v>
      </c>
      <c r="F2784" t="s">
        <v>55</v>
      </c>
      <c r="G2784" t="s">
        <v>341</v>
      </c>
      <c r="H2784" t="s">
        <v>101</v>
      </c>
      <c r="I2784" t="s">
        <v>57</v>
      </c>
      <c r="J2784" t="s">
        <v>341</v>
      </c>
      <c r="L2784" t="s">
        <v>70</v>
      </c>
      <c r="N2784" t="s">
        <v>927</v>
      </c>
      <c r="O2784" t="s">
        <v>70</v>
      </c>
      <c r="P2784" t="s">
        <v>341</v>
      </c>
      <c r="S2784" t="s">
        <v>7254</v>
      </c>
      <c r="U2784" t="s">
        <v>42</v>
      </c>
      <c r="W2784" t="s">
        <v>42</v>
      </c>
      <c r="AA2784" t="s">
        <v>42</v>
      </c>
      <c r="AK2784" t="s">
        <v>42</v>
      </c>
      <c r="AL2784" t="s">
        <v>43</v>
      </c>
    </row>
    <row r="2785" spans="1:38" x14ac:dyDescent="0.25">
      <c r="A2785">
        <v>2783</v>
      </c>
      <c r="B2785" t="s">
        <v>7255</v>
      </c>
      <c r="C2785" s="6" t="s">
        <v>1300</v>
      </c>
      <c r="D2785">
        <v>24</v>
      </c>
      <c r="E2785" t="s">
        <v>46</v>
      </c>
      <c r="F2785" t="s">
        <v>55</v>
      </c>
      <c r="G2785" t="s">
        <v>201</v>
      </c>
      <c r="H2785" t="s">
        <v>202</v>
      </c>
      <c r="I2785" t="s">
        <v>57</v>
      </c>
      <c r="J2785" t="s">
        <v>201</v>
      </c>
      <c r="K2785" t="s">
        <v>202</v>
      </c>
      <c r="L2785" t="s">
        <v>70</v>
      </c>
      <c r="N2785" t="s">
        <v>59</v>
      </c>
      <c r="O2785" t="s">
        <v>411</v>
      </c>
      <c r="P2785" t="s">
        <v>201</v>
      </c>
      <c r="Q2785" t="s">
        <v>202</v>
      </c>
      <c r="R2785" t="s">
        <v>57</v>
      </c>
      <c r="S2785" t="s">
        <v>159</v>
      </c>
      <c r="U2785" t="s">
        <v>42</v>
      </c>
      <c r="W2785" t="s">
        <v>42</v>
      </c>
      <c r="AL2785" t="s">
        <v>43</v>
      </c>
    </row>
    <row r="2786" spans="1:38" x14ac:dyDescent="0.25">
      <c r="A2786">
        <v>2784</v>
      </c>
      <c r="B2786" t="s">
        <v>7256</v>
      </c>
      <c r="C2786" s="6" t="s">
        <v>5048</v>
      </c>
      <c r="D2786">
        <v>24</v>
      </c>
      <c r="E2786" t="s">
        <v>46</v>
      </c>
      <c r="F2786" t="s">
        <v>55</v>
      </c>
      <c r="G2786" t="s">
        <v>469</v>
      </c>
      <c r="H2786" t="s">
        <v>202</v>
      </c>
      <c r="I2786" t="s">
        <v>57</v>
      </c>
      <c r="J2786" t="s">
        <v>469</v>
      </c>
      <c r="K2786" t="s">
        <v>202</v>
      </c>
      <c r="L2786" t="s">
        <v>70</v>
      </c>
      <c r="N2786" t="s">
        <v>166</v>
      </c>
      <c r="O2786" t="s">
        <v>70</v>
      </c>
      <c r="P2786" t="s">
        <v>469</v>
      </c>
      <c r="Q2786" t="s">
        <v>202</v>
      </c>
      <c r="R2786" t="s">
        <v>57</v>
      </c>
      <c r="S2786" t="s">
        <v>7257</v>
      </c>
      <c r="U2786" t="s">
        <v>42</v>
      </c>
      <c r="W2786" t="s">
        <v>42</v>
      </c>
      <c r="AE2786" t="s">
        <v>42</v>
      </c>
      <c r="AI2786" t="s">
        <v>820</v>
      </c>
      <c r="AL2786" t="s">
        <v>43</v>
      </c>
    </row>
    <row r="2787" spans="1:38" x14ac:dyDescent="0.25">
      <c r="A2787">
        <v>2785</v>
      </c>
      <c r="B2787" t="s">
        <v>7258</v>
      </c>
      <c r="C2787" s="6" t="s">
        <v>3875</v>
      </c>
      <c r="D2787">
        <v>66</v>
      </c>
      <c r="E2787" t="s">
        <v>46</v>
      </c>
      <c r="F2787" t="s">
        <v>55</v>
      </c>
      <c r="G2787" t="s">
        <v>664</v>
      </c>
      <c r="H2787" t="s">
        <v>82</v>
      </c>
      <c r="I2787" t="s">
        <v>57</v>
      </c>
      <c r="J2787" t="s">
        <v>664</v>
      </c>
      <c r="K2787" t="s">
        <v>82</v>
      </c>
      <c r="L2787" t="s">
        <v>70</v>
      </c>
      <c r="N2787" t="s">
        <v>59</v>
      </c>
      <c r="O2787" t="s">
        <v>70</v>
      </c>
      <c r="P2787" t="s">
        <v>664</v>
      </c>
      <c r="Q2787" t="s">
        <v>82</v>
      </c>
      <c r="R2787" t="s">
        <v>57</v>
      </c>
      <c r="S2787" t="s">
        <v>825</v>
      </c>
      <c r="U2787" t="s">
        <v>42</v>
      </c>
      <c r="W2787" t="s">
        <v>42</v>
      </c>
      <c r="AL2787" t="s">
        <v>43</v>
      </c>
    </row>
    <row r="2788" spans="1:38" x14ac:dyDescent="0.25">
      <c r="A2788">
        <v>2786</v>
      </c>
      <c r="B2788" t="s">
        <v>7259</v>
      </c>
      <c r="C2788" s="6" t="s">
        <v>7260</v>
      </c>
      <c r="D2788">
        <v>46</v>
      </c>
      <c r="E2788" t="s">
        <v>46</v>
      </c>
      <c r="F2788" t="s">
        <v>106</v>
      </c>
      <c r="G2788" t="s">
        <v>82</v>
      </c>
      <c r="H2788" t="s">
        <v>82</v>
      </c>
      <c r="J2788" t="s">
        <v>82</v>
      </c>
      <c r="K2788" t="s">
        <v>82</v>
      </c>
      <c r="L2788" t="s">
        <v>50</v>
      </c>
      <c r="N2788" t="s">
        <v>59</v>
      </c>
      <c r="O2788" t="s">
        <v>34</v>
      </c>
      <c r="S2788" t="s">
        <v>1813</v>
      </c>
      <c r="U2788" t="s">
        <v>42</v>
      </c>
      <c r="V2788" t="s">
        <v>42</v>
      </c>
      <c r="AL2788" t="s">
        <v>43</v>
      </c>
    </row>
    <row r="2789" spans="1:38" x14ac:dyDescent="0.25">
      <c r="A2789">
        <v>2787</v>
      </c>
      <c r="B2789" t="s">
        <v>7261</v>
      </c>
      <c r="C2789" s="6" t="s">
        <v>5610</v>
      </c>
      <c r="D2789">
        <v>52</v>
      </c>
      <c r="E2789" t="s">
        <v>54</v>
      </c>
      <c r="F2789" t="s">
        <v>55</v>
      </c>
      <c r="G2789" t="s">
        <v>1804</v>
      </c>
      <c r="H2789" t="s">
        <v>82</v>
      </c>
      <c r="I2789" t="s">
        <v>57</v>
      </c>
      <c r="J2789" t="s">
        <v>1804</v>
      </c>
      <c r="K2789" t="s">
        <v>82</v>
      </c>
      <c r="L2789" t="s">
        <v>70</v>
      </c>
      <c r="O2789" t="s">
        <v>70</v>
      </c>
      <c r="P2789" t="s">
        <v>1804</v>
      </c>
      <c r="Q2789" t="s">
        <v>82</v>
      </c>
      <c r="R2789" t="s">
        <v>57</v>
      </c>
      <c r="S2789" t="s">
        <v>412</v>
      </c>
      <c r="W2789" t="s">
        <v>42</v>
      </c>
      <c r="AK2789" t="s">
        <v>42</v>
      </c>
      <c r="AL2789" t="s">
        <v>43</v>
      </c>
    </row>
    <row r="2790" spans="1:38" x14ac:dyDescent="0.25">
      <c r="A2790">
        <v>2788</v>
      </c>
      <c r="B2790" t="s">
        <v>7262</v>
      </c>
      <c r="C2790" s="6" t="s">
        <v>4304</v>
      </c>
      <c r="D2790">
        <v>54</v>
      </c>
      <c r="E2790" t="s">
        <v>46</v>
      </c>
      <c r="F2790" t="s">
        <v>55</v>
      </c>
      <c r="J2790" t="s">
        <v>58</v>
      </c>
      <c r="K2790" t="s">
        <v>49</v>
      </c>
      <c r="L2790" t="s">
        <v>50</v>
      </c>
      <c r="N2790" t="s">
        <v>7263</v>
      </c>
      <c r="O2790" t="s">
        <v>4481</v>
      </c>
      <c r="S2790" t="s">
        <v>7264</v>
      </c>
      <c r="Y2790" t="s">
        <v>42</v>
      </c>
      <c r="Z2790" t="s">
        <v>42</v>
      </c>
      <c r="AA2790" t="s">
        <v>42</v>
      </c>
      <c r="AL2790" t="s">
        <v>43</v>
      </c>
    </row>
    <row r="2791" spans="1:38" x14ac:dyDescent="0.25">
      <c r="A2791">
        <v>2789</v>
      </c>
      <c r="B2791" t="s">
        <v>7265</v>
      </c>
      <c r="C2791" s="6" t="s">
        <v>3292</v>
      </c>
      <c r="D2791">
        <v>21</v>
      </c>
      <c r="E2791" t="s">
        <v>46</v>
      </c>
      <c r="F2791" t="s">
        <v>47</v>
      </c>
      <c r="G2791" t="s">
        <v>7266</v>
      </c>
      <c r="H2791" t="s">
        <v>225</v>
      </c>
      <c r="I2791" t="s">
        <v>5600</v>
      </c>
      <c r="J2791" t="s">
        <v>92</v>
      </c>
      <c r="K2791" t="s">
        <v>93</v>
      </c>
      <c r="L2791" t="s">
        <v>34</v>
      </c>
      <c r="M2791" t="s">
        <v>7267</v>
      </c>
      <c r="N2791" t="s">
        <v>7268</v>
      </c>
      <c r="O2791" t="s">
        <v>3738</v>
      </c>
      <c r="P2791" t="s">
        <v>92</v>
      </c>
      <c r="Q2791" t="s">
        <v>93</v>
      </c>
      <c r="R2791" t="s">
        <v>57</v>
      </c>
      <c r="S2791" t="s">
        <v>7269</v>
      </c>
      <c r="W2791" t="s">
        <v>42</v>
      </c>
      <c r="X2791" t="s">
        <v>42</v>
      </c>
      <c r="AL2791" t="s">
        <v>43</v>
      </c>
    </row>
    <row r="2792" spans="1:38" x14ac:dyDescent="0.25">
      <c r="A2792">
        <v>2790</v>
      </c>
      <c r="B2792" t="s">
        <v>7270</v>
      </c>
      <c r="C2792" s="6" t="s">
        <v>4264</v>
      </c>
      <c r="D2792">
        <v>51</v>
      </c>
      <c r="E2792" t="s">
        <v>46</v>
      </c>
      <c r="F2792" t="s">
        <v>55</v>
      </c>
      <c r="G2792" t="s">
        <v>422</v>
      </c>
      <c r="H2792" t="s">
        <v>82</v>
      </c>
      <c r="J2792" t="s">
        <v>422</v>
      </c>
      <c r="K2792" t="s">
        <v>82</v>
      </c>
      <c r="L2792" t="s">
        <v>50</v>
      </c>
      <c r="N2792" t="s">
        <v>102</v>
      </c>
      <c r="O2792" t="s">
        <v>70</v>
      </c>
      <c r="S2792" t="s">
        <v>111</v>
      </c>
      <c r="AC2792" t="s">
        <v>42</v>
      </c>
      <c r="AD2792" t="s">
        <v>42</v>
      </c>
      <c r="AL2792" t="s">
        <v>43</v>
      </c>
    </row>
    <row r="2793" spans="1:38" x14ac:dyDescent="0.25">
      <c r="A2793">
        <v>2791</v>
      </c>
      <c r="B2793" t="s">
        <v>7271</v>
      </c>
      <c r="C2793" s="6" t="s">
        <v>1557</v>
      </c>
      <c r="D2793">
        <v>34</v>
      </c>
      <c r="E2793" t="s">
        <v>46</v>
      </c>
      <c r="F2793" t="s">
        <v>47</v>
      </c>
      <c r="G2793" t="s">
        <v>260</v>
      </c>
      <c r="H2793" t="s">
        <v>49</v>
      </c>
      <c r="I2793" t="s">
        <v>57</v>
      </c>
      <c r="J2793" t="s">
        <v>146</v>
      </c>
      <c r="K2793" t="s">
        <v>49</v>
      </c>
      <c r="L2793" t="s">
        <v>50</v>
      </c>
      <c r="N2793" t="s">
        <v>456</v>
      </c>
      <c r="O2793" t="s">
        <v>975</v>
      </c>
      <c r="P2793" t="s">
        <v>260</v>
      </c>
      <c r="Q2793" t="s">
        <v>49</v>
      </c>
      <c r="R2793" t="s">
        <v>57</v>
      </c>
      <c r="S2793" t="s">
        <v>7272</v>
      </c>
      <c r="V2793" t="s">
        <v>42</v>
      </c>
      <c r="W2793" t="s">
        <v>42</v>
      </c>
      <c r="AA2793" t="s">
        <v>42</v>
      </c>
      <c r="AL2793" t="s">
        <v>43</v>
      </c>
    </row>
    <row r="2794" spans="1:38" x14ac:dyDescent="0.25">
      <c r="A2794">
        <v>2792</v>
      </c>
      <c r="B2794" t="s">
        <v>7273</v>
      </c>
      <c r="C2794" s="6" t="s">
        <v>2365</v>
      </c>
      <c r="D2794">
        <v>52</v>
      </c>
      <c r="E2794" t="s">
        <v>46</v>
      </c>
      <c r="F2794" t="s">
        <v>55</v>
      </c>
      <c r="G2794" t="s">
        <v>513</v>
      </c>
      <c r="H2794" t="s">
        <v>101</v>
      </c>
      <c r="I2794" t="s">
        <v>57</v>
      </c>
      <c r="J2794" t="s">
        <v>513</v>
      </c>
      <c r="L2794" t="s">
        <v>70</v>
      </c>
      <c r="N2794" t="s">
        <v>69</v>
      </c>
      <c r="O2794" t="s">
        <v>70</v>
      </c>
      <c r="P2794" t="s">
        <v>513</v>
      </c>
      <c r="S2794" t="s">
        <v>7274</v>
      </c>
      <c r="U2794" t="s">
        <v>42</v>
      </c>
      <c r="AB2794" t="s">
        <v>42</v>
      </c>
      <c r="AC2794" t="s">
        <v>42</v>
      </c>
      <c r="AK2794" t="s">
        <v>42</v>
      </c>
      <c r="AL2794" t="s">
        <v>43</v>
      </c>
    </row>
    <row r="2795" spans="1:38" x14ac:dyDescent="0.25">
      <c r="A2795">
        <v>2793</v>
      </c>
      <c r="B2795" t="s">
        <v>7275</v>
      </c>
      <c r="C2795" s="6" t="s">
        <v>5077</v>
      </c>
      <c r="D2795">
        <v>32</v>
      </c>
      <c r="E2795" t="s">
        <v>46</v>
      </c>
      <c r="F2795" t="s">
        <v>55</v>
      </c>
      <c r="G2795" t="s">
        <v>146</v>
      </c>
      <c r="H2795" t="s">
        <v>49</v>
      </c>
      <c r="I2795" t="s">
        <v>57</v>
      </c>
      <c r="J2795" t="s">
        <v>146</v>
      </c>
      <c r="K2795" t="s">
        <v>49</v>
      </c>
      <c r="L2795" t="s">
        <v>70</v>
      </c>
      <c r="N2795" t="s">
        <v>59</v>
      </c>
      <c r="O2795" t="s">
        <v>70</v>
      </c>
      <c r="P2795" t="s">
        <v>146</v>
      </c>
      <c r="Q2795" t="s">
        <v>49</v>
      </c>
      <c r="R2795" t="s">
        <v>57</v>
      </c>
      <c r="S2795" t="s">
        <v>1571</v>
      </c>
      <c r="W2795" t="s">
        <v>42</v>
      </c>
      <c r="AC2795" t="s">
        <v>42</v>
      </c>
      <c r="AL2795" t="s">
        <v>43</v>
      </c>
    </row>
    <row r="2796" spans="1:38" x14ac:dyDescent="0.25">
      <c r="A2796">
        <v>2794</v>
      </c>
      <c r="B2796" t="s">
        <v>7276</v>
      </c>
      <c r="C2796" s="6" t="s">
        <v>7277</v>
      </c>
      <c r="D2796">
        <v>41</v>
      </c>
      <c r="E2796" t="s">
        <v>46</v>
      </c>
      <c r="F2796" t="s">
        <v>55</v>
      </c>
      <c r="G2796" t="s">
        <v>320</v>
      </c>
      <c r="H2796" t="s">
        <v>49</v>
      </c>
      <c r="I2796" t="s">
        <v>57</v>
      </c>
      <c r="J2796" t="s">
        <v>146</v>
      </c>
      <c r="L2796" t="s">
        <v>50</v>
      </c>
      <c r="N2796" t="s">
        <v>170</v>
      </c>
      <c r="O2796" t="s">
        <v>70</v>
      </c>
      <c r="P2796" t="s">
        <v>320</v>
      </c>
      <c r="S2796" t="s">
        <v>412</v>
      </c>
      <c r="W2796" t="s">
        <v>42</v>
      </c>
      <c r="AK2796" t="s">
        <v>42</v>
      </c>
      <c r="AL2796" t="s">
        <v>43</v>
      </c>
    </row>
    <row r="2797" spans="1:38" x14ac:dyDescent="0.25">
      <c r="A2797">
        <v>2795</v>
      </c>
      <c r="B2797" t="s">
        <v>7278</v>
      </c>
      <c r="C2797" s="6" t="s">
        <v>406</v>
      </c>
      <c r="D2797">
        <v>33</v>
      </c>
      <c r="E2797" t="s">
        <v>46</v>
      </c>
      <c r="F2797" t="s">
        <v>106</v>
      </c>
      <c r="G2797" t="s">
        <v>1593</v>
      </c>
      <c r="H2797" t="s">
        <v>142</v>
      </c>
      <c r="I2797" t="s">
        <v>57</v>
      </c>
      <c r="J2797" t="s">
        <v>1593</v>
      </c>
      <c r="K2797" t="s">
        <v>142</v>
      </c>
      <c r="L2797" t="s">
        <v>50</v>
      </c>
      <c r="O2797" t="s">
        <v>287</v>
      </c>
      <c r="P2797" t="s">
        <v>1593</v>
      </c>
      <c r="Q2797" t="s">
        <v>142</v>
      </c>
      <c r="R2797" t="s">
        <v>57</v>
      </c>
      <c r="S2797" t="s">
        <v>7279</v>
      </c>
      <c r="U2797" t="s">
        <v>42</v>
      </c>
      <c r="W2797" t="s">
        <v>42</v>
      </c>
      <c r="AK2797" t="s">
        <v>42</v>
      </c>
      <c r="AL2797" t="s">
        <v>43</v>
      </c>
    </row>
    <row r="2798" spans="1:38" x14ac:dyDescent="0.25">
      <c r="A2798">
        <v>2796</v>
      </c>
      <c r="B2798" t="s">
        <v>7280</v>
      </c>
      <c r="C2798" s="6" t="s">
        <v>4304</v>
      </c>
      <c r="D2798">
        <v>42</v>
      </c>
      <c r="E2798" t="s">
        <v>46</v>
      </c>
      <c r="F2798" t="s">
        <v>55</v>
      </c>
      <c r="G2798" t="s">
        <v>201</v>
      </c>
      <c r="J2798" t="s">
        <v>201</v>
      </c>
      <c r="K2798" t="s">
        <v>202</v>
      </c>
      <c r="L2798" t="s">
        <v>70</v>
      </c>
      <c r="N2798" t="s">
        <v>170</v>
      </c>
      <c r="O2798" t="s">
        <v>70</v>
      </c>
      <c r="S2798" t="s">
        <v>1138</v>
      </c>
      <c r="U2798" t="s">
        <v>42</v>
      </c>
      <c r="AA2798" t="s">
        <v>42</v>
      </c>
      <c r="AL2798" t="s">
        <v>43</v>
      </c>
    </row>
    <row r="2799" spans="1:38" x14ac:dyDescent="0.25">
      <c r="A2799">
        <v>2797</v>
      </c>
      <c r="B2799" t="s">
        <v>7281</v>
      </c>
      <c r="C2799" s="6" t="s">
        <v>7282</v>
      </c>
      <c r="D2799">
        <v>25</v>
      </c>
      <c r="E2799" t="s">
        <v>46</v>
      </c>
      <c r="F2799" t="s">
        <v>55</v>
      </c>
      <c r="G2799" t="s">
        <v>238</v>
      </c>
      <c r="H2799" t="s">
        <v>93</v>
      </c>
      <c r="J2799" t="s">
        <v>238</v>
      </c>
      <c r="K2799" t="s">
        <v>93</v>
      </c>
      <c r="L2799" t="s">
        <v>70</v>
      </c>
      <c r="N2799" t="s">
        <v>269</v>
      </c>
      <c r="O2799" t="s">
        <v>70</v>
      </c>
      <c r="S2799" t="s">
        <v>89</v>
      </c>
      <c r="U2799" t="s">
        <v>42</v>
      </c>
      <c r="AL2799" t="s">
        <v>43</v>
      </c>
    </row>
    <row r="2800" spans="1:38" x14ac:dyDescent="0.25">
      <c r="A2800">
        <v>2798</v>
      </c>
      <c r="B2800" t="s">
        <v>7283</v>
      </c>
      <c r="C2800" s="6" t="s">
        <v>1502</v>
      </c>
      <c r="D2800">
        <v>22</v>
      </c>
      <c r="E2800" t="s">
        <v>54</v>
      </c>
      <c r="F2800" t="s">
        <v>55</v>
      </c>
      <c r="G2800" t="s">
        <v>357</v>
      </c>
      <c r="H2800" t="s">
        <v>93</v>
      </c>
      <c r="I2800" t="s">
        <v>57</v>
      </c>
      <c r="J2800" t="s">
        <v>357</v>
      </c>
      <c r="K2800" t="s">
        <v>93</v>
      </c>
      <c r="L2800" t="s">
        <v>70</v>
      </c>
      <c r="N2800" t="s">
        <v>59</v>
      </c>
      <c r="O2800" t="s">
        <v>70</v>
      </c>
      <c r="P2800" t="s">
        <v>357</v>
      </c>
      <c r="Q2800" t="s">
        <v>93</v>
      </c>
      <c r="R2800" t="s">
        <v>57</v>
      </c>
      <c r="S2800" t="s">
        <v>4734</v>
      </c>
      <c r="W2800" t="s">
        <v>42</v>
      </c>
      <c r="X2800" t="s">
        <v>42</v>
      </c>
      <c r="AL2800" t="s">
        <v>43</v>
      </c>
    </row>
    <row r="2801" spans="1:38" x14ac:dyDescent="0.25">
      <c r="A2801">
        <v>2799</v>
      </c>
      <c r="B2801" t="s">
        <v>7284</v>
      </c>
      <c r="C2801" s="6" t="s">
        <v>556</v>
      </c>
      <c r="D2801">
        <v>47</v>
      </c>
      <c r="E2801" t="s">
        <v>46</v>
      </c>
      <c r="F2801" t="s">
        <v>55</v>
      </c>
      <c r="G2801" t="s">
        <v>668</v>
      </c>
      <c r="H2801" t="s">
        <v>202</v>
      </c>
      <c r="I2801" t="s">
        <v>57</v>
      </c>
      <c r="J2801" t="s">
        <v>668</v>
      </c>
      <c r="K2801" t="s">
        <v>202</v>
      </c>
      <c r="L2801" t="s">
        <v>70</v>
      </c>
      <c r="N2801" t="s">
        <v>166</v>
      </c>
      <c r="O2801" t="s">
        <v>70</v>
      </c>
      <c r="P2801" t="s">
        <v>668</v>
      </c>
      <c r="Q2801" t="s">
        <v>202</v>
      </c>
      <c r="R2801" t="s">
        <v>57</v>
      </c>
      <c r="S2801" t="s">
        <v>412</v>
      </c>
      <c r="W2801" t="s">
        <v>42</v>
      </c>
      <c r="AL2801" t="s">
        <v>43</v>
      </c>
    </row>
    <row r="2802" spans="1:38" x14ac:dyDescent="0.25">
      <c r="A2802">
        <v>2800</v>
      </c>
      <c r="B2802" t="s">
        <v>7285</v>
      </c>
      <c r="C2802" s="6" t="s">
        <v>1573</v>
      </c>
      <c r="D2802">
        <v>53</v>
      </c>
      <c r="E2802" t="s">
        <v>46</v>
      </c>
      <c r="F2802" t="s">
        <v>55</v>
      </c>
      <c r="G2802" t="s">
        <v>150</v>
      </c>
      <c r="H2802" t="s">
        <v>93</v>
      </c>
      <c r="I2802" t="s">
        <v>57</v>
      </c>
      <c r="J2802" t="s">
        <v>151</v>
      </c>
      <c r="L2802" t="s">
        <v>50</v>
      </c>
      <c r="N2802" t="s">
        <v>69</v>
      </c>
      <c r="O2802" t="s">
        <v>70</v>
      </c>
      <c r="P2802" t="s">
        <v>150</v>
      </c>
      <c r="S2802" t="s">
        <v>7286</v>
      </c>
      <c r="U2802" t="s">
        <v>42</v>
      </c>
      <c r="V2802" t="s">
        <v>42</v>
      </c>
      <c r="W2802" t="s">
        <v>42</v>
      </c>
      <c r="AK2802" t="s">
        <v>42</v>
      </c>
      <c r="AL2802" t="s">
        <v>43</v>
      </c>
    </row>
    <row r="2803" spans="1:38" x14ac:dyDescent="0.25">
      <c r="A2803">
        <v>2801</v>
      </c>
      <c r="B2803" t="s">
        <v>7287</v>
      </c>
      <c r="C2803" s="6" t="s">
        <v>559</v>
      </c>
      <c r="D2803">
        <v>43</v>
      </c>
      <c r="E2803" t="s">
        <v>46</v>
      </c>
      <c r="F2803" t="s">
        <v>106</v>
      </c>
      <c r="G2803" t="s">
        <v>7288</v>
      </c>
      <c r="H2803" t="s">
        <v>7289</v>
      </c>
      <c r="I2803" t="s">
        <v>1079</v>
      </c>
      <c r="J2803" t="s">
        <v>238</v>
      </c>
      <c r="K2803" t="s">
        <v>93</v>
      </c>
      <c r="L2803" t="s">
        <v>50</v>
      </c>
      <c r="N2803" t="s">
        <v>166</v>
      </c>
      <c r="O2803" t="s">
        <v>60</v>
      </c>
      <c r="S2803" t="s">
        <v>7290</v>
      </c>
      <c r="U2803" t="s">
        <v>42</v>
      </c>
      <c r="W2803" t="s">
        <v>42</v>
      </c>
      <c r="X2803" t="s">
        <v>42</v>
      </c>
      <c r="AA2803" t="s">
        <v>42</v>
      </c>
      <c r="AK2803" t="s">
        <v>42</v>
      </c>
      <c r="AL2803" t="s">
        <v>43</v>
      </c>
    </row>
    <row r="2804" spans="1:38" x14ac:dyDescent="0.25">
      <c r="A2804">
        <v>2802</v>
      </c>
      <c r="B2804" t="s">
        <v>7291</v>
      </c>
      <c r="C2804" s="6" t="s">
        <v>3593</v>
      </c>
      <c r="D2804">
        <v>47</v>
      </c>
      <c r="E2804" t="s">
        <v>54</v>
      </c>
      <c r="F2804" t="s">
        <v>55</v>
      </c>
      <c r="J2804" t="s">
        <v>165</v>
      </c>
      <c r="K2804" t="s">
        <v>93</v>
      </c>
      <c r="L2804" t="s">
        <v>50</v>
      </c>
      <c r="O2804" t="s">
        <v>287</v>
      </c>
      <c r="P2804" t="s">
        <v>165</v>
      </c>
      <c r="Q2804" t="s">
        <v>93</v>
      </c>
      <c r="R2804" t="s">
        <v>57</v>
      </c>
      <c r="S2804" t="s">
        <v>7292</v>
      </c>
      <c r="U2804" t="s">
        <v>42</v>
      </c>
      <c r="AK2804" t="s">
        <v>42</v>
      </c>
      <c r="AL2804" t="s">
        <v>43</v>
      </c>
    </row>
    <row r="2805" spans="1:38" x14ac:dyDescent="0.25">
      <c r="A2805">
        <v>2803</v>
      </c>
      <c r="B2805" t="s">
        <v>7293</v>
      </c>
      <c r="C2805" s="6" t="s">
        <v>3975</v>
      </c>
      <c r="D2805">
        <v>27</v>
      </c>
      <c r="E2805" t="s">
        <v>46</v>
      </c>
      <c r="F2805" t="s">
        <v>106</v>
      </c>
      <c r="G2805" t="s">
        <v>208</v>
      </c>
      <c r="J2805" t="s">
        <v>208</v>
      </c>
      <c r="L2805" t="s">
        <v>70</v>
      </c>
      <c r="N2805" t="s">
        <v>7294</v>
      </c>
      <c r="O2805" t="s">
        <v>70</v>
      </c>
      <c r="S2805" t="s">
        <v>7295</v>
      </c>
      <c r="U2805" t="s">
        <v>42</v>
      </c>
      <c r="AA2805" t="s">
        <v>42</v>
      </c>
      <c r="AI2805" t="s">
        <v>3366</v>
      </c>
      <c r="AL2805" t="s">
        <v>43</v>
      </c>
    </row>
    <row r="2806" spans="1:38" x14ac:dyDescent="0.25">
      <c r="A2806">
        <v>2804</v>
      </c>
      <c r="B2806" t="s">
        <v>7296</v>
      </c>
      <c r="C2806" s="6" t="s">
        <v>614</v>
      </c>
      <c r="D2806">
        <v>57</v>
      </c>
      <c r="E2806" t="s">
        <v>46</v>
      </c>
      <c r="F2806" t="s">
        <v>55</v>
      </c>
      <c r="G2806" t="s">
        <v>2299</v>
      </c>
      <c r="H2806" t="s">
        <v>49</v>
      </c>
      <c r="I2806" t="s">
        <v>57</v>
      </c>
      <c r="J2806" t="s">
        <v>48</v>
      </c>
      <c r="L2806" t="s">
        <v>50</v>
      </c>
      <c r="N2806" t="s">
        <v>69</v>
      </c>
      <c r="O2806" t="s">
        <v>60</v>
      </c>
      <c r="P2806" t="s">
        <v>61</v>
      </c>
      <c r="S2806" t="s">
        <v>587</v>
      </c>
      <c r="W2806" t="s">
        <v>42</v>
      </c>
      <c r="Y2806" t="s">
        <v>42</v>
      </c>
      <c r="AK2806" t="s">
        <v>42</v>
      </c>
      <c r="AL2806" t="s">
        <v>43</v>
      </c>
    </row>
    <row r="2807" spans="1:38" x14ac:dyDescent="0.25">
      <c r="A2807">
        <v>2805</v>
      </c>
      <c r="B2807" t="s">
        <v>7297</v>
      </c>
      <c r="C2807" s="6" t="s">
        <v>7298</v>
      </c>
      <c r="D2807">
        <v>72</v>
      </c>
      <c r="E2807" t="s">
        <v>46</v>
      </c>
      <c r="F2807" t="s">
        <v>55</v>
      </c>
      <c r="G2807" t="s">
        <v>82</v>
      </c>
      <c r="H2807" t="s">
        <v>82</v>
      </c>
      <c r="I2807" t="s">
        <v>57</v>
      </c>
      <c r="J2807" t="s">
        <v>82</v>
      </c>
      <c r="K2807" t="s">
        <v>82</v>
      </c>
      <c r="L2807" t="s">
        <v>70</v>
      </c>
      <c r="N2807" t="s">
        <v>170</v>
      </c>
      <c r="O2807" t="s">
        <v>70</v>
      </c>
      <c r="P2807" t="s">
        <v>82</v>
      </c>
      <c r="Q2807" t="s">
        <v>82</v>
      </c>
      <c r="S2807" t="s">
        <v>7299</v>
      </c>
      <c r="U2807" t="s">
        <v>42</v>
      </c>
      <c r="W2807" t="s">
        <v>42</v>
      </c>
      <c r="X2807" t="s">
        <v>42</v>
      </c>
      <c r="AK2807" t="s">
        <v>42</v>
      </c>
      <c r="AL2807" t="s">
        <v>43</v>
      </c>
    </row>
    <row r="2808" spans="1:38" x14ac:dyDescent="0.25">
      <c r="A2808">
        <v>2806</v>
      </c>
      <c r="B2808" t="s">
        <v>7300</v>
      </c>
      <c r="C2808" s="6" t="s">
        <v>6350</v>
      </c>
      <c r="D2808">
        <v>44</v>
      </c>
      <c r="E2808" t="s">
        <v>46</v>
      </c>
      <c r="F2808" t="s">
        <v>55</v>
      </c>
      <c r="G2808" t="s">
        <v>3638</v>
      </c>
      <c r="H2808" t="s">
        <v>93</v>
      </c>
      <c r="I2808" t="s">
        <v>57</v>
      </c>
      <c r="J2808" t="s">
        <v>3638</v>
      </c>
      <c r="K2808" t="s">
        <v>93</v>
      </c>
      <c r="L2808" t="s">
        <v>70</v>
      </c>
      <c r="N2808" t="s">
        <v>166</v>
      </c>
      <c r="O2808" t="s">
        <v>70</v>
      </c>
      <c r="P2808" t="s">
        <v>3638</v>
      </c>
      <c r="Q2808" t="s">
        <v>93</v>
      </c>
      <c r="R2808" t="s">
        <v>57</v>
      </c>
      <c r="S2808" t="s">
        <v>7301</v>
      </c>
      <c r="V2808" t="s">
        <v>42</v>
      </c>
      <c r="Y2808" t="s">
        <v>42</v>
      </c>
      <c r="AL2808" t="s">
        <v>43</v>
      </c>
    </row>
    <row r="2809" spans="1:38" x14ac:dyDescent="0.25">
      <c r="A2809">
        <v>2807</v>
      </c>
      <c r="B2809" t="s">
        <v>7302</v>
      </c>
      <c r="C2809" s="6" t="s">
        <v>7303</v>
      </c>
      <c r="D2809">
        <v>41</v>
      </c>
      <c r="E2809" t="s">
        <v>46</v>
      </c>
      <c r="F2809" t="s">
        <v>106</v>
      </c>
      <c r="G2809" t="s">
        <v>208</v>
      </c>
      <c r="H2809" t="s">
        <v>93</v>
      </c>
      <c r="J2809" t="s">
        <v>208</v>
      </c>
      <c r="K2809" t="s">
        <v>93</v>
      </c>
      <c r="L2809" t="s">
        <v>34</v>
      </c>
      <c r="N2809" t="s">
        <v>83</v>
      </c>
      <c r="O2809" t="s">
        <v>34</v>
      </c>
      <c r="S2809" t="s">
        <v>84</v>
      </c>
      <c r="U2809" t="s">
        <v>42</v>
      </c>
      <c r="AL2809" t="s">
        <v>43</v>
      </c>
    </row>
    <row r="2810" spans="1:38" x14ac:dyDescent="0.25">
      <c r="A2810">
        <v>2808</v>
      </c>
      <c r="B2810" t="s">
        <v>7304</v>
      </c>
      <c r="C2810" s="6" t="s">
        <v>7305</v>
      </c>
      <c r="D2810">
        <v>67</v>
      </c>
      <c r="E2810" t="s">
        <v>46</v>
      </c>
      <c r="F2810" t="s">
        <v>55</v>
      </c>
      <c r="G2810" t="s">
        <v>793</v>
      </c>
      <c r="H2810" t="s">
        <v>137</v>
      </c>
      <c r="J2810" t="s">
        <v>793</v>
      </c>
      <c r="K2810" t="s">
        <v>137</v>
      </c>
      <c r="L2810" t="s">
        <v>70</v>
      </c>
      <c r="N2810" t="s">
        <v>102</v>
      </c>
      <c r="O2810" t="s">
        <v>70</v>
      </c>
      <c r="S2810" t="s">
        <v>111</v>
      </c>
      <c r="W2810" t="s">
        <v>7306</v>
      </c>
      <c r="Y2810" t="s">
        <v>42</v>
      </c>
      <c r="AC2810" t="s">
        <v>42</v>
      </c>
      <c r="AL2810" t="s">
        <v>43</v>
      </c>
    </row>
    <row r="2811" spans="1:38" x14ac:dyDescent="0.25">
      <c r="A2811">
        <v>2809</v>
      </c>
      <c r="B2811" t="s">
        <v>7307</v>
      </c>
      <c r="C2811" s="6" t="s">
        <v>3669</v>
      </c>
      <c r="D2811">
        <v>50</v>
      </c>
      <c r="E2811" t="s">
        <v>46</v>
      </c>
      <c r="F2811" t="s">
        <v>106</v>
      </c>
      <c r="G2811" t="s">
        <v>208</v>
      </c>
      <c r="H2811" t="s">
        <v>93</v>
      </c>
      <c r="I2811" t="s">
        <v>57</v>
      </c>
      <c r="J2811" t="s">
        <v>208</v>
      </c>
      <c r="L2811" t="s">
        <v>70</v>
      </c>
      <c r="N2811" t="s">
        <v>927</v>
      </c>
      <c r="O2811" t="s">
        <v>70</v>
      </c>
      <c r="P2811" t="s">
        <v>208</v>
      </c>
      <c r="S2811" t="s">
        <v>7308</v>
      </c>
      <c r="V2811" t="s">
        <v>42</v>
      </c>
      <c r="W2811" t="s">
        <v>42</v>
      </c>
      <c r="Y2811" t="s">
        <v>42</v>
      </c>
      <c r="AI2811" t="s">
        <v>4174</v>
      </c>
      <c r="AK2811" t="s">
        <v>42</v>
      </c>
      <c r="AL2811" t="s">
        <v>43</v>
      </c>
    </row>
    <row r="2812" spans="1:38" x14ac:dyDescent="0.25">
      <c r="A2812">
        <v>2810</v>
      </c>
      <c r="B2812" t="s">
        <v>7309</v>
      </c>
      <c r="C2812" s="6" t="s">
        <v>950</v>
      </c>
      <c r="D2812">
        <v>41</v>
      </c>
      <c r="E2812" t="s">
        <v>46</v>
      </c>
      <c r="F2812" t="s">
        <v>55</v>
      </c>
      <c r="G2812" t="s">
        <v>92</v>
      </c>
      <c r="H2812" t="s">
        <v>93</v>
      </c>
      <c r="I2812" t="s">
        <v>57</v>
      </c>
      <c r="J2812" t="s">
        <v>92</v>
      </c>
      <c r="K2812" t="s">
        <v>93</v>
      </c>
      <c r="L2812" t="s">
        <v>70</v>
      </c>
      <c r="N2812" t="s">
        <v>59</v>
      </c>
      <c r="O2812" t="s">
        <v>70</v>
      </c>
      <c r="P2812" t="s">
        <v>92</v>
      </c>
      <c r="Q2812" t="s">
        <v>93</v>
      </c>
      <c r="R2812" t="s">
        <v>57</v>
      </c>
      <c r="S2812" t="s">
        <v>7310</v>
      </c>
      <c r="U2812" t="s">
        <v>42</v>
      </c>
      <c r="V2812" t="s">
        <v>42</v>
      </c>
      <c r="W2812" t="s">
        <v>42</v>
      </c>
      <c r="AD2812" t="s">
        <v>42</v>
      </c>
      <c r="AL2812" t="s">
        <v>43</v>
      </c>
    </row>
    <row r="2813" spans="1:38" x14ac:dyDescent="0.25">
      <c r="A2813">
        <v>2811</v>
      </c>
      <c r="B2813" t="s">
        <v>7311</v>
      </c>
      <c r="C2813" s="6" t="s">
        <v>1547</v>
      </c>
      <c r="D2813">
        <v>59</v>
      </c>
      <c r="E2813" t="s">
        <v>46</v>
      </c>
      <c r="F2813" t="s">
        <v>55</v>
      </c>
      <c r="G2813" t="s">
        <v>81</v>
      </c>
      <c r="J2813" t="s">
        <v>81</v>
      </c>
      <c r="K2813" t="s">
        <v>82</v>
      </c>
      <c r="L2813" t="s">
        <v>70</v>
      </c>
      <c r="N2813" t="s">
        <v>102</v>
      </c>
      <c r="O2813" t="s">
        <v>70</v>
      </c>
      <c r="S2813" t="s">
        <v>7312</v>
      </c>
      <c r="T2813" t="s">
        <v>6471</v>
      </c>
      <c r="AF2813" t="s">
        <v>42</v>
      </c>
      <c r="AL2813" t="s">
        <v>43</v>
      </c>
    </row>
    <row r="2814" spans="1:38" x14ac:dyDescent="0.25">
      <c r="A2814">
        <v>2812</v>
      </c>
      <c r="B2814" t="s">
        <v>7313</v>
      </c>
      <c r="C2814" s="6" t="s">
        <v>7314</v>
      </c>
      <c r="D2814">
        <v>20</v>
      </c>
      <c r="E2814" t="s">
        <v>46</v>
      </c>
      <c r="F2814" t="s">
        <v>55</v>
      </c>
      <c r="G2814" t="s">
        <v>7315</v>
      </c>
      <c r="H2814" t="s">
        <v>7316</v>
      </c>
      <c r="J2814" t="s">
        <v>93</v>
      </c>
      <c r="K2814" t="s">
        <v>93</v>
      </c>
      <c r="L2814" t="s">
        <v>50</v>
      </c>
      <c r="N2814" t="s">
        <v>269</v>
      </c>
      <c r="O2814" t="s">
        <v>411</v>
      </c>
      <c r="S2814" t="s">
        <v>84</v>
      </c>
      <c r="U2814" t="s">
        <v>42</v>
      </c>
      <c r="AL2814" t="s">
        <v>43</v>
      </c>
    </row>
    <row r="2815" spans="1:38" x14ac:dyDescent="0.25">
      <c r="A2815">
        <v>2813</v>
      </c>
      <c r="B2815" t="s">
        <v>7317</v>
      </c>
      <c r="C2815" s="6" t="s">
        <v>4015</v>
      </c>
      <c r="D2815">
        <v>37</v>
      </c>
      <c r="E2815" t="s">
        <v>54</v>
      </c>
      <c r="F2815" t="s">
        <v>55</v>
      </c>
      <c r="G2815" t="s">
        <v>7318</v>
      </c>
      <c r="H2815" t="s">
        <v>7319</v>
      </c>
      <c r="I2815" t="s">
        <v>7320</v>
      </c>
      <c r="J2815" t="s">
        <v>165</v>
      </c>
      <c r="K2815" t="s">
        <v>93</v>
      </c>
      <c r="L2815" t="s">
        <v>34</v>
      </c>
      <c r="M2815" t="s">
        <v>7321</v>
      </c>
      <c r="N2815" t="s">
        <v>59</v>
      </c>
      <c r="O2815" t="s">
        <v>287</v>
      </c>
      <c r="P2815" t="s">
        <v>165</v>
      </c>
      <c r="Q2815" t="s">
        <v>93</v>
      </c>
      <c r="R2815" t="s">
        <v>57</v>
      </c>
      <c r="S2815" t="s">
        <v>7322</v>
      </c>
      <c r="W2815" t="s">
        <v>42</v>
      </c>
      <c r="AA2815" t="s">
        <v>42</v>
      </c>
      <c r="AC2815" t="s">
        <v>42</v>
      </c>
      <c r="AL2815" t="s">
        <v>43</v>
      </c>
    </row>
    <row r="2816" spans="1:38" x14ac:dyDescent="0.25">
      <c r="A2816">
        <v>2814</v>
      </c>
      <c r="B2816" t="s">
        <v>7323</v>
      </c>
      <c r="C2816" s="6" t="s">
        <v>2501</v>
      </c>
      <c r="D2816">
        <v>44</v>
      </c>
      <c r="E2816" t="s">
        <v>46</v>
      </c>
      <c r="F2816" t="s">
        <v>55</v>
      </c>
      <c r="G2816" t="s">
        <v>165</v>
      </c>
      <c r="H2816" t="s">
        <v>93</v>
      </c>
      <c r="I2816" t="s">
        <v>57</v>
      </c>
      <c r="J2816" t="s">
        <v>165</v>
      </c>
      <c r="K2816" t="s">
        <v>93</v>
      </c>
      <c r="L2816" t="s">
        <v>70</v>
      </c>
      <c r="N2816" t="s">
        <v>59</v>
      </c>
      <c r="O2816" t="s">
        <v>3482</v>
      </c>
      <c r="P2816" t="s">
        <v>165</v>
      </c>
      <c r="Q2816" t="s">
        <v>93</v>
      </c>
      <c r="R2816" t="s">
        <v>57</v>
      </c>
      <c r="S2816" t="s">
        <v>7324</v>
      </c>
      <c r="U2816" t="s">
        <v>42</v>
      </c>
      <c r="W2816" t="s">
        <v>42</v>
      </c>
      <c r="Y2816" t="s">
        <v>42</v>
      </c>
      <c r="AC2816" t="s">
        <v>42</v>
      </c>
      <c r="AL2816" t="s">
        <v>43</v>
      </c>
    </row>
    <row r="2817" spans="1:38" x14ac:dyDescent="0.25">
      <c r="A2817">
        <v>2815</v>
      </c>
      <c r="B2817" t="s">
        <v>7325</v>
      </c>
      <c r="C2817" s="6" t="s">
        <v>2551</v>
      </c>
      <c r="D2817">
        <v>39</v>
      </c>
      <c r="E2817" t="s">
        <v>46</v>
      </c>
      <c r="F2817" t="s">
        <v>55</v>
      </c>
      <c r="G2817" t="s">
        <v>341</v>
      </c>
      <c r="H2817" t="s">
        <v>101</v>
      </c>
      <c r="I2817" t="s">
        <v>57</v>
      </c>
      <c r="J2817" t="s">
        <v>341</v>
      </c>
      <c r="K2817" t="s">
        <v>101</v>
      </c>
      <c r="L2817" t="s">
        <v>34</v>
      </c>
      <c r="O2817" t="s">
        <v>298</v>
      </c>
      <c r="S2817" t="s">
        <v>7326</v>
      </c>
      <c r="V2817" t="s">
        <v>42</v>
      </c>
      <c r="AA2817" t="s">
        <v>42</v>
      </c>
      <c r="AL2817" t="s">
        <v>43</v>
      </c>
    </row>
    <row r="2818" spans="1:38" x14ac:dyDescent="0.25">
      <c r="A2818">
        <v>2816</v>
      </c>
      <c r="B2818" t="s">
        <v>7327</v>
      </c>
      <c r="C2818" s="6" t="s">
        <v>1539</v>
      </c>
      <c r="D2818">
        <v>30</v>
      </c>
      <c r="E2818" t="s">
        <v>46</v>
      </c>
      <c r="F2818" t="s">
        <v>55</v>
      </c>
      <c r="G2818" t="s">
        <v>201</v>
      </c>
      <c r="H2818" t="s">
        <v>202</v>
      </c>
      <c r="I2818" t="s">
        <v>57</v>
      </c>
      <c r="J2818" t="s">
        <v>201</v>
      </c>
      <c r="L2818" t="s">
        <v>70</v>
      </c>
      <c r="N2818" t="s">
        <v>7328</v>
      </c>
      <c r="O2818" t="s">
        <v>287</v>
      </c>
      <c r="P2818" t="s">
        <v>201</v>
      </c>
      <c r="S2818" t="s">
        <v>412</v>
      </c>
      <c r="W2818" t="s">
        <v>42</v>
      </c>
      <c r="AK2818" t="s">
        <v>42</v>
      </c>
      <c r="AL2818" t="s">
        <v>43</v>
      </c>
    </row>
    <row r="2819" spans="1:38" x14ac:dyDescent="0.25">
      <c r="A2819">
        <v>2817</v>
      </c>
      <c r="B2819" t="s">
        <v>7329</v>
      </c>
      <c r="C2819" s="6" t="s">
        <v>5137</v>
      </c>
      <c r="D2819">
        <v>32</v>
      </c>
      <c r="E2819" t="s">
        <v>46</v>
      </c>
      <c r="F2819" t="s">
        <v>55</v>
      </c>
      <c r="J2819" t="s">
        <v>1500</v>
      </c>
      <c r="L2819" t="s">
        <v>34</v>
      </c>
      <c r="M2819" t="s">
        <v>3294</v>
      </c>
      <c r="N2819" t="s">
        <v>166</v>
      </c>
      <c r="O2819" t="s">
        <v>287</v>
      </c>
      <c r="S2819" t="s">
        <v>7330</v>
      </c>
      <c r="U2819" t="s">
        <v>42</v>
      </c>
      <c r="AC2819" t="s">
        <v>42</v>
      </c>
      <c r="AL2819" t="s">
        <v>43</v>
      </c>
    </row>
    <row r="2820" spans="1:38" x14ac:dyDescent="0.25">
      <c r="A2820">
        <v>2818</v>
      </c>
      <c r="B2820" t="s">
        <v>7331</v>
      </c>
      <c r="C2820" s="6" t="s">
        <v>4015</v>
      </c>
      <c r="D2820">
        <v>64</v>
      </c>
      <c r="E2820" t="s">
        <v>46</v>
      </c>
      <c r="F2820" t="s">
        <v>55</v>
      </c>
      <c r="G2820" t="s">
        <v>2000</v>
      </c>
      <c r="I2820" t="s">
        <v>57</v>
      </c>
      <c r="J2820" t="s">
        <v>82</v>
      </c>
      <c r="K2820" t="s">
        <v>82</v>
      </c>
      <c r="L2820" t="s">
        <v>34</v>
      </c>
      <c r="M2820" t="s">
        <v>7332</v>
      </c>
      <c r="N2820" t="s">
        <v>59</v>
      </c>
      <c r="O2820" t="s">
        <v>110</v>
      </c>
      <c r="P2820" t="s">
        <v>82</v>
      </c>
      <c r="Q2820" t="s">
        <v>82</v>
      </c>
      <c r="R2820" t="s">
        <v>57</v>
      </c>
      <c r="S2820" t="s">
        <v>7333</v>
      </c>
      <c r="V2820" t="s">
        <v>42</v>
      </c>
      <c r="AL2820" t="s">
        <v>43</v>
      </c>
    </row>
    <row r="2821" spans="1:38" x14ac:dyDescent="0.25">
      <c r="A2821">
        <v>2819</v>
      </c>
      <c r="B2821" t="s">
        <v>7334</v>
      </c>
      <c r="C2821" s="6" t="s">
        <v>3389</v>
      </c>
      <c r="D2821">
        <v>54</v>
      </c>
      <c r="E2821" t="s">
        <v>54</v>
      </c>
      <c r="F2821" t="s">
        <v>55</v>
      </c>
      <c r="G2821" t="s">
        <v>178</v>
      </c>
      <c r="H2821" t="s">
        <v>82</v>
      </c>
      <c r="I2821" t="s">
        <v>57</v>
      </c>
      <c r="J2821" t="s">
        <v>178</v>
      </c>
      <c r="K2821" t="s">
        <v>82</v>
      </c>
      <c r="L2821" t="s">
        <v>70</v>
      </c>
      <c r="N2821" t="s">
        <v>59</v>
      </c>
      <c r="O2821" t="s">
        <v>70</v>
      </c>
      <c r="P2821" t="s">
        <v>178</v>
      </c>
      <c r="Q2821" t="s">
        <v>82</v>
      </c>
      <c r="R2821" t="s">
        <v>57</v>
      </c>
      <c r="S2821" t="s">
        <v>7335</v>
      </c>
      <c r="U2821" t="s">
        <v>42</v>
      </c>
      <c r="AL2821" t="s">
        <v>43</v>
      </c>
    </row>
    <row r="2822" spans="1:38" x14ac:dyDescent="0.25">
      <c r="A2822">
        <v>2820</v>
      </c>
      <c r="B2822" t="s">
        <v>7336</v>
      </c>
      <c r="C2822" s="6" t="s">
        <v>7337</v>
      </c>
      <c r="D2822">
        <v>55</v>
      </c>
      <c r="E2822" t="s">
        <v>46</v>
      </c>
      <c r="F2822" t="s">
        <v>55</v>
      </c>
      <c r="G2822" t="s">
        <v>178</v>
      </c>
      <c r="H2822" t="s">
        <v>82</v>
      </c>
      <c r="I2822" t="s">
        <v>57</v>
      </c>
      <c r="J2822" t="s">
        <v>178</v>
      </c>
      <c r="K2822" t="s">
        <v>82</v>
      </c>
      <c r="L2822" t="s">
        <v>50</v>
      </c>
      <c r="O2822" t="s">
        <v>70</v>
      </c>
      <c r="S2822" t="s">
        <v>7338</v>
      </c>
      <c r="U2822" t="s">
        <v>42</v>
      </c>
      <c r="V2822" t="s">
        <v>42</v>
      </c>
      <c r="AC2822" t="s">
        <v>42</v>
      </c>
      <c r="AK2822" t="s">
        <v>42</v>
      </c>
      <c r="AL2822" t="s">
        <v>43</v>
      </c>
    </row>
    <row r="2823" spans="1:38" x14ac:dyDescent="0.25">
      <c r="A2823">
        <v>2821</v>
      </c>
      <c r="B2823" t="s">
        <v>7339</v>
      </c>
      <c r="C2823" s="6" t="s">
        <v>1403</v>
      </c>
      <c r="D2823">
        <v>42</v>
      </c>
      <c r="E2823" t="s">
        <v>46</v>
      </c>
      <c r="F2823" t="s">
        <v>55</v>
      </c>
      <c r="G2823" t="s">
        <v>7340</v>
      </c>
      <c r="H2823" t="s">
        <v>251</v>
      </c>
      <c r="I2823" t="s">
        <v>57</v>
      </c>
      <c r="J2823" t="s">
        <v>7340</v>
      </c>
      <c r="K2823" t="s">
        <v>251</v>
      </c>
      <c r="L2823" t="s">
        <v>70</v>
      </c>
      <c r="N2823" t="s">
        <v>7341</v>
      </c>
      <c r="O2823" t="s">
        <v>70</v>
      </c>
      <c r="P2823" t="s">
        <v>7340</v>
      </c>
      <c r="Q2823" t="s">
        <v>251</v>
      </c>
      <c r="S2823" t="s">
        <v>2540</v>
      </c>
      <c r="W2823" t="s">
        <v>42</v>
      </c>
      <c r="AA2823" t="s">
        <v>42</v>
      </c>
      <c r="AK2823" t="s">
        <v>42</v>
      </c>
      <c r="AL2823" t="s">
        <v>43</v>
      </c>
    </row>
    <row r="2824" spans="1:38" x14ac:dyDescent="0.25">
      <c r="A2824">
        <v>2822</v>
      </c>
      <c r="B2824" t="s">
        <v>7342</v>
      </c>
      <c r="C2824" s="6" t="s">
        <v>2533</v>
      </c>
      <c r="D2824">
        <v>30</v>
      </c>
      <c r="E2824" t="s">
        <v>46</v>
      </c>
      <c r="F2824" t="s">
        <v>55</v>
      </c>
      <c r="G2824" t="s">
        <v>201</v>
      </c>
      <c r="H2824" t="s">
        <v>202</v>
      </c>
      <c r="I2824" t="s">
        <v>57</v>
      </c>
      <c r="J2824" t="s">
        <v>82</v>
      </c>
      <c r="K2824" t="s">
        <v>82</v>
      </c>
      <c r="L2824" t="s">
        <v>50</v>
      </c>
      <c r="N2824" t="s">
        <v>59</v>
      </c>
      <c r="O2824" t="s">
        <v>70</v>
      </c>
      <c r="P2824" t="s">
        <v>201</v>
      </c>
      <c r="Q2824" t="s">
        <v>202</v>
      </c>
      <c r="R2824" t="s">
        <v>57</v>
      </c>
      <c r="S2824" t="s">
        <v>338</v>
      </c>
      <c r="W2824" t="s">
        <v>42</v>
      </c>
      <c r="AA2824" t="s">
        <v>42</v>
      </c>
      <c r="AL2824" t="s">
        <v>43</v>
      </c>
    </row>
    <row r="2825" spans="1:38" x14ac:dyDescent="0.25">
      <c r="A2825">
        <v>2823</v>
      </c>
      <c r="B2825" t="s">
        <v>7343</v>
      </c>
      <c r="C2825" s="6" t="s">
        <v>5942</v>
      </c>
      <c r="D2825">
        <v>66</v>
      </c>
      <c r="E2825" t="s">
        <v>54</v>
      </c>
      <c r="F2825" t="s">
        <v>55</v>
      </c>
      <c r="G2825" t="s">
        <v>4215</v>
      </c>
      <c r="H2825" t="s">
        <v>251</v>
      </c>
      <c r="I2825" t="s">
        <v>57</v>
      </c>
      <c r="J2825" t="s">
        <v>362</v>
      </c>
      <c r="K2825" t="s">
        <v>251</v>
      </c>
      <c r="L2825" t="s">
        <v>34</v>
      </c>
      <c r="M2825" t="s">
        <v>7344</v>
      </c>
      <c r="N2825" t="s">
        <v>59</v>
      </c>
      <c r="O2825" t="s">
        <v>110</v>
      </c>
      <c r="P2825" t="s">
        <v>362</v>
      </c>
      <c r="Q2825" t="s">
        <v>251</v>
      </c>
      <c r="S2825" t="s">
        <v>7345</v>
      </c>
      <c r="V2825" t="s">
        <v>42</v>
      </c>
      <c r="W2825" t="s">
        <v>42</v>
      </c>
      <c r="AC2825" t="s">
        <v>42</v>
      </c>
      <c r="AK2825" t="s">
        <v>42</v>
      </c>
      <c r="AL2825" t="s">
        <v>43</v>
      </c>
    </row>
    <row r="2826" spans="1:38" x14ac:dyDescent="0.25">
      <c r="A2826">
        <v>2824</v>
      </c>
      <c r="B2826" t="s">
        <v>7346</v>
      </c>
      <c r="C2826" s="6" t="s">
        <v>7347</v>
      </c>
      <c r="D2826">
        <v>24</v>
      </c>
      <c r="E2826" t="s">
        <v>46</v>
      </c>
      <c r="F2826" t="s">
        <v>55</v>
      </c>
      <c r="G2826" t="s">
        <v>496</v>
      </c>
      <c r="J2826" t="s">
        <v>101</v>
      </c>
      <c r="K2826" t="s">
        <v>101</v>
      </c>
      <c r="L2826" t="s">
        <v>50</v>
      </c>
      <c r="N2826" t="s">
        <v>83</v>
      </c>
      <c r="O2826" t="s">
        <v>70</v>
      </c>
      <c r="S2826" t="s">
        <v>84</v>
      </c>
      <c r="U2826" t="s">
        <v>42</v>
      </c>
      <c r="AL2826" t="s">
        <v>43</v>
      </c>
    </row>
    <row r="2827" spans="1:38" x14ac:dyDescent="0.25">
      <c r="A2827">
        <v>2825</v>
      </c>
      <c r="B2827" t="s">
        <v>7348</v>
      </c>
      <c r="C2827" s="6" t="s">
        <v>1694</v>
      </c>
      <c r="D2827">
        <v>49</v>
      </c>
      <c r="E2827" t="s">
        <v>46</v>
      </c>
      <c r="F2827" t="s">
        <v>55</v>
      </c>
      <c r="G2827" t="s">
        <v>81</v>
      </c>
      <c r="H2827" t="s">
        <v>82</v>
      </c>
      <c r="I2827" t="s">
        <v>57</v>
      </c>
      <c r="J2827" t="s">
        <v>82</v>
      </c>
      <c r="L2827" t="s">
        <v>34</v>
      </c>
      <c r="M2827" t="s">
        <v>2436</v>
      </c>
      <c r="N2827" t="s">
        <v>2057</v>
      </c>
      <c r="O2827" t="s">
        <v>110</v>
      </c>
      <c r="P2827" t="s">
        <v>82</v>
      </c>
      <c r="S2827" t="s">
        <v>6343</v>
      </c>
      <c r="U2827" t="s">
        <v>42</v>
      </c>
      <c r="W2827" t="s">
        <v>42</v>
      </c>
      <c r="AK2827" t="s">
        <v>42</v>
      </c>
      <c r="AL2827" t="s">
        <v>43</v>
      </c>
    </row>
    <row r="2828" spans="1:38" x14ac:dyDescent="0.25">
      <c r="A2828">
        <v>2826</v>
      </c>
      <c r="B2828" t="s">
        <v>7349</v>
      </c>
      <c r="C2828" s="6" t="s">
        <v>4413</v>
      </c>
      <c r="D2828">
        <v>29</v>
      </c>
      <c r="E2828" t="s">
        <v>54</v>
      </c>
      <c r="F2828" t="s">
        <v>55</v>
      </c>
      <c r="G2828" t="s">
        <v>208</v>
      </c>
      <c r="H2828" t="s">
        <v>93</v>
      </c>
      <c r="I2828" t="s">
        <v>57</v>
      </c>
      <c r="J2828" t="s">
        <v>208</v>
      </c>
      <c r="L2828" t="s">
        <v>50</v>
      </c>
      <c r="N2828" t="s">
        <v>2042</v>
      </c>
      <c r="O2828" t="s">
        <v>70</v>
      </c>
      <c r="P2828" t="s">
        <v>208</v>
      </c>
      <c r="S2828" t="s">
        <v>7350</v>
      </c>
      <c r="AC2828" t="s">
        <v>42</v>
      </c>
      <c r="AF2828" t="s">
        <v>42</v>
      </c>
      <c r="AK2828" t="s">
        <v>42</v>
      </c>
      <c r="AL2828" t="s">
        <v>43</v>
      </c>
    </row>
    <row r="2829" spans="1:38" x14ac:dyDescent="0.25">
      <c r="A2829">
        <v>2827</v>
      </c>
      <c r="B2829" t="s">
        <v>7351</v>
      </c>
      <c r="C2829" s="6" t="s">
        <v>1672</v>
      </c>
      <c r="D2829">
        <v>54</v>
      </c>
      <c r="E2829" t="s">
        <v>46</v>
      </c>
      <c r="F2829" t="s">
        <v>55</v>
      </c>
      <c r="G2829" t="s">
        <v>362</v>
      </c>
      <c r="H2829" t="s">
        <v>251</v>
      </c>
      <c r="I2829" t="s">
        <v>57</v>
      </c>
      <c r="J2829" t="s">
        <v>362</v>
      </c>
      <c r="K2829" t="s">
        <v>251</v>
      </c>
      <c r="L2829" t="s">
        <v>70</v>
      </c>
      <c r="N2829" t="s">
        <v>350</v>
      </c>
      <c r="O2829" t="s">
        <v>70</v>
      </c>
      <c r="P2829" t="s">
        <v>362</v>
      </c>
      <c r="Q2829" t="s">
        <v>251</v>
      </c>
      <c r="R2829" t="s">
        <v>57</v>
      </c>
      <c r="S2829" t="s">
        <v>7352</v>
      </c>
      <c r="V2829" t="s">
        <v>42</v>
      </c>
      <c r="W2829" t="s">
        <v>42</v>
      </c>
      <c r="X2829" t="s">
        <v>42</v>
      </c>
      <c r="AL2829" t="s">
        <v>43</v>
      </c>
    </row>
    <row r="2830" spans="1:38" x14ac:dyDescent="0.25">
      <c r="A2830">
        <v>2828</v>
      </c>
      <c r="B2830" t="s">
        <v>7353</v>
      </c>
      <c r="C2830" s="6" t="s">
        <v>2586</v>
      </c>
      <c r="D2830">
        <v>44</v>
      </c>
      <c r="E2830" t="s">
        <v>46</v>
      </c>
      <c r="F2830" t="s">
        <v>47</v>
      </c>
      <c r="G2830" t="s">
        <v>341</v>
      </c>
      <c r="H2830" t="s">
        <v>101</v>
      </c>
      <c r="I2830" t="s">
        <v>57</v>
      </c>
      <c r="J2830" t="s">
        <v>93</v>
      </c>
      <c r="L2830" t="s">
        <v>50</v>
      </c>
      <c r="N2830" t="s">
        <v>59</v>
      </c>
      <c r="O2830" t="s">
        <v>210</v>
      </c>
      <c r="P2830" t="s">
        <v>341</v>
      </c>
      <c r="S2830" t="s">
        <v>757</v>
      </c>
      <c r="U2830" t="s">
        <v>42</v>
      </c>
      <c r="W2830" t="s">
        <v>42</v>
      </c>
      <c r="AK2830" t="s">
        <v>42</v>
      </c>
      <c r="AL2830" t="s">
        <v>43</v>
      </c>
    </row>
    <row r="2831" spans="1:38" x14ac:dyDescent="0.25">
      <c r="A2831">
        <v>2829</v>
      </c>
      <c r="B2831" t="s">
        <v>7354</v>
      </c>
      <c r="C2831" s="6" t="s">
        <v>7355</v>
      </c>
      <c r="D2831">
        <v>34</v>
      </c>
      <c r="E2831" t="s">
        <v>54</v>
      </c>
      <c r="F2831" t="s">
        <v>55</v>
      </c>
      <c r="G2831" t="s">
        <v>208</v>
      </c>
      <c r="H2831" t="s">
        <v>93</v>
      </c>
      <c r="I2831" t="s">
        <v>57</v>
      </c>
      <c r="J2831" t="s">
        <v>208</v>
      </c>
      <c r="L2831" t="s">
        <v>50</v>
      </c>
      <c r="N2831" t="s">
        <v>69</v>
      </c>
      <c r="O2831" t="s">
        <v>2371</v>
      </c>
      <c r="P2831" t="s">
        <v>208</v>
      </c>
      <c r="S2831" t="s">
        <v>7356</v>
      </c>
      <c r="U2831" t="s">
        <v>42</v>
      </c>
      <c r="AB2831" t="s">
        <v>42</v>
      </c>
      <c r="AI2831" t="s">
        <v>7357</v>
      </c>
      <c r="AK2831" t="s">
        <v>42</v>
      </c>
      <c r="AL2831" t="s">
        <v>43</v>
      </c>
    </row>
    <row r="2832" spans="1:38" x14ac:dyDescent="0.25">
      <c r="A2832">
        <v>2830</v>
      </c>
      <c r="B2832" t="s">
        <v>7358</v>
      </c>
      <c r="C2832" s="6" t="s">
        <v>1637</v>
      </c>
      <c r="D2832">
        <v>32</v>
      </c>
      <c r="E2832" t="s">
        <v>54</v>
      </c>
      <c r="F2832" t="s">
        <v>55</v>
      </c>
      <c r="G2832" t="s">
        <v>346</v>
      </c>
      <c r="H2832" t="s">
        <v>93</v>
      </c>
      <c r="I2832" t="s">
        <v>57</v>
      </c>
      <c r="J2832" t="s">
        <v>346</v>
      </c>
      <c r="K2832" t="s">
        <v>93</v>
      </c>
      <c r="L2832" t="s">
        <v>70</v>
      </c>
      <c r="N2832" t="s">
        <v>2978</v>
      </c>
      <c r="O2832" t="s">
        <v>70</v>
      </c>
      <c r="P2832" t="s">
        <v>346</v>
      </c>
      <c r="Q2832" t="s">
        <v>93</v>
      </c>
      <c r="S2832" t="s">
        <v>7359</v>
      </c>
      <c r="U2832" t="s">
        <v>42</v>
      </c>
      <c r="W2832" t="s">
        <v>42</v>
      </c>
      <c r="X2832" t="s">
        <v>42</v>
      </c>
      <c r="AC2832" t="s">
        <v>42</v>
      </c>
      <c r="AK2832" t="s">
        <v>42</v>
      </c>
      <c r="AL2832" t="s">
        <v>43</v>
      </c>
    </row>
    <row r="2833" spans="1:38" x14ac:dyDescent="0.25">
      <c r="A2833">
        <v>2831</v>
      </c>
      <c r="B2833" t="s">
        <v>7360</v>
      </c>
      <c r="C2833" s="6" t="s">
        <v>7361</v>
      </c>
      <c r="D2833">
        <v>50</v>
      </c>
      <c r="E2833" t="s">
        <v>54</v>
      </c>
      <c r="F2833" t="s">
        <v>55</v>
      </c>
      <c r="G2833" t="s">
        <v>81</v>
      </c>
      <c r="J2833" t="s">
        <v>81</v>
      </c>
      <c r="K2833" t="s">
        <v>82</v>
      </c>
      <c r="L2833" t="s">
        <v>70</v>
      </c>
      <c r="N2833" t="s">
        <v>170</v>
      </c>
      <c r="O2833" t="s">
        <v>70</v>
      </c>
      <c r="S2833" t="s">
        <v>7362</v>
      </c>
      <c r="Y2833" t="s">
        <v>42</v>
      </c>
      <c r="Z2833" t="s">
        <v>42</v>
      </c>
      <c r="AC2833" t="s">
        <v>42</v>
      </c>
      <c r="AL2833" t="s">
        <v>43</v>
      </c>
    </row>
    <row r="2834" spans="1:38" x14ac:dyDescent="0.25">
      <c r="A2834">
        <v>2832</v>
      </c>
      <c r="B2834" t="s">
        <v>7363</v>
      </c>
      <c r="C2834" s="6" t="s">
        <v>7364</v>
      </c>
      <c r="D2834">
        <v>31</v>
      </c>
      <c r="E2834" t="s">
        <v>46</v>
      </c>
      <c r="F2834" t="s">
        <v>55</v>
      </c>
      <c r="G2834" t="s">
        <v>82</v>
      </c>
      <c r="H2834" t="s">
        <v>82</v>
      </c>
      <c r="J2834" t="s">
        <v>82</v>
      </c>
      <c r="K2834" t="s">
        <v>82</v>
      </c>
      <c r="L2834" t="s">
        <v>70</v>
      </c>
      <c r="N2834" t="s">
        <v>88</v>
      </c>
      <c r="O2834" t="s">
        <v>70</v>
      </c>
      <c r="S2834" t="s">
        <v>89</v>
      </c>
      <c r="U2834" t="s">
        <v>42</v>
      </c>
      <c r="AL2834" t="s">
        <v>43</v>
      </c>
    </row>
    <row r="2835" spans="1:38" x14ac:dyDescent="0.25">
      <c r="A2835">
        <v>2833</v>
      </c>
      <c r="B2835" t="s">
        <v>7365</v>
      </c>
      <c r="C2835" s="6" t="s">
        <v>701</v>
      </c>
      <c r="D2835">
        <v>48</v>
      </c>
      <c r="E2835" t="s">
        <v>54</v>
      </c>
      <c r="F2835" t="s">
        <v>55</v>
      </c>
      <c r="G2835" t="s">
        <v>513</v>
      </c>
      <c r="H2835" t="s">
        <v>101</v>
      </c>
      <c r="I2835" t="s">
        <v>57</v>
      </c>
      <c r="J2835" t="s">
        <v>513</v>
      </c>
      <c r="K2835" t="s">
        <v>101</v>
      </c>
      <c r="L2835" t="s">
        <v>70</v>
      </c>
      <c r="N2835" t="s">
        <v>456</v>
      </c>
      <c r="O2835" t="s">
        <v>70</v>
      </c>
      <c r="P2835" t="s">
        <v>513</v>
      </c>
      <c r="Q2835" t="s">
        <v>101</v>
      </c>
      <c r="R2835" t="s">
        <v>57</v>
      </c>
      <c r="S2835" t="s">
        <v>7366</v>
      </c>
      <c r="U2835" t="s">
        <v>42</v>
      </c>
      <c r="AA2835" t="s">
        <v>42</v>
      </c>
      <c r="AL2835" t="s">
        <v>43</v>
      </c>
    </row>
    <row r="2836" spans="1:38" x14ac:dyDescent="0.25">
      <c r="A2836">
        <v>2834</v>
      </c>
      <c r="B2836" t="s">
        <v>7367</v>
      </c>
      <c r="C2836" s="6" t="s">
        <v>3393</v>
      </c>
      <c r="D2836">
        <v>54</v>
      </c>
      <c r="E2836" t="s">
        <v>46</v>
      </c>
      <c r="F2836" t="s">
        <v>55</v>
      </c>
      <c r="G2836" t="s">
        <v>93</v>
      </c>
      <c r="H2836" t="s">
        <v>93</v>
      </c>
      <c r="I2836" t="s">
        <v>57</v>
      </c>
      <c r="J2836" t="s">
        <v>93</v>
      </c>
      <c r="K2836" t="s">
        <v>93</v>
      </c>
      <c r="L2836" t="s">
        <v>50</v>
      </c>
      <c r="O2836" t="s">
        <v>70</v>
      </c>
      <c r="P2836" t="s">
        <v>93</v>
      </c>
      <c r="Q2836" t="s">
        <v>93</v>
      </c>
      <c r="R2836" t="s">
        <v>57</v>
      </c>
      <c r="S2836" t="s">
        <v>1012</v>
      </c>
      <c r="V2836" t="s">
        <v>42</v>
      </c>
      <c r="AL2836" t="s">
        <v>43</v>
      </c>
    </row>
    <row r="2837" spans="1:38" x14ac:dyDescent="0.25">
      <c r="A2837">
        <v>2835</v>
      </c>
      <c r="B2837" t="s">
        <v>7368</v>
      </c>
      <c r="C2837" s="6" t="s">
        <v>7369</v>
      </c>
      <c r="D2837">
        <v>21</v>
      </c>
      <c r="E2837" t="s">
        <v>46</v>
      </c>
      <c r="F2837" t="s">
        <v>55</v>
      </c>
      <c r="G2837" t="s">
        <v>7370</v>
      </c>
      <c r="H2837" t="s">
        <v>82</v>
      </c>
      <c r="J2837" t="s">
        <v>7370</v>
      </c>
      <c r="K2837" t="s">
        <v>82</v>
      </c>
      <c r="L2837" t="s">
        <v>70</v>
      </c>
      <c r="N2837" t="s">
        <v>102</v>
      </c>
      <c r="O2837" t="s">
        <v>70</v>
      </c>
      <c r="S2837" t="s">
        <v>7371</v>
      </c>
      <c r="Y2837" t="s">
        <v>42</v>
      </c>
      <c r="AC2837" t="s">
        <v>42</v>
      </c>
      <c r="AL2837" t="s">
        <v>43</v>
      </c>
    </row>
    <row r="2838" spans="1:38" x14ac:dyDescent="0.25">
      <c r="A2838">
        <v>2836</v>
      </c>
      <c r="B2838" t="s">
        <v>7372</v>
      </c>
      <c r="C2838" s="6" t="s">
        <v>4078</v>
      </c>
      <c r="D2838">
        <v>22</v>
      </c>
      <c r="E2838" t="s">
        <v>46</v>
      </c>
      <c r="F2838" t="s">
        <v>55</v>
      </c>
      <c r="G2838" t="s">
        <v>7373</v>
      </c>
      <c r="H2838" t="s">
        <v>142</v>
      </c>
      <c r="J2838" t="s">
        <v>1049</v>
      </c>
      <c r="K2838" t="s">
        <v>142</v>
      </c>
      <c r="L2838" t="s">
        <v>34</v>
      </c>
      <c r="M2838" t="s">
        <v>2795</v>
      </c>
      <c r="N2838" t="s">
        <v>88</v>
      </c>
      <c r="O2838" t="s">
        <v>34</v>
      </c>
      <c r="S2838" t="s">
        <v>89</v>
      </c>
      <c r="U2838" t="s">
        <v>42</v>
      </c>
      <c r="AL2838" t="s">
        <v>43</v>
      </c>
    </row>
    <row r="2839" spans="1:38" x14ac:dyDescent="0.25">
      <c r="A2839">
        <v>2837</v>
      </c>
      <c r="B2839" t="s">
        <v>7374</v>
      </c>
      <c r="C2839" s="6" t="s">
        <v>745</v>
      </c>
      <c r="D2839">
        <v>39</v>
      </c>
      <c r="E2839" t="s">
        <v>46</v>
      </c>
      <c r="F2839" t="s">
        <v>55</v>
      </c>
      <c r="G2839" t="s">
        <v>793</v>
      </c>
      <c r="H2839" t="s">
        <v>137</v>
      </c>
      <c r="I2839" t="s">
        <v>57</v>
      </c>
      <c r="J2839" t="s">
        <v>793</v>
      </c>
      <c r="K2839" t="s">
        <v>137</v>
      </c>
      <c r="L2839" t="s">
        <v>70</v>
      </c>
      <c r="N2839" t="s">
        <v>59</v>
      </c>
      <c r="O2839" t="s">
        <v>70</v>
      </c>
      <c r="P2839" t="s">
        <v>793</v>
      </c>
      <c r="Q2839" t="s">
        <v>137</v>
      </c>
      <c r="R2839" t="s">
        <v>57</v>
      </c>
      <c r="S2839" t="s">
        <v>412</v>
      </c>
      <c r="W2839" t="s">
        <v>42</v>
      </c>
      <c r="AL2839" t="s">
        <v>43</v>
      </c>
    </row>
    <row r="2840" spans="1:38" x14ac:dyDescent="0.25">
      <c r="A2840">
        <v>2838</v>
      </c>
      <c r="B2840" t="s">
        <v>7375</v>
      </c>
      <c r="C2840" s="6" t="s">
        <v>7376</v>
      </c>
      <c r="D2840">
        <v>47</v>
      </c>
      <c r="E2840" t="s">
        <v>54</v>
      </c>
      <c r="F2840" t="s">
        <v>47</v>
      </c>
      <c r="G2840" t="s">
        <v>201</v>
      </c>
      <c r="H2840" t="s">
        <v>202</v>
      </c>
      <c r="J2840" t="s">
        <v>201</v>
      </c>
      <c r="K2840" t="s">
        <v>202</v>
      </c>
      <c r="L2840" t="s">
        <v>50</v>
      </c>
      <c r="N2840" t="s">
        <v>269</v>
      </c>
      <c r="O2840" t="s">
        <v>70</v>
      </c>
      <c r="S2840" t="s">
        <v>89</v>
      </c>
      <c r="U2840" t="s">
        <v>42</v>
      </c>
      <c r="AL2840" t="s">
        <v>43</v>
      </c>
    </row>
    <row r="2841" spans="1:38" x14ac:dyDescent="0.25">
      <c r="A2841">
        <v>2839</v>
      </c>
      <c r="B2841" t="s">
        <v>7377</v>
      </c>
      <c r="C2841" s="6" t="s">
        <v>7378</v>
      </c>
      <c r="D2841">
        <v>42</v>
      </c>
      <c r="E2841" t="s">
        <v>54</v>
      </c>
      <c r="F2841" t="s">
        <v>55</v>
      </c>
      <c r="J2841" t="s">
        <v>81</v>
      </c>
      <c r="K2841" t="s">
        <v>82</v>
      </c>
      <c r="L2841" t="s">
        <v>34</v>
      </c>
      <c r="M2841" t="s">
        <v>423</v>
      </c>
      <c r="N2841" t="s">
        <v>59</v>
      </c>
      <c r="O2841" t="s">
        <v>34</v>
      </c>
      <c r="S2841" t="s">
        <v>538</v>
      </c>
      <c r="U2841" t="s">
        <v>42</v>
      </c>
      <c r="AL2841" t="s">
        <v>43</v>
      </c>
    </row>
    <row r="2842" spans="1:38" x14ac:dyDescent="0.25">
      <c r="A2842">
        <v>2840</v>
      </c>
      <c r="B2842" t="s">
        <v>7379</v>
      </c>
      <c r="C2842" s="6" t="s">
        <v>796</v>
      </c>
      <c r="D2842">
        <v>29</v>
      </c>
      <c r="E2842" t="s">
        <v>54</v>
      </c>
      <c r="F2842" t="s">
        <v>47</v>
      </c>
      <c r="G2842" t="s">
        <v>93</v>
      </c>
      <c r="H2842" t="s">
        <v>93</v>
      </c>
      <c r="I2842" t="s">
        <v>57</v>
      </c>
      <c r="J2842" t="s">
        <v>93</v>
      </c>
      <c r="L2842" t="s">
        <v>50</v>
      </c>
      <c r="N2842" t="s">
        <v>69</v>
      </c>
      <c r="O2842" t="s">
        <v>60</v>
      </c>
      <c r="P2842" t="s">
        <v>93</v>
      </c>
      <c r="S2842" t="s">
        <v>7380</v>
      </c>
      <c r="AI2842" t="s">
        <v>713</v>
      </c>
      <c r="AL2842" t="s">
        <v>43</v>
      </c>
    </row>
    <row r="2843" spans="1:38" x14ac:dyDescent="0.25">
      <c r="A2843">
        <v>2841</v>
      </c>
      <c r="B2843" t="s">
        <v>7381</v>
      </c>
      <c r="C2843" s="6" t="s">
        <v>536</v>
      </c>
      <c r="D2843">
        <v>53</v>
      </c>
      <c r="E2843" t="s">
        <v>54</v>
      </c>
      <c r="F2843" t="s">
        <v>55</v>
      </c>
      <c r="G2843" t="s">
        <v>496</v>
      </c>
      <c r="H2843" t="s">
        <v>101</v>
      </c>
      <c r="J2843" t="s">
        <v>496</v>
      </c>
      <c r="K2843" t="s">
        <v>101</v>
      </c>
      <c r="L2843" t="s">
        <v>70</v>
      </c>
      <c r="S2843" t="s">
        <v>7382</v>
      </c>
      <c r="Y2843" t="s">
        <v>42</v>
      </c>
      <c r="Z2843" t="s">
        <v>42</v>
      </c>
      <c r="AC2843" t="s">
        <v>42</v>
      </c>
      <c r="AL2843" t="s">
        <v>43</v>
      </c>
    </row>
    <row r="2844" spans="1:38" x14ac:dyDescent="0.25">
      <c r="A2844">
        <v>2842</v>
      </c>
      <c r="B2844" t="s">
        <v>7383</v>
      </c>
      <c r="C2844" s="6" t="s">
        <v>7384</v>
      </c>
      <c r="D2844">
        <v>26</v>
      </c>
      <c r="E2844" t="s">
        <v>46</v>
      </c>
      <c r="F2844" t="s">
        <v>55</v>
      </c>
      <c r="G2844" t="s">
        <v>5710</v>
      </c>
      <c r="J2844" t="s">
        <v>5710</v>
      </c>
      <c r="L2844" t="s">
        <v>70</v>
      </c>
      <c r="N2844" t="s">
        <v>59</v>
      </c>
      <c r="O2844" t="s">
        <v>70</v>
      </c>
      <c r="S2844" t="s">
        <v>828</v>
      </c>
      <c r="U2844" t="s">
        <v>42</v>
      </c>
      <c r="W2844" t="s">
        <v>42</v>
      </c>
      <c r="AL2844" t="s">
        <v>43</v>
      </c>
    </row>
    <row r="2845" spans="1:38" x14ac:dyDescent="0.25">
      <c r="A2845">
        <v>2843</v>
      </c>
      <c r="B2845" t="s">
        <v>7385</v>
      </c>
      <c r="C2845" s="6" t="s">
        <v>7386</v>
      </c>
      <c r="D2845">
        <v>40</v>
      </c>
      <c r="E2845" t="s">
        <v>46</v>
      </c>
      <c r="F2845" t="s">
        <v>55</v>
      </c>
      <c r="G2845" t="s">
        <v>3060</v>
      </c>
      <c r="H2845" t="s">
        <v>137</v>
      </c>
      <c r="J2845" t="s">
        <v>93</v>
      </c>
      <c r="K2845" t="s">
        <v>93</v>
      </c>
      <c r="L2845" t="s">
        <v>50</v>
      </c>
      <c r="N2845" t="s">
        <v>59</v>
      </c>
      <c r="O2845" t="s">
        <v>179</v>
      </c>
      <c r="S2845" t="s">
        <v>84</v>
      </c>
      <c r="U2845" t="s">
        <v>42</v>
      </c>
      <c r="AL2845" t="s">
        <v>43</v>
      </c>
    </row>
    <row r="2846" spans="1:38" x14ac:dyDescent="0.25">
      <c r="A2846">
        <v>2844</v>
      </c>
      <c r="B2846" t="s">
        <v>7387</v>
      </c>
      <c r="C2846" s="6" t="s">
        <v>4913</v>
      </c>
      <c r="D2846">
        <v>21</v>
      </c>
      <c r="E2846" t="s">
        <v>46</v>
      </c>
      <c r="F2846" t="s">
        <v>55</v>
      </c>
      <c r="G2846" t="s">
        <v>7388</v>
      </c>
      <c r="J2846" t="s">
        <v>208</v>
      </c>
      <c r="K2846" t="s">
        <v>93</v>
      </c>
      <c r="L2846" t="s">
        <v>50</v>
      </c>
      <c r="N2846" t="s">
        <v>269</v>
      </c>
      <c r="O2846" t="s">
        <v>34</v>
      </c>
      <c r="S2846" t="s">
        <v>84</v>
      </c>
      <c r="U2846" t="s">
        <v>42</v>
      </c>
      <c r="AL2846" t="s">
        <v>43</v>
      </c>
    </row>
    <row r="2847" spans="1:38" x14ac:dyDescent="0.25">
      <c r="A2847">
        <v>2845</v>
      </c>
      <c r="B2847" t="s">
        <v>7389</v>
      </c>
      <c r="C2847" s="6" t="s">
        <v>4904</v>
      </c>
      <c r="D2847">
        <v>60</v>
      </c>
      <c r="E2847" t="s">
        <v>46</v>
      </c>
      <c r="F2847" t="s">
        <v>47</v>
      </c>
      <c r="G2847" t="s">
        <v>93</v>
      </c>
      <c r="H2847" t="s">
        <v>93</v>
      </c>
      <c r="I2847" t="s">
        <v>57</v>
      </c>
      <c r="J2847" t="s">
        <v>93</v>
      </c>
      <c r="L2847" t="s">
        <v>50</v>
      </c>
      <c r="N2847" t="s">
        <v>69</v>
      </c>
      <c r="O2847" t="s">
        <v>70</v>
      </c>
      <c r="P2847" t="s">
        <v>93</v>
      </c>
      <c r="S2847" t="s">
        <v>7390</v>
      </c>
      <c r="V2847" t="s">
        <v>42</v>
      </c>
      <c r="AL2847" t="s">
        <v>43</v>
      </c>
    </row>
    <row r="2848" spans="1:38" x14ac:dyDescent="0.25">
      <c r="A2848">
        <v>2846</v>
      </c>
      <c r="B2848" t="s">
        <v>7391</v>
      </c>
      <c r="C2848" s="6" t="s">
        <v>3522</v>
      </c>
      <c r="D2848">
        <v>59</v>
      </c>
      <c r="E2848" t="s">
        <v>54</v>
      </c>
      <c r="F2848" t="s">
        <v>55</v>
      </c>
      <c r="G2848" t="s">
        <v>146</v>
      </c>
      <c r="H2848" t="s">
        <v>49</v>
      </c>
      <c r="I2848" t="s">
        <v>57</v>
      </c>
      <c r="J2848" t="s">
        <v>146</v>
      </c>
      <c r="K2848" t="s">
        <v>49</v>
      </c>
      <c r="L2848" t="s">
        <v>70</v>
      </c>
      <c r="N2848" t="s">
        <v>59</v>
      </c>
      <c r="O2848" t="s">
        <v>70</v>
      </c>
      <c r="P2848" t="s">
        <v>146</v>
      </c>
      <c r="Q2848" t="s">
        <v>49</v>
      </c>
      <c r="S2848" t="s">
        <v>7392</v>
      </c>
      <c r="W2848" t="s">
        <v>42</v>
      </c>
      <c r="X2848" t="s">
        <v>42</v>
      </c>
      <c r="Y2848" t="s">
        <v>42</v>
      </c>
      <c r="AA2848" t="s">
        <v>42</v>
      </c>
      <c r="AC2848" t="s">
        <v>42</v>
      </c>
      <c r="AK2848" t="s">
        <v>42</v>
      </c>
      <c r="AL2848" t="s">
        <v>43</v>
      </c>
    </row>
    <row r="2849" spans="1:38" x14ac:dyDescent="0.25">
      <c r="A2849">
        <v>2847</v>
      </c>
      <c r="B2849" t="s">
        <v>7393</v>
      </c>
      <c r="C2849" s="6" t="s">
        <v>4248</v>
      </c>
      <c r="D2849">
        <v>58</v>
      </c>
      <c r="E2849" t="s">
        <v>46</v>
      </c>
      <c r="F2849" t="s">
        <v>55</v>
      </c>
      <c r="G2849" t="s">
        <v>48</v>
      </c>
      <c r="H2849" t="s">
        <v>49</v>
      </c>
      <c r="I2849" t="s">
        <v>57</v>
      </c>
      <c r="J2849" t="s">
        <v>48</v>
      </c>
      <c r="K2849" t="s">
        <v>49</v>
      </c>
      <c r="L2849" t="s">
        <v>70</v>
      </c>
      <c r="N2849" t="s">
        <v>59</v>
      </c>
      <c r="O2849" t="s">
        <v>70</v>
      </c>
      <c r="P2849" t="s">
        <v>48</v>
      </c>
      <c r="Q2849" t="s">
        <v>49</v>
      </c>
      <c r="R2849" t="s">
        <v>57</v>
      </c>
      <c r="S2849" t="s">
        <v>7394</v>
      </c>
      <c r="V2849" t="s">
        <v>42</v>
      </c>
      <c r="W2849" t="s">
        <v>42</v>
      </c>
      <c r="AL2849" t="s">
        <v>43</v>
      </c>
    </row>
    <row r="2850" spans="1:38" x14ac:dyDescent="0.25">
      <c r="A2850">
        <v>2848</v>
      </c>
      <c r="B2850" t="s">
        <v>7395</v>
      </c>
      <c r="C2850" s="6" t="s">
        <v>1965</v>
      </c>
      <c r="D2850">
        <v>53</v>
      </c>
      <c r="E2850" t="s">
        <v>54</v>
      </c>
      <c r="F2850" t="s">
        <v>47</v>
      </c>
      <c r="G2850" t="s">
        <v>1243</v>
      </c>
      <c r="H2850" t="s">
        <v>82</v>
      </c>
      <c r="I2850" t="s">
        <v>57</v>
      </c>
      <c r="J2850" t="s">
        <v>82</v>
      </c>
      <c r="K2850" t="s">
        <v>82</v>
      </c>
      <c r="L2850" t="s">
        <v>50</v>
      </c>
      <c r="O2850" t="s">
        <v>70</v>
      </c>
      <c r="P2850" t="s">
        <v>1243</v>
      </c>
      <c r="Q2850" t="s">
        <v>82</v>
      </c>
      <c r="R2850" t="s">
        <v>57</v>
      </c>
      <c r="S2850" t="s">
        <v>7396</v>
      </c>
      <c r="V2850" t="s">
        <v>42</v>
      </c>
      <c r="AL2850" t="s">
        <v>43</v>
      </c>
    </row>
    <row r="2851" spans="1:38" x14ac:dyDescent="0.25">
      <c r="A2851">
        <v>2849</v>
      </c>
      <c r="B2851" t="s">
        <v>7397</v>
      </c>
      <c r="C2851" s="6" t="s">
        <v>7398</v>
      </c>
      <c r="D2851">
        <v>46</v>
      </c>
      <c r="E2851" t="s">
        <v>46</v>
      </c>
      <c r="F2851" t="s">
        <v>47</v>
      </c>
      <c r="G2851" t="s">
        <v>267</v>
      </c>
      <c r="H2851" t="s">
        <v>142</v>
      </c>
      <c r="I2851" t="s">
        <v>57</v>
      </c>
      <c r="J2851" t="s">
        <v>267</v>
      </c>
      <c r="L2851" t="s">
        <v>50</v>
      </c>
      <c r="N2851" t="s">
        <v>69</v>
      </c>
      <c r="O2851" t="s">
        <v>287</v>
      </c>
      <c r="P2851" t="s">
        <v>267</v>
      </c>
      <c r="S2851" t="s">
        <v>7399</v>
      </c>
      <c r="U2851" t="s">
        <v>42</v>
      </c>
      <c r="AA2851" t="s">
        <v>42</v>
      </c>
      <c r="AK2851" t="s">
        <v>42</v>
      </c>
      <c r="AL2851" t="s">
        <v>43</v>
      </c>
    </row>
    <row r="2852" spans="1:38" x14ac:dyDescent="0.25">
      <c r="A2852">
        <v>2850</v>
      </c>
      <c r="B2852" t="s">
        <v>7400</v>
      </c>
      <c r="C2852" s="6" t="s">
        <v>7401</v>
      </c>
      <c r="D2852">
        <v>33</v>
      </c>
      <c r="E2852" t="s">
        <v>46</v>
      </c>
      <c r="F2852" t="s">
        <v>55</v>
      </c>
      <c r="G2852" t="s">
        <v>48</v>
      </c>
      <c r="H2852" t="s">
        <v>49</v>
      </c>
      <c r="I2852" t="s">
        <v>57</v>
      </c>
      <c r="J2852" t="s">
        <v>48</v>
      </c>
      <c r="L2852" t="s">
        <v>50</v>
      </c>
      <c r="N2852" t="s">
        <v>69</v>
      </c>
      <c r="O2852" t="s">
        <v>70</v>
      </c>
      <c r="P2852" t="s">
        <v>48</v>
      </c>
      <c r="S2852" t="s">
        <v>7402</v>
      </c>
      <c r="U2852" t="s">
        <v>42</v>
      </c>
      <c r="AA2852" t="s">
        <v>42</v>
      </c>
      <c r="AC2852" t="s">
        <v>42</v>
      </c>
      <c r="AK2852" t="s">
        <v>42</v>
      </c>
      <c r="AL2852" t="s">
        <v>43</v>
      </c>
    </row>
    <row r="2853" spans="1:38" x14ac:dyDescent="0.25">
      <c r="A2853">
        <v>2851</v>
      </c>
      <c r="B2853" t="s">
        <v>7403</v>
      </c>
      <c r="C2853" s="6" t="s">
        <v>7404</v>
      </c>
      <c r="D2853">
        <v>39</v>
      </c>
      <c r="E2853" t="s">
        <v>46</v>
      </c>
      <c r="F2853" t="s">
        <v>106</v>
      </c>
      <c r="G2853" t="s">
        <v>1804</v>
      </c>
      <c r="H2853" t="s">
        <v>82</v>
      </c>
      <c r="I2853" t="s">
        <v>57</v>
      </c>
      <c r="J2853" t="s">
        <v>1804</v>
      </c>
      <c r="L2853" t="s">
        <v>70</v>
      </c>
      <c r="N2853" t="s">
        <v>59</v>
      </c>
      <c r="O2853" t="s">
        <v>70</v>
      </c>
      <c r="P2853" t="s">
        <v>1804</v>
      </c>
      <c r="S2853" t="s">
        <v>7405</v>
      </c>
      <c r="U2853" t="s">
        <v>42</v>
      </c>
      <c r="W2853" t="s">
        <v>42</v>
      </c>
      <c r="AK2853" t="s">
        <v>42</v>
      </c>
      <c r="AL2853" t="s">
        <v>43</v>
      </c>
    </row>
    <row r="2854" spans="1:38" x14ac:dyDescent="0.25">
      <c r="A2854">
        <v>2852</v>
      </c>
      <c r="B2854" t="s">
        <v>7406</v>
      </c>
      <c r="C2854" s="6" t="s">
        <v>5252</v>
      </c>
      <c r="D2854">
        <v>34</v>
      </c>
      <c r="E2854" t="s">
        <v>46</v>
      </c>
      <c r="F2854" t="s">
        <v>55</v>
      </c>
      <c r="G2854" t="s">
        <v>503</v>
      </c>
      <c r="H2854" t="s">
        <v>82</v>
      </c>
      <c r="I2854" t="s">
        <v>57</v>
      </c>
      <c r="J2854" t="s">
        <v>503</v>
      </c>
      <c r="K2854" t="s">
        <v>82</v>
      </c>
      <c r="L2854" t="s">
        <v>70</v>
      </c>
      <c r="N2854" t="s">
        <v>59</v>
      </c>
      <c r="O2854" t="s">
        <v>70</v>
      </c>
      <c r="P2854" t="s">
        <v>503</v>
      </c>
      <c r="Q2854" t="s">
        <v>82</v>
      </c>
      <c r="R2854" t="s">
        <v>57</v>
      </c>
      <c r="S2854" t="s">
        <v>7407</v>
      </c>
      <c r="W2854" t="s">
        <v>42</v>
      </c>
      <c r="AC2854" t="s">
        <v>42</v>
      </c>
      <c r="AE2854" t="s">
        <v>42</v>
      </c>
      <c r="AI2854" t="s">
        <v>820</v>
      </c>
      <c r="AL2854" t="s">
        <v>43</v>
      </c>
    </row>
    <row r="2855" spans="1:38" x14ac:dyDescent="0.25">
      <c r="A2855">
        <v>2853</v>
      </c>
      <c r="B2855" t="s">
        <v>7408</v>
      </c>
      <c r="C2855" s="6" t="s">
        <v>2851</v>
      </c>
      <c r="D2855">
        <v>57</v>
      </c>
      <c r="E2855" t="s">
        <v>46</v>
      </c>
      <c r="F2855" t="s">
        <v>55</v>
      </c>
      <c r="G2855" t="s">
        <v>146</v>
      </c>
      <c r="H2855" t="s">
        <v>49</v>
      </c>
      <c r="I2855" t="s">
        <v>57</v>
      </c>
      <c r="J2855" t="s">
        <v>107</v>
      </c>
      <c r="L2855" t="s">
        <v>34</v>
      </c>
      <c r="M2855" t="s">
        <v>423</v>
      </c>
      <c r="N2855" t="s">
        <v>69</v>
      </c>
      <c r="O2855" t="s">
        <v>70</v>
      </c>
      <c r="P2855" t="s">
        <v>146</v>
      </c>
      <c r="S2855" t="s">
        <v>7409</v>
      </c>
      <c r="U2855" t="s">
        <v>42</v>
      </c>
      <c r="AA2855" t="s">
        <v>42</v>
      </c>
      <c r="AK2855" t="s">
        <v>42</v>
      </c>
      <c r="AL2855" t="s">
        <v>43</v>
      </c>
    </row>
    <row r="2856" spans="1:38" x14ac:dyDescent="0.25">
      <c r="A2856">
        <v>2854</v>
      </c>
      <c r="B2856" t="s">
        <v>7410</v>
      </c>
      <c r="C2856" s="6" t="s">
        <v>2672</v>
      </c>
      <c r="D2856">
        <v>52</v>
      </c>
      <c r="E2856" t="s">
        <v>46</v>
      </c>
      <c r="F2856" t="s">
        <v>55</v>
      </c>
      <c r="G2856" t="s">
        <v>1049</v>
      </c>
      <c r="H2856" t="s">
        <v>142</v>
      </c>
      <c r="I2856" t="s">
        <v>57</v>
      </c>
      <c r="J2856" t="s">
        <v>341</v>
      </c>
      <c r="K2856" t="s">
        <v>101</v>
      </c>
      <c r="L2856" t="s">
        <v>50</v>
      </c>
      <c r="N2856" t="s">
        <v>59</v>
      </c>
      <c r="O2856" t="s">
        <v>2136</v>
      </c>
      <c r="P2856" t="s">
        <v>1049</v>
      </c>
      <c r="Q2856" t="s">
        <v>142</v>
      </c>
      <c r="S2856" t="s">
        <v>7411</v>
      </c>
      <c r="W2856" t="s">
        <v>42</v>
      </c>
      <c r="X2856" t="s">
        <v>42</v>
      </c>
      <c r="AA2856" t="s">
        <v>42</v>
      </c>
      <c r="AK2856" t="s">
        <v>42</v>
      </c>
      <c r="AL2856" t="s">
        <v>43</v>
      </c>
    </row>
    <row r="2857" spans="1:38" x14ac:dyDescent="0.25">
      <c r="A2857">
        <v>2855</v>
      </c>
      <c r="B2857" t="s">
        <v>7412</v>
      </c>
      <c r="C2857" s="6" t="s">
        <v>7413</v>
      </c>
      <c r="D2857">
        <v>55</v>
      </c>
      <c r="E2857" t="s">
        <v>46</v>
      </c>
      <c r="F2857" t="s">
        <v>55</v>
      </c>
      <c r="G2857" t="s">
        <v>525</v>
      </c>
      <c r="H2857" t="s">
        <v>93</v>
      </c>
      <c r="J2857" t="s">
        <v>146</v>
      </c>
      <c r="K2857" t="s">
        <v>49</v>
      </c>
      <c r="L2857" t="s">
        <v>50</v>
      </c>
      <c r="S2857" t="s">
        <v>1554</v>
      </c>
      <c r="U2857" t="s">
        <v>42</v>
      </c>
      <c r="AA2857" t="s">
        <v>42</v>
      </c>
      <c r="AC2857" t="s">
        <v>42</v>
      </c>
      <c r="AL2857" t="s">
        <v>1555</v>
      </c>
    </row>
    <row r="2858" spans="1:38" x14ac:dyDescent="0.25">
      <c r="A2858">
        <v>2856</v>
      </c>
      <c r="B2858" t="s">
        <v>7414</v>
      </c>
      <c r="C2858" s="6" t="s">
        <v>773</v>
      </c>
      <c r="D2858">
        <v>25</v>
      </c>
      <c r="E2858" t="s">
        <v>46</v>
      </c>
      <c r="F2858" t="s">
        <v>55</v>
      </c>
      <c r="G2858" t="s">
        <v>92</v>
      </c>
      <c r="J2858" t="s">
        <v>92</v>
      </c>
      <c r="K2858" t="s">
        <v>93</v>
      </c>
      <c r="L2858" t="s">
        <v>70</v>
      </c>
      <c r="N2858" t="s">
        <v>69</v>
      </c>
      <c r="O2858" t="s">
        <v>70</v>
      </c>
      <c r="S2858" t="s">
        <v>7415</v>
      </c>
      <c r="U2858" t="s">
        <v>42</v>
      </c>
      <c r="AC2858" t="s">
        <v>42</v>
      </c>
      <c r="AL2858" t="s">
        <v>43</v>
      </c>
    </row>
    <row r="2859" spans="1:38" x14ac:dyDescent="0.25">
      <c r="A2859">
        <v>2857</v>
      </c>
      <c r="B2859" t="s">
        <v>7416</v>
      </c>
      <c r="C2859" s="6" t="s">
        <v>3878</v>
      </c>
      <c r="D2859">
        <v>28</v>
      </c>
      <c r="E2859" t="s">
        <v>46</v>
      </c>
      <c r="F2859" t="s">
        <v>55</v>
      </c>
      <c r="G2859" t="s">
        <v>136</v>
      </c>
      <c r="H2859" t="s">
        <v>137</v>
      </c>
      <c r="I2859" t="s">
        <v>57</v>
      </c>
      <c r="J2859" t="s">
        <v>136</v>
      </c>
      <c r="L2859" t="s">
        <v>70</v>
      </c>
      <c r="N2859" t="s">
        <v>927</v>
      </c>
      <c r="O2859" t="s">
        <v>70</v>
      </c>
      <c r="P2859" t="s">
        <v>136</v>
      </c>
      <c r="S2859" t="s">
        <v>7417</v>
      </c>
      <c r="U2859" t="s">
        <v>42</v>
      </c>
      <c r="W2859" t="s">
        <v>42</v>
      </c>
      <c r="AK2859" t="s">
        <v>42</v>
      </c>
      <c r="AL2859" t="s">
        <v>43</v>
      </c>
    </row>
    <row r="2860" spans="1:38" x14ac:dyDescent="0.25">
      <c r="A2860">
        <v>2858</v>
      </c>
      <c r="B2860" t="s">
        <v>7418</v>
      </c>
      <c r="C2860" s="6" t="s">
        <v>7419</v>
      </c>
      <c r="D2860">
        <v>28</v>
      </c>
      <c r="E2860" t="s">
        <v>46</v>
      </c>
      <c r="F2860" t="s">
        <v>55</v>
      </c>
      <c r="G2860" t="s">
        <v>1131</v>
      </c>
      <c r="H2860" t="s">
        <v>101</v>
      </c>
      <c r="I2860" t="s">
        <v>57</v>
      </c>
      <c r="J2860" t="s">
        <v>525</v>
      </c>
      <c r="K2860" t="s">
        <v>93</v>
      </c>
      <c r="L2860" t="s">
        <v>50</v>
      </c>
      <c r="O2860" t="s">
        <v>2446</v>
      </c>
      <c r="P2860" t="s">
        <v>525</v>
      </c>
      <c r="Q2860" t="s">
        <v>93</v>
      </c>
      <c r="R2860" t="s">
        <v>57</v>
      </c>
      <c r="S2860" t="s">
        <v>342</v>
      </c>
      <c r="U2860" t="s">
        <v>42</v>
      </c>
      <c r="AK2860" t="s">
        <v>42</v>
      </c>
      <c r="AL2860" t="s">
        <v>43</v>
      </c>
    </row>
    <row r="2861" spans="1:38" x14ac:dyDescent="0.25">
      <c r="A2861">
        <v>2859</v>
      </c>
      <c r="B2861" t="s">
        <v>7420</v>
      </c>
      <c r="C2861" s="6" t="s">
        <v>918</v>
      </c>
      <c r="D2861">
        <v>33</v>
      </c>
      <c r="E2861" t="s">
        <v>46</v>
      </c>
      <c r="F2861" t="s">
        <v>55</v>
      </c>
      <c r="G2861" t="s">
        <v>649</v>
      </c>
      <c r="H2861" t="s">
        <v>82</v>
      </c>
      <c r="I2861" t="s">
        <v>57</v>
      </c>
      <c r="J2861" t="s">
        <v>649</v>
      </c>
      <c r="K2861" t="s">
        <v>82</v>
      </c>
      <c r="L2861" t="s">
        <v>70</v>
      </c>
      <c r="N2861" t="s">
        <v>59</v>
      </c>
      <c r="O2861" t="s">
        <v>70</v>
      </c>
      <c r="P2861" t="s">
        <v>649</v>
      </c>
      <c r="Q2861" t="s">
        <v>82</v>
      </c>
      <c r="S2861" t="s">
        <v>412</v>
      </c>
      <c r="W2861" t="s">
        <v>42</v>
      </c>
      <c r="AK2861" t="s">
        <v>42</v>
      </c>
      <c r="AL2861" t="s">
        <v>43</v>
      </c>
    </row>
    <row r="2862" spans="1:38" x14ac:dyDescent="0.25">
      <c r="A2862">
        <v>2860</v>
      </c>
      <c r="B2862" t="s">
        <v>7421</v>
      </c>
      <c r="C2862" s="6" t="s">
        <v>2533</v>
      </c>
      <c r="D2862">
        <v>49</v>
      </c>
      <c r="E2862" t="s">
        <v>46</v>
      </c>
      <c r="F2862" t="s">
        <v>106</v>
      </c>
      <c r="G2862" t="s">
        <v>2091</v>
      </c>
      <c r="H2862" t="s">
        <v>82</v>
      </c>
      <c r="I2862" t="s">
        <v>57</v>
      </c>
      <c r="J2862" t="s">
        <v>2091</v>
      </c>
      <c r="K2862" t="s">
        <v>82</v>
      </c>
      <c r="L2862" t="s">
        <v>70</v>
      </c>
      <c r="M2862" t="s">
        <v>7422</v>
      </c>
      <c r="N2862" t="s">
        <v>166</v>
      </c>
      <c r="O2862" t="s">
        <v>110</v>
      </c>
      <c r="P2862" t="s">
        <v>2091</v>
      </c>
      <c r="Q2862" t="s">
        <v>82</v>
      </c>
      <c r="R2862" t="s">
        <v>57</v>
      </c>
      <c r="S2862" t="s">
        <v>7423</v>
      </c>
      <c r="U2862" t="s">
        <v>42</v>
      </c>
      <c r="V2862" t="s">
        <v>42</v>
      </c>
      <c r="AL2862" t="s">
        <v>43</v>
      </c>
    </row>
    <row r="2863" spans="1:38" x14ac:dyDescent="0.25">
      <c r="A2863">
        <v>2861</v>
      </c>
      <c r="B2863" t="s">
        <v>7424</v>
      </c>
      <c r="C2863" s="6" t="s">
        <v>2395</v>
      </c>
      <c r="D2863">
        <v>44</v>
      </c>
      <c r="E2863" t="s">
        <v>46</v>
      </c>
      <c r="F2863" t="s">
        <v>55</v>
      </c>
      <c r="G2863" t="s">
        <v>7425</v>
      </c>
      <c r="H2863" t="s">
        <v>7426</v>
      </c>
      <c r="I2863" t="s">
        <v>1079</v>
      </c>
      <c r="J2863" t="s">
        <v>418</v>
      </c>
      <c r="K2863" t="s">
        <v>93</v>
      </c>
      <c r="L2863" t="s">
        <v>34</v>
      </c>
      <c r="M2863" t="s">
        <v>2163</v>
      </c>
      <c r="N2863" t="s">
        <v>170</v>
      </c>
      <c r="O2863" t="s">
        <v>70</v>
      </c>
      <c r="P2863" t="s">
        <v>418</v>
      </c>
      <c r="Q2863" t="s">
        <v>93</v>
      </c>
      <c r="S2863" t="s">
        <v>7427</v>
      </c>
      <c r="U2863" t="s">
        <v>42</v>
      </c>
      <c r="W2863" t="s">
        <v>42</v>
      </c>
      <c r="X2863" t="s">
        <v>42</v>
      </c>
      <c r="AK2863" t="s">
        <v>42</v>
      </c>
      <c r="AL2863" t="s">
        <v>43</v>
      </c>
    </row>
    <row r="2864" spans="1:38" x14ac:dyDescent="0.25">
      <c r="A2864">
        <v>2862</v>
      </c>
      <c r="B2864" t="s">
        <v>7428</v>
      </c>
      <c r="C2864" s="6" t="s">
        <v>1725</v>
      </c>
      <c r="D2864">
        <v>46</v>
      </c>
      <c r="E2864" t="s">
        <v>46</v>
      </c>
      <c r="F2864" t="s">
        <v>55</v>
      </c>
      <c r="G2864" t="s">
        <v>1247</v>
      </c>
      <c r="J2864" t="s">
        <v>341</v>
      </c>
      <c r="L2864" t="s">
        <v>50</v>
      </c>
      <c r="N2864" t="s">
        <v>269</v>
      </c>
      <c r="O2864" t="s">
        <v>70</v>
      </c>
      <c r="S2864" t="s">
        <v>84</v>
      </c>
      <c r="U2864" t="s">
        <v>42</v>
      </c>
      <c r="AL2864" t="s">
        <v>43</v>
      </c>
    </row>
    <row r="2865" spans="1:38" x14ac:dyDescent="0.25">
      <c r="A2865">
        <v>2863</v>
      </c>
      <c r="B2865" t="s">
        <v>7429</v>
      </c>
      <c r="C2865" s="6" t="s">
        <v>7430</v>
      </c>
      <c r="D2865">
        <v>59</v>
      </c>
      <c r="E2865" t="s">
        <v>46</v>
      </c>
      <c r="F2865" t="s">
        <v>55</v>
      </c>
      <c r="G2865" t="s">
        <v>7431</v>
      </c>
      <c r="H2865" t="s">
        <v>101</v>
      </c>
      <c r="J2865" t="s">
        <v>496</v>
      </c>
      <c r="K2865" t="s">
        <v>101</v>
      </c>
      <c r="L2865" t="s">
        <v>50</v>
      </c>
      <c r="N2865" t="s">
        <v>269</v>
      </c>
      <c r="O2865" t="s">
        <v>70</v>
      </c>
      <c r="S2865" t="s">
        <v>84</v>
      </c>
      <c r="U2865" t="s">
        <v>42</v>
      </c>
      <c r="AL2865" t="s">
        <v>43</v>
      </c>
    </row>
    <row r="2866" spans="1:38" x14ac:dyDescent="0.25">
      <c r="A2866">
        <v>2864</v>
      </c>
      <c r="B2866" t="s">
        <v>7432</v>
      </c>
      <c r="C2866" s="6" t="s">
        <v>7433</v>
      </c>
      <c r="D2866">
        <v>19</v>
      </c>
      <c r="E2866" t="s">
        <v>46</v>
      </c>
      <c r="F2866" t="s">
        <v>55</v>
      </c>
      <c r="G2866" t="s">
        <v>178</v>
      </c>
      <c r="H2866" t="s">
        <v>82</v>
      </c>
      <c r="I2866" t="s">
        <v>57</v>
      </c>
      <c r="J2866" t="s">
        <v>178</v>
      </c>
      <c r="L2866" t="s">
        <v>70</v>
      </c>
      <c r="N2866" t="s">
        <v>4152</v>
      </c>
      <c r="O2866" t="s">
        <v>70</v>
      </c>
      <c r="P2866" t="s">
        <v>178</v>
      </c>
      <c r="S2866" t="s">
        <v>739</v>
      </c>
      <c r="U2866" t="s">
        <v>42</v>
      </c>
      <c r="W2866" t="s">
        <v>42</v>
      </c>
      <c r="AA2866" t="s">
        <v>42</v>
      </c>
      <c r="AK2866" t="s">
        <v>42</v>
      </c>
      <c r="AL2866" t="s">
        <v>43</v>
      </c>
    </row>
    <row r="2867" spans="1:38" x14ac:dyDescent="0.25">
      <c r="A2867">
        <v>2865</v>
      </c>
      <c r="B2867" t="s">
        <v>7434</v>
      </c>
      <c r="C2867" s="6" t="s">
        <v>7435</v>
      </c>
      <c r="D2867">
        <v>38</v>
      </c>
      <c r="E2867" t="s">
        <v>46</v>
      </c>
      <c r="F2867" t="s">
        <v>55</v>
      </c>
      <c r="G2867" t="s">
        <v>7436</v>
      </c>
      <c r="H2867" t="s">
        <v>1078</v>
      </c>
      <c r="I2867" t="s">
        <v>1079</v>
      </c>
      <c r="J2867" t="s">
        <v>541</v>
      </c>
      <c r="K2867" t="s">
        <v>137</v>
      </c>
      <c r="L2867" t="s">
        <v>34</v>
      </c>
      <c r="N2867" t="s">
        <v>7111</v>
      </c>
      <c r="O2867" t="s">
        <v>620</v>
      </c>
      <c r="P2867" t="s">
        <v>541</v>
      </c>
      <c r="Q2867" t="s">
        <v>137</v>
      </c>
      <c r="S2867" t="s">
        <v>6894</v>
      </c>
      <c r="V2867" t="s">
        <v>42</v>
      </c>
      <c r="W2867" t="s">
        <v>42</v>
      </c>
      <c r="AK2867" t="s">
        <v>42</v>
      </c>
      <c r="AL2867" t="s">
        <v>43</v>
      </c>
    </row>
    <row r="2868" spans="1:38" x14ac:dyDescent="0.25">
      <c r="A2868">
        <v>2866</v>
      </c>
      <c r="B2868" t="s">
        <v>7437</v>
      </c>
      <c r="C2868" s="6" t="s">
        <v>748</v>
      </c>
      <c r="D2868">
        <v>54</v>
      </c>
      <c r="E2868" t="s">
        <v>46</v>
      </c>
      <c r="F2868" t="s">
        <v>55</v>
      </c>
      <c r="J2868" t="s">
        <v>82</v>
      </c>
      <c r="K2868" t="s">
        <v>82</v>
      </c>
      <c r="L2868" t="s">
        <v>34</v>
      </c>
      <c r="N2868" t="s">
        <v>166</v>
      </c>
      <c r="O2868" t="s">
        <v>298</v>
      </c>
      <c r="P2868" t="s">
        <v>82</v>
      </c>
      <c r="Q2868" t="s">
        <v>82</v>
      </c>
      <c r="S2868" t="s">
        <v>7438</v>
      </c>
      <c r="U2868" t="s">
        <v>42</v>
      </c>
      <c r="V2868" t="s">
        <v>42</v>
      </c>
      <c r="AA2868" t="s">
        <v>42</v>
      </c>
      <c r="AI2868" t="s">
        <v>607</v>
      </c>
      <c r="AK2868" t="s">
        <v>42</v>
      </c>
      <c r="AL2868" t="s">
        <v>43</v>
      </c>
    </row>
    <row r="2869" spans="1:38" x14ac:dyDescent="0.25">
      <c r="A2869">
        <v>2867</v>
      </c>
      <c r="B2869" t="s">
        <v>7439</v>
      </c>
      <c r="C2869" s="6" t="s">
        <v>7440</v>
      </c>
      <c r="D2869">
        <v>37</v>
      </c>
      <c r="E2869" t="s">
        <v>46</v>
      </c>
      <c r="F2869" t="s">
        <v>55</v>
      </c>
      <c r="G2869" t="s">
        <v>341</v>
      </c>
      <c r="H2869" t="s">
        <v>101</v>
      </c>
      <c r="J2869" t="s">
        <v>341</v>
      </c>
      <c r="K2869" t="s">
        <v>101</v>
      </c>
      <c r="L2869" t="s">
        <v>50</v>
      </c>
      <c r="N2869" t="s">
        <v>170</v>
      </c>
      <c r="O2869" t="s">
        <v>70</v>
      </c>
      <c r="S2869" t="s">
        <v>89</v>
      </c>
      <c r="U2869" t="s">
        <v>42</v>
      </c>
      <c r="AL2869" t="s">
        <v>43</v>
      </c>
    </row>
    <row r="2870" spans="1:38" x14ac:dyDescent="0.25">
      <c r="A2870">
        <v>2868</v>
      </c>
      <c r="B2870" t="s">
        <v>7441</v>
      </c>
      <c r="C2870" s="6" t="s">
        <v>1700</v>
      </c>
      <c r="D2870">
        <v>59</v>
      </c>
      <c r="E2870" t="s">
        <v>46</v>
      </c>
      <c r="F2870" t="s">
        <v>55</v>
      </c>
      <c r="G2870" t="s">
        <v>93</v>
      </c>
      <c r="H2870" t="s">
        <v>93</v>
      </c>
      <c r="J2870" t="s">
        <v>93</v>
      </c>
      <c r="K2870" t="s">
        <v>93</v>
      </c>
      <c r="L2870" t="s">
        <v>70</v>
      </c>
      <c r="N2870" t="s">
        <v>59</v>
      </c>
      <c r="O2870" t="s">
        <v>70</v>
      </c>
      <c r="S2870" t="s">
        <v>7442</v>
      </c>
      <c r="AC2870" t="s">
        <v>42</v>
      </c>
      <c r="AD2870" t="s">
        <v>42</v>
      </c>
      <c r="AL2870" t="s">
        <v>43</v>
      </c>
    </row>
    <row r="2871" spans="1:38" x14ac:dyDescent="0.25">
      <c r="A2871">
        <v>2869</v>
      </c>
      <c r="B2871" t="s">
        <v>7443</v>
      </c>
      <c r="C2871" s="6" t="s">
        <v>7444</v>
      </c>
      <c r="D2871">
        <v>27</v>
      </c>
      <c r="E2871" t="s">
        <v>54</v>
      </c>
      <c r="F2871" t="s">
        <v>55</v>
      </c>
      <c r="G2871" t="s">
        <v>81</v>
      </c>
      <c r="H2871" t="s">
        <v>82</v>
      </c>
      <c r="J2871" t="s">
        <v>81</v>
      </c>
      <c r="K2871" t="s">
        <v>82</v>
      </c>
      <c r="L2871" t="s">
        <v>70</v>
      </c>
      <c r="N2871" t="s">
        <v>102</v>
      </c>
      <c r="O2871" t="s">
        <v>70</v>
      </c>
      <c r="S2871" t="s">
        <v>111</v>
      </c>
      <c r="AC2871" t="s">
        <v>42</v>
      </c>
      <c r="AI2871" t="s">
        <v>7445</v>
      </c>
      <c r="AL2871" t="s">
        <v>43</v>
      </c>
    </row>
    <row r="2872" spans="1:38" x14ac:dyDescent="0.25">
      <c r="A2872">
        <v>2870</v>
      </c>
      <c r="B2872" t="s">
        <v>7446</v>
      </c>
      <c r="C2872" s="6" t="s">
        <v>841</v>
      </c>
      <c r="D2872">
        <v>48</v>
      </c>
      <c r="E2872" t="s">
        <v>54</v>
      </c>
      <c r="F2872" t="s">
        <v>55</v>
      </c>
      <c r="G2872" t="s">
        <v>267</v>
      </c>
      <c r="H2872" t="s">
        <v>142</v>
      </c>
      <c r="I2872" t="s">
        <v>57</v>
      </c>
      <c r="J2872" t="s">
        <v>82</v>
      </c>
      <c r="K2872" t="s">
        <v>82</v>
      </c>
      <c r="L2872" t="s">
        <v>50</v>
      </c>
      <c r="N2872" t="s">
        <v>170</v>
      </c>
      <c r="O2872" t="s">
        <v>70</v>
      </c>
      <c r="P2872" t="s">
        <v>267</v>
      </c>
      <c r="Q2872" t="s">
        <v>142</v>
      </c>
      <c r="S2872" t="s">
        <v>7447</v>
      </c>
      <c r="W2872" t="s">
        <v>42</v>
      </c>
      <c r="AF2872" t="s">
        <v>42</v>
      </c>
      <c r="AK2872" t="s">
        <v>42</v>
      </c>
      <c r="AL2872" t="s">
        <v>43</v>
      </c>
    </row>
    <row r="2873" spans="1:38" x14ac:dyDescent="0.25">
      <c r="A2873">
        <v>2871</v>
      </c>
      <c r="B2873" t="s">
        <v>7448</v>
      </c>
      <c r="C2873" s="6" t="s">
        <v>851</v>
      </c>
      <c r="D2873">
        <v>49</v>
      </c>
      <c r="E2873" t="s">
        <v>54</v>
      </c>
      <c r="F2873" t="s">
        <v>55</v>
      </c>
      <c r="G2873" t="s">
        <v>1258</v>
      </c>
      <c r="H2873" t="s">
        <v>202</v>
      </c>
      <c r="J2873" t="s">
        <v>1258</v>
      </c>
      <c r="K2873" t="s">
        <v>202</v>
      </c>
      <c r="L2873" t="s">
        <v>70</v>
      </c>
      <c r="N2873" t="s">
        <v>59</v>
      </c>
      <c r="O2873" t="s">
        <v>70</v>
      </c>
      <c r="S2873" t="s">
        <v>538</v>
      </c>
      <c r="U2873" t="s">
        <v>42</v>
      </c>
      <c r="AL2873" t="s">
        <v>43</v>
      </c>
    </row>
    <row r="2874" spans="1:38" x14ac:dyDescent="0.25">
      <c r="A2874">
        <v>2872</v>
      </c>
      <c r="B2874" t="s">
        <v>7449</v>
      </c>
      <c r="C2874" s="6" t="s">
        <v>7450</v>
      </c>
      <c r="D2874">
        <v>52</v>
      </c>
      <c r="E2874" t="s">
        <v>54</v>
      </c>
      <c r="F2874" t="s">
        <v>55</v>
      </c>
      <c r="G2874" t="s">
        <v>101</v>
      </c>
      <c r="H2874" t="s">
        <v>101</v>
      </c>
      <c r="I2874" t="s">
        <v>57</v>
      </c>
      <c r="J2874" t="s">
        <v>101</v>
      </c>
      <c r="K2874" t="s">
        <v>101</v>
      </c>
      <c r="L2874" t="s">
        <v>50</v>
      </c>
      <c r="N2874" t="s">
        <v>170</v>
      </c>
      <c r="O2874" t="s">
        <v>70</v>
      </c>
      <c r="P2874" t="s">
        <v>101</v>
      </c>
      <c r="Q2874" t="s">
        <v>101</v>
      </c>
      <c r="R2874" t="s">
        <v>57</v>
      </c>
      <c r="S2874" t="s">
        <v>7451</v>
      </c>
      <c r="U2874" t="s">
        <v>42</v>
      </c>
      <c r="V2874" t="s">
        <v>42</v>
      </c>
      <c r="AA2874" t="s">
        <v>42</v>
      </c>
      <c r="AC2874" t="s">
        <v>42</v>
      </c>
      <c r="AL2874" t="s">
        <v>43</v>
      </c>
    </row>
    <row r="2875" spans="1:38" x14ac:dyDescent="0.25">
      <c r="A2875">
        <v>2873</v>
      </c>
      <c r="B2875" t="s">
        <v>7452</v>
      </c>
      <c r="C2875" s="6" t="s">
        <v>1750</v>
      </c>
      <c r="D2875">
        <v>25</v>
      </c>
      <c r="E2875" t="s">
        <v>54</v>
      </c>
      <c r="F2875" t="s">
        <v>55</v>
      </c>
      <c r="G2875" t="s">
        <v>749</v>
      </c>
      <c r="H2875" t="s">
        <v>82</v>
      </c>
      <c r="I2875" t="s">
        <v>57</v>
      </c>
      <c r="J2875" t="s">
        <v>749</v>
      </c>
      <c r="K2875" t="s">
        <v>82</v>
      </c>
      <c r="L2875" t="s">
        <v>70</v>
      </c>
      <c r="N2875" t="s">
        <v>7453</v>
      </c>
      <c r="O2875" t="s">
        <v>70</v>
      </c>
      <c r="P2875" t="s">
        <v>749</v>
      </c>
      <c r="Q2875" t="s">
        <v>82</v>
      </c>
      <c r="R2875" t="s">
        <v>57</v>
      </c>
      <c r="S2875" t="s">
        <v>7454</v>
      </c>
      <c r="AA2875" t="s">
        <v>42</v>
      </c>
      <c r="AC2875" t="s">
        <v>42</v>
      </c>
      <c r="AE2875" t="s">
        <v>42</v>
      </c>
      <c r="AI2875" t="s">
        <v>2752</v>
      </c>
      <c r="AL2875" t="s">
        <v>43</v>
      </c>
    </row>
    <row r="2876" spans="1:38" x14ac:dyDescent="0.25">
      <c r="A2876">
        <v>2874</v>
      </c>
      <c r="B2876" t="s">
        <v>7455</v>
      </c>
      <c r="C2876" s="6" t="s">
        <v>5298</v>
      </c>
      <c r="D2876">
        <v>49</v>
      </c>
      <c r="E2876" t="s">
        <v>46</v>
      </c>
      <c r="F2876" t="s">
        <v>55</v>
      </c>
      <c r="G2876" t="s">
        <v>58</v>
      </c>
      <c r="H2876" t="s">
        <v>49</v>
      </c>
      <c r="I2876" t="s">
        <v>57</v>
      </c>
      <c r="J2876" t="s">
        <v>58</v>
      </c>
      <c r="L2876" t="s">
        <v>34</v>
      </c>
      <c r="M2876" t="s">
        <v>7456</v>
      </c>
      <c r="N2876" t="s">
        <v>7457</v>
      </c>
      <c r="O2876" t="s">
        <v>298</v>
      </c>
      <c r="P2876" t="s">
        <v>58</v>
      </c>
      <c r="S2876" t="s">
        <v>7458</v>
      </c>
      <c r="AA2876" t="s">
        <v>42</v>
      </c>
      <c r="AC2876" t="s">
        <v>42</v>
      </c>
      <c r="AL2876" t="s">
        <v>43</v>
      </c>
    </row>
    <row r="2877" spans="1:38" x14ac:dyDescent="0.25">
      <c r="A2877">
        <v>2875</v>
      </c>
      <c r="B2877" t="s">
        <v>7459</v>
      </c>
      <c r="C2877" s="6" t="s">
        <v>6012</v>
      </c>
      <c r="D2877">
        <v>24</v>
      </c>
      <c r="E2877" t="s">
        <v>54</v>
      </c>
      <c r="F2877" t="s">
        <v>55</v>
      </c>
      <c r="G2877" t="s">
        <v>305</v>
      </c>
      <c r="H2877" t="s">
        <v>93</v>
      </c>
      <c r="I2877" t="s">
        <v>57</v>
      </c>
      <c r="J2877" t="s">
        <v>93</v>
      </c>
      <c r="K2877" t="s">
        <v>93</v>
      </c>
      <c r="L2877" t="s">
        <v>50</v>
      </c>
      <c r="O2877" t="s">
        <v>110</v>
      </c>
      <c r="P2877" t="s">
        <v>525</v>
      </c>
      <c r="Q2877" t="s">
        <v>93</v>
      </c>
      <c r="R2877" t="s">
        <v>57</v>
      </c>
      <c r="S2877" t="s">
        <v>342</v>
      </c>
      <c r="U2877" t="s">
        <v>42</v>
      </c>
      <c r="AK2877" t="s">
        <v>42</v>
      </c>
      <c r="AL2877" t="s">
        <v>43</v>
      </c>
    </row>
    <row r="2878" spans="1:38" x14ac:dyDescent="0.25">
      <c r="A2878">
        <v>2876</v>
      </c>
      <c r="B2878" t="s">
        <v>7460</v>
      </c>
      <c r="C2878" s="6" t="s">
        <v>830</v>
      </c>
      <c r="D2878">
        <v>69</v>
      </c>
      <c r="E2878" t="s">
        <v>46</v>
      </c>
      <c r="F2878" t="s">
        <v>55</v>
      </c>
      <c r="G2878" t="s">
        <v>649</v>
      </c>
      <c r="H2878" t="s">
        <v>82</v>
      </c>
      <c r="I2878" t="s">
        <v>57</v>
      </c>
      <c r="J2878" t="s">
        <v>503</v>
      </c>
      <c r="K2878" t="s">
        <v>82</v>
      </c>
      <c r="L2878" t="s">
        <v>34</v>
      </c>
      <c r="P2878" t="s">
        <v>82</v>
      </c>
      <c r="S2878" t="s">
        <v>7461</v>
      </c>
      <c r="AB2878" t="s">
        <v>42</v>
      </c>
      <c r="AC2878" t="s">
        <v>42</v>
      </c>
      <c r="AK2878" t="s">
        <v>42</v>
      </c>
      <c r="AL2878" t="s">
        <v>43</v>
      </c>
    </row>
    <row r="2879" spans="1:38" x14ac:dyDescent="0.25">
      <c r="A2879">
        <v>2877</v>
      </c>
      <c r="B2879" t="s">
        <v>7462</v>
      </c>
      <c r="C2879" s="6" t="s">
        <v>7463</v>
      </c>
      <c r="D2879">
        <v>28</v>
      </c>
      <c r="E2879" t="s">
        <v>46</v>
      </c>
      <c r="F2879" t="s">
        <v>55</v>
      </c>
      <c r="G2879" t="s">
        <v>447</v>
      </c>
      <c r="H2879" t="s">
        <v>82</v>
      </c>
      <c r="I2879" t="s">
        <v>57</v>
      </c>
      <c r="J2879" t="s">
        <v>447</v>
      </c>
      <c r="K2879" t="s">
        <v>82</v>
      </c>
      <c r="L2879" t="s">
        <v>50</v>
      </c>
      <c r="N2879" t="s">
        <v>350</v>
      </c>
      <c r="O2879" t="s">
        <v>70</v>
      </c>
      <c r="P2879" t="s">
        <v>447</v>
      </c>
      <c r="Q2879" t="s">
        <v>82</v>
      </c>
      <c r="S2879" t="s">
        <v>7464</v>
      </c>
      <c r="W2879" t="s">
        <v>42</v>
      </c>
      <c r="AC2879" t="s">
        <v>42</v>
      </c>
      <c r="AK2879" t="s">
        <v>42</v>
      </c>
      <c r="AL2879" t="s">
        <v>43</v>
      </c>
    </row>
    <row r="2880" spans="1:38" x14ac:dyDescent="0.25">
      <c r="A2880">
        <v>2878</v>
      </c>
      <c r="B2880" t="s">
        <v>7465</v>
      </c>
      <c r="C2880" s="6" t="s">
        <v>3457</v>
      </c>
      <c r="D2880">
        <v>19</v>
      </c>
      <c r="E2880" t="s">
        <v>54</v>
      </c>
      <c r="F2880" t="s">
        <v>55</v>
      </c>
      <c r="G2880" t="s">
        <v>208</v>
      </c>
      <c r="J2880" t="s">
        <v>81</v>
      </c>
      <c r="K2880" t="s">
        <v>82</v>
      </c>
      <c r="L2880" t="s">
        <v>50</v>
      </c>
      <c r="N2880" t="s">
        <v>170</v>
      </c>
      <c r="O2880" t="s">
        <v>34</v>
      </c>
      <c r="S2880" t="s">
        <v>7466</v>
      </c>
      <c r="U2880" t="s">
        <v>42</v>
      </c>
      <c r="AC2880" t="s">
        <v>42</v>
      </c>
      <c r="AL2880" t="s">
        <v>43</v>
      </c>
    </row>
    <row r="2881" spans="1:38" x14ac:dyDescent="0.25">
      <c r="A2881">
        <v>2879</v>
      </c>
      <c r="B2881" t="s">
        <v>7467</v>
      </c>
      <c r="C2881" s="6" t="s">
        <v>4713</v>
      </c>
      <c r="D2881">
        <v>38</v>
      </c>
      <c r="E2881" t="s">
        <v>46</v>
      </c>
      <c r="F2881" t="s">
        <v>55</v>
      </c>
      <c r="G2881" t="s">
        <v>238</v>
      </c>
      <c r="H2881" t="s">
        <v>93</v>
      </c>
      <c r="I2881" t="s">
        <v>57</v>
      </c>
      <c r="J2881" t="s">
        <v>238</v>
      </c>
      <c r="L2881" t="s">
        <v>70</v>
      </c>
      <c r="N2881" t="s">
        <v>59</v>
      </c>
      <c r="O2881" t="s">
        <v>70</v>
      </c>
      <c r="P2881" t="s">
        <v>238</v>
      </c>
      <c r="S2881" t="s">
        <v>7468</v>
      </c>
      <c r="W2881" t="s">
        <v>42</v>
      </c>
      <c r="AA2881" t="s">
        <v>42</v>
      </c>
      <c r="AC2881" t="s">
        <v>42</v>
      </c>
      <c r="AK2881" t="s">
        <v>42</v>
      </c>
      <c r="AL2881" t="s">
        <v>43</v>
      </c>
    </row>
    <row r="2882" spans="1:38" x14ac:dyDescent="0.25">
      <c r="A2882">
        <v>2880</v>
      </c>
      <c r="B2882" t="s">
        <v>7469</v>
      </c>
      <c r="C2882" s="6" t="s">
        <v>7470</v>
      </c>
      <c r="D2882">
        <v>43</v>
      </c>
      <c r="E2882" t="s">
        <v>46</v>
      </c>
      <c r="F2882" t="s">
        <v>55</v>
      </c>
      <c r="G2882" t="s">
        <v>146</v>
      </c>
      <c r="H2882" t="s">
        <v>49</v>
      </c>
      <c r="I2882" t="s">
        <v>57</v>
      </c>
      <c r="J2882" t="s">
        <v>146</v>
      </c>
      <c r="K2882" t="s">
        <v>49</v>
      </c>
      <c r="L2882" t="s">
        <v>50</v>
      </c>
      <c r="N2882" t="s">
        <v>59</v>
      </c>
      <c r="O2882" t="s">
        <v>70</v>
      </c>
      <c r="P2882" t="s">
        <v>146</v>
      </c>
      <c r="Q2882" t="s">
        <v>49</v>
      </c>
      <c r="R2882" t="s">
        <v>57</v>
      </c>
      <c r="S2882" t="s">
        <v>7471</v>
      </c>
      <c r="W2882" t="s">
        <v>42</v>
      </c>
      <c r="X2882" t="s">
        <v>42</v>
      </c>
      <c r="AC2882" t="s">
        <v>42</v>
      </c>
      <c r="AI2882" t="s">
        <v>2682</v>
      </c>
      <c r="AL2882" t="s">
        <v>43</v>
      </c>
    </row>
    <row r="2883" spans="1:38" x14ac:dyDescent="0.25">
      <c r="A2883">
        <v>2881</v>
      </c>
      <c r="B2883" t="s">
        <v>7472</v>
      </c>
      <c r="C2883" s="6" t="s">
        <v>7473</v>
      </c>
      <c r="D2883">
        <v>21</v>
      </c>
      <c r="E2883" t="s">
        <v>46</v>
      </c>
      <c r="F2883" t="s">
        <v>55</v>
      </c>
      <c r="G2883" t="s">
        <v>192</v>
      </c>
      <c r="J2883" t="s">
        <v>192</v>
      </c>
      <c r="K2883" t="s">
        <v>82</v>
      </c>
      <c r="L2883" t="s">
        <v>70</v>
      </c>
      <c r="N2883" t="s">
        <v>269</v>
      </c>
      <c r="O2883" t="s">
        <v>70</v>
      </c>
      <c r="S2883" t="s">
        <v>111</v>
      </c>
      <c r="U2883" t="s">
        <v>42</v>
      </c>
      <c r="AL2883" t="s">
        <v>43</v>
      </c>
    </row>
    <row r="2884" spans="1:38" x14ac:dyDescent="0.25">
      <c r="A2884">
        <v>2882</v>
      </c>
      <c r="B2884" t="s">
        <v>7474</v>
      </c>
      <c r="C2884" s="6" t="s">
        <v>1841</v>
      </c>
      <c r="D2884">
        <v>33</v>
      </c>
      <c r="E2884" t="s">
        <v>46</v>
      </c>
      <c r="F2884" t="s">
        <v>74</v>
      </c>
      <c r="G2884" t="s">
        <v>2091</v>
      </c>
      <c r="H2884" t="s">
        <v>82</v>
      </c>
      <c r="I2884" t="s">
        <v>57</v>
      </c>
      <c r="J2884" t="s">
        <v>82</v>
      </c>
      <c r="K2884" t="s">
        <v>82</v>
      </c>
      <c r="L2884" t="s">
        <v>50</v>
      </c>
      <c r="N2884" t="s">
        <v>59</v>
      </c>
      <c r="O2884" t="s">
        <v>210</v>
      </c>
      <c r="P2884" t="s">
        <v>836</v>
      </c>
      <c r="Q2884" t="s">
        <v>82</v>
      </c>
      <c r="S2884" t="s">
        <v>7475</v>
      </c>
      <c r="U2884" t="s">
        <v>42</v>
      </c>
      <c r="V2884" t="s">
        <v>42</v>
      </c>
      <c r="W2884" t="s">
        <v>42</v>
      </c>
      <c r="AE2884" t="s">
        <v>42</v>
      </c>
      <c r="AK2884" t="s">
        <v>42</v>
      </c>
      <c r="AL2884" t="s">
        <v>43</v>
      </c>
    </row>
    <row r="2885" spans="1:38" x14ac:dyDescent="0.25">
      <c r="A2885">
        <v>2883</v>
      </c>
      <c r="B2885" t="s">
        <v>7476</v>
      </c>
      <c r="C2885" s="6" t="s">
        <v>3848</v>
      </c>
      <c r="D2885">
        <v>24</v>
      </c>
      <c r="E2885" t="s">
        <v>46</v>
      </c>
      <c r="F2885" t="s">
        <v>60</v>
      </c>
      <c r="G2885" t="s">
        <v>107</v>
      </c>
      <c r="H2885" t="s">
        <v>49</v>
      </c>
      <c r="I2885" t="s">
        <v>57</v>
      </c>
      <c r="J2885" t="s">
        <v>146</v>
      </c>
      <c r="L2885" t="s">
        <v>50</v>
      </c>
      <c r="N2885" t="s">
        <v>59</v>
      </c>
      <c r="O2885" t="s">
        <v>2371</v>
      </c>
      <c r="P2885" t="s">
        <v>107</v>
      </c>
      <c r="S2885" t="s">
        <v>7477</v>
      </c>
      <c r="U2885" t="s">
        <v>42</v>
      </c>
      <c r="AC2885" t="s">
        <v>42</v>
      </c>
      <c r="AK2885" t="s">
        <v>42</v>
      </c>
      <c r="AL2885" t="s">
        <v>43</v>
      </c>
    </row>
    <row r="2886" spans="1:38" x14ac:dyDescent="0.25">
      <c r="A2886">
        <v>2884</v>
      </c>
      <c r="B2886" t="s">
        <v>7478</v>
      </c>
      <c r="C2886" s="6" t="s">
        <v>899</v>
      </c>
      <c r="D2886">
        <v>44</v>
      </c>
      <c r="E2886" t="s">
        <v>46</v>
      </c>
      <c r="F2886" t="s">
        <v>55</v>
      </c>
      <c r="J2886" t="s">
        <v>82</v>
      </c>
      <c r="L2886" t="s">
        <v>50</v>
      </c>
      <c r="N2886" t="s">
        <v>69</v>
      </c>
      <c r="O2886" t="s">
        <v>4727</v>
      </c>
      <c r="P2886" t="s">
        <v>82</v>
      </c>
      <c r="S2886" t="s">
        <v>828</v>
      </c>
      <c r="U2886" t="s">
        <v>42</v>
      </c>
      <c r="W2886" t="s">
        <v>42</v>
      </c>
      <c r="AK2886" t="s">
        <v>42</v>
      </c>
      <c r="AL2886" t="s">
        <v>43</v>
      </c>
    </row>
    <row r="2887" spans="1:38" x14ac:dyDescent="0.25">
      <c r="A2887">
        <v>2885</v>
      </c>
      <c r="B2887" t="s">
        <v>7479</v>
      </c>
      <c r="C2887" s="6" t="s">
        <v>978</v>
      </c>
      <c r="D2887">
        <v>33</v>
      </c>
      <c r="E2887" t="s">
        <v>46</v>
      </c>
      <c r="F2887" t="s">
        <v>55</v>
      </c>
      <c r="G2887" t="s">
        <v>178</v>
      </c>
      <c r="H2887" t="s">
        <v>82</v>
      </c>
      <c r="I2887" t="s">
        <v>57</v>
      </c>
      <c r="J2887" t="s">
        <v>178</v>
      </c>
      <c r="K2887" t="s">
        <v>82</v>
      </c>
      <c r="L2887" t="s">
        <v>70</v>
      </c>
      <c r="N2887" t="s">
        <v>59</v>
      </c>
      <c r="O2887" t="s">
        <v>287</v>
      </c>
      <c r="P2887" t="s">
        <v>178</v>
      </c>
      <c r="Q2887" t="s">
        <v>82</v>
      </c>
      <c r="R2887" t="s">
        <v>57</v>
      </c>
      <c r="S2887" t="s">
        <v>1376</v>
      </c>
      <c r="W2887" t="s">
        <v>42</v>
      </c>
      <c r="X2887" t="s">
        <v>42</v>
      </c>
      <c r="AL2887" t="s">
        <v>43</v>
      </c>
    </row>
    <row r="2888" spans="1:38" x14ac:dyDescent="0.25">
      <c r="A2888">
        <v>2886</v>
      </c>
      <c r="B2888" t="s">
        <v>7480</v>
      </c>
      <c r="C2888" s="6" t="s">
        <v>4946</v>
      </c>
      <c r="D2888">
        <v>23</v>
      </c>
      <c r="E2888" t="s">
        <v>46</v>
      </c>
      <c r="F2888" t="s">
        <v>60</v>
      </c>
      <c r="G2888" t="s">
        <v>93</v>
      </c>
      <c r="H2888" t="s">
        <v>93</v>
      </c>
      <c r="I2888" t="s">
        <v>57</v>
      </c>
      <c r="J2888" t="s">
        <v>93</v>
      </c>
      <c r="L2888" t="s">
        <v>70</v>
      </c>
      <c r="N2888" t="s">
        <v>59</v>
      </c>
      <c r="O2888" t="s">
        <v>70</v>
      </c>
      <c r="P2888" t="s">
        <v>93</v>
      </c>
      <c r="S2888" t="s">
        <v>180</v>
      </c>
      <c r="W2888" t="s">
        <v>42</v>
      </c>
      <c r="AK2888" t="s">
        <v>42</v>
      </c>
      <c r="AL2888" t="s">
        <v>43</v>
      </c>
    </row>
    <row r="2889" spans="1:38" x14ac:dyDescent="0.25">
      <c r="A2889">
        <v>2887</v>
      </c>
      <c r="B2889" t="s">
        <v>7481</v>
      </c>
      <c r="C2889" s="6" t="s">
        <v>7482</v>
      </c>
      <c r="D2889">
        <v>29</v>
      </c>
      <c r="E2889" t="s">
        <v>54</v>
      </c>
      <c r="F2889" t="s">
        <v>55</v>
      </c>
      <c r="G2889" t="s">
        <v>82</v>
      </c>
      <c r="H2889" t="s">
        <v>82</v>
      </c>
      <c r="I2889" t="s">
        <v>57</v>
      </c>
      <c r="J2889" t="s">
        <v>82</v>
      </c>
      <c r="K2889" t="s">
        <v>82</v>
      </c>
      <c r="L2889" t="s">
        <v>50</v>
      </c>
      <c r="N2889" t="s">
        <v>59</v>
      </c>
      <c r="O2889" t="s">
        <v>70</v>
      </c>
      <c r="P2889" t="s">
        <v>82</v>
      </c>
      <c r="Q2889" t="s">
        <v>82</v>
      </c>
      <c r="R2889" t="s">
        <v>57</v>
      </c>
      <c r="S2889" t="s">
        <v>7483</v>
      </c>
      <c r="V2889" t="s">
        <v>42</v>
      </c>
      <c r="AI2889" t="s">
        <v>713</v>
      </c>
      <c r="AL2889" t="s">
        <v>43</v>
      </c>
    </row>
    <row r="2890" spans="1:38" x14ac:dyDescent="0.25">
      <c r="A2890">
        <v>2888</v>
      </c>
      <c r="B2890" t="s">
        <v>7484</v>
      </c>
      <c r="C2890" s="6" t="s">
        <v>5688</v>
      </c>
      <c r="D2890">
        <v>43</v>
      </c>
      <c r="E2890" t="s">
        <v>46</v>
      </c>
      <c r="F2890" t="s">
        <v>55</v>
      </c>
      <c r="G2890" t="s">
        <v>5058</v>
      </c>
      <c r="H2890" t="s">
        <v>49</v>
      </c>
      <c r="I2890" t="s">
        <v>57</v>
      </c>
      <c r="J2890" t="s">
        <v>58</v>
      </c>
      <c r="K2890" t="s">
        <v>49</v>
      </c>
      <c r="L2890" t="s">
        <v>50</v>
      </c>
      <c r="O2890" t="s">
        <v>70</v>
      </c>
      <c r="P2890" t="s">
        <v>5058</v>
      </c>
      <c r="Q2890" t="s">
        <v>49</v>
      </c>
      <c r="R2890" t="s">
        <v>57</v>
      </c>
      <c r="S2890" t="s">
        <v>7485</v>
      </c>
      <c r="Y2890" t="s">
        <v>42</v>
      </c>
      <c r="AB2890" t="s">
        <v>42</v>
      </c>
      <c r="AC2890" t="s">
        <v>42</v>
      </c>
      <c r="AK2890" t="s">
        <v>42</v>
      </c>
      <c r="AL2890" t="s">
        <v>43</v>
      </c>
    </row>
    <row r="2891" spans="1:38" x14ac:dyDescent="0.25">
      <c r="A2891">
        <v>2889</v>
      </c>
      <c r="B2891" t="s">
        <v>7486</v>
      </c>
      <c r="C2891" s="6" t="s">
        <v>7487</v>
      </c>
      <c r="D2891">
        <v>29</v>
      </c>
      <c r="E2891" t="s">
        <v>46</v>
      </c>
      <c r="F2891" t="s">
        <v>55</v>
      </c>
      <c r="G2891" t="s">
        <v>87</v>
      </c>
      <c r="H2891" t="s">
        <v>82</v>
      </c>
      <c r="J2891" t="s">
        <v>82</v>
      </c>
      <c r="K2891" t="s">
        <v>82</v>
      </c>
      <c r="L2891" t="s">
        <v>50</v>
      </c>
      <c r="N2891" t="s">
        <v>83</v>
      </c>
      <c r="O2891" t="s">
        <v>70</v>
      </c>
      <c r="S2891" t="s">
        <v>111</v>
      </c>
      <c r="U2891" t="s">
        <v>42</v>
      </c>
      <c r="V2891" t="s">
        <v>42</v>
      </c>
      <c r="AA2891" t="s">
        <v>42</v>
      </c>
      <c r="AL2891" t="s">
        <v>43</v>
      </c>
    </row>
    <row r="2892" spans="1:38" x14ac:dyDescent="0.25">
      <c r="A2892">
        <v>2890</v>
      </c>
      <c r="B2892" t="s">
        <v>7488</v>
      </c>
      <c r="C2892" s="6" t="s">
        <v>4471</v>
      </c>
      <c r="D2892">
        <v>29</v>
      </c>
      <c r="E2892" t="s">
        <v>46</v>
      </c>
      <c r="F2892" t="s">
        <v>55</v>
      </c>
      <c r="G2892" t="s">
        <v>4610</v>
      </c>
      <c r="H2892" t="s">
        <v>202</v>
      </c>
      <c r="I2892" t="s">
        <v>57</v>
      </c>
      <c r="J2892" t="s">
        <v>1899</v>
      </c>
      <c r="K2892" t="s">
        <v>82</v>
      </c>
      <c r="L2892" t="s">
        <v>34</v>
      </c>
      <c r="M2892" t="s">
        <v>179</v>
      </c>
      <c r="N2892" t="s">
        <v>59</v>
      </c>
      <c r="O2892" t="s">
        <v>179</v>
      </c>
      <c r="P2892" t="s">
        <v>1899</v>
      </c>
      <c r="Q2892" t="s">
        <v>82</v>
      </c>
      <c r="R2892" t="s">
        <v>57</v>
      </c>
      <c r="S2892" t="s">
        <v>7489</v>
      </c>
      <c r="U2892" t="s">
        <v>42</v>
      </c>
      <c r="V2892" t="s">
        <v>42</v>
      </c>
      <c r="W2892" t="s">
        <v>42</v>
      </c>
      <c r="AC2892" t="s">
        <v>42</v>
      </c>
      <c r="AE2892" t="s">
        <v>42</v>
      </c>
      <c r="AL2892" t="s">
        <v>43</v>
      </c>
    </row>
    <row r="2893" spans="1:38" x14ac:dyDescent="0.25">
      <c r="A2893">
        <v>2891</v>
      </c>
      <c r="B2893" t="s">
        <v>7490</v>
      </c>
      <c r="C2893" s="6" t="s">
        <v>7491</v>
      </c>
      <c r="D2893">
        <v>44</v>
      </c>
      <c r="E2893" t="s">
        <v>46</v>
      </c>
      <c r="F2893" t="s">
        <v>55</v>
      </c>
      <c r="G2893" t="s">
        <v>496</v>
      </c>
      <c r="H2893" t="s">
        <v>101</v>
      </c>
      <c r="I2893" t="s">
        <v>57</v>
      </c>
      <c r="J2893" t="s">
        <v>496</v>
      </c>
      <c r="L2893" t="s">
        <v>70</v>
      </c>
      <c r="N2893" t="s">
        <v>59</v>
      </c>
      <c r="O2893" t="s">
        <v>70</v>
      </c>
      <c r="P2893" t="s">
        <v>496</v>
      </c>
      <c r="S2893" t="s">
        <v>7492</v>
      </c>
      <c r="U2893" t="s">
        <v>42</v>
      </c>
      <c r="W2893" t="s">
        <v>42</v>
      </c>
      <c r="AA2893" t="s">
        <v>42</v>
      </c>
      <c r="AI2893" t="s">
        <v>3846</v>
      </c>
      <c r="AK2893" t="s">
        <v>42</v>
      </c>
      <c r="AL2893" t="s">
        <v>43</v>
      </c>
    </row>
    <row r="2894" spans="1:38" x14ac:dyDescent="0.25">
      <c r="A2894">
        <v>2892</v>
      </c>
      <c r="B2894" t="s">
        <v>7493</v>
      </c>
      <c r="C2894" s="6" t="s">
        <v>7494</v>
      </c>
      <c r="D2894">
        <v>40</v>
      </c>
      <c r="E2894" t="s">
        <v>46</v>
      </c>
      <c r="F2894" t="s">
        <v>55</v>
      </c>
      <c r="G2894" t="s">
        <v>87</v>
      </c>
      <c r="H2894" t="s">
        <v>82</v>
      </c>
      <c r="I2894" t="s">
        <v>57</v>
      </c>
      <c r="J2894" t="s">
        <v>87</v>
      </c>
      <c r="L2894" t="s">
        <v>70</v>
      </c>
      <c r="N2894" t="s">
        <v>69</v>
      </c>
      <c r="O2894" t="s">
        <v>70</v>
      </c>
      <c r="P2894" t="s">
        <v>87</v>
      </c>
      <c r="S2894" t="s">
        <v>7495</v>
      </c>
      <c r="W2894" t="s">
        <v>42</v>
      </c>
      <c r="AK2894" t="s">
        <v>42</v>
      </c>
      <c r="AL2894" t="s">
        <v>43</v>
      </c>
    </row>
    <row r="2895" spans="1:38" x14ac:dyDescent="0.25">
      <c r="A2895">
        <v>2893</v>
      </c>
      <c r="B2895" t="s">
        <v>7496</v>
      </c>
      <c r="C2895" s="6" t="s">
        <v>4923</v>
      </c>
      <c r="D2895">
        <v>33</v>
      </c>
      <c r="E2895" t="s">
        <v>46</v>
      </c>
      <c r="F2895" t="s">
        <v>55</v>
      </c>
      <c r="G2895" t="s">
        <v>418</v>
      </c>
      <c r="H2895" t="s">
        <v>93</v>
      </c>
      <c r="I2895" t="s">
        <v>57</v>
      </c>
      <c r="J2895" t="s">
        <v>93</v>
      </c>
      <c r="K2895" t="s">
        <v>93</v>
      </c>
      <c r="L2895" t="s">
        <v>50</v>
      </c>
      <c r="N2895" t="s">
        <v>59</v>
      </c>
      <c r="O2895" t="s">
        <v>110</v>
      </c>
      <c r="P2895" t="s">
        <v>418</v>
      </c>
      <c r="Q2895" t="s">
        <v>93</v>
      </c>
      <c r="R2895" t="s">
        <v>57</v>
      </c>
      <c r="S2895" t="s">
        <v>5477</v>
      </c>
      <c r="V2895" t="s">
        <v>42</v>
      </c>
      <c r="W2895" t="s">
        <v>42</v>
      </c>
      <c r="X2895" t="s">
        <v>42</v>
      </c>
      <c r="AL2895" t="s">
        <v>43</v>
      </c>
    </row>
    <row r="2896" spans="1:38" x14ac:dyDescent="0.25">
      <c r="A2896">
        <v>2894</v>
      </c>
      <c r="B2896" t="s">
        <v>7497</v>
      </c>
      <c r="C2896" s="6" t="s">
        <v>482</v>
      </c>
      <c r="D2896">
        <v>55</v>
      </c>
      <c r="E2896" t="s">
        <v>46</v>
      </c>
      <c r="F2896" t="s">
        <v>55</v>
      </c>
      <c r="G2896" t="s">
        <v>201</v>
      </c>
      <c r="H2896" t="s">
        <v>202</v>
      </c>
      <c r="I2896" t="s">
        <v>57</v>
      </c>
      <c r="J2896" t="s">
        <v>208</v>
      </c>
      <c r="L2896" t="s">
        <v>34</v>
      </c>
      <c r="M2896" t="s">
        <v>1796</v>
      </c>
      <c r="N2896" t="s">
        <v>69</v>
      </c>
      <c r="O2896" t="s">
        <v>60</v>
      </c>
      <c r="P2896" t="s">
        <v>61</v>
      </c>
      <c r="S2896" t="s">
        <v>7498</v>
      </c>
      <c r="U2896" t="s">
        <v>42</v>
      </c>
      <c r="Y2896" t="s">
        <v>42</v>
      </c>
      <c r="AK2896" t="s">
        <v>42</v>
      </c>
      <c r="AL2896" t="s">
        <v>43</v>
      </c>
    </row>
    <row r="2897" spans="1:38" x14ac:dyDescent="0.25">
      <c r="A2897">
        <v>2895</v>
      </c>
      <c r="B2897" t="s">
        <v>7499</v>
      </c>
      <c r="C2897" s="6" t="s">
        <v>7500</v>
      </c>
      <c r="D2897">
        <v>51</v>
      </c>
      <c r="E2897" t="s">
        <v>54</v>
      </c>
      <c r="F2897" t="s">
        <v>47</v>
      </c>
      <c r="G2897" t="s">
        <v>1243</v>
      </c>
      <c r="H2897" t="s">
        <v>82</v>
      </c>
      <c r="I2897" t="s">
        <v>57</v>
      </c>
      <c r="J2897" t="s">
        <v>1243</v>
      </c>
      <c r="K2897" t="s">
        <v>82</v>
      </c>
      <c r="L2897" t="s">
        <v>70</v>
      </c>
      <c r="N2897" t="s">
        <v>59</v>
      </c>
      <c r="O2897" t="s">
        <v>70</v>
      </c>
      <c r="P2897" t="s">
        <v>1243</v>
      </c>
      <c r="Q2897" t="s">
        <v>82</v>
      </c>
      <c r="S2897" t="s">
        <v>7501</v>
      </c>
      <c r="U2897" t="s">
        <v>42</v>
      </c>
      <c r="W2897" t="s">
        <v>42</v>
      </c>
      <c r="AK2897" t="s">
        <v>42</v>
      </c>
      <c r="AL2897" t="s">
        <v>43</v>
      </c>
    </row>
    <row r="2898" spans="1:38" x14ac:dyDescent="0.25">
      <c r="A2898">
        <v>2896</v>
      </c>
      <c r="B2898" t="s">
        <v>7502</v>
      </c>
      <c r="C2898" s="6" t="s">
        <v>3593</v>
      </c>
      <c r="D2898">
        <v>44</v>
      </c>
      <c r="E2898" t="s">
        <v>46</v>
      </c>
      <c r="F2898" t="s">
        <v>55</v>
      </c>
      <c r="G2898" t="s">
        <v>362</v>
      </c>
      <c r="H2898" t="s">
        <v>251</v>
      </c>
      <c r="I2898" t="s">
        <v>57</v>
      </c>
      <c r="J2898" t="s">
        <v>362</v>
      </c>
      <c r="K2898" t="s">
        <v>251</v>
      </c>
      <c r="L2898" t="s">
        <v>70</v>
      </c>
      <c r="O2898" t="s">
        <v>70</v>
      </c>
      <c r="P2898" t="s">
        <v>362</v>
      </c>
      <c r="Q2898" t="s">
        <v>251</v>
      </c>
      <c r="R2898" t="s">
        <v>57</v>
      </c>
      <c r="S2898" t="s">
        <v>7503</v>
      </c>
      <c r="Y2898" t="s">
        <v>42</v>
      </c>
      <c r="AA2898" t="s">
        <v>42</v>
      </c>
      <c r="AF2898" t="s">
        <v>42</v>
      </c>
      <c r="AK2898" t="s">
        <v>42</v>
      </c>
      <c r="AL2898" t="s">
        <v>231</v>
      </c>
    </row>
    <row r="2899" spans="1:38" x14ac:dyDescent="0.25">
      <c r="A2899">
        <v>2897</v>
      </c>
      <c r="B2899" t="s">
        <v>7504</v>
      </c>
      <c r="C2899" s="6" t="s">
        <v>1368</v>
      </c>
      <c r="D2899">
        <v>30</v>
      </c>
      <c r="E2899" t="s">
        <v>46</v>
      </c>
      <c r="F2899" t="s">
        <v>55</v>
      </c>
      <c r="G2899" t="s">
        <v>192</v>
      </c>
      <c r="H2899" t="s">
        <v>82</v>
      </c>
      <c r="I2899" t="s">
        <v>57</v>
      </c>
      <c r="J2899" t="s">
        <v>192</v>
      </c>
      <c r="L2899" t="s">
        <v>70</v>
      </c>
      <c r="N2899" t="s">
        <v>69</v>
      </c>
      <c r="O2899" t="s">
        <v>70</v>
      </c>
      <c r="P2899" t="s">
        <v>192</v>
      </c>
      <c r="S2899" t="s">
        <v>7505</v>
      </c>
      <c r="U2899" t="s">
        <v>42</v>
      </c>
      <c r="W2899" t="s">
        <v>42</v>
      </c>
      <c r="AI2899" t="s">
        <v>487</v>
      </c>
      <c r="AK2899" t="s">
        <v>42</v>
      </c>
      <c r="AL2899" t="s">
        <v>43</v>
      </c>
    </row>
    <row r="2900" spans="1:38" x14ac:dyDescent="0.25">
      <c r="A2900">
        <v>2898</v>
      </c>
      <c r="B2900" t="s">
        <v>7506</v>
      </c>
      <c r="C2900" s="6" t="s">
        <v>1821</v>
      </c>
      <c r="D2900">
        <v>50</v>
      </c>
      <c r="E2900" t="s">
        <v>46</v>
      </c>
      <c r="F2900" t="s">
        <v>55</v>
      </c>
      <c r="G2900" t="s">
        <v>238</v>
      </c>
      <c r="H2900" t="s">
        <v>93</v>
      </c>
      <c r="I2900" t="s">
        <v>57</v>
      </c>
      <c r="J2900" t="s">
        <v>107</v>
      </c>
      <c r="L2900" t="s">
        <v>34</v>
      </c>
      <c r="M2900" t="s">
        <v>7507</v>
      </c>
      <c r="N2900" t="s">
        <v>456</v>
      </c>
      <c r="O2900" t="s">
        <v>110</v>
      </c>
      <c r="P2900" t="s">
        <v>107</v>
      </c>
      <c r="S2900" t="s">
        <v>7508</v>
      </c>
      <c r="U2900" t="s">
        <v>42</v>
      </c>
      <c r="V2900" t="s">
        <v>42</v>
      </c>
      <c r="AK2900" t="s">
        <v>42</v>
      </c>
      <c r="AL2900" t="s">
        <v>43</v>
      </c>
    </row>
    <row r="2901" spans="1:38" x14ac:dyDescent="0.25">
      <c r="A2901">
        <v>2899</v>
      </c>
      <c r="B2901" t="s">
        <v>7509</v>
      </c>
      <c r="C2901" s="6" t="s">
        <v>1845</v>
      </c>
      <c r="D2901">
        <v>42</v>
      </c>
      <c r="E2901" t="s">
        <v>46</v>
      </c>
      <c r="F2901" t="s">
        <v>55</v>
      </c>
      <c r="G2901" t="s">
        <v>1337</v>
      </c>
      <c r="J2901" t="s">
        <v>92</v>
      </c>
      <c r="K2901" t="s">
        <v>93</v>
      </c>
      <c r="L2901" t="s">
        <v>34</v>
      </c>
      <c r="M2901" t="s">
        <v>423</v>
      </c>
      <c r="N2901" t="s">
        <v>102</v>
      </c>
      <c r="O2901" t="s">
        <v>34</v>
      </c>
      <c r="S2901" t="s">
        <v>7510</v>
      </c>
      <c r="AA2901" t="s">
        <v>42</v>
      </c>
      <c r="AD2901" t="s">
        <v>42</v>
      </c>
      <c r="AL2901" t="s">
        <v>43</v>
      </c>
    </row>
    <row r="2902" spans="1:38" x14ac:dyDescent="0.25">
      <c r="A2902">
        <v>2900</v>
      </c>
      <c r="B2902" t="s">
        <v>7511</v>
      </c>
      <c r="C2902" s="6" t="s">
        <v>7512</v>
      </c>
      <c r="D2902">
        <v>23</v>
      </c>
      <c r="E2902" t="s">
        <v>46</v>
      </c>
      <c r="F2902" t="s">
        <v>55</v>
      </c>
      <c r="G2902" t="s">
        <v>422</v>
      </c>
      <c r="H2902" t="s">
        <v>82</v>
      </c>
      <c r="I2902" t="s">
        <v>57</v>
      </c>
      <c r="J2902" t="s">
        <v>422</v>
      </c>
      <c r="L2902" t="s">
        <v>70</v>
      </c>
      <c r="P2902" t="s">
        <v>422</v>
      </c>
      <c r="S2902" t="s">
        <v>7513</v>
      </c>
      <c r="U2902" t="s">
        <v>42</v>
      </c>
      <c r="W2902" t="s">
        <v>42</v>
      </c>
      <c r="AA2902" t="s">
        <v>42</v>
      </c>
      <c r="AK2902" t="s">
        <v>42</v>
      </c>
      <c r="AL2902" t="s">
        <v>231</v>
      </c>
    </row>
    <row r="2903" spans="1:38" x14ac:dyDescent="0.25">
      <c r="A2903">
        <v>2901</v>
      </c>
      <c r="B2903" t="s">
        <v>7514</v>
      </c>
      <c r="C2903" s="6" t="s">
        <v>7515</v>
      </c>
      <c r="D2903">
        <v>19</v>
      </c>
      <c r="E2903" t="s">
        <v>46</v>
      </c>
      <c r="F2903" t="s">
        <v>74</v>
      </c>
      <c r="G2903" t="s">
        <v>7516</v>
      </c>
      <c r="H2903" t="s">
        <v>7516</v>
      </c>
      <c r="I2903" t="s">
        <v>5600</v>
      </c>
      <c r="J2903" t="s">
        <v>628</v>
      </c>
      <c r="L2903" t="s">
        <v>34</v>
      </c>
      <c r="M2903" t="s">
        <v>280</v>
      </c>
      <c r="N2903" t="s">
        <v>69</v>
      </c>
      <c r="O2903" t="s">
        <v>287</v>
      </c>
      <c r="P2903" t="s">
        <v>628</v>
      </c>
      <c r="S2903" t="s">
        <v>828</v>
      </c>
      <c r="U2903" t="s">
        <v>42</v>
      </c>
      <c r="W2903" t="s">
        <v>42</v>
      </c>
      <c r="AK2903" t="s">
        <v>42</v>
      </c>
      <c r="AL2903" t="s">
        <v>43</v>
      </c>
    </row>
    <row r="2904" spans="1:38" x14ac:dyDescent="0.25">
      <c r="A2904">
        <v>2902</v>
      </c>
      <c r="B2904" t="s">
        <v>7517</v>
      </c>
      <c r="C2904" s="6" t="s">
        <v>2951</v>
      </c>
      <c r="D2904">
        <v>44</v>
      </c>
      <c r="E2904" t="s">
        <v>46</v>
      </c>
      <c r="F2904" t="s">
        <v>47</v>
      </c>
      <c r="G2904" t="s">
        <v>267</v>
      </c>
      <c r="H2904" t="s">
        <v>142</v>
      </c>
      <c r="I2904" t="s">
        <v>57</v>
      </c>
      <c r="J2904" t="s">
        <v>267</v>
      </c>
      <c r="K2904" t="s">
        <v>142</v>
      </c>
      <c r="L2904" t="s">
        <v>70</v>
      </c>
      <c r="N2904" t="s">
        <v>350</v>
      </c>
      <c r="O2904" t="s">
        <v>70</v>
      </c>
      <c r="P2904" t="s">
        <v>267</v>
      </c>
      <c r="Q2904" t="s">
        <v>142</v>
      </c>
      <c r="R2904" t="s">
        <v>57</v>
      </c>
      <c r="S2904" t="s">
        <v>7518</v>
      </c>
      <c r="U2904" t="s">
        <v>42</v>
      </c>
      <c r="W2904" t="s">
        <v>42</v>
      </c>
      <c r="AA2904" t="s">
        <v>42</v>
      </c>
      <c r="AL2904" t="s">
        <v>43</v>
      </c>
    </row>
    <row r="2905" spans="1:38" x14ac:dyDescent="0.25">
      <c r="A2905">
        <v>2903</v>
      </c>
      <c r="B2905" t="s">
        <v>7519</v>
      </c>
      <c r="C2905" s="6" t="s">
        <v>2604</v>
      </c>
      <c r="D2905">
        <v>45</v>
      </c>
      <c r="E2905" t="s">
        <v>46</v>
      </c>
      <c r="F2905" t="s">
        <v>55</v>
      </c>
      <c r="G2905" t="s">
        <v>513</v>
      </c>
      <c r="H2905" t="s">
        <v>101</v>
      </c>
      <c r="I2905" t="s">
        <v>57</v>
      </c>
      <c r="J2905" t="s">
        <v>513</v>
      </c>
      <c r="L2905" t="s">
        <v>70</v>
      </c>
      <c r="N2905" t="s">
        <v>870</v>
      </c>
      <c r="O2905" t="s">
        <v>70</v>
      </c>
      <c r="P2905" t="s">
        <v>513</v>
      </c>
      <c r="S2905" t="s">
        <v>7520</v>
      </c>
      <c r="Y2905" t="s">
        <v>42</v>
      </c>
      <c r="AA2905" t="s">
        <v>42</v>
      </c>
      <c r="AI2905" t="s">
        <v>3846</v>
      </c>
      <c r="AK2905" t="s">
        <v>42</v>
      </c>
      <c r="AL2905" t="s">
        <v>43</v>
      </c>
    </row>
    <row r="2906" spans="1:38" x14ac:dyDescent="0.25">
      <c r="A2906">
        <v>2904</v>
      </c>
      <c r="B2906" t="s">
        <v>7521</v>
      </c>
      <c r="C2906" s="6" t="s">
        <v>7522</v>
      </c>
      <c r="D2906">
        <v>63</v>
      </c>
      <c r="E2906" t="s">
        <v>54</v>
      </c>
      <c r="F2906" t="s">
        <v>55</v>
      </c>
      <c r="G2906" t="s">
        <v>132</v>
      </c>
      <c r="H2906" t="s">
        <v>93</v>
      </c>
      <c r="I2906" t="s">
        <v>57</v>
      </c>
      <c r="J2906" t="s">
        <v>132</v>
      </c>
      <c r="K2906" t="s">
        <v>93</v>
      </c>
      <c r="L2906" t="s">
        <v>70</v>
      </c>
      <c r="N2906" t="s">
        <v>59</v>
      </c>
      <c r="O2906" t="s">
        <v>70</v>
      </c>
      <c r="P2906" t="s">
        <v>132</v>
      </c>
      <c r="Q2906" t="s">
        <v>93</v>
      </c>
      <c r="S2906" t="s">
        <v>7523</v>
      </c>
      <c r="V2906" t="s">
        <v>42</v>
      </c>
      <c r="AA2906" t="s">
        <v>42</v>
      </c>
      <c r="AC2906" t="s">
        <v>42</v>
      </c>
      <c r="AL2906" t="s">
        <v>43</v>
      </c>
    </row>
    <row r="2907" spans="1:38" x14ac:dyDescent="0.25">
      <c r="A2907">
        <v>2905</v>
      </c>
      <c r="B2907" t="s">
        <v>7524</v>
      </c>
      <c r="C2907" s="6" t="s">
        <v>7525</v>
      </c>
      <c r="D2907">
        <v>41</v>
      </c>
      <c r="E2907" t="s">
        <v>46</v>
      </c>
      <c r="F2907" t="s">
        <v>55</v>
      </c>
      <c r="G2907" t="s">
        <v>201</v>
      </c>
      <c r="J2907" t="s">
        <v>201</v>
      </c>
      <c r="K2907" t="s">
        <v>202</v>
      </c>
      <c r="L2907" t="s">
        <v>50</v>
      </c>
      <c r="N2907" t="s">
        <v>170</v>
      </c>
      <c r="O2907" t="s">
        <v>34</v>
      </c>
      <c r="S2907" t="s">
        <v>7526</v>
      </c>
      <c r="U2907" t="s">
        <v>42</v>
      </c>
      <c r="Y2907" t="s">
        <v>42</v>
      </c>
      <c r="AI2907" t="s">
        <v>7527</v>
      </c>
      <c r="AL2907" t="s">
        <v>43</v>
      </c>
    </row>
    <row r="2908" spans="1:38" x14ac:dyDescent="0.25">
      <c r="A2908">
        <v>2906</v>
      </c>
      <c r="B2908" t="s">
        <v>7528</v>
      </c>
      <c r="C2908" s="6" t="s">
        <v>5720</v>
      </c>
      <c r="D2908">
        <v>20</v>
      </c>
      <c r="E2908" t="s">
        <v>46</v>
      </c>
      <c r="F2908" t="s">
        <v>55</v>
      </c>
      <c r="G2908" t="s">
        <v>4610</v>
      </c>
      <c r="H2908" t="s">
        <v>202</v>
      </c>
      <c r="I2908" t="s">
        <v>57</v>
      </c>
      <c r="J2908" t="s">
        <v>4610</v>
      </c>
      <c r="K2908" t="s">
        <v>202</v>
      </c>
      <c r="L2908" t="s">
        <v>70</v>
      </c>
      <c r="N2908" t="s">
        <v>59</v>
      </c>
      <c r="O2908" t="s">
        <v>70</v>
      </c>
      <c r="P2908" t="s">
        <v>4610</v>
      </c>
      <c r="Q2908" t="s">
        <v>202</v>
      </c>
      <c r="S2908" t="s">
        <v>7529</v>
      </c>
      <c r="W2908" t="s">
        <v>42</v>
      </c>
      <c r="X2908" t="s">
        <v>42</v>
      </c>
      <c r="AK2908" t="s">
        <v>42</v>
      </c>
      <c r="AL2908" t="s">
        <v>43</v>
      </c>
    </row>
    <row r="2909" spans="1:38" x14ac:dyDescent="0.25">
      <c r="A2909">
        <v>2907</v>
      </c>
      <c r="B2909" t="s">
        <v>7530</v>
      </c>
      <c r="C2909" s="6" t="s">
        <v>7531</v>
      </c>
      <c r="D2909">
        <v>30</v>
      </c>
      <c r="E2909" t="s">
        <v>46</v>
      </c>
      <c r="F2909" t="s">
        <v>55</v>
      </c>
      <c r="G2909" t="s">
        <v>81</v>
      </c>
      <c r="H2909" t="s">
        <v>82</v>
      </c>
      <c r="I2909" t="s">
        <v>57</v>
      </c>
      <c r="J2909" t="s">
        <v>81</v>
      </c>
      <c r="K2909" t="s">
        <v>82</v>
      </c>
      <c r="L2909" t="s">
        <v>70</v>
      </c>
      <c r="O2909" t="s">
        <v>70</v>
      </c>
      <c r="P2909" t="s">
        <v>81</v>
      </c>
      <c r="Q2909" t="s">
        <v>82</v>
      </c>
      <c r="R2909" t="s">
        <v>57</v>
      </c>
      <c r="S2909" t="s">
        <v>7532</v>
      </c>
      <c r="U2909" t="s">
        <v>42</v>
      </c>
      <c r="AA2909" t="s">
        <v>42</v>
      </c>
      <c r="AK2909" t="s">
        <v>42</v>
      </c>
      <c r="AL2909" t="s">
        <v>43</v>
      </c>
    </row>
    <row r="2910" spans="1:38" x14ac:dyDescent="0.25">
      <c r="A2910">
        <v>2908</v>
      </c>
      <c r="B2910" t="s">
        <v>7533</v>
      </c>
      <c r="C2910" s="6" t="s">
        <v>5162</v>
      </c>
      <c r="D2910">
        <v>45</v>
      </c>
      <c r="E2910" t="s">
        <v>54</v>
      </c>
      <c r="F2910" t="s">
        <v>106</v>
      </c>
      <c r="G2910" t="s">
        <v>93</v>
      </c>
      <c r="H2910" t="s">
        <v>93</v>
      </c>
      <c r="I2910" t="s">
        <v>57</v>
      </c>
      <c r="J2910" t="s">
        <v>93</v>
      </c>
      <c r="K2910" t="s">
        <v>93</v>
      </c>
      <c r="L2910" t="s">
        <v>50</v>
      </c>
      <c r="O2910" t="s">
        <v>60</v>
      </c>
      <c r="S2910" t="s">
        <v>7534</v>
      </c>
      <c r="U2910" t="s">
        <v>42</v>
      </c>
      <c r="AC2910" t="s">
        <v>42</v>
      </c>
      <c r="AK2910" t="s">
        <v>42</v>
      </c>
      <c r="AL2910" t="s">
        <v>43</v>
      </c>
    </row>
    <row r="2911" spans="1:38" x14ac:dyDescent="0.25">
      <c r="A2911">
        <v>2909</v>
      </c>
      <c r="B2911" t="s">
        <v>7535</v>
      </c>
      <c r="C2911" s="6" t="s">
        <v>7536</v>
      </c>
      <c r="D2911">
        <v>38</v>
      </c>
      <c r="E2911" t="s">
        <v>46</v>
      </c>
      <c r="F2911" t="s">
        <v>55</v>
      </c>
      <c r="G2911" t="s">
        <v>132</v>
      </c>
      <c r="J2911" t="s">
        <v>793</v>
      </c>
      <c r="K2911" t="s">
        <v>137</v>
      </c>
      <c r="L2911" t="s">
        <v>34</v>
      </c>
      <c r="M2911" t="s">
        <v>7537</v>
      </c>
      <c r="N2911" t="s">
        <v>102</v>
      </c>
      <c r="O2911" t="s">
        <v>5703</v>
      </c>
      <c r="S2911" t="s">
        <v>7538</v>
      </c>
      <c r="Y2911" t="s">
        <v>42</v>
      </c>
      <c r="Z2911" t="s">
        <v>42</v>
      </c>
      <c r="AD2911" t="s">
        <v>42</v>
      </c>
      <c r="AE2911" t="s">
        <v>42</v>
      </c>
      <c r="AL2911" t="s">
        <v>43</v>
      </c>
    </row>
    <row r="2912" spans="1:38" x14ac:dyDescent="0.25">
      <c r="A2912">
        <v>2910</v>
      </c>
      <c r="B2912" t="s">
        <v>7539</v>
      </c>
      <c r="C2912" s="6" t="s">
        <v>1018</v>
      </c>
      <c r="D2912">
        <v>51</v>
      </c>
      <c r="E2912" t="s">
        <v>54</v>
      </c>
      <c r="F2912" t="s">
        <v>55</v>
      </c>
      <c r="G2912" t="s">
        <v>97</v>
      </c>
      <c r="H2912" t="s">
        <v>82</v>
      </c>
      <c r="I2912" t="s">
        <v>57</v>
      </c>
      <c r="J2912" t="s">
        <v>82</v>
      </c>
      <c r="K2912" t="s">
        <v>82</v>
      </c>
      <c r="L2912" t="s">
        <v>50</v>
      </c>
      <c r="N2912" t="s">
        <v>7540</v>
      </c>
      <c r="O2912" t="s">
        <v>70</v>
      </c>
      <c r="P2912" t="s">
        <v>97</v>
      </c>
      <c r="Q2912" t="s">
        <v>82</v>
      </c>
      <c r="R2912" t="s">
        <v>57</v>
      </c>
      <c r="S2912" t="s">
        <v>7541</v>
      </c>
      <c r="U2912" t="s">
        <v>42</v>
      </c>
      <c r="AA2912" t="s">
        <v>42</v>
      </c>
      <c r="AC2912" t="s">
        <v>42</v>
      </c>
      <c r="AL2912" t="s">
        <v>43</v>
      </c>
    </row>
    <row r="2913" spans="1:38" x14ac:dyDescent="0.25">
      <c r="A2913">
        <v>2911</v>
      </c>
      <c r="B2913" t="s">
        <v>7542</v>
      </c>
      <c r="C2913" s="6" t="s">
        <v>940</v>
      </c>
      <c r="D2913">
        <v>36</v>
      </c>
      <c r="E2913" t="s">
        <v>46</v>
      </c>
      <c r="F2913" t="s">
        <v>55</v>
      </c>
      <c r="G2913" t="s">
        <v>320</v>
      </c>
      <c r="H2913" t="s">
        <v>49</v>
      </c>
      <c r="I2913" t="s">
        <v>57</v>
      </c>
      <c r="J2913" t="s">
        <v>320</v>
      </c>
      <c r="L2913" t="s">
        <v>70</v>
      </c>
      <c r="N2913" t="s">
        <v>69</v>
      </c>
      <c r="O2913" t="s">
        <v>70</v>
      </c>
      <c r="P2913" t="s">
        <v>320</v>
      </c>
      <c r="S2913" t="s">
        <v>7543</v>
      </c>
      <c r="U2913" t="s">
        <v>42</v>
      </c>
      <c r="V2913" t="s">
        <v>42</v>
      </c>
      <c r="W2913" t="s">
        <v>42</v>
      </c>
      <c r="AC2913" t="s">
        <v>42</v>
      </c>
      <c r="AK2913" t="s">
        <v>42</v>
      </c>
      <c r="AL2913" t="s">
        <v>43</v>
      </c>
    </row>
    <row r="2914" spans="1:38" x14ac:dyDescent="0.25">
      <c r="A2914">
        <v>2912</v>
      </c>
      <c r="B2914" t="s">
        <v>7544</v>
      </c>
      <c r="C2914" s="6" t="s">
        <v>4606</v>
      </c>
      <c r="D2914">
        <v>52</v>
      </c>
      <c r="E2914" t="s">
        <v>46</v>
      </c>
      <c r="F2914" t="s">
        <v>55</v>
      </c>
      <c r="J2914" t="s">
        <v>81</v>
      </c>
      <c r="K2914" t="s">
        <v>82</v>
      </c>
      <c r="L2914" t="s">
        <v>50</v>
      </c>
      <c r="N2914" t="s">
        <v>59</v>
      </c>
      <c r="O2914" t="s">
        <v>298</v>
      </c>
      <c r="P2914" t="s">
        <v>81</v>
      </c>
      <c r="Q2914" t="s">
        <v>82</v>
      </c>
      <c r="R2914" t="s">
        <v>57</v>
      </c>
      <c r="S2914" t="s">
        <v>7545</v>
      </c>
      <c r="V2914" t="s">
        <v>42</v>
      </c>
      <c r="W2914" t="s">
        <v>42</v>
      </c>
      <c r="X2914" t="s">
        <v>42</v>
      </c>
      <c r="Y2914" t="s">
        <v>42</v>
      </c>
      <c r="AL2914" t="s">
        <v>43</v>
      </c>
    </row>
    <row r="2915" spans="1:38" x14ac:dyDescent="0.25">
      <c r="A2915">
        <v>2913</v>
      </c>
      <c r="B2915" t="s">
        <v>7546</v>
      </c>
      <c r="C2915" s="6" t="s">
        <v>7547</v>
      </c>
      <c r="D2915">
        <v>35</v>
      </c>
      <c r="E2915" t="s">
        <v>46</v>
      </c>
      <c r="F2915" t="s">
        <v>47</v>
      </c>
      <c r="G2915" t="s">
        <v>97</v>
      </c>
      <c r="H2915" t="s">
        <v>82</v>
      </c>
      <c r="I2915" t="s">
        <v>57</v>
      </c>
      <c r="J2915" t="s">
        <v>97</v>
      </c>
      <c r="K2915" t="s">
        <v>82</v>
      </c>
      <c r="L2915" t="s">
        <v>70</v>
      </c>
      <c r="N2915" t="s">
        <v>59</v>
      </c>
      <c r="O2915" t="s">
        <v>70</v>
      </c>
      <c r="P2915" t="s">
        <v>97</v>
      </c>
      <c r="Q2915" t="s">
        <v>82</v>
      </c>
      <c r="R2915" t="s">
        <v>57</v>
      </c>
      <c r="S2915" t="s">
        <v>2232</v>
      </c>
      <c r="V2915" t="s">
        <v>42</v>
      </c>
      <c r="W2915" t="s">
        <v>42</v>
      </c>
      <c r="AA2915" t="s">
        <v>42</v>
      </c>
      <c r="AL2915" t="s">
        <v>43</v>
      </c>
    </row>
    <row r="2916" spans="1:38" x14ac:dyDescent="0.25">
      <c r="A2916">
        <v>2914</v>
      </c>
      <c r="B2916" t="s">
        <v>7548</v>
      </c>
      <c r="C2916" s="6" t="s">
        <v>7549</v>
      </c>
      <c r="D2916">
        <v>47</v>
      </c>
      <c r="E2916" t="s">
        <v>46</v>
      </c>
      <c r="F2916" t="s">
        <v>55</v>
      </c>
      <c r="G2916" t="s">
        <v>4539</v>
      </c>
      <c r="H2916" t="s">
        <v>142</v>
      </c>
      <c r="J2916" t="s">
        <v>4539</v>
      </c>
      <c r="K2916" t="s">
        <v>142</v>
      </c>
      <c r="L2916" t="s">
        <v>70</v>
      </c>
      <c r="N2916" t="s">
        <v>2812</v>
      </c>
      <c r="O2916" t="s">
        <v>70</v>
      </c>
      <c r="S2916" t="s">
        <v>111</v>
      </c>
      <c r="T2916" t="s">
        <v>7550</v>
      </c>
      <c r="Y2916" t="s">
        <v>42</v>
      </c>
      <c r="AI2916" t="s">
        <v>5165</v>
      </c>
      <c r="AL2916" t="s">
        <v>43</v>
      </c>
    </row>
    <row r="2917" spans="1:38" x14ac:dyDescent="0.25">
      <c r="A2917">
        <v>2915</v>
      </c>
      <c r="B2917" t="s">
        <v>7551</v>
      </c>
      <c r="C2917" s="6" t="s">
        <v>7552</v>
      </c>
      <c r="D2917">
        <v>45</v>
      </c>
      <c r="E2917" t="s">
        <v>46</v>
      </c>
      <c r="F2917" t="s">
        <v>55</v>
      </c>
      <c r="G2917" t="s">
        <v>1263</v>
      </c>
      <c r="H2917" t="s">
        <v>101</v>
      </c>
      <c r="I2917" t="s">
        <v>57</v>
      </c>
      <c r="J2917" t="s">
        <v>1263</v>
      </c>
      <c r="K2917" t="s">
        <v>101</v>
      </c>
      <c r="L2917" t="s">
        <v>70</v>
      </c>
      <c r="O2917" t="s">
        <v>70</v>
      </c>
      <c r="S2917" t="s">
        <v>7553</v>
      </c>
      <c r="Y2917" t="s">
        <v>42</v>
      </c>
      <c r="AA2917" t="s">
        <v>42</v>
      </c>
      <c r="AF2917" t="s">
        <v>42</v>
      </c>
      <c r="AK2917" t="s">
        <v>42</v>
      </c>
      <c r="AL2917" t="s">
        <v>43</v>
      </c>
    </row>
    <row r="2918" spans="1:38" x14ac:dyDescent="0.25">
      <c r="A2918">
        <v>2916</v>
      </c>
      <c r="B2918" t="s">
        <v>7554</v>
      </c>
      <c r="C2918" s="6" t="s">
        <v>2783</v>
      </c>
      <c r="D2918">
        <v>35</v>
      </c>
      <c r="E2918" t="s">
        <v>54</v>
      </c>
      <c r="F2918" t="s">
        <v>55</v>
      </c>
      <c r="G2918" t="s">
        <v>346</v>
      </c>
      <c r="H2918" t="s">
        <v>93</v>
      </c>
      <c r="I2918" t="s">
        <v>57</v>
      </c>
      <c r="J2918" t="s">
        <v>346</v>
      </c>
      <c r="K2918" t="s">
        <v>93</v>
      </c>
      <c r="L2918" t="s">
        <v>70</v>
      </c>
      <c r="N2918" t="s">
        <v>170</v>
      </c>
      <c r="O2918" t="s">
        <v>70</v>
      </c>
      <c r="P2918" t="s">
        <v>346</v>
      </c>
      <c r="Q2918" t="s">
        <v>93</v>
      </c>
      <c r="S2918" t="s">
        <v>7555</v>
      </c>
      <c r="AA2918" t="s">
        <v>42</v>
      </c>
      <c r="AC2918" t="s">
        <v>42</v>
      </c>
      <c r="AD2918" t="s">
        <v>42</v>
      </c>
      <c r="AK2918" t="s">
        <v>42</v>
      </c>
      <c r="AL2918" t="s">
        <v>43</v>
      </c>
    </row>
    <row r="2919" spans="1:38" x14ac:dyDescent="0.25">
      <c r="A2919">
        <v>2917</v>
      </c>
      <c r="B2919" t="s">
        <v>7556</v>
      </c>
      <c r="C2919" s="6" t="s">
        <v>1861</v>
      </c>
      <c r="D2919">
        <v>64</v>
      </c>
      <c r="E2919" t="s">
        <v>46</v>
      </c>
      <c r="F2919" t="s">
        <v>55</v>
      </c>
      <c r="G2919" t="s">
        <v>81</v>
      </c>
      <c r="H2919" t="s">
        <v>82</v>
      </c>
      <c r="I2919" t="s">
        <v>57</v>
      </c>
      <c r="J2919" t="s">
        <v>81</v>
      </c>
      <c r="K2919" t="s">
        <v>82</v>
      </c>
      <c r="L2919" t="s">
        <v>50</v>
      </c>
      <c r="N2919" t="s">
        <v>102</v>
      </c>
      <c r="O2919" t="s">
        <v>70</v>
      </c>
      <c r="P2919" t="s">
        <v>81</v>
      </c>
      <c r="Q2919" t="s">
        <v>82</v>
      </c>
      <c r="R2919" t="s">
        <v>57</v>
      </c>
      <c r="S2919" t="s">
        <v>7557</v>
      </c>
      <c r="AC2919" t="s">
        <v>42</v>
      </c>
      <c r="AJ2919" t="s">
        <v>42</v>
      </c>
      <c r="AL2919" t="s">
        <v>43</v>
      </c>
    </row>
    <row r="2920" spans="1:38" x14ac:dyDescent="0.25">
      <c r="A2920">
        <v>2918</v>
      </c>
      <c r="B2920" t="s">
        <v>7558</v>
      </c>
      <c r="C2920" s="6" t="s">
        <v>1513</v>
      </c>
      <c r="D2920">
        <v>62</v>
      </c>
      <c r="E2920" t="s">
        <v>46</v>
      </c>
      <c r="F2920" t="s">
        <v>55</v>
      </c>
      <c r="G2920" t="s">
        <v>178</v>
      </c>
      <c r="H2920" t="s">
        <v>82</v>
      </c>
      <c r="I2920" t="s">
        <v>57</v>
      </c>
      <c r="J2920" t="s">
        <v>178</v>
      </c>
      <c r="K2920" t="s">
        <v>82</v>
      </c>
      <c r="L2920" t="s">
        <v>70</v>
      </c>
      <c r="N2920" t="s">
        <v>59</v>
      </c>
      <c r="O2920" t="s">
        <v>70</v>
      </c>
      <c r="P2920" t="s">
        <v>178</v>
      </c>
      <c r="Q2920" t="s">
        <v>82</v>
      </c>
      <c r="R2920" t="s">
        <v>57</v>
      </c>
      <c r="S2920" t="s">
        <v>342</v>
      </c>
      <c r="U2920" t="s">
        <v>42</v>
      </c>
      <c r="AL2920" t="s">
        <v>43</v>
      </c>
    </row>
    <row r="2921" spans="1:38" x14ac:dyDescent="0.25">
      <c r="A2921">
        <v>2919</v>
      </c>
      <c r="B2921" t="s">
        <v>7559</v>
      </c>
      <c r="C2921" s="6" t="s">
        <v>923</v>
      </c>
      <c r="D2921">
        <v>31</v>
      </c>
      <c r="E2921" t="s">
        <v>46</v>
      </c>
      <c r="F2921" t="s">
        <v>106</v>
      </c>
      <c r="G2921" t="s">
        <v>178</v>
      </c>
      <c r="H2921" t="s">
        <v>82</v>
      </c>
      <c r="I2921" t="s">
        <v>57</v>
      </c>
      <c r="J2921" t="s">
        <v>178</v>
      </c>
      <c r="L2921" t="s">
        <v>70</v>
      </c>
      <c r="N2921" t="s">
        <v>59</v>
      </c>
      <c r="O2921" t="s">
        <v>70</v>
      </c>
      <c r="P2921" t="s">
        <v>178</v>
      </c>
      <c r="S2921" t="s">
        <v>412</v>
      </c>
      <c r="W2921" t="s">
        <v>42</v>
      </c>
      <c r="AK2921" t="s">
        <v>42</v>
      </c>
      <c r="AL2921" t="s">
        <v>43</v>
      </c>
    </row>
    <row r="2922" spans="1:38" x14ac:dyDescent="0.25">
      <c r="A2922">
        <v>2920</v>
      </c>
      <c r="B2922" t="s">
        <v>7560</v>
      </c>
      <c r="C2922" s="6" t="s">
        <v>3602</v>
      </c>
      <c r="D2922">
        <v>35</v>
      </c>
      <c r="E2922" t="s">
        <v>46</v>
      </c>
      <c r="F2922" t="s">
        <v>47</v>
      </c>
      <c r="G2922" t="s">
        <v>208</v>
      </c>
      <c r="H2922" t="s">
        <v>93</v>
      </c>
      <c r="I2922" t="s">
        <v>57</v>
      </c>
      <c r="J2922" t="s">
        <v>208</v>
      </c>
      <c r="K2922" t="s">
        <v>93</v>
      </c>
      <c r="L2922" t="s">
        <v>70</v>
      </c>
      <c r="N2922" t="s">
        <v>59</v>
      </c>
      <c r="O2922" t="s">
        <v>70</v>
      </c>
      <c r="P2922" t="s">
        <v>208</v>
      </c>
      <c r="Q2922" t="s">
        <v>93</v>
      </c>
      <c r="R2922" t="s">
        <v>57</v>
      </c>
      <c r="S2922" t="s">
        <v>415</v>
      </c>
      <c r="V2922" t="s">
        <v>42</v>
      </c>
      <c r="W2922" t="s">
        <v>42</v>
      </c>
      <c r="AL2922" t="s">
        <v>43</v>
      </c>
    </row>
    <row r="2923" spans="1:38" x14ac:dyDescent="0.25">
      <c r="A2923">
        <v>2921</v>
      </c>
      <c r="B2923" t="s">
        <v>7561</v>
      </c>
      <c r="C2923" s="6" t="s">
        <v>1887</v>
      </c>
      <c r="D2923">
        <v>24</v>
      </c>
      <c r="E2923" t="s">
        <v>54</v>
      </c>
      <c r="F2923" t="s">
        <v>55</v>
      </c>
      <c r="G2923" t="s">
        <v>433</v>
      </c>
      <c r="J2923" t="s">
        <v>1593</v>
      </c>
      <c r="K2923" t="s">
        <v>142</v>
      </c>
      <c r="L2923" t="s">
        <v>50</v>
      </c>
      <c r="N2923" t="s">
        <v>83</v>
      </c>
      <c r="O2923" t="s">
        <v>70</v>
      </c>
      <c r="S2923" t="s">
        <v>7562</v>
      </c>
      <c r="U2923" t="s">
        <v>42</v>
      </c>
      <c r="AI2923" t="s">
        <v>607</v>
      </c>
      <c r="AL2923" t="s">
        <v>43</v>
      </c>
    </row>
    <row r="2924" spans="1:38" x14ac:dyDescent="0.25">
      <c r="A2924">
        <v>2922</v>
      </c>
      <c r="B2924" t="s">
        <v>7563</v>
      </c>
      <c r="C2924" s="6" t="s">
        <v>3605</v>
      </c>
      <c r="D2924">
        <v>41</v>
      </c>
      <c r="E2924" t="s">
        <v>46</v>
      </c>
      <c r="F2924" t="s">
        <v>55</v>
      </c>
      <c r="G2924" t="s">
        <v>146</v>
      </c>
      <c r="H2924" t="s">
        <v>49</v>
      </c>
      <c r="J2924" t="s">
        <v>146</v>
      </c>
      <c r="K2924" t="s">
        <v>49</v>
      </c>
      <c r="L2924" t="s">
        <v>70</v>
      </c>
      <c r="N2924" t="s">
        <v>83</v>
      </c>
      <c r="O2924" t="s">
        <v>70</v>
      </c>
      <c r="S2924" t="s">
        <v>3977</v>
      </c>
      <c r="V2924" t="s">
        <v>42</v>
      </c>
      <c r="W2924" t="s">
        <v>42</v>
      </c>
      <c r="AL2924" t="s">
        <v>43</v>
      </c>
    </row>
    <row r="2925" spans="1:38" x14ac:dyDescent="0.25">
      <c r="A2925">
        <v>2923</v>
      </c>
      <c r="B2925" t="s">
        <v>7564</v>
      </c>
      <c r="C2925" s="6" t="s">
        <v>4269</v>
      </c>
      <c r="D2925">
        <v>54</v>
      </c>
      <c r="E2925" t="s">
        <v>46</v>
      </c>
      <c r="F2925" t="s">
        <v>47</v>
      </c>
      <c r="G2925" t="s">
        <v>82</v>
      </c>
      <c r="H2925" t="s">
        <v>82</v>
      </c>
      <c r="I2925" t="s">
        <v>57</v>
      </c>
      <c r="J2925" t="s">
        <v>82</v>
      </c>
      <c r="K2925" t="s">
        <v>82</v>
      </c>
      <c r="L2925" t="s">
        <v>70</v>
      </c>
      <c r="N2925" t="s">
        <v>59</v>
      </c>
      <c r="O2925" t="s">
        <v>70</v>
      </c>
      <c r="P2925" t="s">
        <v>82</v>
      </c>
      <c r="Q2925" t="s">
        <v>82</v>
      </c>
      <c r="S2925" t="s">
        <v>412</v>
      </c>
      <c r="W2925" t="s">
        <v>42</v>
      </c>
      <c r="AK2925" t="s">
        <v>42</v>
      </c>
      <c r="AL2925" t="s">
        <v>43</v>
      </c>
    </row>
    <row r="2926" spans="1:38" x14ac:dyDescent="0.25">
      <c r="A2926">
        <v>2924</v>
      </c>
      <c r="B2926" t="s">
        <v>7565</v>
      </c>
      <c r="C2926" s="6" t="s">
        <v>3764</v>
      </c>
      <c r="D2926">
        <v>60</v>
      </c>
      <c r="E2926" t="s">
        <v>54</v>
      </c>
      <c r="F2926" t="s">
        <v>55</v>
      </c>
      <c r="G2926" t="s">
        <v>208</v>
      </c>
      <c r="H2926" t="s">
        <v>93</v>
      </c>
      <c r="I2926" t="s">
        <v>57</v>
      </c>
      <c r="J2926" t="s">
        <v>146</v>
      </c>
      <c r="K2926" t="s">
        <v>49</v>
      </c>
      <c r="L2926" t="s">
        <v>50</v>
      </c>
      <c r="N2926" t="s">
        <v>59</v>
      </c>
      <c r="O2926" t="s">
        <v>287</v>
      </c>
      <c r="P2926" t="s">
        <v>146</v>
      </c>
      <c r="Q2926" t="s">
        <v>49</v>
      </c>
      <c r="S2926" t="s">
        <v>7566</v>
      </c>
      <c r="U2926" t="s">
        <v>42</v>
      </c>
      <c r="V2926" t="s">
        <v>42</v>
      </c>
      <c r="W2926" t="s">
        <v>42</v>
      </c>
      <c r="AC2926" t="s">
        <v>42</v>
      </c>
      <c r="AF2926" t="s">
        <v>42</v>
      </c>
      <c r="AK2926" t="s">
        <v>42</v>
      </c>
      <c r="AL2926" t="s">
        <v>43</v>
      </c>
    </row>
    <row r="2927" spans="1:38" x14ac:dyDescent="0.25">
      <c r="A2927">
        <v>2925</v>
      </c>
      <c r="B2927" t="s">
        <v>7567</v>
      </c>
      <c r="C2927" s="6" t="s">
        <v>2763</v>
      </c>
      <c r="D2927">
        <v>40</v>
      </c>
      <c r="E2927" t="s">
        <v>46</v>
      </c>
      <c r="F2927" t="s">
        <v>55</v>
      </c>
      <c r="G2927" t="s">
        <v>132</v>
      </c>
      <c r="J2927" t="s">
        <v>132</v>
      </c>
      <c r="K2927" t="s">
        <v>93</v>
      </c>
      <c r="L2927" t="s">
        <v>70</v>
      </c>
      <c r="N2927" t="s">
        <v>269</v>
      </c>
      <c r="O2927" t="s">
        <v>70</v>
      </c>
      <c r="S2927" t="s">
        <v>84</v>
      </c>
      <c r="U2927" t="s">
        <v>42</v>
      </c>
      <c r="AL2927" t="s">
        <v>43</v>
      </c>
    </row>
    <row r="2928" spans="1:38" x14ac:dyDescent="0.25">
      <c r="A2928">
        <v>2926</v>
      </c>
      <c r="B2928" t="s">
        <v>7568</v>
      </c>
      <c r="C2928" s="6" t="s">
        <v>7569</v>
      </c>
      <c r="D2928">
        <v>59</v>
      </c>
      <c r="E2928" t="s">
        <v>46</v>
      </c>
      <c r="F2928" t="s">
        <v>55</v>
      </c>
      <c r="G2928" t="s">
        <v>136</v>
      </c>
      <c r="H2928" t="s">
        <v>137</v>
      </c>
      <c r="I2928" t="s">
        <v>57</v>
      </c>
      <c r="J2928" t="s">
        <v>136</v>
      </c>
      <c r="K2928" t="s">
        <v>137</v>
      </c>
      <c r="L2928" t="s">
        <v>70</v>
      </c>
      <c r="O2928" t="s">
        <v>70</v>
      </c>
      <c r="P2928" t="s">
        <v>136</v>
      </c>
      <c r="Q2928" t="s">
        <v>137</v>
      </c>
      <c r="R2928" t="s">
        <v>57</v>
      </c>
      <c r="S2928" t="s">
        <v>7570</v>
      </c>
      <c r="U2928" t="s">
        <v>42</v>
      </c>
      <c r="W2928" t="s">
        <v>42</v>
      </c>
      <c r="AC2928" t="s">
        <v>42</v>
      </c>
      <c r="AK2928" t="s">
        <v>42</v>
      </c>
      <c r="AL2928" t="s">
        <v>43</v>
      </c>
    </row>
    <row r="2929" spans="1:38" x14ac:dyDescent="0.25">
      <c r="A2929">
        <v>2927</v>
      </c>
      <c r="B2929" t="s">
        <v>7571</v>
      </c>
      <c r="C2929" s="6" t="s">
        <v>4630</v>
      </c>
      <c r="D2929">
        <v>27</v>
      </c>
      <c r="E2929" t="s">
        <v>46</v>
      </c>
      <c r="F2929" t="s">
        <v>55</v>
      </c>
      <c r="G2929" t="s">
        <v>842</v>
      </c>
      <c r="H2929" t="s">
        <v>82</v>
      </c>
      <c r="I2929" t="s">
        <v>57</v>
      </c>
      <c r="J2929" t="s">
        <v>842</v>
      </c>
      <c r="K2929" t="s">
        <v>82</v>
      </c>
      <c r="L2929" t="s">
        <v>70</v>
      </c>
      <c r="N2929" t="s">
        <v>59</v>
      </c>
      <c r="O2929" t="s">
        <v>70</v>
      </c>
      <c r="P2929" t="s">
        <v>842</v>
      </c>
      <c r="Q2929" t="s">
        <v>82</v>
      </c>
      <c r="R2929" t="s">
        <v>57</v>
      </c>
      <c r="S2929" t="s">
        <v>412</v>
      </c>
      <c r="W2929" t="s">
        <v>42</v>
      </c>
      <c r="AL2929" t="s">
        <v>43</v>
      </c>
    </row>
    <row r="2930" spans="1:38" x14ac:dyDescent="0.25">
      <c r="A2930">
        <v>2928</v>
      </c>
      <c r="B2930" t="s">
        <v>7572</v>
      </c>
      <c r="C2930" s="6" t="s">
        <v>7573</v>
      </c>
      <c r="D2930">
        <v>51</v>
      </c>
      <c r="E2930" t="s">
        <v>54</v>
      </c>
      <c r="F2930" t="s">
        <v>55</v>
      </c>
      <c r="G2930" t="s">
        <v>4118</v>
      </c>
      <c r="H2930" t="s">
        <v>49</v>
      </c>
      <c r="J2930" t="s">
        <v>4118</v>
      </c>
      <c r="K2930" t="s">
        <v>49</v>
      </c>
      <c r="L2930" t="s">
        <v>70</v>
      </c>
      <c r="N2930" t="s">
        <v>102</v>
      </c>
      <c r="O2930" t="s">
        <v>70</v>
      </c>
      <c r="S2930" t="s">
        <v>7574</v>
      </c>
      <c r="AB2930" t="s">
        <v>42</v>
      </c>
      <c r="AC2930" t="s">
        <v>42</v>
      </c>
      <c r="AL2930" t="s">
        <v>43</v>
      </c>
    </row>
    <row r="2931" spans="1:38" x14ac:dyDescent="0.25">
      <c r="A2931">
        <v>2929</v>
      </c>
      <c r="B2931" t="s">
        <v>7575</v>
      </c>
      <c r="C2931" s="6" t="s">
        <v>4654</v>
      </c>
      <c r="D2931">
        <v>31</v>
      </c>
      <c r="E2931" t="s">
        <v>54</v>
      </c>
      <c r="F2931" t="s">
        <v>47</v>
      </c>
      <c r="G2931" t="s">
        <v>93</v>
      </c>
      <c r="H2931" t="s">
        <v>93</v>
      </c>
      <c r="J2931" t="s">
        <v>93</v>
      </c>
      <c r="K2931" t="s">
        <v>93</v>
      </c>
      <c r="L2931" t="s">
        <v>50</v>
      </c>
      <c r="N2931" t="s">
        <v>83</v>
      </c>
      <c r="O2931" t="s">
        <v>70</v>
      </c>
      <c r="S2931" t="s">
        <v>84</v>
      </c>
      <c r="U2931" t="s">
        <v>42</v>
      </c>
      <c r="AL2931" t="s">
        <v>43</v>
      </c>
    </row>
    <row r="2932" spans="1:38" x14ac:dyDescent="0.25">
      <c r="A2932">
        <v>2930</v>
      </c>
      <c r="B2932" t="s">
        <v>7576</v>
      </c>
      <c r="C2932" s="6" t="s">
        <v>7577</v>
      </c>
      <c r="D2932">
        <v>32</v>
      </c>
      <c r="E2932" t="s">
        <v>46</v>
      </c>
      <c r="F2932" t="s">
        <v>55</v>
      </c>
      <c r="G2932" t="s">
        <v>7578</v>
      </c>
      <c r="H2932" t="s">
        <v>7579</v>
      </c>
      <c r="I2932" t="s">
        <v>7580</v>
      </c>
      <c r="J2932" t="s">
        <v>503</v>
      </c>
      <c r="L2932" t="s">
        <v>70</v>
      </c>
      <c r="M2932" t="s">
        <v>951</v>
      </c>
      <c r="N2932" t="s">
        <v>69</v>
      </c>
      <c r="O2932" t="s">
        <v>287</v>
      </c>
      <c r="P2932" t="s">
        <v>503</v>
      </c>
      <c r="S2932" t="s">
        <v>7581</v>
      </c>
      <c r="U2932" t="s">
        <v>42</v>
      </c>
      <c r="V2932" t="s">
        <v>42</v>
      </c>
      <c r="W2932" t="s">
        <v>42</v>
      </c>
      <c r="AK2932" t="s">
        <v>42</v>
      </c>
      <c r="AL2932" t="s">
        <v>43</v>
      </c>
    </row>
    <row r="2933" spans="1:38" x14ac:dyDescent="0.25">
      <c r="A2933">
        <v>2931</v>
      </c>
      <c r="B2933" t="s">
        <v>7582</v>
      </c>
      <c r="C2933" s="6" t="s">
        <v>7583</v>
      </c>
      <c r="D2933">
        <v>68</v>
      </c>
      <c r="E2933" t="s">
        <v>46</v>
      </c>
      <c r="F2933" t="s">
        <v>55</v>
      </c>
      <c r="G2933" t="s">
        <v>937</v>
      </c>
      <c r="H2933" t="s">
        <v>202</v>
      </c>
      <c r="I2933" t="s">
        <v>57</v>
      </c>
      <c r="J2933" t="s">
        <v>82</v>
      </c>
      <c r="K2933" t="s">
        <v>82</v>
      </c>
      <c r="L2933" t="s">
        <v>50</v>
      </c>
      <c r="O2933" t="s">
        <v>70</v>
      </c>
      <c r="P2933" t="s">
        <v>937</v>
      </c>
      <c r="Q2933" t="s">
        <v>202</v>
      </c>
      <c r="R2933" t="s">
        <v>57</v>
      </c>
      <c r="S2933" t="s">
        <v>2482</v>
      </c>
      <c r="U2933" t="s">
        <v>42</v>
      </c>
      <c r="AK2933" t="s">
        <v>42</v>
      </c>
      <c r="AL2933" t="s">
        <v>43</v>
      </c>
    </row>
    <row r="2934" spans="1:38" x14ac:dyDescent="0.25">
      <c r="A2934">
        <v>2932</v>
      </c>
      <c r="B2934" t="s">
        <v>7584</v>
      </c>
      <c r="C2934" s="6" t="s">
        <v>5369</v>
      </c>
      <c r="D2934">
        <v>22</v>
      </c>
      <c r="E2934" t="s">
        <v>46</v>
      </c>
      <c r="F2934" t="s">
        <v>55</v>
      </c>
      <c r="G2934" t="s">
        <v>937</v>
      </c>
      <c r="J2934" t="s">
        <v>201</v>
      </c>
      <c r="L2934" t="s">
        <v>50</v>
      </c>
      <c r="N2934" t="s">
        <v>59</v>
      </c>
      <c r="O2934" t="s">
        <v>287</v>
      </c>
      <c r="S2934" t="s">
        <v>342</v>
      </c>
      <c r="U2934" t="s">
        <v>42</v>
      </c>
      <c r="AL2934" t="s">
        <v>43</v>
      </c>
    </row>
    <row r="2935" spans="1:38" x14ac:dyDescent="0.25">
      <c r="A2935">
        <v>2933</v>
      </c>
      <c r="B2935" t="s">
        <v>7585</v>
      </c>
      <c r="C2935" s="6" t="s">
        <v>7586</v>
      </c>
      <c r="D2935">
        <v>53</v>
      </c>
      <c r="E2935" t="s">
        <v>54</v>
      </c>
      <c r="F2935" t="s">
        <v>55</v>
      </c>
      <c r="G2935" t="s">
        <v>238</v>
      </c>
      <c r="H2935" t="s">
        <v>93</v>
      </c>
      <c r="I2935" t="s">
        <v>57</v>
      </c>
      <c r="J2935" t="s">
        <v>238</v>
      </c>
      <c r="K2935" t="s">
        <v>93</v>
      </c>
      <c r="L2935" t="s">
        <v>70</v>
      </c>
      <c r="N2935" t="s">
        <v>59</v>
      </c>
      <c r="O2935" t="s">
        <v>70</v>
      </c>
      <c r="P2935" t="s">
        <v>238</v>
      </c>
      <c r="Q2935" t="s">
        <v>93</v>
      </c>
      <c r="R2935" t="s">
        <v>57</v>
      </c>
      <c r="S2935" t="s">
        <v>7587</v>
      </c>
      <c r="AG2935" t="s">
        <v>42</v>
      </c>
      <c r="AL2935" t="s">
        <v>43</v>
      </c>
    </row>
    <row r="2936" spans="1:38" x14ac:dyDescent="0.25">
      <c r="A2936">
        <v>2934</v>
      </c>
      <c r="B2936" t="s">
        <v>7588</v>
      </c>
      <c r="C2936" s="6" t="s">
        <v>7589</v>
      </c>
      <c r="D2936">
        <v>55</v>
      </c>
      <c r="E2936" t="s">
        <v>46</v>
      </c>
      <c r="F2936" t="s">
        <v>55</v>
      </c>
      <c r="G2936" t="s">
        <v>346</v>
      </c>
      <c r="J2936" t="s">
        <v>208</v>
      </c>
      <c r="K2936" t="s">
        <v>93</v>
      </c>
      <c r="L2936" t="s">
        <v>50</v>
      </c>
      <c r="N2936" t="s">
        <v>7590</v>
      </c>
      <c r="O2936" t="s">
        <v>70</v>
      </c>
      <c r="S2936" t="s">
        <v>6813</v>
      </c>
      <c r="V2936" t="s">
        <v>42</v>
      </c>
      <c r="AL2936" t="s">
        <v>43</v>
      </c>
    </row>
    <row r="2937" spans="1:38" x14ac:dyDescent="0.25">
      <c r="A2937">
        <v>2935</v>
      </c>
      <c r="B2937" t="s">
        <v>7591</v>
      </c>
      <c r="C2937" s="6" t="s">
        <v>688</v>
      </c>
      <c r="D2937">
        <v>57</v>
      </c>
      <c r="E2937" t="s">
        <v>54</v>
      </c>
      <c r="F2937" t="s">
        <v>47</v>
      </c>
      <c r="G2937" t="s">
        <v>146</v>
      </c>
      <c r="H2937" t="s">
        <v>49</v>
      </c>
      <c r="I2937" t="s">
        <v>57</v>
      </c>
      <c r="J2937" t="s">
        <v>146</v>
      </c>
      <c r="L2937" t="s">
        <v>34</v>
      </c>
      <c r="M2937" t="s">
        <v>7592</v>
      </c>
      <c r="N2937" t="s">
        <v>59</v>
      </c>
      <c r="O2937" t="s">
        <v>1081</v>
      </c>
      <c r="P2937" t="s">
        <v>146</v>
      </c>
      <c r="S2937" t="s">
        <v>7593</v>
      </c>
      <c r="V2937" t="s">
        <v>42</v>
      </c>
      <c r="Y2937" t="s">
        <v>42</v>
      </c>
      <c r="AK2937" t="s">
        <v>42</v>
      </c>
      <c r="AL2937" t="s">
        <v>43</v>
      </c>
    </row>
    <row r="2938" spans="1:38" x14ac:dyDescent="0.25">
      <c r="A2938">
        <v>2936</v>
      </c>
      <c r="B2938" t="s">
        <v>7594</v>
      </c>
      <c r="C2938" s="6" t="s">
        <v>1904</v>
      </c>
      <c r="D2938">
        <v>71</v>
      </c>
      <c r="E2938" t="s">
        <v>46</v>
      </c>
      <c r="F2938" t="s">
        <v>55</v>
      </c>
      <c r="G2938" t="s">
        <v>208</v>
      </c>
      <c r="H2938" t="s">
        <v>93</v>
      </c>
      <c r="I2938" t="s">
        <v>57</v>
      </c>
      <c r="J2938" t="s">
        <v>208</v>
      </c>
      <c r="K2938" t="s">
        <v>93</v>
      </c>
      <c r="L2938" t="s">
        <v>70</v>
      </c>
      <c r="O2938" t="s">
        <v>70</v>
      </c>
      <c r="P2938" t="s">
        <v>208</v>
      </c>
      <c r="Q2938" t="s">
        <v>93</v>
      </c>
      <c r="R2938" t="s">
        <v>57</v>
      </c>
      <c r="S2938" t="s">
        <v>7595</v>
      </c>
      <c r="U2938" t="s">
        <v>42</v>
      </c>
      <c r="V2938" t="s">
        <v>42</v>
      </c>
      <c r="AK2938" t="s">
        <v>42</v>
      </c>
      <c r="AL2938" t="s">
        <v>43</v>
      </c>
    </row>
    <row r="2939" spans="1:38" x14ac:dyDescent="0.25">
      <c r="A2939">
        <v>2937</v>
      </c>
      <c r="B2939" t="s">
        <v>7596</v>
      </c>
      <c r="C2939" s="6" t="s">
        <v>981</v>
      </c>
      <c r="D2939">
        <v>31</v>
      </c>
      <c r="E2939" t="s">
        <v>46</v>
      </c>
      <c r="F2939" t="s">
        <v>55</v>
      </c>
      <c r="G2939" t="s">
        <v>1247</v>
      </c>
      <c r="H2939" t="s">
        <v>101</v>
      </c>
      <c r="I2939" t="s">
        <v>57</v>
      </c>
      <c r="J2939" t="s">
        <v>1247</v>
      </c>
      <c r="L2939" t="s">
        <v>70</v>
      </c>
      <c r="N2939" t="s">
        <v>59</v>
      </c>
      <c r="O2939" t="s">
        <v>70</v>
      </c>
      <c r="P2939" t="s">
        <v>1247</v>
      </c>
      <c r="S2939" t="s">
        <v>7597</v>
      </c>
      <c r="W2939" t="s">
        <v>42</v>
      </c>
      <c r="AC2939" t="s">
        <v>42</v>
      </c>
      <c r="AK2939" t="s">
        <v>42</v>
      </c>
      <c r="AL2939" t="s">
        <v>43</v>
      </c>
    </row>
    <row r="2940" spans="1:38" x14ac:dyDescent="0.25">
      <c r="A2940">
        <v>2938</v>
      </c>
      <c r="B2940" t="s">
        <v>7598</v>
      </c>
      <c r="C2940" s="6" t="s">
        <v>721</v>
      </c>
      <c r="D2940">
        <v>20</v>
      </c>
      <c r="E2940" t="s">
        <v>46</v>
      </c>
      <c r="F2940" t="s">
        <v>55</v>
      </c>
      <c r="G2940" t="s">
        <v>447</v>
      </c>
      <c r="H2940" t="s">
        <v>82</v>
      </c>
      <c r="I2940" t="s">
        <v>57</v>
      </c>
      <c r="J2940" t="s">
        <v>447</v>
      </c>
      <c r="L2940" t="s">
        <v>70</v>
      </c>
      <c r="N2940" t="s">
        <v>69</v>
      </c>
      <c r="O2940" t="s">
        <v>70</v>
      </c>
      <c r="P2940" t="s">
        <v>447</v>
      </c>
      <c r="S2940" t="s">
        <v>412</v>
      </c>
      <c r="W2940" t="s">
        <v>42</v>
      </c>
      <c r="AK2940" t="s">
        <v>42</v>
      </c>
      <c r="AL2940" t="s">
        <v>43</v>
      </c>
    </row>
    <row r="2941" spans="1:38" x14ac:dyDescent="0.25">
      <c r="A2941">
        <v>2939</v>
      </c>
      <c r="B2941" t="s">
        <v>7599</v>
      </c>
      <c r="C2941" s="6" t="s">
        <v>7600</v>
      </c>
      <c r="D2941">
        <v>58</v>
      </c>
      <c r="E2941" t="s">
        <v>46</v>
      </c>
      <c r="F2941" t="s">
        <v>55</v>
      </c>
      <c r="G2941" t="s">
        <v>201</v>
      </c>
      <c r="H2941" t="s">
        <v>202</v>
      </c>
      <c r="I2941" t="s">
        <v>57</v>
      </c>
      <c r="J2941" t="s">
        <v>82</v>
      </c>
      <c r="K2941" t="s">
        <v>82</v>
      </c>
      <c r="L2941" t="s">
        <v>50</v>
      </c>
      <c r="O2941" t="s">
        <v>70</v>
      </c>
      <c r="S2941" t="s">
        <v>7601</v>
      </c>
      <c r="AA2941" t="s">
        <v>42</v>
      </c>
      <c r="AI2941" t="s">
        <v>7602</v>
      </c>
      <c r="AL2941" t="s">
        <v>43</v>
      </c>
    </row>
    <row r="2942" spans="1:38" x14ac:dyDescent="0.25">
      <c r="A2942">
        <v>2940</v>
      </c>
      <c r="B2942" t="s">
        <v>7603</v>
      </c>
      <c r="C2942" s="6" t="s">
        <v>3939</v>
      </c>
      <c r="D2942">
        <v>47</v>
      </c>
      <c r="E2942" t="s">
        <v>54</v>
      </c>
      <c r="F2942" t="s">
        <v>55</v>
      </c>
      <c r="G2942" t="s">
        <v>341</v>
      </c>
      <c r="H2942" t="s">
        <v>101</v>
      </c>
      <c r="I2942" t="s">
        <v>57</v>
      </c>
      <c r="J2942" t="s">
        <v>341</v>
      </c>
      <c r="K2942" t="s">
        <v>101</v>
      </c>
      <c r="L2942" t="s">
        <v>50</v>
      </c>
      <c r="O2942" t="s">
        <v>70</v>
      </c>
      <c r="P2942" t="s">
        <v>513</v>
      </c>
      <c r="Q2942" t="s">
        <v>101</v>
      </c>
      <c r="R2942" t="s">
        <v>57</v>
      </c>
      <c r="S2942" t="s">
        <v>7604</v>
      </c>
      <c r="U2942" t="s">
        <v>42</v>
      </c>
      <c r="AD2942" t="s">
        <v>42</v>
      </c>
      <c r="AK2942" t="s">
        <v>42</v>
      </c>
      <c r="AL2942" t="s">
        <v>43</v>
      </c>
    </row>
    <row r="2943" spans="1:38" x14ac:dyDescent="0.25">
      <c r="A2943">
        <v>2941</v>
      </c>
      <c r="B2943" t="s">
        <v>7605</v>
      </c>
      <c r="C2943" s="6" t="s">
        <v>7606</v>
      </c>
      <c r="D2943">
        <v>37</v>
      </c>
      <c r="E2943" t="s">
        <v>54</v>
      </c>
      <c r="F2943" t="s">
        <v>55</v>
      </c>
      <c r="G2943" t="s">
        <v>178</v>
      </c>
      <c r="H2943" t="s">
        <v>82</v>
      </c>
      <c r="I2943" t="s">
        <v>57</v>
      </c>
      <c r="J2943" t="s">
        <v>178</v>
      </c>
      <c r="L2943" t="s">
        <v>34</v>
      </c>
      <c r="M2943" t="s">
        <v>1796</v>
      </c>
      <c r="N2943" t="s">
        <v>59</v>
      </c>
      <c r="O2943" t="s">
        <v>1796</v>
      </c>
      <c r="P2943" t="s">
        <v>178</v>
      </c>
      <c r="S2943" t="s">
        <v>1613</v>
      </c>
      <c r="U2943" t="s">
        <v>42</v>
      </c>
      <c r="AA2943" t="s">
        <v>42</v>
      </c>
      <c r="AK2943" t="s">
        <v>42</v>
      </c>
      <c r="AL2943" t="s">
        <v>43</v>
      </c>
    </row>
    <row r="2944" spans="1:38" x14ac:dyDescent="0.25">
      <c r="A2944">
        <v>2942</v>
      </c>
      <c r="B2944" t="s">
        <v>7607</v>
      </c>
      <c r="C2944" s="6" t="s">
        <v>7608</v>
      </c>
      <c r="D2944">
        <v>53</v>
      </c>
      <c r="E2944" t="s">
        <v>46</v>
      </c>
      <c r="F2944" t="s">
        <v>55</v>
      </c>
      <c r="G2944" t="s">
        <v>93</v>
      </c>
      <c r="H2944" t="s">
        <v>93</v>
      </c>
      <c r="J2944" t="s">
        <v>93</v>
      </c>
      <c r="K2944" t="s">
        <v>93</v>
      </c>
      <c r="L2944" t="s">
        <v>70</v>
      </c>
      <c r="N2944" t="s">
        <v>102</v>
      </c>
      <c r="O2944" t="s">
        <v>70</v>
      </c>
      <c r="S2944" t="s">
        <v>111</v>
      </c>
      <c r="Y2944" t="s">
        <v>42</v>
      </c>
      <c r="AA2944" t="s">
        <v>42</v>
      </c>
      <c r="AL2944" t="s">
        <v>43</v>
      </c>
    </row>
    <row r="2945" spans="1:38" x14ac:dyDescent="0.25">
      <c r="A2945">
        <v>2943</v>
      </c>
      <c r="B2945" t="s">
        <v>7609</v>
      </c>
      <c r="C2945" s="6" t="s">
        <v>1076</v>
      </c>
      <c r="D2945">
        <v>56</v>
      </c>
      <c r="E2945" t="s">
        <v>46</v>
      </c>
      <c r="F2945" t="s">
        <v>106</v>
      </c>
      <c r="G2945" t="s">
        <v>81</v>
      </c>
      <c r="H2945" t="s">
        <v>82</v>
      </c>
      <c r="I2945" t="s">
        <v>57</v>
      </c>
      <c r="J2945" t="s">
        <v>81</v>
      </c>
      <c r="K2945" t="s">
        <v>82</v>
      </c>
      <c r="L2945" t="s">
        <v>70</v>
      </c>
      <c r="N2945" t="s">
        <v>350</v>
      </c>
      <c r="O2945" t="s">
        <v>70</v>
      </c>
      <c r="P2945" t="s">
        <v>81</v>
      </c>
      <c r="Q2945" t="s">
        <v>82</v>
      </c>
      <c r="S2945" t="s">
        <v>561</v>
      </c>
      <c r="U2945" t="s">
        <v>42</v>
      </c>
      <c r="W2945" t="s">
        <v>42</v>
      </c>
      <c r="AC2945" t="s">
        <v>42</v>
      </c>
      <c r="AK2945" t="s">
        <v>42</v>
      </c>
      <c r="AL2945" t="s">
        <v>43</v>
      </c>
    </row>
    <row r="2946" spans="1:38" x14ac:dyDescent="0.25">
      <c r="A2946">
        <v>2944</v>
      </c>
      <c r="B2946" t="s">
        <v>7610</v>
      </c>
      <c r="C2946" s="6" t="s">
        <v>5038</v>
      </c>
      <c r="D2946">
        <v>27</v>
      </c>
      <c r="E2946" t="s">
        <v>46</v>
      </c>
      <c r="F2946" t="s">
        <v>55</v>
      </c>
      <c r="G2946" t="s">
        <v>61</v>
      </c>
      <c r="J2946" t="s">
        <v>136</v>
      </c>
      <c r="K2946" t="s">
        <v>137</v>
      </c>
      <c r="L2946" t="s">
        <v>50</v>
      </c>
      <c r="N2946" t="s">
        <v>59</v>
      </c>
      <c r="O2946" t="s">
        <v>34</v>
      </c>
      <c r="P2946" t="s">
        <v>136</v>
      </c>
      <c r="Q2946" t="s">
        <v>137</v>
      </c>
      <c r="R2946" t="s">
        <v>57</v>
      </c>
      <c r="S2946" t="s">
        <v>7611</v>
      </c>
      <c r="U2946" t="s">
        <v>42</v>
      </c>
      <c r="V2946" t="s">
        <v>42</v>
      </c>
      <c r="AL2946" t="s">
        <v>43</v>
      </c>
    </row>
    <row r="2947" spans="1:38" x14ac:dyDescent="0.25">
      <c r="A2947">
        <v>2945</v>
      </c>
      <c r="B2947" t="s">
        <v>7612</v>
      </c>
      <c r="C2947" s="6" t="s">
        <v>1953</v>
      </c>
      <c r="D2947">
        <v>42</v>
      </c>
      <c r="E2947" t="s">
        <v>46</v>
      </c>
      <c r="F2947" t="s">
        <v>55</v>
      </c>
      <c r="G2947" t="s">
        <v>1731</v>
      </c>
      <c r="H2947" t="s">
        <v>93</v>
      </c>
      <c r="I2947" t="s">
        <v>57</v>
      </c>
      <c r="J2947" t="s">
        <v>1731</v>
      </c>
      <c r="K2947" t="s">
        <v>93</v>
      </c>
      <c r="L2947" t="s">
        <v>70</v>
      </c>
      <c r="N2947" t="s">
        <v>59</v>
      </c>
      <c r="O2947" t="s">
        <v>70</v>
      </c>
      <c r="P2947" t="s">
        <v>1731</v>
      </c>
      <c r="Q2947" t="s">
        <v>93</v>
      </c>
      <c r="R2947" t="s">
        <v>57</v>
      </c>
      <c r="S2947" t="s">
        <v>7613</v>
      </c>
      <c r="V2947" t="s">
        <v>42</v>
      </c>
      <c r="W2947" t="s">
        <v>42</v>
      </c>
      <c r="X2947" t="s">
        <v>42</v>
      </c>
      <c r="AC2947" t="s">
        <v>42</v>
      </c>
      <c r="AF2947" t="s">
        <v>42</v>
      </c>
      <c r="AL2947" t="s">
        <v>43</v>
      </c>
    </row>
    <row r="2948" spans="1:38" x14ac:dyDescent="0.25">
      <c r="A2948">
        <v>2946</v>
      </c>
      <c r="B2948" t="s">
        <v>7614</v>
      </c>
      <c r="C2948" s="6" t="s">
        <v>7615</v>
      </c>
      <c r="D2948">
        <v>19</v>
      </c>
      <c r="E2948" t="s">
        <v>54</v>
      </c>
      <c r="F2948" t="s">
        <v>55</v>
      </c>
      <c r="G2948" t="s">
        <v>68</v>
      </c>
      <c r="H2948" t="s">
        <v>49</v>
      </c>
      <c r="I2948" t="s">
        <v>57</v>
      </c>
      <c r="J2948" t="s">
        <v>68</v>
      </c>
      <c r="K2948" t="s">
        <v>49</v>
      </c>
      <c r="L2948" t="s">
        <v>70</v>
      </c>
      <c r="O2948" t="s">
        <v>70</v>
      </c>
      <c r="P2948" t="s">
        <v>68</v>
      </c>
      <c r="R2948" t="s">
        <v>57</v>
      </c>
      <c r="S2948" t="s">
        <v>84</v>
      </c>
      <c r="U2948" t="s">
        <v>42</v>
      </c>
      <c r="AK2948" t="s">
        <v>42</v>
      </c>
      <c r="AL2948" t="s">
        <v>43</v>
      </c>
    </row>
    <row r="2949" spans="1:38" x14ac:dyDescent="0.25">
      <c r="A2949">
        <v>2947</v>
      </c>
      <c r="B2949" t="s">
        <v>7616</v>
      </c>
      <c r="C2949" s="6" t="s">
        <v>4682</v>
      </c>
      <c r="D2949">
        <v>31</v>
      </c>
      <c r="E2949" t="s">
        <v>46</v>
      </c>
      <c r="F2949" t="s">
        <v>47</v>
      </c>
      <c r="G2949" t="s">
        <v>490</v>
      </c>
      <c r="H2949" t="s">
        <v>101</v>
      </c>
      <c r="J2949" t="s">
        <v>490</v>
      </c>
      <c r="K2949" t="s">
        <v>101</v>
      </c>
      <c r="L2949" t="s">
        <v>70</v>
      </c>
      <c r="N2949" t="s">
        <v>170</v>
      </c>
      <c r="O2949" t="s">
        <v>70</v>
      </c>
      <c r="S2949" t="s">
        <v>6299</v>
      </c>
      <c r="U2949" t="s">
        <v>42</v>
      </c>
      <c r="AA2949" t="s">
        <v>42</v>
      </c>
      <c r="AL2949" t="s">
        <v>43</v>
      </c>
    </row>
    <row r="2950" spans="1:38" x14ac:dyDescent="0.25">
      <c r="A2950">
        <v>2948</v>
      </c>
      <c r="B2950" t="s">
        <v>7617</v>
      </c>
      <c r="C2950" s="6" t="s">
        <v>4840</v>
      </c>
      <c r="D2950">
        <v>40</v>
      </c>
      <c r="E2950" t="s">
        <v>46</v>
      </c>
      <c r="F2950" t="s">
        <v>55</v>
      </c>
      <c r="G2950" t="s">
        <v>165</v>
      </c>
      <c r="J2950" t="s">
        <v>165</v>
      </c>
      <c r="L2950" t="s">
        <v>70</v>
      </c>
      <c r="N2950" t="s">
        <v>269</v>
      </c>
      <c r="O2950" t="s">
        <v>70</v>
      </c>
      <c r="S2950" t="s">
        <v>84</v>
      </c>
      <c r="U2950" t="s">
        <v>42</v>
      </c>
      <c r="AL2950" t="s">
        <v>43</v>
      </c>
    </row>
    <row r="2951" spans="1:38" x14ac:dyDescent="0.25">
      <c r="A2951">
        <v>2949</v>
      </c>
      <c r="B2951" t="s">
        <v>7618</v>
      </c>
      <c r="C2951" s="6" t="s">
        <v>5515</v>
      </c>
      <c r="D2951">
        <v>45</v>
      </c>
      <c r="E2951" t="s">
        <v>54</v>
      </c>
      <c r="F2951" t="s">
        <v>55</v>
      </c>
      <c r="G2951" t="s">
        <v>82</v>
      </c>
      <c r="H2951" t="s">
        <v>82</v>
      </c>
      <c r="J2951" t="s">
        <v>82</v>
      </c>
      <c r="K2951" t="s">
        <v>82</v>
      </c>
      <c r="L2951" t="s">
        <v>70</v>
      </c>
      <c r="N2951" t="s">
        <v>102</v>
      </c>
      <c r="O2951" t="s">
        <v>70</v>
      </c>
      <c r="S2951" t="s">
        <v>111</v>
      </c>
      <c r="U2951" t="s">
        <v>42</v>
      </c>
      <c r="AB2951" t="s">
        <v>42</v>
      </c>
      <c r="AC2951" t="s">
        <v>42</v>
      </c>
      <c r="AL2951" t="s">
        <v>43</v>
      </c>
    </row>
    <row r="2952" spans="1:38" x14ac:dyDescent="0.25">
      <c r="A2952">
        <v>2950</v>
      </c>
      <c r="B2952" t="s">
        <v>7619</v>
      </c>
      <c r="C2952" s="6" t="s">
        <v>7620</v>
      </c>
      <c r="D2952">
        <v>40</v>
      </c>
      <c r="E2952" t="s">
        <v>46</v>
      </c>
      <c r="F2952" t="s">
        <v>55</v>
      </c>
      <c r="G2952" t="s">
        <v>93</v>
      </c>
      <c r="H2952" t="s">
        <v>93</v>
      </c>
      <c r="J2952" t="s">
        <v>93</v>
      </c>
      <c r="K2952" t="s">
        <v>93</v>
      </c>
      <c r="L2952" t="s">
        <v>70</v>
      </c>
      <c r="N2952" t="s">
        <v>88</v>
      </c>
      <c r="O2952" t="s">
        <v>70</v>
      </c>
      <c r="S2952" t="s">
        <v>89</v>
      </c>
      <c r="U2952" t="s">
        <v>42</v>
      </c>
      <c r="AL2952" t="s">
        <v>43</v>
      </c>
    </row>
    <row r="2953" spans="1:38" x14ac:dyDescent="0.25">
      <c r="A2953">
        <v>2951</v>
      </c>
      <c r="B2953" t="s">
        <v>7621</v>
      </c>
      <c r="C2953" s="6" t="s">
        <v>4281</v>
      </c>
      <c r="D2953">
        <v>20</v>
      </c>
      <c r="E2953" t="s">
        <v>46</v>
      </c>
      <c r="F2953" t="s">
        <v>55</v>
      </c>
      <c r="G2953" t="s">
        <v>679</v>
      </c>
      <c r="H2953" t="s">
        <v>251</v>
      </c>
      <c r="I2953" t="s">
        <v>57</v>
      </c>
      <c r="J2953" t="s">
        <v>82</v>
      </c>
      <c r="K2953" t="s">
        <v>82</v>
      </c>
      <c r="L2953" t="s">
        <v>50</v>
      </c>
      <c r="O2953" t="s">
        <v>70</v>
      </c>
      <c r="S2953" t="s">
        <v>22</v>
      </c>
      <c r="W2953" t="s">
        <v>42</v>
      </c>
      <c r="AK2953" t="s">
        <v>42</v>
      </c>
      <c r="AL2953" t="s">
        <v>43</v>
      </c>
    </row>
    <row r="2954" spans="1:38" x14ac:dyDescent="0.25">
      <c r="A2954">
        <v>2952</v>
      </c>
      <c r="B2954" t="s">
        <v>7622</v>
      </c>
      <c r="C2954" s="6" t="s">
        <v>7623</v>
      </c>
      <c r="D2954">
        <v>38</v>
      </c>
      <c r="E2954" t="s">
        <v>46</v>
      </c>
      <c r="F2954" t="s">
        <v>55</v>
      </c>
      <c r="G2954" t="s">
        <v>793</v>
      </c>
      <c r="H2954" t="s">
        <v>137</v>
      </c>
      <c r="I2954" t="s">
        <v>57</v>
      </c>
      <c r="J2954" t="s">
        <v>3060</v>
      </c>
      <c r="K2954" t="s">
        <v>137</v>
      </c>
      <c r="L2954" t="s">
        <v>50</v>
      </c>
      <c r="N2954" t="s">
        <v>2019</v>
      </c>
      <c r="O2954" t="s">
        <v>70</v>
      </c>
      <c r="P2954" t="s">
        <v>793</v>
      </c>
      <c r="Q2954" t="s">
        <v>137</v>
      </c>
      <c r="S2954" t="s">
        <v>4849</v>
      </c>
      <c r="W2954" t="s">
        <v>42</v>
      </c>
      <c r="X2954" t="s">
        <v>42</v>
      </c>
      <c r="AK2954" t="s">
        <v>42</v>
      </c>
      <c r="AL2954" t="s">
        <v>43</v>
      </c>
    </row>
    <row r="2955" spans="1:38" x14ac:dyDescent="0.25">
      <c r="A2955">
        <v>2953</v>
      </c>
      <c r="B2955" t="s">
        <v>7624</v>
      </c>
      <c r="C2955" s="6" t="s">
        <v>6283</v>
      </c>
      <c r="D2955">
        <v>49</v>
      </c>
      <c r="E2955" t="s">
        <v>46</v>
      </c>
      <c r="F2955" t="s">
        <v>55</v>
      </c>
      <c r="G2955" t="s">
        <v>165</v>
      </c>
      <c r="H2955" t="s">
        <v>93</v>
      </c>
      <c r="I2955" t="s">
        <v>57</v>
      </c>
      <c r="J2955" t="s">
        <v>165</v>
      </c>
      <c r="K2955" t="s">
        <v>93</v>
      </c>
      <c r="L2955" t="s">
        <v>70</v>
      </c>
      <c r="N2955" t="s">
        <v>59</v>
      </c>
      <c r="O2955" t="s">
        <v>70</v>
      </c>
      <c r="P2955" t="s">
        <v>165</v>
      </c>
      <c r="Q2955" t="s">
        <v>93</v>
      </c>
      <c r="S2955" t="s">
        <v>7625</v>
      </c>
      <c r="W2955" t="s">
        <v>42</v>
      </c>
      <c r="X2955" t="s">
        <v>42</v>
      </c>
      <c r="AA2955" t="s">
        <v>42</v>
      </c>
      <c r="AK2955" t="s">
        <v>42</v>
      </c>
      <c r="AL2955" t="s">
        <v>43</v>
      </c>
    </row>
    <row r="2956" spans="1:38" x14ac:dyDescent="0.25">
      <c r="A2956">
        <v>2954</v>
      </c>
      <c r="B2956" t="s">
        <v>7626</v>
      </c>
      <c r="C2956" s="6" t="s">
        <v>7627</v>
      </c>
      <c r="D2956">
        <v>61</v>
      </c>
      <c r="E2956" t="s">
        <v>46</v>
      </c>
      <c r="F2956" t="s">
        <v>55</v>
      </c>
      <c r="G2956" t="s">
        <v>81</v>
      </c>
      <c r="H2956" t="s">
        <v>82</v>
      </c>
      <c r="I2956" t="s">
        <v>57</v>
      </c>
      <c r="J2956" t="s">
        <v>81</v>
      </c>
      <c r="L2956" t="s">
        <v>70</v>
      </c>
      <c r="N2956" t="s">
        <v>69</v>
      </c>
      <c r="O2956" t="s">
        <v>70</v>
      </c>
      <c r="P2956" t="s">
        <v>81</v>
      </c>
      <c r="S2956" t="s">
        <v>7628</v>
      </c>
      <c r="AA2956" t="s">
        <v>42</v>
      </c>
      <c r="AF2956" t="s">
        <v>42</v>
      </c>
      <c r="AJ2956" t="s">
        <v>42</v>
      </c>
      <c r="AK2956" t="s">
        <v>42</v>
      </c>
      <c r="AL2956" t="s">
        <v>43</v>
      </c>
    </row>
    <row r="2957" spans="1:38" x14ac:dyDescent="0.25">
      <c r="A2957">
        <v>2955</v>
      </c>
      <c r="B2957" t="s">
        <v>7629</v>
      </c>
      <c r="C2957" s="6" t="s">
        <v>1977</v>
      </c>
      <c r="D2957">
        <v>65</v>
      </c>
      <c r="E2957" t="s">
        <v>54</v>
      </c>
      <c r="F2957" t="s">
        <v>55</v>
      </c>
      <c r="G2957" t="s">
        <v>220</v>
      </c>
      <c r="H2957" t="s">
        <v>49</v>
      </c>
      <c r="I2957" t="s">
        <v>57</v>
      </c>
      <c r="J2957" t="s">
        <v>260</v>
      </c>
      <c r="K2957" t="s">
        <v>49</v>
      </c>
      <c r="L2957" t="s">
        <v>50</v>
      </c>
      <c r="N2957" t="s">
        <v>102</v>
      </c>
      <c r="O2957" t="s">
        <v>70</v>
      </c>
      <c r="P2957" t="s">
        <v>220</v>
      </c>
      <c r="Q2957" t="s">
        <v>49</v>
      </c>
      <c r="S2957" t="s">
        <v>7630</v>
      </c>
      <c r="AC2957" t="s">
        <v>42</v>
      </c>
      <c r="AE2957" t="s">
        <v>42</v>
      </c>
      <c r="AL2957" t="s">
        <v>43</v>
      </c>
    </row>
    <row r="2958" spans="1:38" x14ac:dyDescent="0.25">
      <c r="A2958">
        <v>2956</v>
      </c>
      <c r="B2958" t="s">
        <v>7631</v>
      </c>
      <c r="C2958" s="6" t="s">
        <v>1120</v>
      </c>
      <c r="D2958">
        <v>59</v>
      </c>
      <c r="E2958" t="s">
        <v>46</v>
      </c>
      <c r="F2958" t="s">
        <v>55</v>
      </c>
      <c r="G2958" t="s">
        <v>1243</v>
      </c>
      <c r="J2958" t="s">
        <v>1243</v>
      </c>
      <c r="K2958" t="s">
        <v>82</v>
      </c>
      <c r="L2958" t="s">
        <v>70</v>
      </c>
      <c r="N2958" t="s">
        <v>59</v>
      </c>
      <c r="O2958" t="s">
        <v>70</v>
      </c>
      <c r="S2958" t="s">
        <v>342</v>
      </c>
      <c r="T2958" t="s">
        <v>7632</v>
      </c>
      <c r="U2958" t="s">
        <v>42</v>
      </c>
      <c r="AL2958" t="s">
        <v>43</v>
      </c>
    </row>
    <row r="2959" spans="1:38" x14ac:dyDescent="0.25">
      <c r="A2959">
        <v>2957</v>
      </c>
      <c r="B2959" t="s">
        <v>7633</v>
      </c>
      <c r="C2959" s="6" t="s">
        <v>7634</v>
      </c>
      <c r="D2959">
        <v>42</v>
      </c>
      <c r="E2959" t="s">
        <v>46</v>
      </c>
      <c r="F2959" t="s">
        <v>55</v>
      </c>
      <c r="G2959" t="s">
        <v>97</v>
      </c>
      <c r="H2959" t="s">
        <v>82</v>
      </c>
      <c r="J2959" t="s">
        <v>82</v>
      </c>
      <c r="K2959" t="s">
        <v>82</v>
      </c>
      <c r="L2959" t="s">
        <v>50</v>
      </c>
      <c r="N2959" t="s">
        <v>88</v>
      </c>
      <c r="O2959" t="s">
        <v>34</v>
      </c>
      <c r="S2959" t="s">
        <v>89</v>
      </c>
      <c r="U2959" t="s">
        <v>42</v>
      </c>
      <c r="AL2959" t="s">
        <v>43</v>
      </c>
    </row>
    <row r="2960" spans="1:38" x14ac:dyDescent="0.25">
      <c r="A2960">
        <v>2958</v>
      </c>
      <c r="B2960" t="s">
        <v>7635</v>
      </c>
      <c r="C2960" s="6" t="s">
        <v>4709</v>
      </c>
      <c r="D2960">
        <v>52</v>
      </c>
      <c r="E2960" t="s">
        <v>46</v>
      </c>
      <c r="F2960" t="s">
        <v>55</v>
      </c>
      <c r="G2960" t="s">
        <v>101</v>
      </c>
      <c r="H2960" t="s">
        <v>101</v>
      </c>
      <c r="I2960" t="s">
        <v>57</v>
      </c>
      <c r="J2960" t="s">
        <v>101</v>
      </c>
      <c r="K2960" t="s">
        <v>101</v>
      </c>
      <c r="L2960" t="s">
        <v>50</v>
      </c>
      <c r="N2960" t="s">
        <v>166</v>
      </c>
      <c r="O2960" t="s">
        <v>70</v>
      </c>
      <c r="P2960" t="s">
        <v>101</v>
      </c>
      <c r="Q2960" t="s">
        <v>101</v>
      </c>
      <c r="S2960" t="s">
        <v>4893</v>
      </c>
      <c r="T2960" t="s">
        <v>7636</v>
      </c>
      <c r="V2960" t="s">
        <v>42</v>
      </c>
      <c r="W2960" t="s">
        <v>42</v>
      </c>
      <c r="AC2960" t="s">
        <v>42</v>
      </c>
      <c r="AK2960" t="s">
        <v>42</v>
      </c>
      <c r="AL2960" t="s">
        <v>43</v>
      </c>
    </row>
    <row r="2961" spans="1:38" x14ac:dyDescent="0.25">
      <c r="A2961">
        <v>2959</v>
      </c>
      <c r="B2961" t="s">
        <v>7637</v>
      </c>
      <c r="C2961" s="6" t="s">
        <v>822</v>
      </c>
      <c r="D2961">
        <v>36</v>
      </c>
      <c r="E2961" t="s">
        <v>46</v>
      </c>
      <c r="F2961" t="s">
        <v>55</v>
      </c>
      <c r="G2961" t="s">
        <v>2228</v>
      </c>
      <c r="H2961" t="s">
        <v>82</v>
      </c>
      <c r="I2961" t="s">
        <v>57</v>
      </c>
      <c r="J2961" t="s">
        <v>2228</v>
      </c>
      <c r="K2961" t="s">
        <v>82</v>
      </c>
      <c r="L2961" t="s">
        <v>70</v>
      </c>
      <c r="O2961" t="s">
        <v>70</v>
      </c>
      <c r="P2961" t="s">
        <v>2228</v>
      </c>
      <c r="Q2961" t="s">
        <v>82</v>
      </c>
      <c r="R2961" t="s">
        <v>57</v>
      </c>
      <c r="S2961" t="s">
        <v>6868</v>
      </c>
      <c r="W2961" t="s">
        <v>42</v>
      </c>
      <c r="AC2961" t="s">
        <v>42</v>
      </c>
      <c r="AK2961" t="s">
        <v>42</v>
      </c>
      <c r="AL2961" t="s">
        <v>43</v>
      </c>
    </row>
    <row r="2962" spans="1:38" x14ac:dyDescent="0.25">
      <c r="A2962">
        <v>2960</v>
      </c>
      <c r="B2962" t="s">
        <v>7638</v>
      </c>
      <c r="C2962" s="6" t="s">
        <v>5088</v>
      </c>
      <c r="D2962">
        <v>43</v>
      </c>
      <c r="E2962" t="s">
        <v>46</v>
      </c>
      <c r="F2962" t="s">
        <v>55</v>
      </c>
      <c r="G2962" t="s">
        <v>132</v>
      </c>
      <c r="H2962" t="s">
        <v>93</v>
      </c>
      <c r="I2962" t="s">
        <v>57</v>
      </c>
      <c r="J2962" t="s">
        <v>132</v>
      </c>
      <c r="L2962" t="s">
        <v>70</v>
      </c>
      <c r="N2962" t="s">
        <v>69</v>
      </c>
      <c r="O2962" t="s">
        <v>70</v>
      </c>
      <c r="P2962" t="s">
        <v>132</v>
      </c>
      <c r="S2962" t="s">
        <v>7639</v>
      </c>
      <c r="AC2962" t="s">
        <v>42</v>
      </c>
      <c r="AD2962" t="s">
        <v>42</v>
      </c>
      <c r="AK2962" t="s">
        <v>42</v>
      </c>
      <c r="AL2962" t="s">
        <v>43</v>
      </c>
    </row>
    <row r="2963" spans="1:38" x14ac:dyDescent="0.25">
      <c r="A2963">
        <v>2961</v>
      </c>
      <c r="B2963" t="s">
        <v>7640</v>
      </c>
      <c r="C2963" s="6" t="s">
        <v>5114</v>
      </c>
      <c r="D2963">
        <v>37</v>
      </c>
      <c r="E2963" t="s">
        <v>46</v>
      </c>
      <c r="F2963" t="s">
        <v>55</v>
      </c>
      <c r="G2963" t="s">
        <v>793</v>
      </c>
      <c r="H2963" t="s">
        <v>137</v>
      </c>
      <c r="I2963" t="s">
        <v>57</v>
      </c>
      <c r="J2963" t="s">
        <v>793</v>
      </c>
      <c r="K2963" t="s">
        <v>137</v>
      </c>
      <c r="L2963" t="s">
        <v>70</v>
      </c>
      <c r="O2963" t="s">
        <v>70</v>
      </c>
      <c r="S2963" t="s">
        <v>7641</v>
      </c>
      <c r="U2963" t="s">
        <v>42</v>
      </c>
      <c r="W2963" t="s">
        <v>42</v>
      </c>
      <c r="AK2963" t="s">
        <v>42</v>
      </c>
      <c r="AL2963" t="s">
        <v>43</v>
      </c>
    </row>
    <row r="2964" spans="1:38" x14ac:dyDescent="0.25">
      <c r="A2964">
        <v>2962</v>
      </c>
      <c r="B2964" t="s">
        <v>7642</v>
      </c>
      <c r="C2964" s="6" t="s">
        <v>6622</v>
      </c>
      <c r="D2964">
        <v>47</v>
      </c>
      <c r="E2964" t="s">
        <v>46</v>
      </c>
      <c r="F2964" t="s">
        <v>55</v>
      </c>
      <c r="G2964" t="s">
        <v>560</v>
      </c>
      <c r="H2964" t="s">
        <v>137</v>
      </c>
      <c r="I2964" t="s">
        <v>57</v>
      </c>
      <c r="J2964" t="s">
        <v>560</v>
      </c>
      <c r="L2964" t="s">
        <v>70</v>
      </c>
      <c r="N2964" t="s">
        <v>59</v>
      </c>
      <c r="O2964" t="s">
        <v>70</v>
      </c>
      <c r="P2964" t="s">
        <v>560</v>
      </c>
      <c r="S2964" t="s">
        <v>159</v>
      </c>
      <c r="U2964" t="s">
        <v>42</v>
      </c>
      <c r="W2964" t="s">
        <v>42</v>
      </c>
      <c r="AK2964" t="s">
        <v>42</v>
      </c>
      <c r="AL2964" t="s">
        <v>43</v>
      </c>
    </row>
    <row r="2965" spans="1:38" x14ac:dyDescent="0.25">
      <c r="A2965">
        <v>2963</v>
      </c>
      <c r="B2965" t="s">
        <v>7643</v>
      </c>
      <c r="C2965" s="6" t="s">
        <v>2581</v>
      </c>
      <c r="D2965">
        <v>20</v>
      </c>
      <c r="E2965" t="s">
        <v>46</v>
      </c>
      <c r="F2965" t="s">
        <v>55</v>
      </c>
      <c r="G2965" t="s">
        <v>81</v>
      </c>
      <c r="H2965" t="s">
        <v>82</v>
      </c>
      <c r="I2965" t="s">
        <v>57</v>
      </c>
      <c r="J2965" t="s">
        <v>81</v>
      </c>
      <c r="K2965" t="s">
        <v>82</v>
      </c>
      <c r="L2965" t="s">
        <v>50</v>
      </c>
      <c r="N2965" t="s">
        <v>7644</v>
      </c>
      <c r="O2965" t="s">
        <v>34</v>
      </c>
      <c r="P2965" t="s">
        <v>81</v>
      </c>
      <c r="Q2965" t="s">
        <v>82</v>
      </c>
      <c r="R2965" t="s">
        <v>57</v>
      </c>
      <c r="S2965" t="s">
        <v>7645</v>
      </c>
      <c r="AA2965" t="s">
        <v>42</v>
      </c>
      <c r="AC2965" t="s">
        <v>42</v>
      </c>
      <c r="AL2965" t="s">
        <v>43</v>
      </c>
    </row>
    <row r="2966" spans="1:38" x14ac:dyDescent="0.25">
      <c r="A2966">
        <v>2964</v>
      </c>
      <c r="B2966" t="s">
        <v>7646</v>
      </c>
      <c r="C2966" s="6" t="s">
        <v>5860</v>
      </c>
      <c r="D2966">
        <v>32</v>
      </c>
      <c r="E2966" t="s">
        <v>46</v>
      </c>
      <c r="F2966" t="s">
        <v>55</v>
      </c>
      <c r="G2966" t="s">
        <v>238</v>
      </c>
      <c r="H2966" t="s">
        <v>93</v>
      </c>
      <c r="J2966" t="s">
        <v>238</v>
      </c>
      <c r="K2966" t="s">
        <v>93</v>
      </c>
      <c r="L2966" t="s">
        <v>50</v>
      </c>
      <c r="N2966" t="s">
        <v>59</v>
      </c>
      <c r="O2966" t="s">
        <v>70</v>
      </c>
      <c r="S2966" t="s">
        <v>7647</v>
      </c>
      <c r="U2966" t="s">
        <v>42</v>
      </c>
      <c r="V2966" t="s">
        <v>42</v>
      </c>
      <c r="AD2966" t="s">
        <v>42</v>
      </c>
      <c r="AL2966" t="s">
        <v>43</v>
      </c>
    </row>
    <row r="2967" spans="1:38" x14ac:dyDescent="0.25">
      <c r="A2967">
        <v>2965</v>
      </c>
      <c r="B2967" t="s">
        <v>7648</v>
      </c>
      <c r="C2967" s="6" t="s">
        <v>1060</v>
      </c>
      <c r="D2967">
        <v>69</v>
      </c>
      <c r="E2967" t="s">
        <v>46</v>
      </c>
      <c r="F2967" t="s">
        <v>55</v>
      </c>
      <c r="G2967" t="s">
        <v>260</v>
      </c>
      <c r="H2967" t="s">
        <v>49</v>
      </c>
      <c r="I2967" t="s">
        <v>57</v>
      </c>
      <c r="J2967" t="s">
        <v>260</v>
      </c>
      <c r="K2967" t="s">
        <v>49</v>
      </c>
      <c r="L2967" t="s">
        <v>70</v>
      </c>
      <c r="N2967" t="s">
        <v>59</v>
      </c>
      <c r="O2967" t="s">
        <v>70</v>
      </c>
      <c r="P2967" t="s">
        <v>260</v>
      </c>
      <c r="Q2967" t="s">
        <v>49</v>
      </c>
      <c r="S2967" t="s">
        <v>702</v>
      </c>
      <c r="W2967" t="s">
        <v>42</v>
      </c>
      <c r="X2967" t="s">
        <v>42</v>
      </c>
      <c r="AK2967" t="s">
        <v>42</v>
      </c>
      <c r="AL2967" t="s">
        <v>43</v>
      </c>
    </row>
    <row r="2968" spans="1:38" x14ac:dyDescent="0.25">
      <c r="A2968">
        <v>2966</v>
      </c>
      <c r="B2968" t="s">
        <v>7649</v>
      </c>
      <c r="C2968" s="6" t="s">
        <v>7650</v>
      </c>
      <c r="D2968">
        <v>50</v>
      </c>
      <c r="E2968" t="s">
        <v>46</v>
      </c>
      <c r="F2968" t="s">
        <v>55</v>
      </c>
      <c r="G2968" t="s">
        <v>836</v>
      </c>
      <c r="H2968" t="s">
        <v>82</v>
      </c>
      <c r="J2968" t="s">
        <v>836</v>
      </c>
      <c r="K2968" t="s">
        <v>82</v>
      </c>
      <c r="L2968" t="s">
        <v>70</v>
      </c>
      <c r="N2968" t="s">
        <v>170</v>
      </c>
      <c r="O2968" t="s">
        <v>70</v>
      </c>
      <c r="S2968" t="s">
        <v>994</v>
      </c>
      <c r="V2968" t="s">
        <v>42</v>
      </c>
      <c r="AL2968" t="s">
        <v>43</v>
      </c>
    </row>
    <row r="2969" spans="1:38" x14ac:dyDescent="0.25">
      <c r="A2969">
        <v>2967</v>
      </c>
      <c r="B2969" t="s">
        <v>7651</v>
      </c>
      <c r="C2969" s="6" t="s">
        <v>1004</v>
      </c>
      <c r="D2969">
        <v>24</v>
      </c>
      <c r="E2969" t="s">
        <v>46</v>
      </c>
      <c r="F2969" t="s">
        <v>55</v>
      </c>
      <c r="G2969" t="s">
        <v>944</v>
      </c>
      <c r="H2969" t="s">
        <v>101</v>
      </c>
      <c r="I2969" t="s">
        <v>57</v>
      </c>
      <c r="J2969" t="s">
        <v>341</v>
      </c>
      <c r="L2969" t="s">
        <v>50</v>
      </c>
      <c r="N2969" t="s">
        <v>59</v>
      </c>
      <c r="O2969" t="s">
        <v>70</v>
      </c>
      <c r="P2969" t="s">
        <v>944</v>
      </c>
      <c r="S2969" t="s">
        <v>415</v>
      </c>
      <c r="V2969" t="s">
        <v>42</v>
      </c>
      <c r="W2969" t="s">
        <v>42</v>
      </c>
      <c r="AK2969" t="s">
        <v>42</v>
      </c>
      <c r="AL2969" t="s">
        <v>43</v>
      </c>
    </row>
    <row r="2970" spans="1:38" x14ac:dyDescent="0.25">
      <c r="A2970">
        <v>2968</v>
      </c>
      <c r="B2970" t="s">
        <v>7652</v>
      </c>
      <c r="C2970" s="6" t="s">
        <v>7653</v>
      </c>
      <c r="D2970">
        <v>38</v>
      </c>
      <c r="E2970" t="s">
        <v>46</v>
      </c>
      <c r="F2970" t="s">
        <v>55</v>
      </c>
      <c r="G2970" t="s">
        <v>201</v>
      </c>
      <c r="H2970" t="s">
        <v>202</v>
      </c>
      <c r="I2970" t="s">
        <v>57</v>
      </c>
      <c r="J2970" t="s">
        <v>208</v>
      </c>
      <c r="K2970" t="s">
        <v>93</v>
      </c>
      <c r="L2970" t="s">
        <v>50</v>
      </c>
      <c r="N2970" t="s">
        <v>3210</v>
      </c>
      <c r="O2970" t="s">
        <v>70</v>
      </c>
      <c r="P2970" t="s">
        <v>201</v>
      </c>
      <c r="Q2970" t="s">
        <v>202</v>
      </c>
      <c r="S2970" t="s">
        <v>7654</v>
      </c>
      <c r="U2970" t="s">
        <v>42</v>
      </c>
      <c r="AA2970" t="s">
        <v>42</v>
      </c>
      <c r="AK2970" t="s">
        <v>42</v>
      </c>
      <c r="AL2970" t="s">
        <v>43</v>
      </c>
    </row>
    <row r="2971" spans="1:38" x14ac:dyDescent="0.25">
      <c r="A2971">
        <v>2969</v>
      </c>
      <c r="B2971" t="s">
        <v>7655</v>
      </c>
      <c r="C2971" s="6" t="s">
        <v>7656</v>
      </c>
      <c r="D2971">
        <v>58</v>
      </c>
      <c r="E2971" t="s">
        <v>54</v>
      </c>
      <c r="F2971" t="s">
        <v>55</v>
      </c>
      <c r="G2971" t="s">
        <v>260</v>
      </c>
      <c r="H2971" t="s">
        <v>49</v>
      </c>
      <c r="J2971" t="s">
        <v>260</v>
      </c>
      <c r="K2971" t="s">
        <v>49</v>
      </c>
      <c r="L2971" t="s">
        <v>50</v>
      </c>
      <c r="N2971" t="s">
        <v>59</v>
      </c>
      <c r="O2971" t="s">
        <v>70</v>
      </c>
      <c r="S2971" t="s">
        <v>342</v>
      </c>
      <c r="U2971" t="s">
        <v>42</v>
      </c>
      <c r="AL2971" t="s">
        <v>43</v>
      </c>
    </row>
    <row r="2972" spans="1:38" x14ac:dyDescent="0.25">
      <c r="A2972">
        <v>2970</v>
      </c>
      <c r="B2972" t="s">
        <v>7657</v>
      </c>
      <c r="C2972" s="6" t="s">
        <v>1157</v>
      </c>
      <c r="D2972">
        <v>61</v>
      </c>
      <c r="E2972" t="s">
        <v>46</v>
      </c>
      <c r="F2972" t="s">
        <v>55</v>
      </c>
      <c r="G2972" t="s">
        <v>146</v>
      </c>
      <c r="H2972" t="s">
        <v>49</v>
      </c>
      <c r="I2972" t="s">
        <v>57</v>
      </c>
      <c r="J2972" t="s">
        <v>146</v>
      </c>
      <c r="K2972" t="s">
        <v>49</v>
      </c>
      <c r="L2972" t="s">
        <v>70</v>
      </c>
      <c r="N2972" t="s">
        <v>166</v>
      </c>
      <c r="O2972" t="s">
        <v>70</v>
      </c>
      <c r="P2972" t="s">
        <v>146</v>
      </c>
      <c r="Q2972" t="s">
        <v>49</v>
      </c>
      <c r="S2972" t="s">
        <v>7658</v>
      </c>
      <c r="U2972" t="s">
        <v>42</v>
      </c>
      <c r="AC2972" t="s">
        <v>42</v>
      </c>
      <c r="AD2972" t="s">
        <v>42</v>
      </c>
      <c r="AK2972" t="s">
        <v>42</v>
      </c>
      <c r="AL2972" t="s">
        <v>43</v>
      </c>
    </row>
    <row r="2973" spans="1:38" x14ac:dyDescent="0.25">
      <c r="A2973">
        <v>2971</v>
      </c>
      <c r="B2973" t="s">
        <v>7659</v>
      </c>
      <c r="C2973" s="6" t="s">
        <v>2227</v>
      </c>
      <c r="D2973">
        <v>23</v>
      </c>
      <c r="E2973" t="s">
        <v>54</v>
      </c>
      <c r="F2973" t="s">
        <v>55</v>
      </c>
      <c r="G2973" t="s">
        <v>6227</v>
      </c>
      <c r="H2973" t="s">
        <v>202</v>
      </c>
      <c r="I2973" t="s">
        <v>57</v>
      </c>
      <c r="J2973" t="s">
        <v>192</v>
      </c>
      <c r="K2973" t="s">
        <v>82</v>
      </c>
      <c r="L2973" t="s">
        <v>34</v>
      </c>
      <c r="M2973" t="s">
        <v>7660</v>
      </c>
      <c r="N2973" t="s">
        <v>59</v>
      </c>
      <c r="O2973" t="s">
        <v>110</v>
      </c>
      <c r="P2973" t="s">
        <v>192</v>
      </c>
      <c r="Q2973" t="s">
        <v>82</v>
      </c>
      <c r="R2973" t="s">
        <v>57</v>
      </c>
      <c r="S2973" t="s">
        <v>7661</v>
      </c>
      <c r="W2973" t="s">
        <v>42</v>
      </c>
      <c r="AL2973" t="s">
        <v>43</v>
      </c>
    </row>
    <row r="2974" spans="1:38" x14ac:dyDescent="0.25">
      <c r="A2974">
        <v>2972</v>
      </c>
      <c r="B2974" t="s">
        <v>7662</v>
      </c>
      <c r="C2974" s="6" t="s">
        <v>7663</v>
      </c>
      <c r="D2974">
        <v>50</v>
      </c>
      <c r="E2974" t="s">
        <v>54</v>
      </c>
      <c r="F2974" t="s">
        <v>55</v>
      </c>
      <c r="G2974" t="s">
        <v>5108</v>
      </c>
      <c r="J2974" t="s">
        <v>5108</v>
      </c>
      <c r="L2974" t="s">
        <v>70</v>
      </c>
      <c r="N2974" t="s">
        <v>102</v>
      </c>
      <c r="O2974" t="s">
        <v>70</v>
      </c>
      <c r="S2974" t="s">
        <v>125</v>
      </c>
      <c r="AD2974" t="s">
        <v>42</v>
      </c>
      <c r="AL2974" t="s">
        <v>43</v>
      </c>
    </row>
    <row r="2975" spans="1:38" x14ac:dyDescent="0.25">
      <c r="A2975">
        <v>2973</v>
      </c>
      <c r="B2975" t="s">
        <v>7664</v>
      </c>
      <c r="C2975" s="6" t="s">
        <v>7665</v>
      </c>
      <c r="D2975">
        <v>63</v>
      </c>
      <c r="E2975" t="s">
        <v>46</v>
      </c>
      <c r="F2975" t="s">
        <v>55</v>
      </c>
      <c r="G2975" t="s">
        <v>48</v>
      </c>
      <c r="H2975" t="s">
        <v>49</v>
      </c>
      <c r="J2975" t="s">
        <v>48</v>
      </c>
      <c r="K2975" t="s">
        <v>49</v>
      </c>
      <c r="L2975" t="s">
        <v>70</v>
      </c>
      <c r="N2975" t="s">
        <v>102</v>
      </c>
      <c r="O2975" t="s">
        <v>70</v>
      </c>
      <c r="S2975" t="s">
        <v>2623</v>
      </c>
      <c r="AD2975" t="s">
        <v>42</v>
      </c>
      <c r="AL2975" t="s">
        <v>43</v>
      </c>
    </row>
    <row r="2976" spans="1:38" x14ac:dyDescent="0.25">
      <c r="A2976">
        <v>2974</v>
      </c>
      <c r="B2976" t="s">
        <v>7666</v>
      </c>
      <c r="C2976" s="6" t="s">
        <v>5799</v>
      </c>
      <c r="D2976">
        <v>44</v>
      </c>
      <c r="E2976" t="s">
        <v>54</v>
      </c>
      <c r="F2976" t="s">
        <v>55</v>
      </c>
      <c r="G2976" t="s">
        <v>749</v>
      </c>
      <c r="H2976" t="s">
        <v>82</v>
      </c>
      <c r="J2976" t="s">
        <v>749</v>
      </c>
      <c r="K2976" t="s">
        <v>82</v>
      </c>
      <c r="L2976" t="s">
        <v>70</v>
      </c>
      <c r="N2976" t="s">
        <v>59</v>
      </c>
      <c r="O2976" t="s">
        <v>70</v>
      </c>
      <c r="S2976" t="s">
        <v>7667</v>
      </c>
      <c r="U2976" t="s">
        <v>42</v>
      </c>
      <c r="AC2976" t="s">
        <v>42</v>
      </c>
      <c r="AL2976" t="s">
        <v>43</v>
      </c>
    </row>
    <row r="2977" spans="1:38" x14ac:dyDescent="0.25">
      <c r="A2977">
        <v>2975</v>
      </c>
      <c r="B2977" t="s">
        <v>7668</v>
      </c>
      <c r="C2977" s="6" t="s">
        <v>858</v>
      </c>
      <c r="D2977">
        <v>38</v>
      </c>
      <c r="E2977" t="s">
        <v>46</v>
      </c>
      <c r="F2977" t="s">
        <v>55</v>
      </c>
      <c r="G2977" t="s">
        <v>7669</v>
      </c>
      <c r="H2977" t="s">
        <v>7670</v>
      </c>
      <c r="I2977" t="s">
        <v>7671</v>
      </c>
      <c r="J2977" t="s">
        <v>107</v>
      </c>
      <c r="K2977" t="s">
        <v>49</v>
      </c>
      <c r="L2977" t="s">
        <v>34</v>
      </c>
      <c r="M2977" t="s">
        <v>234</v>
      </c>
      <c r="N2977" t="s">
        <v>59</v>
      </c>
      <c r="O2977" t="s">
        <v>110</v>
      </c>
      <c r="P2977" t="s">
        <v>107</v>
      </c>
      <c r="Q2977" t="s">
        <v>49</v>
      </c>
      <c r="R2977" t="s">
        <v>57</v>
      </c>
      <c r="S2977" t="s">
        <v>575</v>
      </c>
      <c r="U2977" t="s">
        <v>42</v>
      </c>
      <c r="V2977" t="s">
        <v>42</v>
      </c>
      <c r="W2977" t="s">
        <v>42</v>
      </c>
      <c r="AL2977" t="s">
        <v>43</v>
      </c>
    </row>
    <row r="2978" spans="1:38" x14ac:dyDescent="0.25">
      <c r="A2978">
        <v>2976</v>
      </c>
      <c r="B2978" t="s">
        <v>7672</v>
      </c>
      <c r="C2978" s="6" t="s">
        <v>7673</v>
      </c>
      <c r="D2978">
        <v>53</v>
      </c>
      <c r="E2978" t="s">
        <v>54</v>
      </c>
      <c r="F2978" t="s">
        <v>55</v>
      </c>
      <c r="G2978" t="s">
        <v>208</v>
      </c>
      <c r="J2978" t="s">
        <v>208</v>
      </c>
      <c r="K2978" t="s">
        <v>93</v>
      </c>
      <c r="L2978" t="s">
        <v>50</v>
      </c>
      <c r="N2978" t="s">
        <v>170</v>
      </c>
      <c r="O2978" t="s">
        <v>70</v>
      </c>
      <c r="S2978" t="s">
        <v>7674</v>
      </c>
      <c r="U2978" t="s">
        <v>42</v>
      </c>
      <c r="AD2978" t="s">
        <v>42</v>
      </c>
      <c r="AL2978" t="s">
        <v>43</v>
      </c>
    </row>
    <row r="2979" spans="1:38" x14ac:dyDescent="0.25">
      <c r="A2979">
        <v>2977</v>
      </c>
      <c r="B2979" t="s">
        <v>7675</v>
      </c>
      <c r="C2979" s="6" t="s">
        <v>7676</v>
      </c>
      <c r="D2979">
        <v>21</v>
      </c>
      <c r="E2979" t="s">
        <v>54</v>
      </c>
      <c r="F2979" t="s">
        <v>55</v>
      </c>
      <c r="G2979" t="s">
        <v>422</v>
      </c>
      <c r="H2979" t="s">
        <v>82</v>
      </c>
      <c r="I2979" t="s">
        <v>57</v>
      </c>
      <c r="J2979" t="s">
        <v>422</v>
      </c>
      <c r="K2979" t="s">
        <v>82</v>
      </c>
      <c r="L2979" t="s">
        <v>34</v>
      </c>
      <c r="O2979" t="s">
        <v>110</v>
      </c>
      <c r="S2979" t="s">
        <v>1660</v>
      </c>
      <c r="U2979" t="s">
        <v>42</v>
      </c>
      <c r="V2979" t="s">
        <v>42</v>
      </c>
      <c r="AK2979" t="s">
        <v>42</v>
      </c>
      <c r="AL2979" t="s">
        <v>43</v>
      </c>
    </row>
    <row r="2980" spans="1:38" x14ac:dyDescent="0.25">
      <c r="A2980">
        <v>2978</v>
      </c>
      <c r="B2980" t="s">
        <v>7677</v>
      </c>
      <c r="C2980" s="6" t="s">
        <v>7678</v>
      </c>
      <c r="D2980">
        <v>28</v>
      </c>
      <c r="E2980" t="s">
        <v>46</v>
      </c>
      <c r="F2980" t="s">
        <v>106</v>
      </c>
      <c r="G2980" t="s">
        <v>97</v>
      </c>
      <c r="H2980" t="s">
        <v>82</v>
      </c>
      <c r="I2980" t="s">
        <v>57</v>
      </c>
      <c r="J2980" t="s">
        <v>82</v>
      </c>
      <c r="K2980" t="s">
        <v>82</v>
      </c>
      <c r="L2980" t="s">
        <v>50</v>
      </c>
      <c r="N2980" t="s">
        <v>166</v>
      </c>
      <c r="O2980" t="s">
        <v>70</v>
      </c>
      <c r="P2980" t="s">
        <v>97</v>
      </c>
      <c r="Q2980" t="s">
        <v>82</v>
      </c>
      <c r="S2980" t="s">
        <v>4611</v>
      </c>
      <c r="U2980" t="s">
        <v>42</v>
      </c>
      <c r="V2980" t="s">
        <v>42</v>
      </c>
      <c r="AK2980" t="s">
        <v>42</v>
      </c>
      <c r="AL2980" t="s">
        <v>43</v>
      </c>
    </row>
    <row r="2981" spans="1:38" x14ac:dyDescent="0.25">
      <c r="A2981">
        <v>2979</v>
      </c>
      <c r="B2981" t="s">
        <v>7679</v>
      </c>
      <c r="C2981" s="6" t="s">
        <v>4744</v>
      </c>
      <c r="D2981">
        <v>32</v>
      </c>
      <c r="E2981" t="s">
        <v>46</v>
      </c>
      <c r="F2981" t="s">
        <v>55</v>
      </c>
      <c r="G2981" t="s">
        <v>291</v>
      </c>
      <c r="H2981" t="s">
        <v>49</v>
      </c>
      <c r="J2981" t="s">
        <v>58</v>
      </c>
      <c r="K2981" t="s">
        <v>49</v>
      </c>
      <c r="L2981" t="s">
        <v>50</v>
      </c>
      <c r="N2981" t="s">
        <v>59</v>
      </c>
      <c r="O2981" t="s">
        <v>70</v>
      </c>
      <c r="S2981" t="s">
        <v>84</v>
      </c>
      <c r="U2981" t="s">
        <v>42</v>
      </c>
      <c r="AL2981" t="s">
        <v>43</v>
      </c>
    </row>
    <row r="2982" spans="1:38" x14ac:dyDescent="0.25">
      <c r="A2982">
        <v>2980</v>
      </c>
      <c r="B2982" t="s">
        <v>7680</v>
      </c>
      <c r="C2982" s="6" t="s">
        <v>4741</v>
      </c>
      <c r="D2982">
        <v>50</v>
      </c>
      <c r="E2982" t="s">
        <v>54</v>
      </c>
      <c r="F2982" t="s">
        <v>60</v>
      </c>
      <c r="J2982" t="s">
        <v>93</v>
      </c>
      <c r="K2982" t="s">
        <v>93</v>
      </c>
      <c r="L2982" t="s">
        <v>34</v>
      </c>
      <c r="M2982" t="s">
        <v>2582</v>
      </c>
      <c r="N2982" t="s">
        <v>59</v>
      </c>
      <c r="O2982" t="s">
        <v>287</v>
      </c>
      <c r="P2982" t="s">
        <v>93</v>
      </c>
      <c r="Q2982" t="s">
        <v>93</v>
      </c>
      <c r="S2982" t="s">
        <v>7681</v>
      </c>
      <c r="U2982" t="s">
        <v>42</v>
      </c>
      <c r="V2982" t="s">
        <v>42</v>
      </c>
      <c r="AH2982" t="s">
        <v>42</v>
      </c>
      <c r="AK2982" t="s">
        <v>42</v>
      </c>
      <c r="AL2982" t="s">
        <v>43</v>
      </c>
    </row>
    <row r="2983" spans="1:38" x14ac:dyDescent="0.25">
      <c r="A2983">
        <v>2981</v>
      </c>
      <c r="B2983" t="s">
        <v>7682</v>
      </c>
      <c r="C2983" s="6" t="s">
        <v>2666</v>
      </c>
      <c r="D2983">
        <v>37</v>
      </c>
      <c r="E2983" t="s">
        <v>46</v>
      </c>
      <c r="F2983" t="s">
        <v>55</v>
      </c>
      <c r="G2983" t="s">
        <v>238</v>
      </c>
      <c r="H2983" t="s">
        <v>93</v>
      </c>
      <c r="I2983" t="s">
        <v>57</v>
      </c>
      <c r="J2983" t="s">
        <v>238</v>
      </c>
      <c r="L2983" t="s">
        <v>70</v>
      </c>
      <c r="N2983" t="s">
        <v>69</v>
      </c>
      <c r="O2983" t="s">
        <v>70</v>
      </c>
      <c r="P2983" t="s">
        <v>238</v>
      </c>
      <c r="S2983" t="s">
        <v>7683</v>
      </c>
      <c r="U2983" t="s">
        <v>42</v>
      </c>
      <c r="W2983" t="s">
        <v>42</v>
      </c>
      <c r="AA2983" t="s">
        <v>42</v>
      </c>
      <c r="AD2983" t="s">
        <v>42</v>
      </c>
      <c r="AK2983" t="s">
        <v>42</v>
      </c>
      <c r="AL2983" t="s">
        <v>43</v>
      </c>
    </row>
    <row r="2984" spans="1:38" x14ac:dyDescent="0.25">
      <c r="A2984">
        <v>2982</v>
      </c>
      <c r="B2984" t="s">
        <v>7684</v>
      </c>
      <c r="C2984" s="6" t="s">
        <v>5140</v>
      </c>
      <c r="D2984">
        <v>68</v>
      </c>
      <c r="E2984" t="s">
        <v>46</v>
      </c>
      <c r="F2984" t="s">
        <v>55</v>
      </c>
      <c r="G2984" t="s">
        <v>2506</v>
      </c>
      <c r="H2984" t="s">
        <v>49</v>
      </c>
      <c r="I2984" t="s">
        <v>57</v>
      </c>
      <c r="J2984" t="s">
        <v>2506</v>
      </c>
      <c r="K2984" t="s">
        <v>49</v>
      </c>
      <c r="L2984" t="s">
        <v>70</v>
      </c>
      <c r="N2984" t="s">
        <v>59</v>
      </c>
      <c r="O2984" t="s">
        <v>70</v>
      </c>
      <c r="P2984" t="s">
        <v>2506</v>
      </c>
      <c r="Q2984" t="s">
        <v>49</v>
      </c>
      <c r="S2984" t="s">
        <v>7685</v>
      </c>
      <c r="AA2984" t="s">
        <v>42</v>
      </c>
      <c r="AC2984" t="s">
        <v>42</v>
      </c>
      <c r="AF2984" t="s">
        <v>42</v>
      </c>
      <c r="AK2984" t="s">
        <v>42</v>
      </c>
      <c r="AL2984" t="s">
        <v>43</v>
      </c>
    </row>
    <row r="2985" spans="1:38" x14ac:dyDescent="0.25">
      <c r="A2985">
        <v>2983</v>
      </c>
      <c r="B2985" t="s">
        <v>7686</v>
      </c>
      <c r="C2985" s="6" t="s">
        <v>3792</v>
      </c>
      <c r="D2985">
        <v>59</v>
      </c>
      <c r="E2985" t="s">
        <v>54</v>
      </c>
      <c r="F2985" t="s">
        <v>55</v>
      </c>
      <c r="G2985" t="s">
        <v>201</v>
      </c>
      <c r="H2985" t="s">
        <v>202</v>
      </c>
      <c r="I2985" t="s">
        <v>57</v>
      </c>
      <c r="J2985" t="s">
        <v>201</v>
      </c>
      <c r="L2985" t="s">
        <v>50</v>
      </c>
      <c r="N2985" t="s">
        <v>170</v>
      </c>
      <c r="O2985" t="s">
        <v>70</v>
      </c>
      <c r="P2985" t="s">
        <v>201</v>
      </c>
      <c r="S2985" t="s">
        <v>7687</v>
      </c>
      <c r="V2985" t="s">
        <v>42</v>
      </c>
      <c r="W2985" t="s">
        <v>42</v>
      </c>
      <c r="Y2985" t="s">
        <v>42</v>
      </c>
      <c r="AC2985" t="s">
        <v>42</v>
      </c>
      <c r="AK2985" t="s">
        <v>42</v>
      </c>
      <c r="AL2985" t="s">
        <v>43</v>
      </c>
    </row>
    <row r="2986" spans="1:38" x14ac:dyDescent="0.25">
      <c r="A2986">
        <v>2984</v>
      </c>
      <c r="B2986" t="s">
        <v>7688</v>
      </c>
      <c r="C2986" s="6" t="s">
        <v>7689</v>
      </c>
      <c r="D2986">
        <v>55</v>
      </c>
      <c r="E2986" t="s">
        <v>46</v>
      </c>
      <c r="F2986" t="s">
        <v>106</v>
      </c>
      <c r="G2986" t="s">
        <v>97</v>
      </c>
      <c r="H2986" t="s">
        <v>82</v>
      </c>
      <c r="I2986" t="s">
        <v>57</v>
      </c>
      <c r="J2986" t="s">
        <v>97</v>
      </c>
      <c r="K2986" t="s">
        <v>82</v>
      </c>
      <c r="L2986" t="s">
        <v>70</v>
      </c>
      <c r="N2986" t="s">
        <v>59</v>
      </c>
      <c r="O2986" t="s">
        <v>70</v>
      </c>
      <c r="P2986" t="s">
        <v>97</v>
      </c>
      <c r="Q2986" t="s">
        <v>82</v>
      </c>
      <c r="S2986" t="s">
        <v>7690</v>
      </c>
      <c r="V2986" t="s">
        <v>42</v>
      </c>
      <c r="W2986" t="s">
        <v>42</v>
      </c>
      <c r="AC2986" t="s">
        <v>42</v>
      </c>
      <c r="AK2986" t="s">
        <v>42</v>
      </c>
      <c r="AL2986" t="s">
        <v>43</v>
      </c>
    </row>
    <row r="2987" spans="1:38" x14ac:dyDescent="0.25">
      <c r="A2987">
        <v>2985</v>
      </c>
      <c r="B2987" t="s">
        <v>7691</v>
      </c>
      <c r="C2987" s="6" t="s">
        <v>1142</v>
      </c>
      <c r="D2987">
        <v>50</v>
      </c>
      <c r="E2987" t="s">
        <v>46</v>
      </c>
      <c r="F2987" t="s">
        <v>55</v>
      </c>
      <c r="G2987" t="s">
        <v>422</v>
      </c>
      <c r="H2987" t="s">
        <v>82</v>
      </c>
      <c r="I2987" t="s">
        <v>57</v>
      </c>
      <c r="J2987" t="s">
        <v>422</v>
      </c>
      <c r="K2987" t="s">
        <v>82</v>
      </c>
      <c r="L2987" t="s">
        <v>70</v>
      </c>
      <c r="N2987" t="s">
        <v>59</v>
      </c>
      <c r="O2987" t="s">
        <v>70</v>
      </c>
      <c r="P2987" t="s">
        <v>422</v>
      </c>
      <c r="Q2987" t="s">
        <v>82</v>
      </c>
      <c r="R2987" t="s">
        <v>57</v>
      </c>
      <c r="S2987" t="s">
        <v>7692</v>
      </c>
      <c r="W2987" t="s">
        <v>42</v>
      </c>
      <c r="AL2987" t="s">
        <v>43</v>
      </c>
    </row>
    <row r="2988" spans="1:38" x14ac:dyDescent="0.25">
      <c r="A2988">
        <v>2986</v>
      </c>
      <c r="B2988" t="s">
        <v>7693</v>
      </c>
      <c r="C2988" s="6" t="s">
        <v>7694</v>
      </c>
      <c r="D2988">
        <v>26</v>
      </c>
      <c r="E2988" t="s">
        <v>46</v>
      </c>
      <c r="F2988" t="s">
        <v>55</v>
      </c>
      <c r="G2988" t="s">
        <v>208</v>
      </c>
      <c r="H2988" t="s">
        <v>93</v>
      </c>
      <c r="I2988" t="s">
        <v>57</v>
      </c>
      <c r="J2988" t="s">
        <v>208</v>
      </c>
      <c r="K2988" t="s">
        <v>93</v>
      </c>
      <c r="L2988" t="s">
        <v>70</v>
      </c>
      <c r="N2988" t="s">
        <v>456</v>
      </c>
      <c r="O2988" t="s">
        <v>70</v>
      </c>
      <c r="P2988" t="s">
        <v>208</v>
      </c>
      <c r="Q2988" t="s">
        <v>93</v>
      </c>
      <c r="R2988" t="s">
        <v>57</v>
      </c>
      <c r="S2988" t="s">
        <v>7695</v>
      </c>
      <c r="V2988" t="s">
        <v>42</v>
      </c>
      <c r="W2988" t="s">
        <v>42</v>
      </c>
      <c r="AL2988" t="s">
        <v>43</v>
      </c>
    </row>
    <row r="2989" spans="1:38" x14ac:dyDescent="0.25">
      <c r="A2989">
        <v>2987</v>
      </c>
      <c r="B2989" t="s">
        <v>7696</v>
      </c>
      <c r="C2989" s="6" t="s">
        <v>7697</v>
      </c>
      <c r="D2989">
        <v>37</v>
      </c>
      <c r="E2989" t="s">
        <v>46</v>
      </c>
      <c r="F2989" t="s">
        <v>106</v>
      </c>
      <c r="G2989" t="s">
        <v>146</v>
      </c>
      <c r="H2989" t="s">
        <v>49</v>
      </c>
      <c r="J2989" t="s">
        <v>146</v>
      </c>
      <c r="K2989" t="s">
        <v>49</v>
      </c>
      <c r="L2989" t="s">
        <v>70</v>
      </c>
      <c r="N2989" t="s">
        <v>83</v>
      </c>
      <c r="O2989" t="s">
        <v>70</v>
      </c>
      <c r="S2989" t="s">
        <v>111</v>
      </c>
      <c r="V2989" t="s">
        <v>42</v>
      </c>
      <c r="AD2989" t="s">
        <v>42</v>
      </c>
      <c r="AL2989" t="s">
        <v>43</v>
      </c>
    </row>
    <row r="2990" spans="1:38" x14ac:dyDescent="0.25">
      <c r="A2990">
        <v>2988</v>
      </c>
      <c r="B2990" t="s">
        <v>7698</v>
      </c>
      <c r="C2990" s="6" t="s">
        <v>5167</v>
      </c>
      <c r="D2990">
        <v>40</v>
      </c>
      <c r="E2990" t="s">
        <v>46</v>
      </c>
      <c r="F2990" t="s">
        <v>47</v>
      </c>
      <c r="G2990" t="s">
        <v>208</v>
      </c>
      <c r="H2990" t="s">
        <v>93</v>
      </c>
      <c r="J2990" t="s">
        <v>208</v>
      </c>
      <c r="K2990" t="s">
        <v>93</v>
      </c>
      <c r="L2990" t="s">
        <v>70</v>
      </c>
      <c r="N2990" t="s">
        <v>59</v>
      </c>
      <c r="O2990" t="s">
        <v>70</v>
      </c>
      <c r="S2990" t="s">
        <v>51</v>
      </c>
      <c r="V2990" t="s">
        <v>42</v>
      </c>
      <c r="AL2990" t="s">
        <v>43</v>
      </c>
    </row>
    <row r="2991" spans="1:38" x14ac:dyDescent="0.25">
      <c r="A2991">
        <v>2989</v>
      </c>
      <c r="B2991" t="s">
        <v>7699</v>
      </c>
      <c r="C2991" s="6" t="s">
        <v>4378</v>
      </c>
      <c r="D2991">
        <v>38</v>
      </c>
      <c r="E2991" t="s">
        <v>46</v>
      </c>
      <c r="F2991" t="s">
        <v>55</v>
      </c>
      <c r="G2991" t="s">
        <v>628</v>
      </c>
      <c r="H2991" t="s">
        <v>49</v>
      </c>
      <c r="J2991" t="s">
        <v>628</v>
      </c>
      <c r="K2991" t="s">
        <v>49</v>
      </c>
      <c r="L2991" t="s">
        <v>34</v>
      </c>
      <c r="M2991" t="s">
        <v>7700</v>
      </c>
      <c r="N2991" t="s">
        <v>170</v>
      </c>
      <c r="O2991" t="s">
        <v>34</v>
      </c>
      <c r="S2991" t="s">
        <v>111</v>
      </c>
      <c r="U2991" t="s">
        <v>42</v>
      </c>
      <c r="V2991" t="s">
        <v>42</v>
      </c>
      <c r="AL2991" t="s">
        <v>43</v>
      </c>
    </row>
    <row r="2992" spans="1:38" x14ac:dyDescent="0.25">
      <c r="A2992">
        <v>2990</v>
      </c>
      <c r="B2992" t="s">
        <v>7701</v>
      </c>
      <c r="C2992" s="6" t="s">
        <v>2975</v>
      </c>
      <c r="D2992">
        <v>46</v>
      </c>
      <c r="E2992" t="s">
        <v>46</v>
      </c>
      <c r="F2992" t="s">
        <v>55</v>
      </c>
      <c r="G2992" t="s">
        <v>7702</v>
      </c>
      <c r="H2992" t="s">
        <v>5172</v>
      </c>
      <c r="I2992" t="s">
        <v>191</v>
      </c>
      <c r="J2992" t="s">
        <v>937</v>
      </c>
      <c r="K2992" t="s">
        <v>202</v>
      </c>
      <c r="L2992" t="s">
        <v>50</v>
      </c>
      <c r="N2992" t="s">
        <v>7703</v>
      </c>
      <c r="O2992" t="s">
        <v>34</v>
      </c>
      <c r="P2992" t="s">
        <v>937</v>
      </c>
      <c r="Q2992" t="s">
        <v>202</v>
      </c>
      <c r="S2992" t="s">
        <v>962</v>
      </c>
      <c r="AD2992" t="s">
        <v>42</v>
      </c>
      <c r="AK2992" t="s">
        <v>42</v>
      </c>
      <c r="AL2992" t="s">
        <v>43</v>
      </c>
    </row>
    <row r="2993" spans="1:38" x14ac:dyDescent="0.25">
      <c r="A2993">
        <v>2991</v>
      </c>
      <c r="B2993" t="s">
        <v>7704</v>
      </c>
      <c r="C2993" s="6" t="s">
        <v>5132</v>
      </c>
      <c r="D2993">
        <v>55</v>
      </c>
      <c r="E2993" t="s">
        <v>46</v>
      </c>
      <c r="F2993" t="s">
        <v>55</v>
      </c>
      <c r="G2993" t="s">
        <v>842</v>
      </c>
      <c r="H2993" t="s">
        <v>82</v>
      </c>
      <c r="I2993" t="s">
        <v>57</v>
      </c>
      <c r="J2993" t="s">
        <v>82</v>
      </c>
      <c r="L2993" t="s">
        <v>50</v>
      </c>
      <c r="N2993" t="s">
        <v>69</v>
      </c>
      <c r="O2993" t="s">
        <v>70</v>
      </c>
      <c r="P2993" t="s">
        <v>842</v>
      </c>
      <c r="S2993" t="s">
        <v>412</v>
      </c>
      <c r="W2993" t="s">
        <v>42</v>
      </c>
      <c r="AK2993" t="s">
        <v>42</v>
      </c>
      <c r="AL2993" t="s">
        <v>43</v>
      </c>
    </row>
    <row r="2994" spans="1:38" x14ac:dyDescent="0.25">
      <c r="A2994">
        <v>2992</v>
      </c>
      <c r="B2994" t="s">
        <v>7705</v>
      </c>
      <c r="C2994" s="6" t="s">
        <v>4033</v>
      </c>
      <c r="D2994">
        <v>55</v>
      </c>
      <c r="E2994" t="s">
        <v>54</v>
      </c>
      <c r="F2994" t="s">
        <v>47</v>
      </c>
      <c r="G2994" t="s">
        <v>82</v>
      </c>
      <c r="H2994" t="s">
        <v>82</v>
      </c>
      <c r="J2994" t="s">
        <v>82</v>
      </c>
      <c r="K2994" t="s">
        <v>82</v>
      </c>
      <c r="L2994" t="s">
        <v>50</v>
      </c>
      <c r="N2994" t="s">
        <v>7706</v>
      </c>
      <c r="O2994" t="s">
        <v>70</v>
      </c>
      <c r="S2994" t="s">
        <v>7707</v>
      </c>
      <c r="V2994" t="s">
        <v>42</v>
      </c>
      <c r="AL2994" t="s">
        <v>43</v>
      </c>
    </row>
    <row r="2995" spans="1:38" x14ac:dyDescent="0.25">
      <c r="A2995">
        <v>2993</v>
      </c>
      <c r="B2995" t="s">
        <v>7708</v>
      </c>
      <c r="C2995" s="6" t="s">
        <v>182</v>
      </c>
      <c r="D2995">
        <v>33</v>
      </c>
      <c r="E2995" t="s">
        <v>54</v>
      </c>
      <c r="F2995" t="s">
        <v>55</v>
      </c>
      <c r="G2995" t="s">
        <v>422</v>
      </c>
      <c r="H2995" t="s">
        <v>82</v>
      </c>
      <c r="I2995" t="s">
        <v>57</v>
      </c>
      <c r="J2995" t="s">
        <v>82</v>
      </c>
      <c r="K2995" t="s">
        <v>82</v>
      </c>
      <c r="L2995" t="s">
        <v>34</v>
      </c>
      <c r="M2995" t="s">
        <v>951</v>
      </c>
      <c r="N2995" t="s">
        <v>166</v>
      </c>
      <c r="O2995" t="s">
        <v>377</v>
      </c>
      <c r="P2995" t="s">
        <v>82</v>
      </c>
      <c r="Q2995" t="s">
        <v>82</v>
      </c>
      <c r="S2995" t="s">
        <v>7709</v>
      </c>
      <c r="V2995" t="s">
        <v>42</v>
      </c>
      <c r="W2995" t="s">
        <v>42</v>
      </c>
      <c r="AC2995" t="s">
        <v>42</v>
      </c>
      <c r="AK2995" t="s">
        <v>42</v>
      </c>
      <c r="AL2995" t="s">
        <v>43</v>
      </c>
    </row>
    <row r="2996" spans="1:38" x14ac:dyDescent="0.25">
      <c r="A2996">
        <v>2994</v>
      </c>
      <c r="B2996" t="s">
        <v>7710</v>
      </c>
      <c r="C2996" s="6" t="s">
        <v>1171</v>
      </c>
      <c r="D2996">
        <v>27</v>
      </c>
      <c r="E2996" t="s">
        <v>46</v>
      </c>
      <c r="F2996" t="s">
        <v>47</v>
      </c>
      <c r="G2996" t="s">
        <v>560</v>
      </c>
      <c r="H2996" t="s">
        <v>137</v>
      </c>
      <c r="I2996" t="s">
        <v>57</v>
      </c>
      <c r="J2996" t="s">
        <v>136</v>
      </c>
      <c r="K2996" t="s">
        <v>137</v>
      </c>
      <c r="L2996" t="s">
        <v>50</v>
      </c>
      <c r="O2996" t="s">
        <v>70</v>
      </c>
      <c r="S2996" t="s">
        <v>62</v>
      </c>
      <c r="U2996" t="s">
        <v>42</v>
      </c>
      <c r="V2996" t="s">
        <v>42</v>
      </c>
      <c r="AK2996" t="s">
        <v>42</v>
      </c>
      <c r="AL2996" t="s">
        <v>43</v>
      </c>
    </row>
    <row r="2997" spans="1:38" x14ac:dyDescent="0.25">
      <c r="A2997">
        <v>2995</v>
      </c>
      <c r="B2997" t="s">
        <v>7711</v>
      </c>
      <c r="C2997" s="6" t="s">
        <v>2409</v>
      </c>
      <c r="D2997">
        <v>26</v>
      </c>
      <c r="E2997" t="s">
        <v>46</v>
      </c>
      <c r="F2997" t="s">
        <v>55</v>
      </c>
      <c r="G2997" t="s">
        <v>679</v>
      </c>
      <c r="H2997" t="s">
        <v>251</v>
      </c>
      <c r="I2997" t="s">
        <v>57</v>
      </c>
      <c r="J2997" t="s">
        <v>679</v>
      </c>
      <c r="K2997" t="s">
        <v>251</v>
      </c>
      <c r="L2997" t="s">
        <v>70</v>
      </c>
      <c r="N2997" t="s">
        <v>59</v>
      </c>
      <c r="O2997" t="s">
        <v>70</v>
      </c>
      <c r="P2997" t="s">
        <v>679</v>
      </c>
      <c r="Q2997" t="s">
        <v>251</v>
      </c>
      <c r="R2997" t="s">
        <v>57</v>
      </c>
      <c r="S2997" t="s">
        <v>1016</v>
      </c>
      <c r="W2997" t="s">
        <v>42</v>
      </c>
      <c r="X2997" t="s">
        <v>42</v>
      </c>
      <c r="AL2997" t="s">
        <v>43</v>
      </c>
    </row>
    <row r="2998" spans="1:38" x14ac:dyDescent="0.25">
      <c r="A2998">
        <v>2996</v>
      </c>
      <c r="B2998" t="s">
        <v>7712</v>
      </c>
      <c r="C2998" s="6" t="s">
        <v>2359</v>
      </c>
      <c r="D2998">
        <v>23</v>
      </c>
      <c r="E2998" t="s">
        <v>46</v>
      </c>
      <c r="F2998" t="s">
        <v>55</v>
      </c>
      <c r="G2998" t="s">
        <v>58</v>
      </c>
      <c r="H2998" t="s">
        <v>49</v>
      </c>
      <c r="I2998" t="s">
        <v>57</v>
      </c>
      <c r="J2998" t="s">
        <v>58</v>
      </c>
      <c r="K2998" t="s">
        <v>49</v>
      </c>
      <c r="L2998" t="s">
        <v>70</v>
      </c>
      <c r="N2998" t="s">
        <v>59</v>
      </c>
      <c r="O2998" t="s">
        <v>70</v>
      </c>
      <c r="P2998" t="s">
        <v>58</v>
      </c>
      <c r="Q2998" t="s">
        <v>49</v>
      </c>
      <c r="R2998" t="s">
        <v>57</v>
      </c>
      <c r="S2998" t="s">
        <v>412</v>
      </c>
      <c r="W2998" t="s">
        <v>42</v>
      </c>
      <c r="AL2998" t="s">
        <v>43</v>
      </c>
    </row>
    <row r="2999" spans="1:38" x14ac:dyDescent="0.25">
      <c r="A2999">
        <v>2997</v>
      </c>
      <c r="B2999" t="s">
        <v>7713</v>
      </c>
      <c r="C2999" s="6" t="s">
        <v>3231</v>
      </c>
      <c r="D2999">
        <v>55</v>
      </c>
      <c r="E2999" t="s">
        <v>46</v>
      </c>
      <c r="F2999" t="s">
        <v>55</v>
      </c>
      <c r="G2999" t="s">
        <v>525</v>
      </c>
      <c r="H2999" t="s">
        <v>93</v>
      </c>
      <c r="I2999" t="s">
        <v>57</v>
      </c>
      <c r="J2999" t="s">
        <v>525</v>
      </c>
      <c r="L2999" t="s">
        <v>70</v>
      </c>
      <c r="N2999" t="s">
        <v>59</v>
      </c>
      <c r="O2999" t="s">
        <v>70</v>
      </c>
      <c r="P2999" t="s">
        <v>525</v>
      </c>
      <c r="S2999" t="s">
        <v>1613</v>
      </c>
      <c r="U2999" t="s">
        <v>42</v>
      </c>
      <c r="AA2999" t="s">
        <v>42</v>
      </c>
      <c r="AK2999" t="s">
        <v>42</v>
      </c>
      <c r="AL2999" t="s">
        <v>43</v>
      </c>
    </row>
    <row r="3000" spans="1:38" x14ac:dyDescent="0.25">
      <c r="A3000">
        <v>2998</v>
      </c>
      <c r="B3000" t="s">
        <v>7714</v>
      </c>
      <c r="C3000" s="6" t="s">
        <v>3806</v>
      </c>
      <c r="D3000">
        <v>52</v>
      </c>
      <c r="E3000" t="s">
        <v>46</v>
      </c>
      <c r="F3000" t="s">
        <v>55</v>
      </c>
      <c r="G3000" t="s">
        <v>267</v>
      </c>
      <c r="H3000" t="s">
        <v>142</v>
      </c>
      <c r="I3000" t="s">
        <v>57</v>
      </c>
      <c r="J3000" t="s">
        <v>82</v>
      </c>
      <c r="K3000" t="s">
        <v>82</v>
      </c>
      <c r="L3000" t="s">
        <v>50</v>
      </c>
      <c r="N3000" t="s">
        <v>170</v>
      </c>
      <c r="O3000" t="s">
        <v>179</v>
      </c>
      <c r="P3000" t="s">
        <v>1500</v>
      </c>
      <c r="Q3000" t="s">
        <v>82</v>
      </c>
      <c r="R3000" t="s">
        <v>57</v>
      </c>
      <c r="S3000" t="s">
        <v>7715</v>
      </c>
      <c r="W3000" t="s">
        <v>42</v>
      </c>
      <c r="AC3000" t="s">
        <v>42</v>
      </c>
      <c r="AL3000" t="s">
        <v>43</v>
      </c>
    </row>
    <row r="3001" spans="1:38" x14ac:dyDescent="0.25">
      <c r="A3001">
        <v>2999</v>
      </c>
      <c r="B3001" t="s">
        <v>7716</v>
      </c>
      <c r="C3001" s="6" t="s">
        <v>7717</v>
      </c>
      <c r="D3001">
        <v>45</v>
      </c>
      <c r="E3001" t="s">
        <v>46</v>
      </c>
      <c r="F3001" t="s">
        <v>55</v>
      </c>
      <c r="G3001" t="s">
        <v>1248</v>
      </c>
      <c r="H3001" t="s">
        <v>101</v>
      </c>
      <c r="J3001" t="s">
        <v>101</v>
      </c>
      <c r="K3001" t="s">
        <v>101</v>
      </c>
      <c r="L3001" t="s">
        <v>50</v>
      </c>
      <c r="N3001" t="s">
        <v>102</v>
      </c>
      <c r="O3001" t="s">
        <v>70</v>
      </c>
      <c r="S3001" t="s">
        <v>3027</v>
      </c>
      <c r="AA3001" t="s">
        <v>42</v>
      </c>
      <c r="AD3001" t="s">
        <v>42</v>
      </c>
      <c r="AL3001" t="s">
        <v>43</v>
      </c>
    </row>
    <row r="3002" spans="1:38" x14ac:dyDescent="0.25">
      <c r="A3002">
        <v>3000</v>
      </c>
      <c r="B3002" t="s">
        <v>7718</v>
      </c>
      <c r="C3002" s="6" t="s">
        <v>7719</v>
      </c>
      <c r="D3002">
        <v>59</v>
      </c>
      <c r="E3002" t="s">
        <v>46</v>
      </c>
      <c r="F3002" t="s">
        <v>55</v>
      </c>
      <c r="G3002" t="s">
        <v>513</v>
      </c>
      <c r="H3002" t="s">
        <v>101</v>
      </c>
      <c r="I3002" t="s">
        <v>57</v>
      </c>
      <c r="J3002" t="s">
        <v>341</v>
      </c>
      <c r="K3002" t="s">
        <v>101</v>
      </c>
      <c r="L3002" t="s">
        <v>50</v>
      </c>
      <c r="N3002" t="s">
        <v>170</v>
      </c>
      <c r="O3002" t="s">
        <v>70</v>
      </c>
      <c r="P3002" t="s">
        <v>513</v>
      </c>
      <c r="Q3002" t="s">
        <v>101</v>
      </c>
      <c r="R3002" t="s">
        <v>57</v>
      </c>
      <c r="S3002" t="s">
        <v>7720</v>
      </c>
      <c r="V3002" t="s">
        <v>42</v>
      </c>
      <c r="W3002" t="s">
        <v>42</v>
      </c>
      <c r="AC3002" t="s">
        <v>42</v>
      </c>
      <c r="AL3002" t="s">
        <v>43</v>
      </c>
    </row>
    <row r="3003" spans="1:38" x14ac:dyDescent="0.25">
      <c r="A3003">
        <v>3001</v>
      </c>
      <c r="B3003" t="s">
        <v>7721</v>
      </c>
      <c r="C3003" s="6" t="s">
        <v>2968</v>
      </c>
      <c r="D3003">
        <v>49</v>
      </c>
      <c r="E3003" t="s">
        <v>46</v>
      </c>
      <c r="F3003" t="s">
        <v>345</v>
      </c>
      <c r="G3003" t="s">
        <v>87</v>
      </c>
      <c r="H3003" t="s">
        <v>82</v>
      </c>
      <c r="I3003" t="s">
        <v>57</v>
      </c>
      <c r="J3003" t="s">
        <v>1804</v>
      </c>
      <c r="K3003" t="s">
        <v>82</v>
      </c>
      <c r="L3003" t="s">
        <v>34</v>
      </c>
      <c r="N3003" t="s">
        <v>59</v>
      </c>
      <c r="O3003" t="s">
        <v>110</v>
      </c>
      <c r="P3003" t="s">
        <v>1804</v>
      </c>
      <c r="Q3003" t="s">
        <v>82</v>
      </c>
      <c r="S3003" t="s">
        <v>7722</v>
      </c>
      <c r="T3003" t="s">
        <v>3335</v>
      </c>
      <c r="AA3003" t="s">
        <v>42</v>
      </c>
      <c r="AE3003" t="s">
        <v>42</v>
      </c>
      <c r="AL3003" t="s">
        <v>43</v>
      </c>
    </row>
    <row r="3004" spans="1:38" x14ac:dyDescent="0.25">
      <c r="A3004">
        <v>3002</v>
      </c>
      <c r="B3004" t="s">
        <v>7723</v>
      </c>
      <c r="C3004" s="6" t="s">
        <v>2766</v>
      </c>
      <c r="D3004">
        <v>56</v>
      </c>
      <c r="E3004" t="s">
        <v>46</v>
      </c>
      <c r="F3004" t="s">
        <v>55</v>
      </c>
      <c r="G3004" t="s">
        <v>178</v>
      </c>
      <c r="H3004" t="s">
        <v>82</v>
      </c>
      <c r="I3004" t="s">
        <v>57</v>
      </c>
      <c r="J3004" t="s">
        <v>178</v>
      </c>
      <c r="K3004" t="s">
        <v>82</v>
      </c>
      <c r="L3004" t="s">
        <v>70</v>
      </c>
      <c r="O3004" t="s">
        <v>70</v>
      </c>
      <c r="P3004" t="s">
        <v>7724</v>
      </c>
      <c r="S3004" t="s">
        <v>7725</v>
      </c>
      <c r="AA3004" t="s">
        <v>42</v>
      </c>
      <c r="AD3004" t="s">
        <v>42</v>
      </c>
      <c r="AK3004" t="s">
        <v>42</v>
      </c>
      <c r="AL3004" t="s">
        <v>43</v>
      </c>
    </row>
    <row r="3005" spans="1:38" x14ac:dyDescent="0.25">
      <c r="A3005">
        <v>3003</v>
      </c>
      <c r="B3005" t="s">
        <v>7726</v>
      </c>
      <c r="C3005" s="6" t="s">
        <v>4410</v>
      </c>
      <c r="D3005">
        <v>22</v>
      </c>
      <c r="E3005" t="s">
        <v>46</v>
      </c>
      <c r="F3005" t="s">
        <v>55</v>
      </c>
      <c r="G3005" t="s">
        <v>7727</v>
      </c>
      <c r="H3005" t="s">
        <v>82</v>
      </c>
      <c r="J3005" t="s">
        <v>267</v>
      </c>
      <c r="K3005" t="s">
        <v>142</v>
      </c>
      <c r="L3005" t="s">
        <v>50</v>
      </c>
      <c r="N3005" t="s">
        <v>59</v>
      </c>
      <c r="O3005" t="s">
        <v>34</v>
      </c>
      <c r="S3005" t="s">
        <v>538</v>
      </c>
      <c r="U3005" t="s">
        <v>42</v>
      </c>
      <c r="AL3005" t="s">
        <v>43</v>
      </c>
    </row>
    <row r="3006" spans="1:38" x14ac:dyDescent="0.25">
      <c r="A3006">
        <v>3004</v>
      </c>
      <c r="B3006" t="s">
        <v>7728</v>
      </c>
      <c r="C3006" s="6" t="s">
        <v>2112</v>
      </c>
      <c r="D3006">
        <v>54</v>
      </c>
      <c r="E3006" t="s">
        <v>54</v>
      </c>
      <c r="F3006" t="s">
        <v>55</v>
      </c>
      <c r="G3006" t="s">
        <v>624</v>
      </c>
      <c r="H3006" t="s">
        <v>93</v>
      </c>
      <c r="I3006" t="s">
        <v>57</v>
      </c>
      <c r="J3006" t="s">
        <v>624</v>
      </c>
      <c r="L3006" t="s">
        <v>70</v>
      </c>
      <c r="N3006" t="s">
        <v>59</v>
      </c>
      <c r="O3006" t="s">
        <v>70</v>
      </c>
      <c r="P3006" t="s">
        <v>624</v>
      </c>
      <c r="S3006" t="s">
        <v>7729</v>
      </c>
      <c r="AC3006" t="s">
        <v>42</v>
      </c>
      <c r="AD3006" t="s">
        <v>42</v>
      </c>
      <c r="AK3006" t="s">
        <v>42</v>
      </c>
      <c r="AL3006" t="s">
        <v>43</v>
      </c>
    </row>
    <row r="3007" spans="1:38" x14ac:dyDescent="0.25">
      <c r="A3007">
        <v>3005</v>
      </c>
      <c r="B3007" t="s">
        <v>7730</v>
      </c>
      <c r="C3007" s="6" t="s">
        <v>2657</v>
      </c>
      <c r="D3007">
        <v>26</v>
      </c>
      <c r="E3007" t="s">
        <v>46</v>
      </c>
      <c r="F3007" t="s">
        <v>55</v>
      </c>
      <c r="G3007" t="s">
        <v>503</v>
      </c>
      <c r="J3007" t="s">
        <v>503</v>
      </c>
      <c r="K3007" t="s">
        <v>82</v>
      </c>
      <c r="L3007" t="s">
        <v>70</v>
      </c>
      <c r="N3007" t="s">
        <v>69</v>
      </c>
      <c r="O3007" t="s">
        <v>70</v>
      </c>
      <c r="S3007" t="s">
        <v>7731</v>
      </c>
      <c r="U3007" t="s">
        <v>42</v>
      </c>
      <c r="AA3007" t="s">
        <v>42</v>
      </c>
      <c r="AC3007" t="s">
        <v>42</v>
      </c>
      <c r="AL3007" t="s">
        <v>43</v>
      </c>
    </row>
    <row r="3008" spans="1:38" x14ac:dyDescent="0.25">
      <c r="A3008">
        <v>3006</v>
      </c>
      <c r="B3008" t="s">
        <v>7732</v>
      </c>
      <c r="C3008" s="6" t="s">
        <v>2942</v>
      </c>
      <c r="D3008">
        <v>48</v>
      </c>
      <c r="E3008" t="s">
        <v>54</v>
      </c>
      <c r="F3008" t="s">
        <v>55</v>
      </c>
      <c r="G3008" t="s">
        <v>1740</v>
      </c>
      <c r="H3008" t="s">
        <v>142</v>
      </c>
      <c r="I3008" t="s">
        <v>57</v>
      </c>
      <c r="J3008" t="s">
        <v>1740</v>
      </c>
      <c r="K3008" t="s">
        <v>142</v>
      </c>
      <c r="L3008" t="s">
        <v>50</v>
      </c>
      <c r="N3008" t="s">
        <v>59</v>
      </c>
      <c r="O3008" t="s">
        <v>70</v>
      </c>
      <c r="P3008" t="s">
        <v>1740</v>
      </c>
      <c r="Q3008" t="s">
        <v>142</v>
      </c>
      <c r="S3008" t="s">
        <v>7733</v>
      </c>
      <c r="W3008" t="s">
        <v>42</v>
      </c>
      <c r="AK3008" t="s">
        <v>42</v>
      </c>
      <c r="AL3008" t="s">
        <v>43</v>
      </c>
    </row>
    <row r="3009" spans="1:38" x14ac:dyDescent="0.25">
      <c r="A3009">
        <v>3007</v>
      </c>
      <c r="B3009" t="s">
        <v>7734</v>
      </c>
      <c r="C3009" s="6" t="s">
        <v>1201</v>
      </c>
      <c r="D3009">
        <v>62</v>
      </c>
      <c r="E3009" t="s">
        <v>46</v>
      </c>
      <c r="F3009" t="s">
        <v>55</v>
      </c>
      <c r="G3009" t="s">
        <v>793</v>
      </c>
      <c r="H3009" t="s">
        <v>137</v>
      </c>
      <c r="I3009" t="s">
        <v>57</v>
      </c>
      <c r="J3009" t="s">
        <v>793</v>
      </c>
      <c r="K3009" t="s">
        <v>137</v>
      </c>
      <c r="L3009" t="s">
        <v>70</v>
      </c>
      <c r="O3009" t="s">
        <v>70</v>
      </c>
      <c r="S3009" t="s">
        <v>7735</v>
      </c>
      <c r="AC3009" t="s">
        <v>42</v>
      </c>
      <c r="AD3009" t="s">
        <v>42</v>
      </c>
      <c r="AK3009" t="s">
        <v>42</v>
      </c>
      <c r="AL3009" t="s">
        <v>43</v>
      </c>
    </row>
    <row r="3010" spans="1:38" x14ac:dyDescent="0.25">
      <c r="A3010">
        <v>3008</v>
      </c>
      <c r="B3010" t="s">
        <v>7736</v>
      </c>
      <c r="C3010" s="6" t="s">
        <v>135</v>
      </c>
      <c r="D3010">
        <v>34</v>
      </c>
      <c r="E3010" t="s">
        <v>46</v>
      </c>
      <c r="F3010" t="s">
        <v>47</v>
      </c>
      <c r="G3010" t="s">
        <v>146</v>
      </c>
      <c r="H3010" t="s">
        <v>49</v>
      </c>
      <c r="I3010" t="s">
        <v>57</v>
      </c>
      <c r="J3010" t="s">
        <v>146</v>
      </c>
      <c r="L3010" t="s">
        <v>50</v>
      </c>
      <c r="N3010" t="s">
        <v>59</v>
      </c>
      <c r="O3010" t="s">
        <v>60</v>
      </c>
      <c r="P3010" t="s">
        <v>61</v>
      </c>
      <c r="S3010" t="s">
        <v>7737</v>
      </c>
      <c r="U3010" t="s">
        <v>42</v>
      </c>
      <c r="W3010" t="s">
        <v>42</v>
      </c>
      <c r="AD3010" t="s">
        <v>42</v>
      </c>
      <c r="AI3010" t="s">
        <v>7738</v>
      </c>
      <c r="AK3010" t="s">
        <v>42</v>
      </c>
      <c r="AL3010" t="s">
        <v>43</v>
      </c>
    </row>
    <row r="3011" spans="1:38" x14ac:dyDescent="0.25">
      <c r="A3011">
        <v>3009</v>
      </c>
      <c r="B3011" t="s">
        <v>7739</v>
      </c>
      <c r="C3011" s="6" t="s">
        <v>7740</v>
      </c>
      <c r="D3011">
        <v>24</v>
      </c>
      <c r="E3011" t="s">
        <v>46</v>
      </c>
      <c r="F3011" t="s">
        <v>55</v>
      </c>
      <c r="G3011" t="s">
        <v>48</v>
      </c>
      <c r="H3011" t="s">
        <v>49</v>
      </c>
      <c r="I3011" t="s">
        <v>57</v>
      </c>
      <c r="J3011" t="s">
        <v>48</v>
      </c>
      <c r="K3011" t="s">
        <v>49</v>
      </c>
      <c r="L3011" t="s">
        <v>70</v>
      </c>
      <c r="N3011" t="s">
        <v>59</v>
      </c>
      <c r="O3011" t="s">
        <v>70</v>
      </c>
      <c r="P3011" t="s">
        <v>48</v>
      </c>
      <c r="Q3011" t="s">
        <v>49</v>
      </c>
      <c r="S3011" t="s">
        <v>7741</v>
      </c>
      <c r="U3011" t="s">
        <v>42</v>
      </c>
      <c r="W3011" t="s">
        <v>42</v>
      </c>
      <c r="X3011" t="s">
        <v>42</v>
      </c>
      <c r="AK3011" t="s">
        <v>42</v>
      </c>
      <c r="AL3011" t="s">
        <v>43</v>
      </c>
    </row>
    <row r="3012" spans="1:38" x14ac:dyDescent="0.25">
      <c r="A3012">
        <v>3010</v>
      </c>
      <c r="B3012" t="s">
        <v>7742</v>
      </c>
      <c r="C3012" s="6" t="s">
        <v>6924</v>
      </c>
      <c r="D3012">
        <v>53</v>
      </c>
      <c r="E3012" t="s">
        <v>46</v>
      </c>
      <c r="F3012" t="s">
        <v>47</v>
      </c>
      <c r="G3012" t="s">
        <v>93</v>
      </c>
      <c r="H3012" t="s">
        <v>93</v>
      </c>
      <c r="I3012" t="s">
        <v>57</v>
      </c>
      <c r="J3012" t="s">
        <v>93</v>
      </c>
      <c r="K3012" t="s">
        <v>93</v>
      </c>
      <c r="L3012" t="s">
        <v>50</v>
      </c>
      <c r="N3012" t="s">
        <v>166</v>
      </c>
      <c r="O3012" t="s">
        <v>975</v>
      </c>
      <c r="P3012" t="s">
        <v>93</v>
      </c>
      <c r="Q3012" t="s">
        <v>93</v>
      </c>
      <c r="S3012" t="s">
        <v>7743</v>
      </c>
      <c r="V3012" t="s">
        <v>42</v>
      </c>
      <c r="W3012" t="s">
        <v>42</v>
      </c>
      <c r="AK3012" t="s">
        <v>42</v>
      </c>
      <c r="AL3012" t="s">
        <v>43</v>
      </c>
    </row>
    <row r="3013" spans="1:38" x14ac:dyDescent="0.25">
      <c r="A3013">
        <v>3011</v>
      </c>
      <c r="B3013" t="s">
        <v>7744</v>
      </c>
      <c r="C3013" s="6" t="s">
        <v>1152</v>
      </c>
      <c r="D3013">
        <v>39</v>
      </c>
      <c r="E3013" t="s">
        <v>46</v>
      </c>
      <c r="F3013" t="s">
        <v>106</v>
      </c>
      <c r="G3013" t="s">
        <v>267</v>
      </c>
      <c r="H3013" t="s">
        <v>142</v>
      </c>
      <c r="I3013" t="s">
        <v>57</v>
      </c>
      <c r="J3013" t="s">
        <v>267</v>
      </c>
      <c r="K3013" t="s">
        <v>142</v>
      </c>
      <c r="L3013" t="s">
        <v>70</v>
      </c>
      <c r="O3013" t="s">
        <v>70</v>
      </c>
      <c r="P3013" t="s">
        <v>267</v>
      </c>
      <c r="Q3013" t="s">
        <v>142</v>
      </c>
      <c r="R3013" t="s">
        <v>57</v>
      </c>
      <c r="S3013" t="s">
        <v>62</v>
      </c>
      <c r="U3013" t="s">
        <v>42</v>
      </c>
      <c r="V3013" t="s">
        <v>42</v>
      </c>
      <c r="AK3013" t="s">
        <v>42</v>
      </c>
      <c r="AL3013" t="s">
        <v>43</v>
      </c>
    </row>
    <row r="3014" spans="1:38" x14ac:dyDescent="0.25">
      <c r="A3014">
        <v>3012</v>
      </c>
      <c r="B3014" t="s">
        <v>7745</v>
      </c>
      <c r="C3014" s="6" t="s">
        <v>3690</v>
      </c>
      <c r="D3014">
        <v>24</v>
      </c>
      <c r="E3014" t="s">
        <v>46</v>
      </c>
      <c r="F3014" t="s">
        <v>55</v>
      </c>
      <c r="G3014" t="s">
        <v>2923</v>
      </c>
      <c r="H3014" t="s">
        <v>137</v>
      </c>
      <c r="I3014" t="s">
        <v>57</v>
      </c>
      <c r="J3014" t="s">
        <v>2923</v>
      </c>
      <c r="K3014" t="s">
        <v>137</v>
      </c>
      <c r="L3014" t="s">
        <v>70</v>
      </c>
      <c r="N3014" t="s">
        <v>59</v>
      </c>
      <c r="O3014" t="s">
        <v>70</v>
      </c>
      <c r="P3014" t="s">
        <v>2923</v>
      </c>
      <c r="Q3014" t="s">
        <v>137</v>
      </c>
      <c r="R3014" t="s">
        <v>57</v>
      </c>
      <c r="S3014" t="s">
        <v>7746</v>
      </c>
      <c r="W3014" t="s">
        <v>42</v>
      </c>
      <c r="X3014" t="s">
        <v>42</v>
      </c>
      <c r="AA3014" t="s">
        <v>42</v>
      </c>
      <c r="AI3014" t="s">
        <v>2682</v>
      </c>
      <c r="AL3014" t="s">
        <v>43</v>
      </c>
    </row>
    <row r="3015" spans="1:38" x14ac:dyDescent="0.25">
      <c r="A3015">
        <v>3013</v>
      </c>
      <c r="B3015" t="s">
        <v>7747</v>
      </c>
      <c r="C3015" s="6" t="s">
        <v>1189</v>
      </c>
      <c r="D3015">
        <v>20</v>
      </c>
      <c r="E3015" t="s">
        <v>54</v>
      </c>
      <c r="F3015" t="s">
        <v>55</v>
      </c>
      <c r="G3015" t="s">
        <v>1243</v>
      </c>
      <c r="J3015" t="s">
        <v>1243</v>
      </c>
      <c r="K3015" t="s">
        <v>82</v>
      </c>
      <c r="L3015" t="s">
        <v>70</v>
      </c>
      <c r="N3015" t="s">
        <v>69</v>
      </c>
      <c r="O3015" t="s">
        <v>70</v>
      </c>
      <c r="S3015" t="s">
        <v>7748</v>
      </c>
      <c r="U3015" t="s">
        <v>42</v>
      </c>
      <c r="AA3015" t="s">
        <v>42</v>
      </c>
      <c r="AL3015" t="s">
        <v>43</v>
      </c>
    </row>
    <row r="3016" spans="1:38" x14ac:dyDescent="0.25">
      <c r="A3016">
        <v>3014</v>
      </c>
      <c r="B3016" t="s">
        <v>7749</v>
      </c>
      <c r="C3016" s="6" t="s">
        <v>4383</v>
      </c>
      <c r="D3016">
        <v>49</v>
      </c>
      <c r="E3016" t="s">
        <v>46</v>
      </c>
      <c r="F3016" t="s">
        <v>55</v>
      </c>
      <c r="G3016" t="s">
        <v>93</v>
      </c>
      <c r="J3016" t="s">
        <v>93</v>
      </c>
      <c r="L3016" t="s">
        <v>70</v>
      </c>
      <c r="N3016" t="s">
        <v>7750</v>
      </c>
      <c r="O3016" t="s">
        <v>70</v>
      </c>
      <c r="S3016" t="s">
        <v>7751</v>
      </c>
      <c r="U3016" t="s">
        <v>42</v>
      </c>
      <c r="AA3016" t="s">
        <v>42</v>
      </c>
      <c r="AC3016" t="s">
        <v>42</v>
      </c>
      <c r="AI3016" t="s">
        <v>3366</v>
      </c>
      <c r="AL3016" t="s">
        <v>43</v>
      </c>
    </row>
    <row r="3017" spans="1:38" x14ac:dyDescent="0.25">
      <c r="A3017">
        <v>3015</v>
      </c>
      <c r="B3017" t="s">
        <v>7752</v>
      </c>
      <c r="C3017" s="6" t="s">
        <v>2022</v>
      </c>
      <c r="D3017">
        <v>65</v>
      </c>
      <c r="E3017" t="s">
        <v>46</v>
      </c>
      <c r="F3017" t="s">
        <v>55</v>
      </c>
      <c r="G3017" t="s">
        <v>1248</v>
      </c>
      <c r="H3017" t="s">
        <v>101</v>
      </c>
      <c r="I3017" t="s">
        <v>57</v>
      </c>
      <c r="J3017" t="s">
        <v>1248</v>
      </c>
      <c r="K3017" t="s">
        <v>101</v>
      </c>
      <c r="L3017" t="s">
        <v>70</v>
      </c>
      <c r="O3017" t="s">
        <v>70</v>
      </c>
      <c r="P3017" t="s">
        <v>1248</v>
      </c>
      <c r="Q3017" t="s">
        <v>101</v>
      </c>
      <c r="R3017" t="s">
        <v>57</v>
      </c>
      <c r="S3017" t="s">
        <v>1061</v>
      </c>
      <c r="U3017" t="s">
        <v>42</v>
      </c>
      <c r="W3017" t="s">
        <v>42</v>
      </c>
      <c r="AK3017" t="s">
        <v>42</v>
      </c>
      <c r="AL3017" t="s">
        <v>43</v>
      </c>
    </row>
    <row r="3018" spans="1:38" x14ac:dyDescent="0.25">
      <c r="A3018">
        <v>3016</v>
      </c>
      <c r="B3018" t="s">
        <v>7753</v>
      </c>
      <c r="C3018" s="6" t="s">
        <v>7754</v>
      </c>
      <c r="D3018">
        <v>28</v>
      </c>
      <c r="E3018" t="s">
        <v>54</v>
      </c>
      <c r="F3018" t="s">
        <v>55</v>
      </c>
      <c r="G3018" t="s">
        <v>97</v>
      </c>
      <c r="H3018" t="s">
        <v>82</v>
      </c>
      <c r="I3018" t="s">
        <v>57</v>
      </c>
      <c r="J3018" t="s">
        <v>97</v>
      </c>
      <c r="K3018" t="s">
        <v>82</v>
      </c>
      <c r="L3018" t="s">
        <v>70</v>
      </c>
      <c r="N3018" t="s">
        <v>170</v>
      </c>
      <c r="O3018" t="s">
        <v>70</v>
      </c>
      <c r="P3018" t="s">
        <v>97</v>
      </c>
      <c r="Q3018" t="s">
        <v>82</v>
      </c>
      <c r="S3018" t="s">
        <v>7755</v>
      </c>
      <c r="V3018" t="s">
        <v>42</v>
      </c>
      <c r="W3018" t="s">
        <v>42</v>
      </c>
      <c r="AF3018" t="s">
        <v>42</v>
      </c>
      <c r="AK3018" t="s">
        <v>42</v>
      </c>
      <c r="AL3018" t="s">
        <v>43</v>
      </c>
    </row>
    <row r="3019" spans="1:38" x14ac:dyDescent="0.25">
      <c r="A3019">
        <v>3017</v>
      </c>
      <c r="B3019" t="s">
        <v>7756</v>
      </c>
      <c r="C3019" s="6" t="s">
        <v>7757</v>
      </c>
      <c r="D3019">
        <v>44</v>
      </c>
      <c r="E3019" t="s">
        <v>46</v>
      </c>
      <c r="F3019" t="s">
        <v>106</v>
      </c>
      <c r="G3019" t="s">
        <v>97</v>
      </c>
      <c r="J3019" t="s">
        <v>82</v>
      </c>
      <c r="K3019" t="s">
        <v>82</v>
      </c>
      <c r="L3019" t="s">
        <v>50</v>
      </c>
      <c r="N3019" t="s">
        <v>69</v>
      </c>
      <c r="O3019" t="s">
        <v>70</v>
      </c>
      <c r="S3019" t="s">
        <v>147</v>
      </c>
      <c r="U3019" t="s">
        <v>42</v>
      </c>
      <c r="AA3019" t="s">
        <v>42</v>
      </c>
      <c r="AL3019" t="s">
        <v>43</v>
      </c>
    </row>
    <row r="3020" spans="1:38" x14ac:dyDescent="0.25">
      <c r="A3020">
        <v>3018</v>
      </c>
      <c r="B3020" t="s">
        <v>7758</v>
      </c>
      <c r="C3020" s="6" t="s">
        <v>127</v>
      </c>
      <c r="D3020">
        <v>33</v>
      </c>
      <c r="E3020" t="s">
        <v>46</v>
      </c>
      <c r="F3020" t="s">
        <v>55</v>
      </c>
      <c r="G3020" t="s">
        <v>245</v>
      </c>
      <c r="J3020" t="s">
        <v>245</v>
      </c>
      <c r="L3020" t="s">
        <v>70</v>
      </c>
      <c r="N3020" t="s">
        <v>59</v>
      </c>
      <c r="O3020" t="s">
        <v>70</v>
      </c>
      <c r="S3020" t="s">
        <v>7759</v>
      </c>
      <c r="T3020" t="s">
        <v>7760</v>
      </c>
      <c r="U3020" t="s">
        <v>42</v>
      </c>
      <c r="AA3020" t="s">
        <v>42</v>
      </c>
      <c r="AC3020" t="s">
        <v>42</v>
      </c>
      <c r="AL3020" t="s">
        <v>43</v>
      </c>
    </row>
    <row r="3021" spans="1:38" x14ac:dyDescent="0.25">
      <c r="A3021">
        <v>3019</v>
      </c>
      <c r="B3021" t="s">
        <v>7761</v>
      </c>
      <c r="C3021" s="6" t="s">
        <v>6995</v>
      </c>
      <c r="D3021">
        <v>22</v>
      </c>
      <c r="E3021" t="s">
        <v>46</v>
      </c>
      <c r="F3021" t="s">
        <v>55</v>
      </c>
      <c r="G3021" t="s">
        <v>68</v>
      </c>
      <c r="H3021" t="s">
        <v>49</v>
      </c>
      <c r="I3021" t="s">
        <v>57</v>
      </c>
      <c r="J3021" t="s">
        <v>82</v>
      </c>
      <c r="K3021" t="s">
        <v>82</v>
      </c>
      <c r="L3021" t="s">
        <v>50</v>
      </c>
      <c r="N3021" t="s">
        <v>456</v>
      </c>
      <c r="O3021" t="s">
        <v>70</v>
      </c>
      <c r="P3021" t="s">
        <v>68</v>
      </c>
      <c r="Q3021" t="s">
        <v>49</v>
      </c>
      <c r="R3021" t="s">
        <v>57</v>
      </c>
      <c r="S3021" t="s">
        <v>7762</v>
      </c>
      <c r="U3021" t="s">
        <v>42</v>
      </c>
      <c r="W3021" t="s">
        <v>42</v>
      </c>
      <c r="AC3021" t="s">
        <v>42</v>
      </c>
      <c r="AL3021" t="s">
        <v>43</v>
      </c>
    </row>
    <row r="3022" spans="1:38" x14ac:dyDescent="0.25">
      <c r="A3022">
        <v>3020</v>
      </c>
      <c r="B3022" t="s">
        <v>7763</v>
      </c>
      <c r="C3022" s="6" t="s">
        <v>149</v>
      </c>
      <c r="D3022">
        <v>31</v>
      </c>
      <c r="E3022" t="s">
        <v>46</v>
      </c>
      <c r="F3022" t="s">
        <v>106</v>
      </c>
      <c r="J3022" t="s">
        <v>192</v>
      </c>
      <c r="K3022" t="s">
        <v>82</v>
      </c>
      <c r="L3022" t="s">
        <v>34</v>
      </c>
      <c r="O3022" t="s">
        <v>110</v>
      </c>
      <c r="P3022" t="s">
        <v>192</v>
      </c>
      <c r="Q3022" t="s">
        <v>82</v>
      </c>
      <c r="R3022" t="s">
        <v>57</v>
      </c>
      <c r="S3022" t="s">
        <v>784</v>
      </c>
      <c r="U3022" t="s">
        <v>42</v>
      </c>
      <c r="V3022" t="s">
        <v>42</v>
      </c>
      <c r="AK3022" t="s">
        <v>42</v>
      </c>
      <c r="AL3022" t="s">
        <v>43</v>
      </c>
    </row>
    <row r="3023" spans="1:38" x14ac:dyDescent="0.25">
      <c r="A3023">
        <v>3021</v>
      </c>
      <c r="B3023" t="s">
        <v>7764</v>
      </c>
      <c r="C3023" s="6" t="s">
        <v>4869</v>
      </c>
      <c r="D3023">
        <v>27</v>
      </c>
      <c r="E3023" t="s">
        <v>46</v>
      </c>
      <c r="F3023" t="s">
        <v>55</v>
      </c>
      <c r="G3023" t="s">
        <v>1243</v>
      </c>
      <c r="H3023" t="s">
        <v>82</v>
      </c>
      <c r="I3023" t="s">
        <v>57</v>
      </c>
      <c r="J3023" t="s">
        <v>1243</v>
      </c>
      <c r="L3023" t="s">
        <v>70</v>
      </c>
      <c r="N3023" t="s">
        <v>59</v>
      </c>
      <c r="O3023" t="s">
        <v>70</v>
      </c>
      <c r="P3023" t="s">
        <v>1243</v>
      </c>
      <c r="S3023" t="s">
        <v>7765</v>
      </c>
      <c r="W3023" t="s">
        <v>42</v>
      </c>
      <c r="AA3023" t="s">
        <v>42</v>
      </c>
      <c r="AK3023" t="s">
        <v>42</v>
      </c>
      <c r="AL3023" t="s">
        <v>43</v>
      </c>
    </row>
    <row r="3024" spans="1:38" x14ac:dyDescent="0.25">
      <c r="A3024">
        <v>3022</v>
      </c>
      <c r="B3024" t="s">
        <v>7766</v>
      </c>
      <c r="C3024" s="6" t="s">
        <v>5213</v>
      </c>
      <c r="D3024">
        <v>38</v>
      </c>
      <c r="E3024" t="s">
        <v>46</v>
      </c>
      <c r="F3024" t="s">
        <v>55</v>
      </c>
      <c r="G3024" t="s">
        <v>178</v>
      </c>
      <c r="H3024" t="s">
        <v>82</v>
      </c>
      <c r="I3024" t="s">
        <v>57</v>
      </c>
      <c r="J3024" t="s">
        <v>178</v>
      </c>
      <c r="K3024" t="s">
        <v>82</v>
      </c>
      <c r="L3024" t="s">
        <v>50</v>
      </c>
      <c r="N3024" t="s">
        <v>59</v>
      </c>
      <c r="O3024" t="s">
        <v>70</v>
      </c>
      <c r="P3024" t="s">
        <v>178</v>
      </c>
      <c r="Q3024" t="s">
        <v>82</v>
      </c>
      <c r="R3024" t="s">
        <v>57</v>
      </c>
      <c r="S3024" t="s">
        <v>7767</v>
      </c>
      <c r="W3024" t="s">
        <v>42</v>
      </c>
      <c r="AC3024" t="s">
        <v>42</v>
      </c>
      <c r="AL3024" t="s">
        <v>43</v>
      </c>
    </row>
    <row r="3025" spans="1:38" x14ac:dyDescent="0.25">
      <c r="A3025">
        <v>3023</v>
      </c>
      <c r="B3025" t="s">
        <v>7768</v>
      </c>
      <c r="C3025" s="6" t="s">
        <v>7769</v>
      </c>
      <c r="D3025">
        <v>32</v>
      </c>
      <c r="E3025" t="s">
        <v>46</v>
      </c>
      <c r="F3025" t="s">
        <v>55</v>
      </c>
      <c r="G3025" t="s">
        <v>87</v>
      </c>
      <c r="H3025" t="s">
        <v>82</v>
      </c>
      <c r="J3025" t="s">
        <v>82</v>
      </c>
      <c r="K3025" t="s">
        <v>82</v>
      </c>
      <c r="L3025" t="s">
        <v>50</v>
      </c>
      <c r="N3025" t="s">
        <v>102</v>
      </c>
      <c r="O3025" t="s">
        <v>70</v>
      </c>
      <c r="S3025" t="s">
        <v>103</v>
      </c>
      <c r="Y3025" t="s">
        <v>42</v>
      </c>
      <c r="AL3025" t="s">
        <v>43</v>
      </c>
    </row>
    <row r="3026" spans="1:38" x14ac:dyDescent="0.25">
      <c r="A3026">
        <v>3024</v>
      </c>
      <c r="B3026" t="s">
        <v>7770</v>
      </c>
      <c r="C3026" s="6" t="s">
        <v>157</v>
      </c>
      <c r="D3026">
        <v>19</v>
      </c>
      <c r="E3026" t="s">
        <v>54</v>
      </c>
      <c r="F3026" t="s">
        <v>55</v>
      </c>
      <c r="G3026" t="s">
        <v>551</v>
      </c>
      <c r="H3026" t="s">
        <v>82</v>
      </c>
      <c r="I3026" t="s">
        <v>57</v>
      </c>
      <c r="J3026" t="s">
        <v>551</v>
      </c>
      <c r="L3026" t="s">
        <v>70</v>
      </c>
      <c r="N3026" t="s">
        <v>59</v>
      </c>
      <c r="O3026" t="s">
        <v>70</v>
      </c>
      <c r="P3026" t="s">
        <v>551</v>
      </c>
      <c r="S3026" t="s">
        <v>7771</v>
      </c>
      <c r="U3026" t="s">
        <v>42</v>
      </c>
      <c r="W3026" t="s">
        <v>42</v>
      </c>
      <c r="AK3026" t="s">
        <v>42</v>
      </c>
      <c r="AL3026" t="s">
        <v>43</v>
      </c>
    </row>
    <row r="3027" spans="1:38" x14ac:dyDescent="0.25">
      <c r="A3027">
        <v>3025</v>
      </c>
      <c r="B3027" t="s">
        <v>7772</v>
      </c>
      <c r="C3027" s="6" t="s">
        <v>5244</v>
      </c>
      <c r="D3027">
        <v>59</v>
      </c>
      <c r="E3027" t="s">
        <v>46</v>
      </c>
      <c r="F3027" t="s">
        <v>47</v>
      </c>
      <c r="G3027" t="s">
        <v>82</v>
      </c>
      <c r="H3027" t="s">
        <v>82</v>
      </c>
      <c r="I3027" t="s">
        <v>57</v>
      </c>
      <c r="J3027" t="s">
        <v>82</v>
      </c>
      <c r="K3027" t="s">
        <v>82</v>
      </c>
      <c r="L3027" t="s">
        <v>70</v>
      </c>
      <c r="N3027" t="s">
        <v>59</v>
      </c>
      <c r="O3027" t="s">
        <v>70</v>
      </c>
      <c r="P3027" t="s">
        <v>82</v>
      </c>
      <c r="Q3027" t="s">
        <v>82</v>
      </c>
      <c r="S3027" t="s">
        <v>7773</v>
      </c>
      <c r="U3027" t="s">
        <v>42</v>
      </c>
      <c r="W3027" t="s">
        <v>42</v>
      </c>
      <c r="AA3027" t="s">
        <v>42</v>
      </c>
      <c r="AK3027" t="s">
        <v>42</v>
      </c>
      <c r="AL3027" t="s">
        <v>43</v>
      </c>
    </row>
    <row r="3028" spans="1:38" x14ac:dyDescent="0.25">
      <c r="A3028">
        <v>3026</v>
      </c>
      <c r="B3028" t="s">
        <v>7774</v>
      </c>
      <c r="C3028" s="6" t="s">
        <v>1956</v>
      </c>
      <c r="D3028">
        <v>59</v>
      </c>
      <c r="E3028" t="s">
        <v>54</v>
      </c>
      <c r="F3028" t="s">
        <v>55</v>
      </c>
      <c r="G3028" t="s">
        <v>341</v>
      </c>
      <c r="H3028" t="s">
        <v>101</v>
      </c>
      <c r="I3028" t="s">
        <v>57</v>
      </c>
      <c r="J3028" t="s">
        <v>341</v>
      </c>
      <c r="K3028" t="s">
        <v>101</v>
      </c>
      <c r="L3028" t="s">
        <v>50</v>
      </c>
      <c r="N3028" t="s">
        <v>59</v>
      </c>
      <c r="O3028" t="s">
        <v>70</v>
      </c>
      <c r="P3028" t="s">
        <v>341</v>
      </c>
      <c r="Q3028" t="s">
        <v>101</v>
      </c>
      <c r="S3028" t="s">
        <v>7775</v>
      </c>
      <c r="V3028" t="s">
        <v>42</v>
      </c>
      <c r="AJ3028" t="s">
        <v>42</v>
      </c>
      <c r="AK3028" t="s">
        <v>42</v>
      </c>
      <c r="AL3028" t="s">
        <v>43</v>
      </c>
    </row>
    <row r="3029" spans="1:38" x14ac:dyDescent="0.25">
      <c r="A3029">
        <v>3027</v>
      </c>
      <c r="B3029" t="s">
        <v>7776</v>
      </c>
      <c r="C3029" s="6" t="s">
        <v>1294</v>
      </c>
      <c r="D3029">
        <v>36</v>
      </c>
      <c r="E3029" t="s">
        <v>46</v>
      </c>
      <c r="F3029" t="s">
        <v>55</v>
      </c>
      <c r="G3029" t="s">
        <v>93</v>
      </c>
      <c r="H3029" t="s">
        <v>93</v>
      </c>
      <c r="I3029" t="s">
        <v>57</v>
      </c>
      <c r="J3029" t="s">
        <v>93</v>
      </c>
      <c r="K3029" t="s">
        <v>93</v>
      </c>
      <c r="L3029" t="s">
        <v>70</v>
      </c>
      <c r="N3029" t="s">
        <v>59</v>
      </c>
      <c r="O3029" t="s">
        <v>70</v>
      </c>
      <c r="P3029" t="s">
        <v>93</v>
      </c>
      <c r="Q3029" t="s">
        <v>93</v>
      </c>
      <c r="S3029" t="s">
        <v>342</v>
      </c>
      <c r="U3029" t="s">
        <v>42</v>
      </c>
      <c r="AK3029" t="s">
        <v>42</v>
      </c>
      <c r="AL3029" t="s">
        <v>43</v>
      </c>
    </row>
    <row r="3030" spans="1:38" x14ac:dyDescent="0.25">
      <c r="A3030">
        <v>3028</v>
      </c>
      <c r="B3030" t="s">
        <v>7777</v>
      </c>
      <c r="C3030" s="6" t="s">
        <v>7778</v>
      </c>
      <c r="D3030">
        <v>36</v>
      </c>
      <c r="E3030" t="s">
        <v>46</v>
      </c>
      <c r="F3030" t="s">
        <v>106</v>
      </c>
      <c r="G3030" t="s">
        <v>1263</v>
      </c>
      <c r="H3030" t="s">
        <v>101</v>
      </c>
      <c r="J3030" t="s">
        <v>341</v>
      </c>
      <c r="K3030" t="s">
        <v>101</v>
      </c>
      <c r="L3030" t="s">
        <v>50</v>
      </c>
      <c r="N3030" t="s">
        <v>269</v>
      </c>
      <c r="O3030" t="s">
        <v>70</v>
      </c>
      <c r="S3030" t="s">
        <v>7779</v>
      </c>
      <c r="U3030" t="s">
        <v>42</v>
      </c>
      <c r="V3030" t="s">
        <v>42</v>
      </c>
      <c r="W3030" t="s">
        <v>42</v>
      </c>
      <c r="AL3030" t="s">
        <v>43</v>
      </c>
    </row>
    <row r="3031" spans="1:38" x14ac:dyDescent="0.25">
      <c r="A3031">
        <v>3029</v>
      </c>
      <c r="B3031" t="s">
        <v>7780</v>
      </c>
      <c r="C3031" s="6" t="s">
        <v>1445</v>
      </c>
      <c r="D3031">
        <v>37</v>
      </c>
      <c r="E3031" t="s">
        <v>46</v>
      </c>
      <c r="F3031" t="s">
        <v>55</v>
      </c>
      <c r="G3031" t="s">
        <v>81</v>
      </c>
      <c r="H3031" t="s">
        <v>82</v>
      </c>
      <c r="I3031" t="s">
        <v>57</v>
      </c>
      <c r="J3031" t="s">
        <v>81</v>
      </c>
      <c r="L3031" t="s">
        <v>70</v>
      </c>
      <c r="N3031" t="s">
        <v>59</v>
      </c>
      <c r="O3031" t="s">
        <v>70</v>
      </c>
      <c r="P3031" t="s">
        <v>81</v>
      </c>
      <c r="S3031" t="s">
        <v>7781</v>
      </c>
      <c r="U3031" t="s">
        <v>42</v>
      </c>
      <c r="AC3031" t="s">
        <v>42</v>
      </c>
      <c r="AK3031" t="s">
        <v>42</v>
      </c>
      <c r="AL3031" t="s">
        <v>43</v>
      </c>
    </row>
    <row r="3032" spans="1:38" x14ac:dyDescent="0.25">
      <c r="A3032">
        <v>3030</v>
      </c>
      <c r="B3032" t="s">
        <v>7782</v>
      </c>
      <c r="C3032" s="6" t="s">
        <v>5272</v>
      </c>
      <c r="D3032">
        <v>40</v>
      </c>
      <c r="E3032" t="s">
        <v>46</v>
      </c>
      <c r="F3032" t="s">
        <v>55</v>
      </c>
      <c r="G3032" t="s">
        <v>628</v>
      </c>
      <c r="H3032" t="s">
        <v>49</v>
      </c>
      <c r="J3032" t="s">
        <v>628</v>
      </c>
      <c r="K3032" t="s">
        <v>49</v>
      </c>
      <c r="L3032" t="s">
        <v>70</v>
      </c>
      <c r="N3032" t="s">
        <v>170</v>
      </c>
      <c r="O3032" t="s">
        <v>70</v>
      </c>
      <c r="S3032" t="s">
        <v>111</v>
      </c>
      <c r="V3032" t="s">
        <v>42</v>
      </c>
      <c r="W3032" t="s">
        <v>42</v>
      </c>
      <c r="Y3032" t="s">
        <v>42</v>
      </c>
      <c r="Z3032" t="s">
        <v>42</v>
      </c>
      <c r="AL3032" t="s">
        <v>43</v>
      </c>
    </row>
    <row r="3033" spans="1:38" x14ac:dyDescent="0.25">
      <c r="A3033">
        <v>3031</v>
      </c>
      <c r="B3033" t="s">
        <v>7783</v>
      </c>
      <c r="C3033" s="6" t="s">
        <v>2958</v>
      </c>
      <c r="D3033">
        <v>17</v>
      </c>
      <c r="E3033" t="s">
        <v>46</v>
      </c>
      <c r="F3033" t="s">
        <v>106</v>
      </c>
      <c r="G3033" t="s">
        <v>101</v>
      </c>
      <c r="H3033" t="s">
        <v>101</v>
      </c>
      <c r="I3033" t="s">
        <v>57</v>
      </c>
      <c r="J3033" t="s">
        <v>101</v>
      </c>
      <c r="K3033" t="s">
        <v>101</v>
      </c>
      <c r="L3033" t="s">
        <v>50</v>
      </c>
      <c r="N3033" t="s">
        <v>350</v>
      </c>
      <c r="O3033" t="s">
        <v>70</v>
      </c>
      <c r="P3033" t="s">
        <v>101</v>
      </c>
      <c r="Q3033" t="s">
        <v>101</v>
      </c>
      <c r="S3033" t="s">
        <v>247</v>
      </c>
      <c r="W3033" t="s">
        <v>42</v>
      </c>
      <c r="AK3033" t="s">
        <v>42</v>
      </c>
      <c r="AL3033" t="s">
        <v>43</v>
      </c>
    </row>
    <row r="3034" spans="1:38" x14ac:dyDescent="0.25">
      <c r="A3034">
        <v>3032</v>
      </c>
      <c r="B3034" t="s">
        <v>7784</v>
      </c>
      <c r="C3034" s="6" t="s">
        <v>2554</v>
      </c>
      <c r="D3034">
        <v>62</v>
      </c>
      <c r="E3034" t="s">
        <v>46</v>
      </c>
      <c r="F3034" t="s">
        <v>55</v>
      </c>
      <c r="G3034" t="s">
        <v>346</v>
      </c>
      <c r="H3034" t="s">
        <v>93</v>
      </c>
      <c r="I3034" t="s">
        <v>57</v>
      </c>
      <c r="J3034" t="s">
        <v>346</v>
      </c>
      <c r="K3034" t="s">
        <v>93</v>
      </c>
      <c r="L3034" t="s">
        <v>70</v>
      </c>
      <c r="N3034" t="s">
        <v>59</v>
      </c>
      <c r="O3034" t="s">
        <v>70</v>
      </c>
      <c r="P3034" t="s">
        <v>346</v>
      </c>
      <c r="Q3034" t="s">
        <v>93</v>
      </c>
      <c r="S3034" t="s">
        <v>7785</v>
      </c>
      <c r="V3034" t="s">
        <v>42</v>
      </c>
      <c r="AL3034" t="s">
        <v>43</v>
      </c>
    </row>
    <row r="3035" spans="1:38" x14ac:dyDescent="0.25">
      <c r="A3035">
        <v>3033</v>
      </c>
      <c r="B3035" t="s">
        <v>7786</v>
      </c>
      <c r="C3035" s="6" t="s">
        <v>1285</v>
      </c>
      <c r="D3035">
        <v>27</v>
      </c>
      <c r="E3035" t="s">
        <v>54</v>
      </c>
      <c r="F3035" t="s">
        <v>55</v>
      </c>
      <c r="G3035" t="s">
        <v>132</v>
      </c>
      <c r="H3035" t="s">
        <v>93</v>
      </c>
      <c r="I3035" t="s">
        <v>57</v>
      </c>
      <c r="J3035" t="s">
        <v>165</v>
      </c>
      <c r="K3035" t="s">
        <v>93</v>
      </c>
      <c r="L3035" t="s">
        <v>50</v>
      </c>
      <c r="N3035" t="s">
        <v>4232</v>
      </c>
      <c r="O3035" t="s">
        <v>70</v>
      </c>
      <c r="P3035" t="s">
        <v>132</v>
      </c>
      <c r="Q3035" t="s">
        <v>93</v>
      </c>
      <c r="S3035" t="s">
        <v>7787</v>
      </c>
      <c r="U3035" t="s">
        <v>42</v>
      </c>
      <c r="W3035" t="s">
        <v>42</v>
      </c>
      <c r="X3035" t="s">
        <v>42</v>
      </c>
      <c r="Z3035" t="s">
        <v>42</v>
      </c>
      <c r="AC3035" t="s">
        <v>42</v>
      </c>
      <c r="AK3035" t="s">
        <v>42</v>
      </c>
      <c r="AL3035" t="s">
        <v>43</v>
      </c>
    </row>
    <row r="3036" spans="1:38" x14ac:dyDescent="0.25">
      <c r="A3036">
        <v>3034</v>
      </c>
      <c r="B3036" t="s">
        <v>7788</v>
      </c>
      <c r="C3036" s="6" t="s">
        <v>216</v>
      </c>
      <c r="D3036">
        <v>38</v>
      </c>
      <c r="E3036" t="s">
        <v>54</v>
      </c>
      <c r="F3036" t="s">
        <v>55</v>
      </c>
      <c r="G3036" t="s">
        <v>146</v>
      </c>
      <c r="H3036" t="s">
        <v>49</v>
      </c>
      <c r="I3036" t="s">
        <v>57</v>
      </c>
      <c r="J3036" t="s">
        <v>146</v>
      </c>
      <c r="K3036" t="s">
        <v>49</v>
      </c>
      <c r="L3036" t="s">
        <v>50</v>
      </c>
      <c r="O3036" t="s">
        <v>70</v>
      </c>
      <c r="P3036" t="s">
        <v>146</v>
      </c>
      <c r="Q3036" t="s">
        <v>49</v>
      </c>
      <c r="R3036" t="s">
        <v>57</v>
      </c>
      <c r="S3036" t="s">
        <v>2402</v>
      </c>
      <c r="U3036" t="s">
        <v>42</v>
      </c>
      <c r="AI3036" t="s">
        <v>7789</v>
      </c>
      <c r="AK3036" t="s">
        <v>42</v>
      </c>
      <c r="AL3036" t="s">
        <v>1555</v>
      </c>
    </row>
    <row r="3037" spans="1:38" x14ac:dyDescent="0.25">
      <c r="A3037">
        <v>3035</v>
      </c>
      <c r="B3037" t="s">
        <v>7790</v>
      </c>
      <c r="C3037" s="6" t="s">
        <v>1984</v>
      </c>
      <c r="D3037">
        <v>72</v>
      </c>
      <c r="E3037" t="s">
        <v>54</v>
      </c>
      <c r="F3037" t="s">
        <v>55</v>
      </c>
      <c r="G3037" t="s">
        <v>251</v>
      </c>
      <c r="H3037" t="s">
        <v>251</v>
      </c>
      <c r="I3037" t="s">
        <v>57</v>
      </c>
      <c r="J3037" t="s">
        <v>251</v>
      </c>
      <c r="K3037" t="s">
        <v>251</v>
      </c>
      <c r="L3037" t="s">
        <v>70</v>
      </c>
      <c r="O3037" t="s">
        <v>70</v>
      </c>
      <c r="P3037" t="s">
        <v>7791</v>
      </c>
      <c r="S3037" t="s">
        <v>7792</v>
      </c>
      <c r="Y3037" t="s">
        <v>42</v>
      </c>
      <c r="AC3037" t="s">
        <v>42</v>
      </c>
      <c r="AK3037" t="s">
        <v>42</v>
      </c>
      <c r="AL3037" t="s">
        <v>43</v>
      </c>
    </row>
    <row r="3038" spans="1:38" x14ac:dyDescent="0.25">
      <c r="A3038">
        <v>3036</v>
      </c>
      <c r="B3038" t="s">
        <v>7793</v>
      </c>
      <c r="C3038" s="6" t="s">
        <v>4767</v>
      </c>
      <c r="D3038">
        <v>51</v>
      </c>
      <c r="E3038" t="s">
        <v>46</v>
      </c>
      <c r="F3038" t="s">
        <v>106</v>
      </c>
      <c r="G3038" t="s">
        <v>82</v>
      </c>
      <c r="H3038" t="s">
        <v>82</v>
      </c>
      <c r="I3038" t="s">
        <v>57</v>
      </c>
      <c r="J3038" t="s">
        <v>82</v>
      </c>
      <c r="K3038" t="s">
        <v>82</v>
      </c>
      <c r="L3038" t="s">
        <v>34</v>
      </c>
      <c r="M3038" t="s">
        <v>7794</v>
      </c>
      <c r="N3038" t="s">
        <v>166</v>
      </c>
      <c r="O3038" t="s">
        <v>60</v>
      </c>
      <c r="S3038" t="s">
        <v>7795</v>
      </c>
      <c r="V3038" t="s">
        <v>42</v>
      </c>
      <c r="W3038" t="s">
        <v>42</v>
      </c>
      <c r="X3038" t="s">
        <v>42</v>
      </c>
      <c r="AA3038" t="s">
        <v>42</v>
      </c>
      <c r="AL3038" t="s">
        <v>43</v>
      </c>
    </row>
    <row r="3039" spans="1:38" x14ac:dyDescent="0.25">
      <c r="A3039">
        <v>3037</v>
      </c>
      <c r="B3039" t="s">
        <v>7796</v>
      </c>
      <c r="C3039" s="6" t="s">
        <v>7797</v>
      </c>
      <c r="D3039">
        <v>45</v>
      </c>
      <c r="E3039" t="s">
        <v>46</v>
      </c>
      <c r="F3039" t="s">
        <v>55</v>
      </c>
      <c r="G3039" t="s">
        <v>97</v>
      </c>
      <c r="H3039" t="s">
        <v>82</v>
      </c>
      <c r="J3039" t="s">
        <v>97</v>
      </c>
      <c r="K3039" t="s">
        <v>82</v>
      </c>
      <c r="L3039" t="s">
        <v>70</v>
      </c>
      <c r="N3039" t="s">
        <v>59</v>
      </c>
      <c r="O3039" t="s">
        <v>70</v>
      </c>
      <c r="S3039" t="s">
        <v>62</v>
      </c>
      <c r="U3039" t="s">
        <v>42</v>
      </c>
      <c r="V3039" t="s">
        <v>42</v>
      </c>
      <c r="AL3039" t="s">
        <v>43</v>
      </c>
    </row>
    <row r="3040" spans="1:38" x14ac:dyDescent="0.25">
      <c r="A3040">
        <v>3038</v>
      </c>
      <c r="B3040" t="s">
        <v>7798</v>
      </c>
      <c r="C3040" s="6" t="s">
        <v>7799</v>
      </c>
      <c r="D3040">
        <v>34</v>
      </c>
      <c r="E3040" t="s">
        <v>54</v>
      </c>
      <c r="F3040" t="s">
        <v>55</v>
      </c>
      <c r="G3040" t="s">
        <v>422</v>
      </c>
      <c r="H3040" t="s">
        <v>82</v>
      </c>
      <c r="I3040" t="s">
        <v>57</v>
      </c>
      <c r="J3040" t="s">
        <v>422</v>
      </c>
      <c r="K3040" t="s">
        <v>82</v>
      </c>
      <c r="L3040" t="s">
        <v>50</v>
      </c>
      <c r="O3040" t="s">
        <v>70</v>
      </c>
      <c r="P3040" t="s">
        <v>422</v>
      </c>
      <c r="Q3040" t="s">
        <v>82</v>
      </c>
      <c r="R3040" t="s">
        <v>57</v>
      </c>
      <c r="S3040" t="s">
        <v>5764</v>
      </c>
      <c r="U3040" t="s">
        <v>42</v>
      </c>
      <c r="AK3040" t="s">
        <v>42</v>
      </c>
      <c r="AL3040" t="s">
        <v>43</v>
      </c>
    </row>
    <row r="3041" spans="1:38" x14ac:dyDescent="0.25">
      <c r="A3041">
        <v>3039</v>
      </c>
      <c r="B3041" t="s">
        <v>7800</v>
      </c>
      <c r="C3041" s="6" t="s">
        <v>883</v>
      </c>
      <c r="D3041">
        <v>60</v>
      </c>
      <c r="E3041" t="s">
        <v>46</v>
      </c>
      <c r="F3041" t="s">
        <v>55</v>
      </c>
      <c r="G3041" t="s">
        <v>136</v>
      </c>
      <c r="H3041" t="s">
        <v>137</v>
      </c>
      <c r="I3041" t="s">
        <v>57</v>
      </c>
      <c r="J3041" t="s">
        <v>136</v>
      </c>
      <c r="L3041" t="s">
        <v>70</v>
      </c>
      <c r="N3041" t="s">
        <v>7801</v>
      </c>
      <c r="O3041" t="s">
        <v>70</v>
      </c>
      <c r="P3041" t="s">
        <v>136</v>
      </c>
      <c r="S3041" t="s">
        <v>7802</v>
      </c>
      <c r="AA3041" t="s">
        <v>42</v>
      </c>
      <c r="AC3041" t="s">
        <v>42</v>
      </c>
      <c r="AD3041" t="s">
        <v>42</v>
      </c>
      <c r="AK3041" t="s">
        <v>42</v>
      </c>
      <c r="AL3041" t="s">
        <v>43</v>
      </c>
    </row>
    <row r="3042" spans="1:38" x14ac:dyDescent="0.25">
      <c r="A3042">
        <v>3040</v>
      </c>
      <c r="B3042" t="s">
        <v>7803</v>
      </c>
      <c r="C3042" s="6" t="s">
        <v>7804</v>
      </c>
      <c r="D3042">
        <v>27</v>
      </c>
      <c r="E3042" t="s">
        <v>46</v>
      </c>
      <c r="F3042" t="s">
        <v>55</v>
      </c>
      <c r="G3042" t="s">
        <v>245</v>
      </c>
      <c r="J3042" t="s">
        <v>93</v>
      </c>
      <c r="K3042" t="s">
        <v>93</v>
      </c>
      <c r="L3042" t="s">
        <v>50</v>
      </c>
      <c r="N3042" t="s">
        <v>59</v>
      </c>
      <c r="O3042" t="s">
        <v>70</v>
      </c>
      <c r="S3042" t="s">
        <v>7805</v>
      </c>
      <c r="AC3042" t="s">
        <v>42</v>
      </c>
      <c r="AI3042" t="s">
        <v>435</v>
      </c>
      <c r="AL3042" t="s">
        <v>43</v>
      </c>
    </row>
    <row r="3043" spans="1:38" x14ac:dyDescent="0.25">
      <c r="A3043">
        <v>3041</v>
      </c>
      <c r="B3043" t="s">
        <v>7806</v>
      </c>
      <c r="C3043" s="6" t="s">
        <v>7807</v>
      </c>
      <c r="D3043">
        <v>28</v>
      </c>
      <c r="E3043" t="s">
        <v>54</v>
      </c>
      <c r="F3043" t="s">
        <v>106</v>
      </c>
      <c r="G3043" t="s">
        <v>82</v>
      </c>
      <c r="H3043" t="s">
        <v>82</v>
      </c>
      <c r="I3043" t="s">
        <v>57</v>
      </c>
      <c r="J3043" t="s">
        <v>82</v>
      </c>
      <c r="L3043" t="s">
        <v>50</v>
      </c>
      <c r="N3043" t="s">
        <v>59</v>
      </c>
      <c r="O3043" t="s">
        <v>70</v>
      </c>
      <c r="P3043" t="s">
        <v>82</v>
      </c>
      <c r="S3043" t="s">
        <v>412</v>
      </c>
      <c r="W3043" t="s">
        <v>42</v>
      </c>
      <c r="AK3043" t="s">
        <v>42</v>
      </c>
      <c r="AL3043" t="s">
        <v>43</v>
      </c>
    </row>
    <row r="3044" spans="1:38" x14ac:dyDescent="0.25">
      <c r="A3044">
        <v>3042</v>
      </c>
      <c r="B3044" t="s">
        <v>7808</v>
      </c>
      <c r="C3044" s="6" t="s">
        <v>2180</v>
      </c>
      <c r="D3044">
        <v>52</v>
      </c>
      <c r="E3044" t="s">
        <v>46</v>
      </c>
      <c r="F3044" t="s">
        <v>55</v>
      </c>
      <c r="G3044" t="s">
        <v>628</v>
      </c>
      <c r="H3044" t="s">
        <v>49</v>
      </c>
      <c r="I3044" t="s">
        <v>57</v>
      </c>
      <c r="J3044" t="s">
        <v>146</v>
      </c>
      <c r="K3044" t="s">
        <v>49</v>
      </c>
      <c r="L3044" t="s">
        <v>50</v>
      </c>
      <c r="N3044" t="s">
        <v>166</v>
      </c>
      <c r="O3044" t="s">
        <v>179</v>
      </c>
      <c r="P3044" t="s">
        <v>146</v>
      </c>
      <c r="Q3044" t="s">
        <v>49</v>
      </c>
      <c r="S3044" t="s">
        <v>7809</v>
      </c>
      <c r="V3044" t="s">
        <v>42</v>
      </c>
      <c r="W3044" t="s">
        <v>42</v>
      </c>
      <c r="AA3044" t="s">
        <v>42</v>
      </c>
      <c r="AK3044" t="s">
        <v>42</v>
      </c>
      <c r="AL3044" t="s">
        <v>43</v>
      </c>
    </row>
    <row r="3045" spans="1:38" x14ac:dyDescent="0.25">
      <c r="A3045">
        <v>3043</v>
      </c>
      <c r="B3045" t="s">
        <v>7810</v>
      </c>
      <c r="C3045" s="6" t="s">
        <v>7811</v>
      </c>
      <c r="D3045">
        <v>31</v>
      </c>
      <c r="E3045" t="s">
        <v>46</v>
      </c>
      <c r="F3045" t="s">
        <v>55</v>
      </c>
      <c r="G3045" t="s">
        <v>136</v>
      </c>
      <c r="H3045" t="s">
        <v>137</v>
      </c>
      <c r="J3045" t="s">
        <v>136</v>
      </c>
      <c r="K3045" t="s">
        <v>137</v>
      </c>
      <c r="L3045" t="s">
        <v>70</v>
      </c>
      <c r="N3045" t="s">
        <v>102</v>
      </c>
      <c r="O3045" t="s">
        <v>70</v>
      </c>
      <c r="S3045" t="s">
        <v>7812</v>
      </c>
      <c r="AE3045" t="s">
        <v>42</v>
      </c>
      <c r="AL3045" t="s">
        <v>43</v>
      </c>
    </row>
    <row r="3046" spans="1:38" x14ac:dyDescent="0.25">
      <c r="A3046">
        <v>3044</v>
      </c>
      <c r="B3046" t="s">
        <v>7813</v>
      </c>
      <c r="C3046" s="6" t="s">
        <v>278</v>
      </c>
      <c r="D3046">
        <v>65</v>
      </c>
      <c r="E3046" t="s">
        <v>46</v>
      </c>
      <c r="F3046" t="s">
        <v>55</v>
      </c>
      <c r="G3046" t="s">
        <v>790</v>
      </c>
      <c r="H3046" t="s">
        <v>82</v>
      </c>
      <c r="I3046" t="s">
        <v>57</v>
      </c>
      <c r="J3046" t="s">
        <v>790</v>
      </c>
      <c r="L3046" t="s">
        <v>70</v>
      </c>
      <c r="M3046" t="s">
        <v>7814</v>
      </c>
      <c r="N3046" t="s">
        <v>69</v>
      </c>
      <c r="O3046" t="s">
        <v>110</v>
      </c>
      <c r="P3046" t="s">
        <v>790</v>
      </c>
      <c r="S3046" t="s">
        <v>7815</v>
      </c>
      <c r="U3046" t="s">
        <v>42</v>
      </c>
      <c r="W3046" t="s">
        <v>42</v>
      </c>
      <c r="AA3046" t="s">
        <v>42</v>
      </c>
      <c r="AK3046" t="s">
        <v>42</v>
      </c>
      <c r="AL3046" t="s">
        <v>43</v>
      </c>
    </row>
    <row r="3047" spans="1:38" x14ac:dyDescent="0.25">
      <c r="A3047">
        <v>3045</v>
      </c>
      <c r="B3047" t="s">
        <v>7816</v>
      </c>
      <c r="C3047" s="6" t="s">
        <v>7817</v>
      </c>
      <c r="D3047">
        <v>25</v>
      </c>
      <c r="E3047" t="s">
        <v>54</v>
      </c>
      <c r="F3047" t="s">
        <v>55</v>
      </c>
      <c r="G3047" t="s">
        <v>238</v>
      </c>
      <c r="H3047" t="s">
        <v>93</v>
      </c>
      <c r="J3047" t="s">
        <v>238</v>
      </c>
      <c r="K3047" t="s">
        <v>93</v>
      </c>
      <c r="L3047" t="s">
        <v>50</v>
      </c>
      <c r="N3047" t="s">
        <v>59</v>
      </c>
      <c r="O3047" t="s">
        <v>70</v>
      </c>
      <c r="S3047" t="s">
        <v>538</v>
      </c>
      <c r="U3047" t="s">
        <v>42</v>
      </c>
      <c r="AL3047" t="s">
        <v>43</v>
      </c>
    </row>
    <row r="3048" spans="1:38" x14ac:dyDescent="0.25">
      <c r="A3048">
        <v>3046</v>
      </c>
      <c r="B3048" t="s">
        <v>7818</v>
      </c>
      <c r="C3048" s="6" t="s">
        <v>7819</v>
      </c>
      <c r="D3048">
        <v>55</v>
      </c>
      <c r="E3048" t="s">
        <v>46</v>
      </c>
      <c r="F3048" t="s">
        <v>55</v>
      </c>
      <c r="G3048" t="s">
        <v>93</v>
      </c>
      <c r="J3048" t="s">
        <v>93</v>
      </c>
      <c r="K3048" t="s">
        <v>93</v>
      </c>
      <c r="L3048" t="s">
        <v>70</v>
      </c>
      <c r="N3048" t="s">
        <v>170</v>
      </c>
      <c r="O3048" t="s">
        <v>70</v>
      </c>
      <c r="S3048" t="s">
        <v>2008</v>
      </c>
      <c r="V3048" t="s">
        <v>42</v>
      </c>
      <c r="Y3048" t="s">
        <v>42</v>
      </c>
      <c r="Z3048" t="s">
        <v>42</v>
      </c>
      <c r="AL3048" t="s">
        <v>43</v>
      </c>
    </row>
    <row r="3049" spans="1:38" x14ac:dyDescent="0.25">
      <c r="A3049">
        <v>3047</v>
      </c>
      <c r="B3049" t="s">
        <v>7820</v>
      </c>
      <c r="C3049" s="6" t="s">
        <v>1326</v>
      </c>
      <c r="D3049">
        <v>53</v>
      </c>
      <c r="E3049" t="s">
        <v>54</v>
      </c>
      <c r="F3049" t="s">
        <v>106</v>
      </c>
      <c r="G3049" t="s">
        <v>93</v>
      </c>
      <c r="H3049" t="s">
        <v>93</v>
      </c>
      <c r="I3049" t="s">
        <v>57</v>
      </c>
      <c r="J3049" t="s">
        <v>93</v>
      </c>
      <c r="K3049" t="s">
        <v>93</v>
      </c>
      <c r="L3049" t="s">
        <v>70</v>
      </c>
      <c r="M3049" t="s">
        <v>7821</v>
      </c>
      <c r="N3049" t="s">
        <v>166</v>
      </c>
      <c r="O3049" t="s">
        <v>186</v>
      </c>
      <c r="P3049" t="s">
        <v>93</v>
      </c>
      <c r="Q3049" t="s">
        <v>93</v>
      </c>
      <c r="S3049" t="s">
        <v>7822</v>
      </c>
      <c r="U3049" t="s">
        <v>42</v>
      </c>
      <c r="AA3049" t="s">
        <v>42</v>
      </c>
      <c r="AK3049" t="s">
        <v>42</v>
      </c>
      <c r="AL3049" t="s">
        <v>43</v>
      </c>
    </row>
    <row r="3050" spans="1:38" x14ac:dyDescent="0.25">
      <c r="A3050">
        <v>3048</v>
      </c>
      <c r="B3050" t="s">
        <v>7823</v>
      </c>
      <c r="C3050" s="6" t="s">
        <v>7824</v>
      </c>
      <c r="D3050">
        <v>57</v>
      </c>
      <c r="E3050" t="s">
        <v>54</v>
      </c>
      <c r="F3050" t="s">
        <v>55</v>
      </c>
      <c r="G3050" t="s">
        <v>422</v>
      </c>
      <c r="H3050" t="s">
        <v>82</v>
      </c>
      <c r="J3050" t="s">
        <v>422</v>
      </c>
      <c r="K3050" t="s">
        <v>82</v>
      </c>
      <c r="L3050" t="s">
        <v>70</v>
      </c>
      <c r="N3050" t="s">
        <v>102</v>
      </c>
      <c r="O3050" t="s">
        <v>70</v>
      </c>
      <c r="S3050" t="s">
        <v>111</v>
      </c>
      <c r="AD3050" t="s">
        <v>42</v>
      </c>
      <c r="AL3050" t="s">
        <v>43</v>
      </c>
    </row>
    <row r="3051" spans="1:38" x14ac:dyDescent="0.25">
      <c r="A3051">
        <v>3049</v>
      </c>
      <c r="B3051" t="s">
        <v>7825</v>
      </c>
      <c r="C3051" s="6" t="s">
        <v>206</v>
      </c>
      <c r="D3051">
        <v>40</v>
      </c>
      <c r="E3051" t="s">
        <v>46</v>
      </c>
      <c r="F3051" t="s">
        <v>106</v>
      </c>
      <c r="G3051" t="s">
        <v>208</v>
      </c>
      <c r="H3051" t="s">
        <v>93</v>
      </c>
      <c r="I3051" t="s">
        <v>57</v>
      </c>
      <c r="J3051" t="s">
        <v>208</v>
      </c>
      <c r="K3051" t="s">
        <v>93</v>
      </c>
      <c r="L3051" t="s">
        <v>50</v>
      </c>
      <c r="N3051" t="s">
        <v>59</v>
      </c>
      <c r="O3051" t="s">
        <v>298</v>
      </c>
      <c r="P3051" t="s">
        <v>208</v>
      </c>
      <c r="Q3051" t="s">
        <v>93</v>
      </c>
      <c r="S3051" t="s">
        <v>7826</v>
      </c>
      <c r="U3051" t="s">
        <v>42</v>
      </c>
      <c r="V3051" t="s">
        <v>42</v>
      </c>
      <c r="W3051" t="s">
        <v>42</v>
      </c>
      <c r="X3051" t="s">
        <v>42</v>
      </c>
      <c r="AC3051" t="s">
        <v>42</v>
      </c>
      <c r="AK3051" t="s">
        <v>42</v>
      </c>
      <c r="AL3051" t="s">
        <v>43</v>
      </c>
    </row>
    <row r="3052" spans="1:38" x14ac:dyDescent="0.25">
      <c r="A3052">
        <v>3050</v>
      </c>
      <c r="B3052" t="s">
        <v>7827</v>
      </c>
      <c r="C3052" s="6" t="s">
        <v>1336</v>
      </c>
      <c r="D3052">
        <v>47</v>
      </c>
      <c r="E3052" t="s">
        <v>46</v>
      </c>
      <c r="F3052" t="s">
        <v>55</v>
      </c>
      <c r="G3052" t="s">
        <v>93</v>
      </c>
      <c r="H3052" t="s">
        <v>93</v>
      </c>
      <c r="I3052" t="s">
        <v>57</v>
      </c>
      <c r="J3052" t="s">
        <v>93</v>
      </c>
      <c r="L3052" t="s">
        <v>70</v>
      </c>
      <c r="N3052" t="s">
        <v>59</v>
      </c>
      <c r="O3052" t="s">
        <v>70</v>
      </c>
      <c r="P3052" t="s">
        <v>93</v>
      </c>
      <c r="S3052" t="s">
        <v>873</v>
      </c>
      <c r="V3052" t="s">
        <v>42</v>
      </c>
      <c r="AL3052" t="s">
        <v>43</v>
      </c>
    </row>
    <row r="3053" spans="1:38" x14ac:dyDescent="0.25">
      <c r="A3053">
        <v>3051</v>
      </c>
      <c r="B3053" t="s">
        <v>7828</v>
      </c>
      <c r="C3053" s="6" t="s">
        <v>4830</v>
      </c>
      <c r="D3053">
        <v>34</v>
      </c>
      <c r="E3053" t="s">
        <v>46</v>
      </c>
      <c r="F3053" t="s">
        <v>55</v>
      </c>
      <c r="G3053" t="s">
        <v>49</v>
      </c>
      <c r="H3053" t="s">
        <v>49</v>
      </c>
      <c r="I3053" t="s">
        <v>57</v>
      </c>
      <c r="J3053" t="s">
        <v>49</v>
      </c>
      <c r="L3053" t="s">
        <v>70</v>
      </c>
      <c r="N3053" t="s">
        <v>69</v>
      </c>
      <c r="O3053" t="s">
        <v>60</v>
      </c>
      <c r="P3053" t="s">
        <v>61</v>
      </c>
      <c r="S3053" t="s">
        <v>7829</v>
      </c>
      <c r="W3053" t="s">
        <v>42</v>
      </c>
      <c r="Y3053" t="s">
        <v>42</v>
      </c>
      <c r="AJ3053" t="s">
        <v>42</v>
      </c>
      <c r="AL3053" t="s">
        <v>43</v>
      </c>
    </row>
    <row r="3054" spans="1:38" x14ac:dyDescent="0.25">
      <c r="A3054">
        <v>3052</v>
      </c>
      <c r="B3054" t="s">
        <v>7830</v>
      </c>
      <c r="C3054" s="6" t="s">
        <v>4898</v>
      </c>
      <c r="D3054">
        <v>49</v>
      </c>
      <c r="E3054" t="s">
        <v>46</v>
      </c>
      <c r="F3054" t="s">
        <v>106</v>
      </c>
      <c r="G3054" t="s">
        <v>97</v>
      </c>
      <c r="H3054" t="s">
        <v>82</v>
      </c>
      <c r="I3054" t="s">
        <v>57</v>
      </c>
      <c r="J3054" t="s">
        <v>422</v>
      </c>
      <c r="L3054" t="s">
        <v>34</v>
      </c>
      <c r="M3054" t="s">
        <v>280</v>
      </c>
      <c r="N3054" t="s">
        <v>59</v>
      </c>
      <c r="O3054" t="s">
        <v>287</v>
      </c>
      <c r="P3054" t="s">
        <v>422</v>
      </c>
      <c r="S3054" t="s">
        <v>412</v>
      </c>
      <c r="W3054" t="s">
        <v>42</v>
      </c>
      <c r="AK3054" t="s">
        <v>42</v>
      </c>
      <c r="AL3054" t="s">
        <v>43</v>
      </c>
    </row>
    <row r="3055" spans="1:38" x14ac:dyDescent="0.25">
      <c r="A3055">
        <v>3053</v>
      </c>
      <c r="B3055" t="s">
        <v>7831</v>
      </c>
      <c r="C3055" s="6" t="s">
        <v>7832</v>
      </c>
      <c r="D3055">
        <v>23</v>
      </c>
      <c r="E3055" t="s">
        <v>54</v>
      </c>
      <c r="F3055" t="s">
        <v>55</v>
      </c>
      <c r="G3055" t="s">
        <v>1804</v>
      </c>
      <c r="H3055" t="s">
        <v>82</v>
      </c>
      <c r="J3055" t="s">
        <v>136</v>
      </c>
      <c r="K3055" t="s">
        <v>137</v>
      </c>
      <c r="L3055" t="s">
        <v>34</v>
      </c>
      <c r="M3055" t="s">
        <v>7833</v>
      </c>
      <c r="N3055" t="s">
        <v>269</v>
      </c>
      <c r="O3055" t="s">
        <v>70</v>
      </c>
      <c r="S3055" t="s">
        <v>89</v>
      </c>
      <c r="U3055" t="s">
        <v>42</v>
      </c>
      <c r="AL3055" t="s">
        <v>43</v>
      </c>
    </row>
    <row r="3056" spans="1:38" x14ac:dyDescent="0.25">
      <c r="A3056">
        <v>3054</v>
      </c>
      <c r="B3056" t="s">
        <v>7834</v>
      </c>
      <c r="C3056" s="6" t="s">
        <v>4387</v>
      </c>
      <c r="D3056">
        <v>39</v>
      </c>
      <c r="E3056" t="s">
        <v>46</v>
      </c>
      <c r="F3056" t="s">
        <v>55</v>
      </c>
      <c r="G3056" t="s">
        <v>82</v>
      </c>
      <c r="H3056" t="s">
        <v>82</v>
      </c>
      <c r="I3056" t="s">
        <v>57</v>
      </c>
      <c r="J3056" t="s">
        <v>82</v>
      </c>
      <c r="K3056" t="s">
        <v>82</v>
      </c>
      <c r="L3056" t="s">
        <v>70</v>
      </c>
      <c r="N3056" t="s">
        <v>59</v>
      </c>
      <c r="O3056" t="s">
        <v>34</v>
      </c>
      <c r="P3056" t="s">
        <v>82</v>
      </c>
      <c r="Q3056" t="s">
        <v>82</v>
      </c>
      <c r="S3056" t="s">
        <v>7835</v>
      </c>
      <c r="V3056" t="s">
        <v>42</v>
      </c>
      <c r="W3056" t="s">
        <v>42</v>
      </c>
      <c r="AK3056" t="s">
        <v>42</v>
      </c>
      <c r="AL3056" t="s">
        <v>43</v>
      </c>
    </row>
    <row r="3057" spans="1:38" x14ac:dyDescent="0.25">
      <c r="A3057">
        <v>3055</v>
      </c>
      <c r="B3057" t="s">
        <v>7836</v>
      </c>
      <c r="C3057" s="6" t="s">
        <v>4517</v>
      </c>
      <c r="D3057">
        <v>45</v>
      </c>
      <c r="E3057" t="s">
        <v>54</v>
      </c>
      <c r="F3057" t="s">
        <v>55</v>
      </c>
      <c r="G3057" t="s">
        <v>146</v>
      </c>
      <c r="H3057" t="s">
        <v>49</v>
      </c>
      <c r="I3057" t="s">
        <v>57</v>
      </c>
      <c r="J3057" t="s">
        <v>146</v>
      </c>
      <c r="K3057" t="s">
        <v>49</v>
      </c>
      <c r="L3057" t="s">
        <v>70</v>
      </c>
      <c r="N3057" t="s">
        <v>456</v>
      </c>
      <c r="O3057" t="s">
        <v>70</v>
      </c>
      <c r="P3057" t="s">
        <v>146</v>
      </c>
      <c r="Q3057" t="s">
        <v>49</v>
      </c>
      <c r="R3057" t="s">
        <v>57</v>
      </c>
      <c r="S3057" t="s">
        <v>6558</v>
      </c>
      <c r="U3057" t="s">
        <v>42</v>
      </c>
      <c r="W3057" t="s">
        <v>42</v>
      </c>
      <c r="X3057" t="s">
        <v>42</v>
      </c>
      <c r="AL3057" t="s">
        <v>43</v>
      </c>
    </row>
    <row r="3058" spans="1:38" x14ac:dyDescent="0.25">
      <c r="A3058">
        <v>3056</v>
      </c>
      <c r="B3058" t="s">
        <v>7837</v>
      </c>
      <c r="C3058" s="6" t="s">
        <v>7838</v>
      </c>
      <c r="D3058">
        <v>50</v>
      </c>
      <c r="E3058" t="s">
        <v>46</v>
      </c>
      <c r="F3058" t="s">
        <v>106</v>
      </c>
      <c r="G3058" t="s">
        <v>82</v>
      </c>
      <c r="J3058" t="s">
        <v>82</v>
      </c>
      <c r="L3058" t="s">
        <v>70</v>
      </c>
      <c r="N3058" t="s">
        <v>59</v>
      </c>
      <c r="O3058" t="s">
        <v>287</v>
      </c>
      <c r="S3058" t="s">
        <v>7839</v>
      </c>
      <c r="U3058" t="s">
        <v>42</v>
      </c>
      <c r="AC3058" t="s">
        <v>42</v>
      </c>
      <c r="AL3058" t="s">
        <v>43</v>
      </c>
    </row>
    <row r="3059" spans="1:38" x14ac:dyDescent="0.25">
      <c r="A3059">
        <v>3057</v>
      </c>
      <c r="B3059" t="s">
        <v>7840</v>
      </c>
      <c r="C3059" s="6" t="s">
        <v>7841</v>
      </c>
      <c r="D3059">
        <v>27</v>
      </c>
      <c r="E3059" t="s">
        <v>54</v>
      </c>
      <c r="F3059" t="s">
        <v>55</v>
      </c>
      <c r="G3059" t="s">
        <v>7842</v>
      </c>
      <c r="H3059" t="s">
        <v>7842</v>
      </c>
      <c r="J3059" t="s">
        <v>418</v>
      </c>
      <c r="K3059" t="s">
        <v>93</v>
      </c>
      <c r="L3059" t="s">
        <v>34</v>
      </c>
      <c r="M3059" t="s">
        <v>7843</v>
      </c>
      <c r="N3059" t="s">
        <v>83</v>
      </c>
      <c r="O3059" t="s">
        <v>34</v>
      </c>
      <c r="S3059" t="s">
        <v>111</v>
      </c>
      <c r="U3059" t="s">
        <v>42</v>
      </c>
      <c r="AL3059" t="s">
        <v>43</v>
      </c>
    </row>
    <row r="3060" spans="1:38" x14ac:dyDescent="0.25">
      <c r="A3060">
        <v>3058</v>
      </c>
      <c r="B3060" t="s">
        <v>7844</v>
      </c>
      <c r="C3060" s="6" t="s">
        <v>7845</v>
      </c>
      <c r="D3060">
        <v>45</v>
      </c>
      <c r="E3060" t="s">
        <v>54</v>
      </c>
      <c r="F3060" t="s">
        <v>55</v>
      </c>
      <c r="G3060" t="s">
        <v>101</v>
      </c>
      <c r="H3060" t="s">
        <v>101</v>
      </c>
      <c r="I3060" t="s">
        <v>57</v>
      </c>
      <c r="J3060" t="s">
        <v>101</v>
      </c>
      <c r="K3060" t="s">
        <v>101</v>
      </c>
      <c r="L3060" t="s">
        <v>70</v>
      </c>
      <c r="N3060" t="s">
        <v>59</v>
      </c>
      <c r="O3060" t="s">
        <v>70</v>
      </c>
      <c r="P3060" t="s">
        <v>101</v>
      </c>
      <c r="Q3060" t="s">
        <v>101</v>
      </c>
      <c r="R3060" t="s">
        <v>57</v>
      </c>
      <c r="S3060" t="s">
        <v>7846</v>
      </c>
      <c r="U3060" t="s">
        <v>42</v>
      </c>
      <c r="V3060" t="s">
        <v>42</v>
      </c>
      <c r="AL3060" t="s">
        <v>43</v>
      </c>
    </row>
    <row r="3061" spans="1:38" x14ac:dyDescent="0.25">
      <c r="A3061">
        <v>3059</v>
      </c>
      <c r="B3061" t="s">
        <v>7847</v>
      </c>
      <c r="C3061" s="6" t="s">
        <v>328</v>
      </c>
      <c r="D3061">
        <v>44</v>
      </c>
      <c r="E3061" t="s">
        <v>54</v>
      </c>
      <c r="F3061" t="s">
        <v>55</v>
      </c>
      <c r="G3061" t="s">
        <v>82</v>
      </c>
      <c r="H3061" t="s">
        <v>82</v>
      </c>
      <c r="I3061" t="s">
        <v>57</v>
      </c>
      <c r="J3061" t="s">
        <v>82</v>
      </c>
      <c r="K3061" t="s">
        <v>82</v>
      </c>
      <c r="L3061" t="s">
        <v>70</v>
      </c>
      <c r="N3061" t="s">
        <v>166</v>
      </c>
      <c r="O3061" t="s">
        <v>70</v>
      </c>
      <c r="P3061" t="s">
        <v>82</v>
      </c>
      <c r="Q3061" t="s">
        <v>82</v>
      </c>
      <c r="S3061" t="s">
        <v>415</v>
      </c>
      <c r="V3061" t="s">
        <v>42</v>
      </c>
      <c r="W3061" t="s">
        <v>42</v>
      </c>
      <c r="AK3061" t="s">
        <v>42</v>
      </c>
      <c r="AL3061" t="s">
        <v>43</v>
      </c>
    </row>
    <row r="3062" spans="1:38" x14ac:dyDescent="0.25">
      <c r="A3062">
        <v>3060</v>
      </c>
      <c r="B3062" t="s">
        <v>7848</v>
      </c>
      <c r="C3062" s="6" t="s">
        <v>7849</v>
      </c>
      <c r="D3062">
        <v>36</v>
      </c>
      <c r="E3062" t="s">
        <v>46</v>
      </c>
      <c r="F3062" t="s">
        <v>106</v>
      </c>
      <c r="G3062" t="s">
        <v>93</v>
      </c>
      <c r="H3062" t="s">
        <v>93</v>
      </c>
      <c r="I3062" t="s">
        <v>57</v>
      </c>
      <c r="J3062" t="s">
        <v>93</v>
      </c>
      <c r="K3062" t="s">
        <v>93</v>
      </c>
      <c r="L3062" t="s">
        <v>50</v>
      </c>
      <c r="O3062" t="s">
        <v>70</v>
      </c>
      <c r="P3062" t="s">
        <v>93</v>
      </c>
      <c r="Q3062" t="s">
        <v>93</v>
      </c>
      <c r="R3062" t="s">
        <v>57</v>
      </c>
      <c r="S3062" t="s">
        <v>7850</v>
      </c>
      <c r="U3062" t="s">
        <v>42</v>
      </c>
      <c r="AI3062" t="s">
        <v>713</v>
      </c>
      <c r="AL3062" t="s">
        <v>43</v>
      </c>
    </row>
    <row r="3063" spans="1:38" x14ac:dyDescent="0.25">
      <c r="A3063">
        <v>3061</v>
      </c>
      <c r="B3063" t="s">
        <v>7851</v>
      </c>
      <c r="C3063" s="6" t="s">
        <v>3009</v>
      </c>
      <c r="D3063">
        <v>37</v>
      </c>
      <c r="E3063" t="s">
        <v>46</v>
      </c>
      <c r="F3063" t="s">
        <v>55</v>
      </c>
      <c r="G3063" t="s">
        <v>58</v>
      </c>
      <c r="H3063" t="s">
        <v>49</v>
      </c>
      <c r="I3063" t="s">
        <v>57</v>
      </c>
      <c r="J3063" t="s">
        <v>58</v>
      </c>
      <c r="K3063" t="s">
        <v>49</v>
      </c>
      <c r="L3063" t="s">
        <v>50</v>
      </c>
      <c r="O3063" t="s">
        <v>60</v>
      </c>
      <c r="S3063" t="s">
        <v>7852</v>
      </c>
      <c r="AC3063" t="s">
        <v>42</v>
      </c>
      <c r="AD3063" t="s">
        <v>42</v>
      </c>
      <c r="AL3063" t="s">
        <v>231</v>
      </c>
    </row>
    <row r="3064" spans="1:38" x14ac:dyDescent="0.25">
      <c r="A3064">
        <v>3062</v>
      </c>
      <c r="B3064" t="s">
        <v>7853</v>
      </c>
      <c r="C3064" s="6" t="s">
        <v>7854</v>
      </c>
      <c r="D3064">
        <v>30</v>
      </c>
      <c r="E3064" t="s">
        <v>46</v>
      </c>
      <c r="F3064" t="s">
        <v>55</v>
      </c>
      <c r="G3064" t="s">
        <v>346</v>
      </c>
      <c r="H3064" t="s">
        <v>93</v>
      </c>
      <c r="J3064" t="s">
        <v>346</v>
      </c>
      <c r="K3064" t="s">
        <v>93</v>
      </c>
      <c r="L3064" t="s">
        <v>70</v>
      </c>
      <c r="N3064" t="s">
        <v>59</v>
      </c>
      <c r="O3064" t="s">
        <v>70</v>
      </c>
      <c r="S3064" t="s">
        <v>84</v>
      </c>
      <c r="U3064" t="s">
        <v>42</v>
      </c>
      <c r="AL3064" t="s">
        <v>43</v>
      </c>
    </row>
    <row r="3065" spans="1:38" x14ac:dyDescent="0.25">
      <c r="A3065">
        <v>3063</v>
      </c>
      <c r="B3065" t="s">
        <v>7855</v>
      </c>
      <c r="C3065" s="6" t="s">
        <v>1459</v>
      </c>
      <c r="D3065">
        <v>58</v>
      </c>
      <c r="E3065" t="s">
        <v>46</v>
      </c>
      <c r="F3065" t="s">
        <v>55</v>
      </c>
      <c r="G3065" t="s">
        <v>93</v>
      </c>
      <c r="H3065" t="s">
        <v>93</v>
      </c>
      <c r="I3065" t="s">
        <v>57</v>
      </c>
      <c r="J3065" t="s">
        <v>93</v>
      </c>
      <c r="L3065" t="s">
        <v>50</v>
      </c>
      <c r="N3065" t="s">
        <v>69</v>
      </c>
      <c r="O3065" t="s">
        <v>70</v>
      </c>
      <c r="P3065" t="s">
        <v>93</v>
      </c>
      <c r="S3065" t="s">
        <v>7856</v>
      </c>
      <c r="V3065" t="s">
        <v>42</v>
      </c>
      <c r="W3065" t="s">
        <v>42</v>
      </c>
      <c r="AA3065" t="s">
        <v>42</v>
      </c>
      <c r="AC3065" t="s">
        <v>42</v>
      </c>
      <c r="AK3065" t="s">
        <v>42</v>
      </c>
      <c r="AL3065" t="s">
        <v>43</v>
      </c>
    </row>
    <row r="3066" spans="1:38" x14ac:dyDescent="0.25">
      <c r="A3066">
        <v>3064</v>
      </c>
      <c r="B3066" t="s">
        <v>7857</v>
      </c>
      <c r="C3066" s="6" t="s">
        <v>7858</v>
      </c>
      <c r="D3066">
        <v>28</v>
      </c>
      <c r="E3066" t="s">
        <v>46</v>
      </c>
      <c r="F3066" t="s">
        <v>55</v>
      </c>
      <c r="G3066" t="s">
        <v>192</v>
      </c>
      <c r="H3066" t="s">
        <v>82</v>
      </c>
      <c r="I3066" t="s">
        <v>57</v>
      </c>
      <c r="J3066" t="s">
        <v>192</v>
      </c>
      <c r="K3066" t="s">
        <v>82</v>
      </c>
      <c r="L3066" t="s">
        <v>70</v>
      </c>
      <c r="O3066" t="s">
        <v>70</v>
      </c>
      <c r="P3066" t="s">
        <v>192</v>
      </c>
      <c r="Q3066" t="s">
        <v>82</v>
      </c>
      <c r="R3066" t="s">
        <v>57</v>
      </c>
      <c r="S3066" t="s">
        <v>538</v>
      </c>
      <c r="U3066" t="s">
        <v>42</v>
      </c>
      <c r="AK3066" t="s">
        <v>42</v>
      </c>
      <c r="AL3066" t="s">
        <v>43</v>
      </c>
    </row>
    <row r="3067" spans="1:38" x14ac:dyDescent="0.25">
      <c r="A3067">
        <v>3065</v>
      </c>
      <c r="B3067" t="s">
        <v>7859</v>
      </c>
      <c r="C3067" s="6" t="s">
        <v>7860</v>
      </c>
      <c r="D3067">
        <v>30</v>
      </c>
      <c r="E3067" t="s">
        <v>46</v>
      </c>
      <c r="F3067" t="s">
        <v>55</v>
      </c>
      <c r="G3067" t="s">
        <v>525</v>
      </c>
      <c r="H3067" t="s">
        <v>93</v>
      </c>
      <c r="J3067" t="s">
        <v>525</v>
      </c>
      <c r="K3067" t="s">
        <v>93</v>
      </c>
      <c r="L3067" t="s">
        <v>70</v>
      </c>
      <c r="N3067" t="s">
        <v>83</v>
      </c>
      <c r="O3067" t="s">
        <v>70</v>
      </c>
      <c r="S3067" t="s">
        <v>7861</v>
      </c>
      <c r="Y3067" t="s">
        <v>42</v>
      </c>
      <c r="AL3067" t="s">
        <v>43</v>
      </c>
    </row>
    <row r="3068" spans="1:38" x14ac:dyDescent="0.25">
      <c r="A3068">
        <v>3066</v>
      </c>
      <c r="B3068" t="s">
        <v>7862</v>
      </c>
      <c r="C3068" s="6" t="s">
        <v>64</v>
      </c>
      <c r="D3068">
        <v>35</v>
      </c>
      <c r="E3068" t="s">
        <v>46</v>
      </c>
      <c r="F3068" t="s">
        <v>106</v>
      </c>
      <c r="G3068" t="s">
        <v>178</v>
      </c>
      <c r="H3068" t="s">
        <v>82</v>
      </c>
      <c r="I3068" t="s">
        <v>57</v>
      </c>
      <c r="J3068" t="s">
        <v>178</v>
      </c>
      <c r="L3068" t="s">
        <v>70</v>
      </c>
      <c r="N3068" t="s">
        <v>69</v>
      </c>
      <c r="O3068" t="s">
        <v>287</v>
      </c>
      <c r="P3068" t="s">
        <v>178</v>
      </c>
      <c r="S3068" t="s">
        <v>7863</v>
      </c>
      <c r="U3068" t="s">
        <v>42</v>
      </c>
      <c r="V3068" t="s">
        <v>42</v>
      </c>
      <c r="W3068" t="s">
        <v>42</v>
      </c>
      <c r="Y3068" t="s">
        <v>42</v>
      </c>
      <c r="AK3068" t="s">
        <v>42</v>
      </c>
      <c r="AL3068" t="s">
        <v>43</v>
      </c>
    </row>
    <row r="3069" spans="1:38" x14ac:dyDescent="0.25">
      <c r="A3069">
        <v>3067</v>
      </c>
      <c r="B3069" t="s">
        <v>7864</v>
      </c>
      <c r="C3069" s="6" t="s">
        <v>4941</v>
      </c>
      <c r="D3069">
        <v>34</v>
      </c>
      <c r="E3069" t="s">
        <v>46</v>
      </c>
      <c r="F3069" t="s">
        <v>55</v>
      </c>
      <c r="G3069" t="s">
        <v>346</v>
      </c>
      <c r="H3069" t="s">
        <v>93</v>
      </c>
      <c r="I3069" t="s">
        <v>57</v>
      </c>
      <c r="J3069" t="s">
        <v>346</v>
      </c>
      <c r="K3069" t="s">
        <v>93</v>
      </c>
      <c r="L3069" t="s">
        <v>70</v>
      </c>
      <c r="N3069" t="s">
        <v>59</v>
      </c>
      <c r="O3069" t="s">
        <v>70</v>
      </c>
      <c r="P3069" t="s">
        <v>346</v>
      </c>
      <c r="Q3069" t="s">
        <v>93</v>
      </c>
      <c r="R3069" t="s">
        <v>57</v>
      </c>
      <c r="S3069" t="s">
        <v>7865</v>
      </c>
      <c r="U3069" t="s">
        <v>42</v>
      </c>
      <c r="W3069" t="s">
        <v>42</v>
      </c>
      <c r="AE3069" t="s">
        <v>42</v>
      </c>
      <c r="AL3069" t="s">
        <v>43</v>
      </c>
    </row>
    <row r="3070" spans="1:38" x14ac:dyDescent="0.25">
      <c r="A3070">
        <v>3068</v>
      </c>
      <c r="B3070" t="s">
        <v>7866</v>
      </c>
      <c r="C3070" s="6" t="s">
        <v>7867</v>
      </c>
      <c r="D3070">
        <v>49</v>
      </c>
      <c r="E3070" t="s">
        <v>46</v>
      </c>
      <c r="F3070" t="s">
        <v>55</v>
      </c>
      <c r="G3070" t="s">
        <v>422</v>
      </c>
      <c r="H3070" t="s">
        <v>82</v>
      </c>
      <c r="J3070" t="s">
        <v>4215</v>
      </c>
      <c r="K3070" t="s">
        <v>251</v>
      </c>
      <c r="L3070" t="s">
        <v>34</v>
      </c>
      <c r="M3070" t="s">
        <v>2772</v>
      </c>
      <c r="N3070" t="s">
        <v>83</v>
      </c>
      <c r="O3070" t="s">
        <v>34</v>
      </c>
      <c r="S3070" t="s">
        <v>111</v>
      </c>
      <c r="U3070" t="s">
        <v>42</v>
      </c>
      <c r="V3070" t="s">
        <v>42</v>
      </c>
      <c r="AA3070" t="s">
        <v>42</v>
      </c>
      <c r="AL3070" t="s">
        <v>43</v>
      </c>
    </row>
    <row r="3071" spans="1:38" x14ac:dyDescent="0.25">
      <c r="A3071">
        <v>3069</v>
      </c>
      <c r="B3071" t="s">
        <v>7868</v>
      </c>
      <c r="C3071" s="6" t="s">
        <v>7494</v>
      </c>
      <c r="D3071">
        <v>56</v>
      </c>
      <c r="E3071" t="s">
        <v>46</v>
      </c>
      <c r="F3071" t="s">
        <v>106</v>
      </c>
      <c r="G3071" t="s">
        <v>93</v>
      </c>
      <c r="H3071" t="s">
        <v>93</v>
      </c>
      <c r="I3071" t="s">
        <v>57</v>
      </c>
      <c r="J3071" t="s">
        <v>93</v>
      </c>
      <c r="L3071" t="s">
        <v>50</v>
      </c>
      <c r="N3071" t="s">
        <v>69</v>
      </c>
      <c r="O3071" t="s">
        <v>60</v>
      </c>
      <c r="P3071" t="s">
        <v>93</v>
      </c>
      <c r="S3071" t="s">
        <v>7869</v>
      </c>
      <c r="AA3071" t="s">
        <v>42</v>
      </c>
      <c r="AF3071" t="s">
        <v>42</v>
      </c>
      <c r="AJ3071" t="s">
        <v>42</v>
      </c>
      <c r="AK3071" t="s">
        <v>42</v>
      </c>
      <c r="AL3071" t="s">
        <v>43</v>
      </c>
    </row>
    <row r="3072" spans="1:38" x14ac:dyDescent="0.25">
      <c r="A3072">
        <v>3070</v>
      </c>
      <c r="B3072" t="s">
        <v>7870</v>
      </c>
      <c r="C3072" s="6" t="s">
        <v>286</v>
      </c>
      <c r="D3072">
        <v>35</v>
      </c>
      <c r="E3072" t="s">
        <v>46</v>
      </c>
      <c r="F3072" t="s">
        <v>55</v>
      </c>
      <c r="G3072" t="s">
        <v>192</v>
      </c>
      <c r="H3072" t="s">
        <v>82</v>
      </c>
      <c r="I3072" t="s">
        <v>57</v>
      </c>
      <c r="J3072" t="s">
        <v>192</v>
      </c>
      <c r="K3072" t="s">
        <v>82</v>
      </c>
      <c r="L3072" t="s">
        <v>70</v>
      </c>
      <c r="N3072" t="s">
        <v>59</v>
      </c>
      <c r="O3072" t="s">
        <v>70</v>
      </c>
      <c r="P3072" t="s">
        <v>192</v>
      </c>
      <c r="Q3072" t="s">
        <v>82</v>
      </c>
      <c r="S3072" t="s">
        <v>7871</v>
      </c>
      <c r="W3072" t="s">
        <v>42</v>
      </c>
      <c r="X3072" t="s">
        <v>42</v>
      </c>
      <c r="AC3072" t="s">
        <v>42</v>
      </c>
      <c r="AD3072" t="s">
        <v>42</v>
      </c>
      <c r="AK3072" t="s">
        <v>42</v>
      </c>
      <c r="AL3072" t="s">
        <v>43</v>
      </c>
    </row>
    <row r="3073" spans="1:38" x14ac:dyDescent="0.25">
      <c r="A3073">
        <v>3071</v>
      </c>
      <c r="B3073" t="s">
        <v>7872</v>
      </c>
      <c r="C3073" s="6" t="s">
        <v>2613</v>
      </c>
      <c r="D3073">
        <v>52</v>
      </c>
      <c r="E3073" t="s">
        <v>46</v>
      </c>
      <c r="F3073" t="s">
        <v>55</v>
      </c>
      <c r="G3073" t="s">
        <v>615</v>
      </c>
      <c r="H3073" t="s">
        <v>101</v>
      </c>
      <c r="J3073" t="s">
        <v>615</v>
      </c>
      <c r="K3073" t="s">
        <v>101</v>
      </c>
      <c r="L3073" t="s">
        <v>70</v>
      </c>
      <c r="N3073" t="s">
        <v>269</v>
      </c>
      <c r="O3073" t="s">
        <v>70</v>
      </c>
      <c r="S3073" t="s">
        <v>1039</v>
      </c>
      <c r="U3073" t="s">
        <v>42</v>
      </c>
      <c r="Y3073" t="s">
        <v>42</v>
      </c>
      <c r="AL3073" t="s">
        <v>43</v>
      </c>
    </row>
    <row r="3074" spans="1:38" x14ac:dyDescent="0.25">
      <c r="A3074">
        <v>3072</v>
      </c>
      <c r="B3074" t="s">
        <v>7873</v>
      </c>
      <c r="C3074" s="6" t="s">
        <v>7874</v>
      </c>
      <c r="D3074">
        <v>34</v>
      </c>
      <c r="E3074" t="s">
        <v>46</v>
      </c>
      <c r="F3074" t="s">
        <v>55</v>
      </c>
      <c r="G3074" t="s">
        <v>842</v>
      </c>
      <c r="H3074" t="s">
        <v>82</v>
      </c>
      <c r="I3074" t="s">
        <v>57</v>
      </c>
      <c r="J3074" t="s">
        <v>842</v>
      </c>
      <c r="K3074" t="s">
        <v>82</v>
      </c>
      <c r="L3074" t="s">
        <v>34</v>
      </c>
      <c r="N3074" t="s">
        <v>59</v>
      </c>
      <c r="O3074" t="s">
        <v>110</v>
      </c>
      <c r="P3074" t="s">
        <v>842</v>
      </c>
      <c r="Q3074" t="s">
        <v>82</v>
      </c>
      <c r="S3074" t="s">
        <v>7875</v>
      </c>
      <c r="U3074" t="s">
        <v>42</v>
      </c>
      <c r="AA3074" t="s">
        <v>42</v>
      </c>
      <c r="AK3074" t="s">
        <v>42</v>
      </c>
      <c r="AL3074" t="s">
        <v>43</v>
      </c>
    </row>
    <row r="3075" spans="1:38" x14ac:dyDescent="0.25">
      <c r="A3075">
        <v>3073</v>
      </c>
      <c r="B3075" t="s">
        <v>7876</v>
      </c>
      <c r="C3075" s="6" t="s">
        <v>7877</v>
      </c>
      <c r="D3075">
        <v>45</v>
      </c>
      <c r="E3075" t="s">
        <v>46</v>
      </c>
      <c r="F3075" t="s">
        <v>55</v>
      </c>
      <c r="G3075" t="s">
        <v>150</v>
      </c>
      <c r="H3075" t="s">
        <v>93</v>
      </c>
      <c r="J3075" t="s">
        <v>151</v>
      </c>
      <c r="K3075" t="s">
        <v>93</v>
      </c>
      <c r="L3075" t="s">
        <v>50</v>
      </c>
      <c r="N3075" t="s">
        <v>170</v>
      </c>
      <c r="O3075" t="s">
        <v>34</v>
      </c>
      <c r="S3075" t="s">
        <v>6894</v>
      </c>
      <c r="U3075" t="s">
        <v>42</v>
      </c>
      <c r="V3075" t="s">
        <v>42</v>
      </c>
      <c r="AL3075" t="s">
        <v>43</v>
      </c>
    </row>
    <row r="3076" spans="1:38" x14ac:dyDescent="0.25">
      <c r="A3076">
        <v>3074</v>
      </c>
      <c r="B3076" t="s">
        <v>7878</v>
      </c>
      <c r="C3076" s="6" t="s">
        <v>2530</v>
      </c>
      <c r="D3076">
        <v>54</v>
      </c>
      <c r="E3076" t="s">
        <v>54</v>
      </c>
      <c r="F3076" t="s">
        <v>55</v>
      </c>
      <c r="G3076" t="s">
        <v>422</v>
      </c>
      <c r="H3076" t="s">
        <v>82</v>
      </c>
      <c r="I3076" t="s">
        <v>57</v>
      </c>
      <c r="J3076" t="s">
        <v>422</v>
      </c>
      <c r="K3076" t="s">
        <v>82</v>
      </c>
      <c r="L3076" t="s">
        <v>50</v>
      </c>
      <c r="N3076" t="s">
        <v>166</v>
      </c>
      <c r="O3076" t="s">
        <v>70</v>
      </c>
      <c r="P3076" t="s">
        <v>422</v>
      </c>
      <c r="Q3076" t="s">
        <v>82</v>
      </c>
      <c r="S3076" t="s">
        <v>7879</v>
      </c>
      <c r="U3076" t="s">
        <v>42</v>
      </c>
      <c r="W3076" t="s">
        <v>42</v>
      </c>
      <c r="X3076" t="s">
        <v>42</v>
      </c>
      <c r="AA3076" t="s">
        <v>42</v>
      </c>
      <c r="AK3076" t="s">
        <v>42</v>
      </c>
      <c r="AL3076" t="s">
        <v>43</v>
      </c>
    </row>
    <row r="3077" spans="1:38" x14ac:dyDescent="0.25">
      <c r="A3077">
        <v>3075</v>
      </c>
      <c r="B3077" t="s">
        <v>7880</v>
      </c>
      <c r="C3077" s="6" t="s">
        <v>349</v>
      </c>
      <c r="D3077">
        <v>48</v>
      </c>
      <c r="E3077" t="s">
        <v>54</v>
      </c>
      <c r="F3077" t="s">
        <v>55</v>
      </c>
      <c r="G3077" t="s">
        <v>201</v>
      </c>
      <c r="H3077" t="s">
        <v>202</v>
      </c>
      <c r="I3077" t="s">
        <v>57</v>
      </c>
      <c r="J3077" t="s">
        <v>82</v>
      </c>
      <c r="K3077" t="s">
        <v>82</v>
      </c>
      <c r="L3077" t="s">
        <v>50</v>
      </c>
      <c r="N3077" t="s">
        <v>166</v>
      </c>
      <c r="O3077" t="s">
        <v>70</v>
      </c>
      <c r="S3077" t="s">
        <v>7881</v>
      </c>
      <c r="V3077" t="s">
        <v>42</v>
      </c>
      <c r="W3077" t="s">
        <v>42</v>
      </c>
      <c r="AC3077" t="s">
        <v>42</v>
      </c>
      <c r="AK3077" t="s">
        <v>42</v>
      </c>
      <c r="AL3077" t="s">
        <v>43</v>
      </c>
    </row>
    <row r="3078" spans="1:38" x14ac:dyDescent="0.25">
      <c r="A3078">
        <v>3076</v>
      </c>
      <c r="B3078" t="s">
        <v>7882</v>
      </c>
      <c r="C3078" s="6" t="s">
        <v>7883</v>
      </c>
      <c r="D3078">
        <v>61</v>
      </c>
      <c r="E3078" t="s">
        <v>54</v>
      </c>
      <c r="F3078" t="s">
        <v>55</v>
      </c>
      <c r="G3078" t="s">
        <v>82</v>
      </c>
      <c r="H3078" t="s">
        <v>82</v>
      </c>
      <c r="I3078" t="s">
        <v>57</v>
      </c>
      <c r="J3078" t="s">
        <v>82</v>
      </c>
      <c r="K3078" t="s">
        <v>82</v>
      </c>
      <c r="L3078" t="s">
        <v>70</v>
      </c>
      <c r="N3078" t="s">
        <v>166</v>
      </c>
      <c r="O3078" t="s">
        <v>70</v>
      </c>
      <c r="P3078" t="s">
        <v>82</v>
      </c>
      <c r="Q3078" t="s">
        <v>82</v>
      </c>
      <c r="S3078" t="s">
        <v>7884</v>
      </c>
      <c r="V3078" t="s">
        <v>42</v>
      </c>
      <c r="W3078" t="s">
        <v>42</v>
      </c>
      <c r="AA3078" t="s">
        <v>42</v>
      </c>
      <c r="AC3078" t="s">
        <v>42</v>
      </c>
      <c r="AK3078" t="s">
        <v>42</v>
      </c>
      <c r="AL3078" t="s">
        <v>43</v>
      </c>
    </row>
    <row r="3079" spans="1:38" x14ac:dyDescent="0.25">
      <c r="A3079">
        <v>3077</v>
      </c>
      <c r="B3079" t="s">
        <v>7885</v>
      </c>
      <c r="C3079" s="6" t="s">
        <v>7886</v>
      </c>
      <c r="D3079">
        <v>21</v>
      </c>
      <c r="E3079" t="s">
        <v>46</v>
      </c>
      <c r="F3079" t="s">
        <v>55</v>
      </c>
      <c r="G3079" t="s">
        <v>469</v>
      </c>
      <c r="H3079" t="s">
        <v>202</v>
      </c>
      <c r="J3079" t="s">
        <v>469</v>
      </c>
      <c r="K3079" t="s">
        <v>202</v>
      </c>
      <c r="L3079" t="s">
        <v>70</v>
      </c>
      <c r="N3079" t="s">
        <v>102</v>
      </c>
      <c r="O3079" t="s">
        <v>70</v>
      </c>
      <c r="S3079" t="s">
        <v>7887</v>
      </c>
      <c r="W3079" t="s">
        <v>42</v>
      </c>
      <c r="AF3079" t="s">
        <v>42</v>
      </c>
      <c r="AI3079" t="s">
        <v>1452</v>
      </c>
      <c r="AL3079" t="s">
        <v>43</v>
      </c>
    </row>
    <row r="3080" spans="1:38" x14ac:dyDescent="0.25">
      <c r="A3080">
        <v>3078</v>
      </c>
      <c r="B3080" t="s">
        <v>7888</v>
      </c>
      <c r="C3080" s="6" t="s">
        <v>7889</v>
      </c>
      <c r="D3080">
        <v>60</v>
      </c>
      <c r="E3080" t="s">
        <v>46</v>
      </c>
      <c r="F3080" t="s">
        <v>55</v>
      </c>
      <c r="G3080" t="s">
        <v>97</v>
      </c>
      <c r="H3080" t="s">
        <v>82</v>
      </c>
      <c r="I3080" t="s">
        <v>57</v>
      </c>
      <c r="J3080" t="s">
        <v>97</v>
      </c>
      <c r="K3080" t="s">
        <v>82</v>
      </c>
      <c r="L3080" t="s">
        <v>70</v>
      </c>
      <c r="O3080" t="s">
        <v>70</v>
      </c>
      <c r="P3080" t="s">
        <v>7890</v>
      </c>
      <c r="Q3080" t="s">
        <v>82</v>
      </c>
      <c r="R3080" t="s">
        <v>57</v>
      </c>
      <c r="S3080" t="s">
        <v>7891</v>
      </c>
      <c r="U3080" t="s">
        <v>42</v>
      </c>
      <c r="AK3080" t="s">
        <v>42</v>
      </c>
      <c r="AL3080" t="s">
        <v>43</v>
      </c>
    </row>
    <row r="3081" spans="1:38" x14ac:dyDescent="0.25">
      <c r="A3081">
        <v>3079</v>
      </c>
      <c r="B3081" t="s">
        <v>7892</v>
      </c>
      <c r="C3081" s="6" t="s">
        <v>808</v>
      </c>
      <c r="D3081">
        <v>61</v>
      </c>
      <c r="E3081" t="s">
        <v>54</v>
      </c>
      <c r="F3081" t="s">
        <v>55</v>
      </c>
      <c r="G3081" t="s">
        <v>92</v>
      </c>
      <c r="J3081" t="s">
        <v>93</v>
      </c>
      <c r="K3081" t="s">
        <v>93</v>
      </c>
      <c r="L3081" t="s">
        <v>50</v>
      </c>
      <c r="N3081" t="s">
        <v>170</v>
      </c>
      <c r="O3081" t="s">
        <v>70</v>
      </c>
      <c r="P3081" t="s">
        <v>92</v>
      </c>
      <c r="Q3081" t="s">
        <v>93</v>
      </c>
      <c r="R3081" t="s">
        <v>57</v>
      </c>
      <c r="S3081" t="s">
        <v>7893</v>
      </c>
      <c r="W3081" t="s">
        <v>42</v>
      </c>
      <c r="AC3081" t="s">
        <v>42</v>
      </c>
      <c r="AD3081" t="s">
        <v>42</v>
      </c>
      <c r="AL3081" t="s">
        <v>43</v>
      </c>
    </row>
    <row r="3082" spans="1:38" x14ac:dyDescent="0.25">
      <c r="A3082">
        <v>3080</v>
      </c>
      <c r="B3082" t="s">
        <v>7894</v>
      </c>
      <c r="C3082" s="6" t="s">
        <v>7895</v>
      </c>
      <c r="D3082">
        <v>52</v>
      </c>
      <c r="E3082" t="s">
        <v>54</v>
      </c>
      <c r="F3082" t="s">
        <v>55</v>
      </c>
      <c r="G3082" t="s">
        <v>628</v>
      </c>
      <c r="H3082" t="s">
        <v>49</v>
      </c>
      <c r="J3082" t="s">
        <v>146</v>
      </c>
      <c r="K3082" t="s">
        <v>49</v>
      </c>
      <c r="L3082" t="s">
        <v>50</v>
      </c>
      <c r="N3082" t="s">
        <v>170</v>
      </c>
      <c r="O3082" t="s">
        <v>70</v>
      </c>
      <c r="S3082" t="s">
        <v>111</v>
      </c>
      <c r="W3082" t="s">
        <v>42</v>
      </c>
      <c r="AB3082" t="s">
        <v>42</v>
      </c>
      <c r="AL3082" t="s">
        <v>43</v>
      </c>
    </row>
    <row r="3083" spans="1:38" x14ac:dyDescent="0.25">
      <c r="A3083">
        <v>3081</v>
      </c>
      <c r="B3083" t="s">
        <v>7896</v>
      </c>
      <c r="C3083" s="6" t="s">
        <v>402</v>
      </c>
      <c r="D3083">
        <v>26</v>
      </c>
      <c r="E3083" t="s">
        <v>46</v>
      </c>
      <c r="F3083" t="s">
        <v>732</v>
      </c>
      <c r="J3083" t="s">
        <v>362</v>
      </c>
      <c r="K3083" t="s">
        <v>251</v>
      </c>
      <c r="L3083" t="s">
        <v>34</v>
      </c>
      <c r="M3083" t="s">
        <v>193</v>
      </c>
      <c r="N3083" t="s">
        <v>166</v>
      </c>
      <c r="O3083" t="s">
        <v>110</v>
      </c>
      <c r="P3083" t="s">
        <v>362</v>
      </c>
      <c r="Q3083" t="s">
        <v>251</v>
      </c>
      <c r="R3083" t="s">
        <v>57</v>
      </c>
      <c r="S3083" t="s">
        <v>7897</v>
      </c>
      <c r="V3083" t="s">
        <v>42</v>
      </c>
      <c r="W3083" t="s">
        <v>42</v>
      </c>
      <c r="X3083" t="s">
        <v>42</v>
      </c>
      <c r="AL3083" t="s">
        <v>43</v>
      </c>
    </row>
    <row r="3084" spans="1:38" x14ac:dyDescent="0.25">
      <c r="A3084">
        <v>3082</v>
      </c>
      <c r="B3084" t="s">
        <v>7898</v>
      </c>
      <c r="C3084" s="6" t="s">
        <v>2152</v>
      </c>
      <c r="D3084">
        <v>47</v>
      </c>
      <c r="E3084" t="s">
        <v>46</v>
      </c>
      <c r="F3084" t="s">
        <v>55</v>
      </c>
      <c r="G3084" t="s">
        <v>260</v>
      </c>
      <c r="H3084" t="s">
        <v>49</v>
      </c>
      <c r="I3084" t="s">
        <v>57</v>
      </c>
      <c r="J3084" t="s">
        <v>260</v>
      </c>
      <c r="K3084" t="s">
        <v>49</v>
      </c>
      <c r="L3084" t="s">
        <v>70</v>
      </c>
      <c r="O3084" t="s">
        <v>70</v>
      </c>
      <c r="P3084" t="s">
        <v>260</v>
      </c>
      <c r="Q3084" t="s">
        <v>49</v>
      </c>
      <c r="R3084" t="s">
        <v>57</v>
      </c>
      <c r="S3084" t="s">
        <v>7899</v>
      </c>
      <c r="Y3084" t="s">
        <v>42</v>
      </c>
      <c r="AC3084" t="s">
        <v>42</v>
      </c>
      <c r="AD3084" t="s">
        <v>42</v>
      </c>
      <c r="AK3084" t="s">
        <v>42</v>
      </c>
      <c r="AL3084" t="s">
        <v>1555</v>
      </c>
    </row>
    <row r="3085" spans="1:38" x14ac:dyDescent="0.25">
      <c r="A3085">
        <v>3083</v>
      </c>
      <c r="B3085" t="s">
        <v>7900</v>
      </c>
      <c r="C3085" s="6" t="s">
        <v>7901</v>
      </c>
      <c r="D3085">
        <v>54</v>
      </c>
      <c r="E3085" t="s">
        <v>46</v>
      </c>
      <c r="F3085" t="s">
        <v>55</v>
      </c>
      <c r="G3085" t="s">
        <v>2153</v>
      </c>
      <c r="H3085" t="s">
        <v>82</v>
      </c>
      <c r="I3085" t="s">
        <v>57</v>
      </c>
      <c r="J3085" t="s">
        <v>2153</v>
      </c>
      <c r="K3085" t="s">
        <v>82</v>
      </c>
      <c r="L3085" t="s">
        <v>70</v>
      </c>
      <c r="O3085" t="s">
        <v>70</v>
      </c>
      <c r="P3085" t="s">
        <v>2153</v>
      </c>
      <c r="Q3085" t="s">
        <v>82</v>
      </c>
      <c r="R3085" t="s">
        <v>57</v>
      </c>
      <c r="S3085" t="s">
        <v>7902</v>
      </c>
      <c r="AA3085" t="s">
        <v>42</v>
      </c>
      <c r="AC3085" t="s">
        <v>42</v>
      </c>
      <c r="AF3085" t="s">
        <v>42</v>
      </c>
      <c r="AK3085" t="s">
        <v>42</v>
      </c>
      <c r="AL3085" t="s">
        <v>43</v>
      </c>
    </row>
    <row r="3086" spans="1:38" x14ac:dyDescent="0.25">
      <c r="A3086">
        <v>3084</v>
      </c>
      <c r="B3086" t="s">
        <v>7903</v>
      </c>
      <c r="C3086" s="6" t="s">
        <v>376</v>
      </c>
      <c r="D3086">
        <v>30</v>
      </c>
      <c r="E3086" t="s">
        <v>46</v>
      </c>
      <c r="F3086" t="s">
        <v>55</v>
      </c>
      <c r="G3086" t="s">
        <v>7904</v>
      </c>
      <c r="H3086" t="s">
        <v>7905</v>
      </c>
      <c r="I3086" t="s">
        <v>7906</v>
      </c>
      <c r="J3086" t="s">
        <v>82</v>
      </c>
      <c r="K3086" t="s">
        <v>82</v>
      </c>
      <c r="L3086" t="s">
        <v>34</v>
      </c>
      <c r="N3086" t="s">
        <v>166</v>
      </c>
      <c r="O3086" t="s">
        <v>110</v>
      </c>
      <c r="P3086" t="s">
        <v>82</v>
      </c>
      <c r="Q3086" t="s">
        <v>82</v>
      </c>
      <c r="S3086" t="s">
        <v>342</v>
      </c>
      <c r="U3086" t="s">
        <v>42</v>
      </c>
      <c r="AK3086" t="s">
        <v>42</v>
      </c>
      <c r="AL3086" t="s">
        <v>43</v>
      </c>
    </row>
    <row r="3087" spans="1:38" x14ac:dyDescent="0.25">
      <c r="A3087">
        <v>3085</v>
      </c>
      <c r="B3087" t="s">
        <v>7907</v>
      </c>
      <c r="C3087" s="6" t="s">
        <v>387</v>
      </c>
      <c r="D3087">
        <v>58</v>
      </c>
      <c r="E3087" t="s">
        <v>54</v>
      </c>
      <c r="F3087" t="s">
        <v>55</v>
      </c>
      <c r="G3087" t="s">
        <v>146</v>
      </c>
      <c r="H3087" t="s">
        <v>49</v>
      </c>
      <c r="I3087" t="s">
        <v>57</v>
      </c>
      <c r="J3087" t="s">
        <v>146</v>
      </c>
      <c r="L3087" t="s">
        <v>70</v>
      </c>
      <c r="N3087" t="s">
        <v>7908</v>
      </c>
      <c r="O3087" t="s">
        <v>70</v>
      </c>
      <c r="P3087" t="s">
        <v>146</v>
      </c>
      <c r="S3087" t="s">
        <v>7909</v>
      </c>
      <c r="AA3087" t="s">
        <v>42</v>
      </c>
      <c r="AC3087" t="s">
        <v>42</v>
      </c>
      <c r="AD3087" t="s">
        <v>42</v>
      </c>
      <c r="AK3087" t="s">
        <v>42</v>
      </c>
      <c r="AL3087" t="s">
        <v>43</v>
      </c>
    </row>
    <row r="3088" spans="1:38" x14ac:dyDescent="0.25">
      <c r="A3088">
        <v>3086</v>
      </c>
      <c r="B3088" t="s">
        <v>7910</v>
      </c>
      <c r="C3088" s="6" t="s">
        <v>417</v>
      </c>
      <c r="D3088">
        <v>56</v>
      </c>
      <c r="E3088" t="s">
        <v>46</v>
      </c>
      <c r="F3088" t="s">
        <v>55</v>
      </c>
      <c r="G3088" t="s">
        <v>749</v>
      </c>
      <c r="H3088" t="s">
        <v>82</v>
      </c>
      <c r="I3088" t="s">
        <v>57</v>
      </c>
      <c r="J3088" t="s">
        <v>749</v>
      </c>
      <c r="L3088" t="s">
        <v>70</v>
      </c>
      <c r="N3088" t="s">
        <v>69</v>
      </c>
      <c r="O3088" t="s">
        <v>70</v>
      </c>
      <c r="P3088" t="s">
        <v>749</v>
      </c>
      <c r="S3088" t="s">
        <v>342</v>
      </c>
      <c r="U3088" t="s">
        <v>42</v>
      </c>
      <c r="AK3088" t="s">
        <v>42</v>
      </c>
      <c r="AL3088" t="s">
        <v>43</v>
      </c>
    </row>
    <row r="3089" spans="1:38" x14ac:dyDescent="0.25">
      <c r="A3089">
        <v>3087</v>
      </c>
      <c r="B3089" t="s">
        <v>7911</v>
      </c>
      <c r="C3089" s="6" t="s">
        <v>4943</v>
      </c>
      <c r="D3089">
        <v>32</v>
      </c>
      <c r="E3089" t="s">
        <v>46</v>
      </c>
      <c r="F3089" t="s">
        <v>55</v>
      </c>
      <c r="G3089" t="s">
        <v>749</v>
      </c>
      <c r="H3089" t="s">
        <v>82</v>
      </c>
      <c r="I3089" t="s">
        <v>57</v>
      </c>
      <c r="J3089" t="s">
        <v>749</v>
      </c>
      <c r="K3089" t="s">
        <v>82</v>
      </c>
      <c r="L3089" t="s">
        <v>70</v>
      </c>
      <c r="N3089" t="s">
        <v>59</v>
      </c>
      <c r="O3089" t="s">
        <v>70</v>
      </c>
      <c r="P3089" t="s">
        <v>749</v>
      </c>
      <c r="Q3089" t="s">
        <v>82</v>
      </c>
      <c r="S3089" t="s">
        <v>7912</v>
      </c>
      <c r="V3089" t="s">
        <v>42</v>
      </c>
      <c r="W3089" t="s">
        <v>42</v>
      </c>
      <c r="AC3089" t="s">
        <v>42</v>
      </c>
      <c r="AK3089" t="s">
        <v>42</v>
      </c>
      <c r="AL3089" t="s">
        <v>43</v>
      </c>
    </row>
    <row r="3090" spans="1:38" x14ac:dyDescent="0.25">
      <c r="A3090">
        <v>3088</v>
      </c>
      <c r="B3090" t="s">
        <v>7913</v>
      </c>
      <c r="C3090" s="6" t="s">
        <v>1913</v>
      </c>
      <c r="D3090">
        <v>22</v>
      </c>
      <c r="E3090" t="s">
        <v>46</v>
      </c>
      <c r="F3090" t="s">
        <v>47</v>
      </c>
      <c r="G3090" t="s">
        <v>165</v>
      </c>
      <c r="H3090" t="s">
        <v>93</v>
      </c>
      <c r="I3090" t="s">
        <v>57</v>
      </c>
      <c r="J3090" t="s">
        <v>165</v>
      </c>
      <c r="K3090" t="s">
        <v>93</v>
      </c>
      <c r="L3090" t="s">
        <v>50</v>
      </c>
      <c r="N3090" t="s">
        <v>59</v>
      </c>
      <c r="O3090" t="s">
        <v>210</v>
      </c>
      <c r="P3090" t="s">
        <v>165</v>
      </c>
      <c r="Q3090" t="s">
        <v>93</v>
      </c>
      <c r="R3090" t="s">
        <v>57</v>
      </c>
      <c r="S3090" t="s">
        <v>2493</v>
      </c>
      <c r="W3090" t="s">
        <v>42</v>
      </c>
      <c r="AA3090" t="s">
        <v>42</v>
      </c>
      <c r="AL3090" t="s">
        <v>43</v>
      </c>
    </row>
    <row r="3091" spans="1:38" x14ac:dyDescent="0.25">
      <c r="A3091">
        <v>3089</v>
      </c>
      <c r="B3091" t="s">
        <v>7914</v>
      </c>
      <c r="C3091" s="6" t="s">
        <v>417</v>
      </c>
      <c r="D3091">
        <v>45</v>
      </c>
      <c r="E3091" t="s">
        <v>46</v>
      </c>
      <c r="F3091" t="s">
        <v>55</v>
      </c>
      <c r="G3091" t="s">
        <v>469</v>
      </c>
      <c r="H3091" t="s">
        <v>202</v>
      </c>
      <c r="I3091" t="s">
        <v>57</v>
      </c>
      <c r="J3091" t="s">
        <v>469</v>
      </c>
      <c r="L3091" t="s">
        <v>70</v>
      </c>
      <c r="N3091" t="s">
        <v>7915</v>
      </c>
      <c r="O3091" t="s">
        <v>70</v>
      </c>
      <c r="P3091" t="s">
        <v>469</v>
      </c>
      <c r="S3091" t="s">
        <v>7916</v>
      </c>
      <c r="W3091" t="s">
        <v>42</v>
      </c>
      <c r="AA3091" t="s">
        <v>42</v>
      </c>
      <c r="AC3091" t="s">
        <v>42</v>
      </c>
      <c r="AK3091" t="s">
        <v>42</v>
      </c>
      <c r="AL3091" t="s">
        <v>43</v>
      </c>
    </row>
    <row r="3092" spans="1:38" x14ac:dyDescent="0.25">
      <c r="A3092">
        <v>3090</v>
      </c>
      <c r="B3092" t="s">
        <v>7917</v>
      </c>
      <c r="C3092" s="6" t="s">
        <v>319</v>
      </c>
      <c r="D3092">
        <v>45</v>
      </c>
      <c r="E3092" t="s">
        <v>54</v>
      </c>
      <c r="F3092" t="s">
        <v>55</v>
      </c>
      <c r="G3092" t="s">
        <v>178</v>
      </c>
      <c r="H3092" t="s">
        <v>82</v>
      </c>
      <c r="I3092" t="s">
        <v>57</v>
      </c>
      <c r="J3092" t="s">
        <v>82</v>
      </c>
      <c r="K3092" t="s">
        <v>82</v>
      </c>
      <c r="L3092" t="s">
        <v>50</v>
      </c>
      <c r="O3092" t="s">
        <v>2371</v>
      </c>
      <c r="P3092" t="s">
        <v>82</v>
      </c>
      <c r="Q3092" t="s">
        <v>82</v>
      </c>
      <c r="R3092" t="s">
        <v>57</v>
      </c>
      <c r="S3092" t="s">
        <v>565</v>
      </c>
      <c r="U3092" t="s">
        <v>42</v>
      </c>
      <c r="AK3092" t="s">
        <v>42</v>
      </c>
      <c r="AL3092" t="s">
        <v>43</v>
      </c>
    </row>
    <row r="3093" spans="1:38" x14ac:dyDescent="0.25">
      <c r="A3093">
        <v>3091</v>
      </c>
      <c r="B3093" t="s">
        <v>7918</v>
      </c>
      <c r="C3093" s="6" t="s">
        <v>4239</v>
      </c>
      <c r="D3093">
        <v>48</v>
      </c>
      <c r="E3093" t="s">
        <v>46</v>
      </c>
      <c r="F3093" t="s">
        <v>55</v>
      </c>
      <c r="G3093" t="s">
        <v>82</v>
      </c>
      <c r="H3093" t="s">
        <v>82</v>
      </c>
      <c r="I3093" t="s">
        <v>57</v>
      </c>
      <c r="J3093" t="s">
        <v>82</v>
      </c>
      <c r="K3093" t="s">
        <v>82</v>
      </c>
      <c r="L3093" t="s">
        <v>70</v>
      </c>
      <c r="O3093" t="s">
        <v>70</v>
      </c>
      <c r="P3093" t="s">
        <v>82</v>
      </c>
      <c r="Q3093" t="s">
        <v>82</v>
      </c>
      <c r="R3093" t="s">
        <v>57</v>
      </c>
      <c r="S3093" t="s">
        <v>7919</v>
      </c>
      <c r="V3093" t="s">
        <v>42</v>
      </c>
      <c r="AC3093" t="s">
        <v>42</v>
      </c>
      <c r="AD3093" t="s">
        <v>42</v>
      </c>
      <c r="AK3093" t="s">
        <v>42</v>
      </c>
      <c r="AL3093" t="s">
        <v>43</v>
      </c>
    </row>
    <row r="3094" spans="1:38" x14ac:dyDescent="0.25">
      <c r="A3094">
        <v>3092</v>
      </c>
      <c r="B3094" t="s">
        <v>7920</v>
      </c>
      <c r="C3094" s="6" t="s">
        <v>7921</v>
      </c>
      <c r="D3094">
        <v>48</v>
      </c>
      <c r="E3094" t="s">
        <v>46</v>
      </c>
      <c r="F3094" t="s">
        <v>55</v>
      </c>
      <c r="G3094" t="s">
        <v>136</v>
      </c>
      <c r="H3094" t="s">
        <v>137</v>
      </c>
      <c r="I3094" t="s">
        <v>57</v>
      </c>
      <c r="J3094" t="s">
        <v>136</v>
      </c>
      <c r="K3094" t="s">
        <v>137</v>
      </c>
      <c r="L3094" t="s">
        <v>70</v>
      </c>
      <c r="N3094" t="s">
        <v>170</v>
      </c>
      <c r="O3094" t="s">
        <v>70</v>
      </c>
      <c r="P3094" t="s">
        <v>136</v>
      </c>
      <c r="Q3094" t="s">
        <v>137</v>
      </c>
      <c r="R3094" t="s">
        <v>57</v>
      </c>
      <c r="S3094" t="s">
        <v>7922</v>
      </c>
      <c r="U3094" t="s">
        <v>42</v>
      </c>
      <c r="V3094" t="s">
        <v>42</v>
      </c>
      <c r="AE3094" t="s">
        <v>42</v>
      </c>
      <c r="AL3094" t="s">
        <v>43</v>
      </c>
    </row>
    <row r="3095" spans="1:38" x14ac:dyDescent="0.25">
      <c r="A3095">
        <v>3093</v>
      </c>
      <c r="B3095" t="s">
        <v>7923</v>
      </c>
      <c r="C3095" s="6" t="s">
        <v>1852</v>
      </c>
      <c r="D3095">
        <v>53</v>
      </c>
      <c r="E3095" t="s">
        <v>46</v>
      </c>
      <c r="F3095" t="s">
        <v>55</v>
      </c>
      <c r="G3095" t="s">
        <v>341</v>
      </c>
      <c r="H3095" t="s">
        <v>101</v>
      </c>
      <c r="I3095" t="s">
        <v>57</v>
      </c>
      <c r="J3095" t="s">
        <v>341</v>
      </c>
      <c r="K3095" t="s">
        <v>101</v>
      </c>
      <c r="L3095" t="s">
        <v>70</v>
      </c>
      <c r="N3095" t="s">
        <v>170</v>
      </c>
      <c r="O3095" t="s">
        <v>70</v>
      </c>
      <c r="P3095" t="s">
        <v>341</v>
      </c>
      <c r="Q3095" t="s">
        <v>101</v>
      </c>
      <c r="S3095" t="s">
        <v>7924</v>
      </c>
      <c r="U3095" t="s">
        <v>42</v>
      </c>
      <c r="W3095" t="s">
        <v>42</v>
      </c>
      <c r="AA3095" t="s">
        <v>42</v>
      </c>
      <c r="AC3095" t="s">
        <v>42</v>
      </c>
      <c r="AK3095" t="s">
        <v>42</v>
      </c>
      <c r="AL3095" t="s">
        <v>43</v>
      </c>
    </row>
    <row r="3096" spans="1:38" x14ac:dyDescent="0.25">
      <c r="A3096">
        <v>3094</v>
      </c>
      <c r="B3096" t="s">
        <v>7925</v>
      </c>
      <c r="C3096" s="6" t="s">
        <v>7926</v>
      </c>
      <c r="D3096">
        <v>25</v>
      </c>
      <c r="E3096" t="s">
        <v>46</v>
      </c>
      <c r="F3096" t="s">
        <v>55</v>
      </c>
      <c r="G3096" t="s">
        <v>749</v>
      </c>
      <c r="H3096" t="s">
        <v>82</v>
      </c>
      <c r="J3096" t="s">
        <v>749</v>
      </c>
      <c r="K3096" t="s">
        <v>82</v>
      </c>
      <c r="L3096" t="s">
        <v>70</v>
      </c>
      <c r="O3096" t="s">
        <v>70</v>
      </c>
      <c r="S3096" t="s">
        <v>84</v>
      </c>
      <c r="U3096" t="s">
        <v>42</v>
      </c>
      <c r="AL3096" t="s">
        <v>43</v>
      </c>
    </row>
    <row r="3097" spans="1:38" x14ac:dyDescent="0.25">
      <c r="A3097">
        <v>3095</v>
      </c>
      <c r="B3097" t="s">
        <v>7927</v>
      </c>
      <c r="C3097" s="6" t="s">
        <v>5329</v>
      </c>
      <c r="D3097">
        <v>37</v>
      </c>
      <c r="E3097" t="s">
        <v>54</v>
      </c>
      <c r="F3097" t="s">
        <v>55</v>
      </c>
      <c r="G3097" t="s">
        <v>842</v>
      </c>
      <c r="H3097" t="s">
        <v>82</v>
      </c>
      <c r="J3097" t="s">
        <v>842</v>
      </c>
      <c r="K3097" t="s">
        <v>82</v>
      </c>
      <c r="L3097" t="s">
        <v>70</v>
      </c>
      <c r="N3097" t="s">
        <v>170</v>
      </c>
      <c r="O3097" t="s">
        <v>70</v>
      </c>
      <c r="S3097" t="s">
        <v>7928</v>
      </c>
      <c r="U3097" t="s">
        <v>42</v>
      </c>
      <c r="V3097" t="s">
        <v>42</v>
      </c>
      <c r="AC3097" t="s">
        <v>42</v>
      </c>
      <c r="AL3097" t="s">
        <v>43</v>
      </c>
    </row>
    <row r="3098" spans="1:38" x14ac:dyDescent="0.25">
      <c r="A3098">
        <v>3096</v>
      </c>
      <c r="B3098" t="s">
        <v>7929</v>
      </c>
      <c r="C3098" s="6" t="s">
        <v>7930</v>
      </c>
      <c r="D3098">
        <v>58</v>
      </c>
      <c r="E3098" t="s">
        <v>46</v>
      </c>
      <c r="F3098" t="s">
        <v>55</v>
      </c>
      <c r="G3098" t="s">
        <v>82</v>
      </c>
      <c r="H3098" t="s">
        <v>82</v>
      </c>
      <c r="J3098" t="s">
        <v>82</v>
      </c>
      <c r="K3098" t="s">
        <v>82</v>
      </c>
      <c r="L3098" t="s">
        <v>70</v>
      </c>
      <c r="N3098" t="s">
        <v>102</v>
      </c>
      <c r="O3098" t="s">
        <v>70</v>
      </c>
      <c r="S3098" t="s">
        <v>7931</v>
      </c>
      <c r="AA3098" t="s">
        <v>42</v>
      </c>
      <c r="AC3098" t="s">
        <v>42</v>
      </c>
      <c r="AL3098" t="s">
        <v>43</v>
      </c>
    </row>
    <row r="3099" spans="1:38" x14ac:dyDescent="0.25">
      <c r="A3099">
        <v>3097</v>
      </c>
      <c r="B3099" t="s">
        <v>7932</v>
      </c>
      <c r="C3099" s="6" t="s">
        <v>7933</v>
      </c>
      <c r="D3099">
        <v>33</v>
      </c>
      <c r="E3099" t="s">
        <v>46</v>
      </c>
      <c r="F3099" t="s">
        <v>55</v>
      </c>
      <c r="G3099" t="s">
        <v>3711</v>
      </c>
      <c r="H3099" t="s">
        <v>101</v>
      </c>
      <c r="I3099" t="s">
        <v>57</v>
      </c>
      <c r="J3099" t="s">
        <v>3711</v>
      </c>
      <c r="K3099" t="s">
        <v>101</v>
      </c>
      <c r="L3099" t="s">
        <v>70</v>
      </c>
      <c r="N3099" t="s">
        <v>166</v>
      </c>
      <c r="O3099" t="s">
        <v>70</v>
      </c>
      <c r="P3099" t="s">
        <v>3711</v>
      </c>
      <c r="Q3099" t="s">
        <v>101</v>
      </c>
      <c r="R3099" t="s">
        <v>57</v>
      </c>
      <c r="S3099" t="s">
        <v>7934</v>
      </c>
      <c r="W3099" t="s">
        <v>42</v>
      </c>
      <c r="AC3099" t="s">
        <v>42</v>
      </c>
      <c r="AL3099" t="s">
        <v>43</v>
      </c>
    </row>
    <row r="3100" spans="1:38" x14ac:dyDescent="0.25">
      <c r="A3100">
        <v>3098</v>
      </c>
      <c r="B3100" t="s">
        <v>7935</v>
      </c>
      <c r="C3100" s="6" t="s">
        <v>3148</v>
      </c>
      <c r="D3100">
        <v>40</v>
      </c>
      <c r="E3100" t="s">
        <v>54</v>
      </c>
      <c r="F3100" t="s">
        <v>55</v>
      </c>
      <c r="G3100" t="s">
        <v>974</v>
      </c>
      <c r="H3100" t="s">
        <v>137</v>
      </c>
      <c r="I3100" t="s">
        <v>57</v>
      </c>
      <c r="J3100" t="s">
        <v>974</v>
      </c>
      <c r="K3100" t="s">
        <v>137</v>
      </c>
      <c r="L3100" t="s">
        <v>70</v>
      </c>
      <c r="N3100" t="s">
        <v>59</v>
      </c>
      <c r="O3100" t="s">
        <v>70</v>
      </c>
      <c r="P3100" t="s">
        <v>974</v>
      </c>
      <c r="Q3100" t="s">
        <v>137</v>
      </c>
      <c r="R3100" t="s">
        <v>57</v>
      </c>
      <c r="S3100" t="s">
        <v>7936</v>
      </c>
      <c r="V3100" t="s">
        <v>42</v>
      </c>
      <c r="W3100" t="s">
        <v>42</v>
      </c>
      <c r="X3100" t="s">
        <v>42</v>
      </c>
      <c r="AA3100" t="s">
        <v>42</v>
      </c>
      <c r="AB3100" t="s">
        <v>42</v>
      </c>
      <c r="AL3100" t="s">
        <v>43</v>
      </c>
    </row>
    <row r="3101" spans="1:38" x14ac:dyDescent="0.25">
      <c r="A3101">
        <v>3099</v>
      </c>
      <c r="B3101" t="s">
        <v>7937</v>
      </c>
      <c r="C3101" s="6" t="s">
        <v>2370</v>
      </c>
      <c r="D3101">
        <v>25</v>
      </c>
      <c r="E3101" t="s">
        <v>46</v>
      </c>
      <c r="F3101" t="s">
        <v>55</v>
      </c>
      <c r="G3101" t="s">
        <v>422</v>
      </c>
      <c r="H3101" t="s">
        <v>82</v>
      </c>
      <c r="I3101" t="s">
        <v>57</v>
      </c>
      <c r="J3101" t="s">
        <v>82</v>
      </c>
      <c r="K3101" t="s">
        <v>82</v>
      </c>
      <c r="L3101" t="s">
        <v>50</v>
      </c>
      <c r="O3101" t="s">
        <v>70</v>
      </c>
      <c r="P3101" t="s">
        <v>422</v>
      </c>
      <c r="Q3101" t="s">
        <v>82</v>
      </c>
      <c r="R3101" t="s">
        <v>57</v>
      </c>
      <c r="S3101" t="s">
        <v>7938</v>
      </c>
      <c r="U3101" t="s">
        <v>42</v>
      </c>
      <c r="W3101" t="s">
        <v>42</v>
      </c>
      <c r="Y3101" t="s">
        <v>42</v>
      </c>
      <c r="AA3101" t="s">
        <v>42</v>
      </c>
      <c r="AK3101" t="s">
        <v>42</v>
      </c>
      <c r="AL3101" t="s">
        <v>43</v>
      </c>
    </row>
    <row r="3102" spans="1:38" x14ac:dyDescent="0.25">
      <c r="A3102">
        <v>3100</v>
      </c>
      <c r="B3102" t="s">
        <v>7939</v>
      </c>
      <c r="C3102" s="6" t="s">
        <v>437</v>
      </c>
      <c r="D3102">
        <v>49</v>
      </c>
      <c r="E3102" t="s">
        <v>46</v>
      </c>
      <c r="F3102" t="s">
        <v>106</v>
      </c>
      <c r="G3102" t="s">
        <v>82</v>
      </c>
      <c r="H3102" t="s">
        <v>82</v>
      </c>
      <c r="I3102" t="s">
        <v>57</v>
      </c>
      <c r="J3102" t="s">
        <v>82</v>
      </c>
      <c r="K3102" t="s">
        <v>82</v>
      </c>
      <c r="L3102" t="s">
        <v>70</v>
      </c>
      <c r="N3102" t="s">
        <v>166</v>
      </c>
      <c r="O3102" t="s">
        <v>70</v>
      </c>
      <c r="P3102" t="s">
        <v>82</v>
      </c>
      <c r="Q3102" t="s">
        <v>82</v>
      </c>
      <c r="S3102" t="s">
        <v>7940</v>
      </c>
      <c r="U3102" t="s">
        <v>42</v>
      </c>
      <c r="W3102" t="s">
        <v>42</v>
      </c>
      <c r="AC3102" t="s">
        <v>42</v>
      </c>
      <c r="AK3102" t="s">
        <v>42</v>
      </c>
      <c r="AL3102" t="s">
        <v>43</v>
      </c>
    </row>
    <row r="3103" spans="1:38" x14ac:dyDescent="0.25">
      <c r="A3103">
        <v>3101</v>
      </c>
      <c r="B3103" t="s">
        <v>7941</v>
      </c>
      <c r="C3103" s="6" t="s">
        <v>7942</v>
      </c>
      <c r="D3103">
        <v>34</v>
      </c>
      <c r="E3103" t="s">
        <v>46</v>
      </c>
      <c r="F3103" t="s">
        <v>55</v>
      </c>
      <c r="G3103" t="s">
        <v>81</v>
      </c>
      <c r="H3103" t="s">
        <v>82</v>
      </c>
      <c r="J3103" t="s">
        <v>81</v>
      </c>
      <c r="K3103" t="s">
        <v>82</v>
      </c>
      <c r="L3103" t="s">
        <v>70</v>
      </c>
      <c r="N3103" t="s">
        <v>170</v>
      </c>
      <c r="O3103" t="s">
        <v>70</v>
      </c>
      <c r="S3103" t="s">
        <v>111</v>
      </c>
      <c r="U3103" t="s">
        <v>42</v>
      </c>
      <c r="V3103" t="s">
        <v>42</v>
      </c>
      <c r="AA3103" t="s">
        <v>42</v>
      </c>
      <c r="AE3103" t="s">
        <v>42</v>
      </c>
      <c r="AL3103" t="s">
        <v>43</v>
      </c>
    </row>
    <row r="3104" spans="1:38" x14ac:dyDescent="0.25">
      <c r="A3104">
        <v>3102</v>
      </c>
      <c r="B3104" t="s">
        <v>7943</v>
      </c>
      <c r="C3104" s="6" t="s">
        <v>1239</v>
      </c>
      <c r="D3104">
        <v>59</v>
      </c>
      <c r="E3104" t="s">
        <v>54</v>
      </c>
      <c r="F3104" t="s">
        <v>55</v>
      </c>
      <c r="G3104" t="s">
        <v>81</v>
      </c>
      <c r="H3104" t="s">
        <v>82</v>
      </c>
      <c r="I3104" t="s">
        <v>57</v>
      </c>
      <c r="J3104" t="s">
        <v>81</v>
      </c>
      <c r="K3104" t="s">
        <v>82</v>
      </c>
      <c r="L3104" t="s">
        <v>70</v>
      </c>
      <c r="O3104" t="s">
        <v>70</v>
      </c>
      <c r="S3104" t="s">
        <v>2519</v>
      </c>
      <c r="Y3104" t="s">
        <v>42</v>
      </c>
      <c r="AK3104" t="s">
        <v>42</v>
      </c>
      <c r="AL3104" t="s">
        <v>43</v>
      </c>
    </row>
    <row r="3105" spans="1:38" x14ac:dyDescent="0.25">
      <c r="A3105">
        <v>3103</v>
      </c>
      <c r="B3105" t="s">
        <v>7944</v>
      </c>
      <c r="C3105" s="6" t="s">
        <v>2172</v>
      </c>
      <c r="D3105">
        <v>26</v>
      </c>
      <c r="E3105" t="s">
        <v>54</v>
      </c>
      <c r="F3105" t="s">
        <v>55</v>
      </c>
      <c r="J3105" t="s">
        <v>82</v>
      </c>
      <c r="K3105" t="s">
        <v>82</v>
      </c>
      <c r="L3105" t="s">
        <v>50</v>
      </c>
      <c r="N3105" t="s">
        <v>59</v>
      </c>
      <c r="O3105" t="s">
        <v>110</v>
      </c>
      <c r="S3105" t="s">
        <v>538</v>
      </c>
      <c r="U3105" t="s">
        <v>42</v>
      </c>
      <c r="AL3105" t="s">
        <v>43</v>
      </c>
    </row>
    <row r="3106" spans="1:38" x14ac:dyDescent="0.25">
      <c r="A3106">
        <v>3104</v>
      </c>
      <c r="B3106" t="s">
        <v>7945</v>
      </c>
      <c r="C3106" s="6" t="s">
        <v>2536</v>
      </c>
      <c r="D3106">
        <v>29</v>
      </c>
      <c r="E3106" t="s">
        <v>46</v>
      </c>
      <c r="F3106" t="s">
        <v>106</v>
      </c>
      <c r="G3106" t="s">
        <v>150</v>
      </c>
      <c r="H3106" t="s">
        <v>93</v>
      </c>
      <c r="I3106" t="s">
        <v>57</v>
      </c>
      <c r="J3106" t="s">
        <v>447</v>
      </c>
      <c r="K3106" t="s">
        <v>82</v>
      </c>
      <c r="L3106" t="s">
        <v>50</v>
      </c>
      <c r="N3106" t="s">
        <v>59</v>
      </c>
      <c r="O3106" t="s">
        <v>110</v>
      </c>
      <c r="P3106" t="s">
        <v>447</v>
      </c>
      <c r="Q3106" t="s">
        <v>82</v>
      </c>
      <c r="S3106" t="s">
        <v>897</v>
      </c>
      <c r="V3106" t="s">
        <v>42</v>
      </c>
      <c r="W3106" t="s">
        <v>42</v>
      </c>
      <c r="AK3106" t="s">
        <v>42</v>
      </c>
      <c r="AL3106" t="s">
        <v>43</v>
      </c>
    </row>
    <row r="3107" spans="1:38" x14ac:dyDescent="0.25">
      <c r="A3107">
        <v>3105</v>
      </c>
      <c r="B3107" t="s">
        <v>7946</v>
      </c>
      <c r="C3107" s="6" t="s">
        <v>333</v>
      </c>
      <c r="D3107">
        <v>58</v>
      </c>
      <c r="E3107" t="s">
        <v>46</v>
      </c>
      <c r="F3107" t="s">
        <v>106</v>
      </c>
      <c r="G3107" t="s">
        <v>82</v>
      </c>
      <c r="H3107" t="s">
        <v>82</v>
      </c>
      <c r="I3107" t="s">
        <v>57</v>
      </c>
      <c r="J3107" t="s">
        <v>82</v>
      </c>
      <c r="K3107" t="s">
        <v>82</v>
      </c>
      <c r="L3107" t="s">
        <v>50</v>
      </c>
      <c r="N3107" t="s">
        <v>59</v>
      </c>
      <c r="O3107" t="s">
        <v>70</v>
      </c>
      <c r="P3107" t="s">
        <v>82</v>
      </c>
      <c r="Q3107" t="s">
        <v>82</v>
      </c>
      <c r="S3107" t="s">
        <v>7947</v>
      </c>
      <c r="V3107" t="s">
        <v>42</v>
      </c>
      <c r="W3107" t="s">
        <v>42</v>
      </c>
      <c r="AK3107" t="s">
        <v>42</v>
      </c>
      <c r="AL3107" t="s">
        <v>43</v>
      </c>
    </row>
    <row r="3108" spans="1:38" x14ac:dyDescent="0.25">
      <c r="A3108">
        <v>3106</v>
      </c>
      <c r="B3108" t="s">
        <v>7948</v>
      </c>
      <c r="C3108" s="6" t="s">
        <v>4636</v>
      </c>
      <c r="D3108">
        <v>58</v>
      </c>
      <c r="E3108" t="s">
        <v>54</v>
      </c>
      <c r="F3108" t="s">
        <v>55</v>
      </c>
      <c r="G3108" t="s">
        <v>1592</v>
      </c>
      <c r="H3108" t="s">
        <v>142</v>
      </c>
      <c r="I3108" t="s">
        <v>57</v>
      </c>
      <c r="J3108" t="s">
        <v>1592</v>
      </c>
      <c r="L3108" t="s">
        <v>70</v>
      </c>
      <c r="N3108" t="s">
        <v>69</v>
      </c>
      <c r="O3108" t="s">
        <v>70</v>
      </c>
      <c r="P3108" t="s">
        <v>1592</v>
      </c>
      <c r="S3108" t="s">
        <v>7949</v>
      </c>
      <c r="U3108" t="s">
        <v>42</v>
      </c>
      <c r="W3108" t="s">
        <v>42</v>
      </c>
      <c r="AC3108" t="s">
        <v>42</v>
      </c>
      <c r="AK3108" t="s">
        <v>42</v>
      </c>
      <c r="AL3108" t="s">
        <v>43</v>
      </c>
    </row>
    <row r="3109" spans="1:38" x14ac:dyDescent="0.25">
      <c r="A3109">
        <v>3107</v>
      </c>
      <c r="B3109" t="s">
        <v>7950</v>
      </c>
      <c r="C3109" s="6" t="s">
        <v>1508</v>
      </c>
      <c r="D3109">
        <v>43</v>
      </c>
      <c r="E3109" t="s">
        <v>46</v>
      </c>
      <c r="F3109" t="s">
        <v>55</v>
      </c>
      <c r="G3109" t="s">
        <v>4610</v>
      </c>
      <c r="H3109" t="s">
        <v>202</v>
      </c>
      <c r="I3109" t="s">
        <v>57</v>
      </c>
      <c r="J3109" t="s">
        <v>4610</v>
      </c>
      <c r="K3109" t="s">
        <v>202</v>
      </c>
      <c r="L3109" t="s">
        <v>70</v>
      </c>
      <c r="N3109" t="s">
        <v>59</v>
      </c>
      <c r="O3109" t="s">
        <v>70</v>
      </c>
      <c r="P3109" t="s">
        <v>4610</v>
      </c>
      <c r="Q3109" t="s">
        <v>202</v>
      </c>
      <c r="S3109" t="s">
        <v>7951</v>
      </c>
      <c r="U3109" t="s">
        <v>42</v>
      </c>
      <c r="W3109" t="s">
        <v>42</v>
      </c>
      <c r="X3109" t="s">
        <v>42</v>
      </c>
      <c r="AA3109" t="s">
        <v>42</v>
      </c>
      <c r="AC3109" t="s">
        <v>42</v>
      </c>
      <c r="AK3109" t="s">
        <v>42</v>
      </c>
      <c r="AL3109" t="s">
        <v>43</v>
      </c>
    </row>
    <row r="3110" spans="1:38" x14ac:dyDescent="0.25">
      <c r="A3110">
        <v>3108</v>
      </c>
      <c r="B3110" t="s">
        <v>7952</v>
      </c>
      <c r="C3110" s="6" t="s">
        <v>7953</v>
      </c>
      <c r="D3110">
        <v>29</v>
      </c>
      <c r="E3110" t="s">
        <v>46</v>
      </c>
      <c r="F3110" t="s">
        <v>55</v>
      </c>
      <c r="G3110" t="s">
        <v>341</v>
      </c>
      <c r="H3110" t="s">
        <v>101</v>
      </c>
      <c r="J3110" t="s">
        <v>341</v>
      </c>
      <c r="K3110" t="s">
        <v>101</v>
      </c>
      <c r="L3110" t="s">
        <v>50</v>
      </c>
      <c r="N3110" t="s">
        <v>102</v>
      </c>
      <c r="O3110" t="s">
        <v>70</v>
      </c>
      <c r="S3110" t="s">
        <v>7954</v>
      </c>
      <c r="Y3110" t="s">
        <v>42</v>
      </c>
      <c r="AL3110" t="s">
        <v>43</v>
      </c>
    </row>
    <row r="3111" spans="1:38" x14ac:dyDescent="0.25">
      <c r="A3111">
        <v>3109</v>
      </c>
      <c r="B3111" t="s">
        <v>7955</v>
      </c>
      <c r="C3111" s="6" t="s">
        <v>7956</v>
      </c>
      <c r="D3111">
        <v>40</v>
      </c>
      <c r="E3111" t="s">
        <v>46</v>
      </c>
      <c r="F3111" t="s">
        <v>55</v>
      </c>
      <c r="G3111" t="s">
        <v>320</v>
      </c>
      <c r="H3111" t="s">
        <v>49</v>
      </c>
      <c r="I3111" t="s">
        <v>57</v>
      </c>
      <c r="J3111" t="s">
        <v>320</v>
      </c>
      <c r="L3111" t="s">
        <v>70</v>
      </c>
      <c r="N3111" t="s">
        <v>927</v>
      </c>
      <c r="O3111" t="s">
        <v>70</v>
      </c>
      <c r="P3111" t="s">
        <v>320</v>
      </c>
      <c r="S3111" t="s">
        <v>7957</v>
      </c>
      <c r="W3111" t="s">
        <v>42</v>
      </c>
      <c r="Y3111" t="s">
        <v>42</v>
      </c>
      <c r="AC3111" t="s">
        <v>42</v>
      </c>
      <c r="AK3111" t="s">
        <v>42</v>
      </c>
      <c r="AL3111" t="s">
        <v>43</v>
      </c>
    </row>
    <row r="3112" spans="1:38" x14ac:dyDescent="0.25">
      <c r="A3112">
        <v>3110</v>
      </c>
      <c r="B3112" t="s">
        <v>7958</v>
      </c>
      <c r="C3112" s="6" t="s">
        <v>7959</v>
      </c>
      <c r="D3112">
        <v>30</v>
      </c>
      <c r="E3112" t="s">
        <v>54</v>
      </c>
      <c r="F3112" t="s">
        <v>55</v>
      </c>
      <c r="G3112" t="s">
        <v>490</v>
      </c>
      <c r="H3112" t="s">
        <v>101</v>
      </c>
      <c r="J3112" t="s">
        <v>5255</v>
      </c>
      <c r="K3112" t="s">
        <v>101</v>
      </c>
      <c r="L3112" t="s">
        <v>34</v>
      </c>
      <c r="M3112" t="s">
        <v>210</v>
      </c>
      <c r="N3112" t="s">
        <v>170</v>
      </c>
      <c r="O3112" t="s">
        <v>34</v>
      </c>
      <c r="S3112" t="s">
        <v>247</v>
      </c>
      <c r="W3112" t="s">
        <v>42</v>
      </c>
      <c r="AL3112" t="s">
        <v>43</v>
      </c>
    </row>
    <row r="3113" spans="1:38" x14ac:dyDescent="0.25">
      <c r="A3113">
        <v>3111</v>
      </c>
      <c r="B3113" t="s">
        <v>7960</v>
      </c>
      <c r="C3113" s="6" t="s">
        <v>478</v>
      </c>
      <c r="D3113">
        <v>57</v>
      </c>
      <c r="E3113" t="s">
        <v>46</v>
      </c>
      <c r="F3113" t="s">
        <v>55</v>
      </c>
      <c r="G3113" t="s">
        <v>7961</v>
      </c>
      <c r="H3113" t="s">
        <v>137</v>
      </c>
      <c r="I3113" t="s">
        <v>57</v>
      </c>
      <c r="J3113" t="s">
        <v>136</v>
      </c>
      <c r="K3113" t="s">
        <v>137</v>
      </c>
      <c r="L3113" t="s">
        <v>50</v>
      </c>
      <c r="N3113" t="s">
        <v>7962</v>
      </c>
      <c r="O3113" t="s">
        <v>70</v>
      </c>
      <c r="P3113" t="s">
        <v>7961</v>
      </c>
      <c r="Q3113" t="s">
        <v>137</v>
      </c>
      <c r="R3113" t="s">
        <v>57</v>
      </c>
      <c r="S3113" t="s">
        <v>7963</v>
      </c>
      <c r="Y3113" t="s">
        <v>42</v>
      </c>
      <c r="Z3113" t="s">
        <v>42</v>
      </c>
      <c r="AL3113" t="s">
        <v>43</v>
      </c>
    </row>
    <row r="3114" spans="1:38" x14ac:dyDescent="0.25">
      <c r="A3114">
        <v>3112</v>
      </c>
      <c r="B3114" t="s">
        <v>7964</v>
      </c>
      <c r="C3114" s="6" t="s">
        <v>3323</v>
      </c>
      <c r="D3114">
        <v>22</v>
      </c>
      <c r="E3114" t="s">
        <v>46</v>
      </c>
      <c r="F3114" t="s">
        <v>55</v>
      </c>
      <c r="G3114" t="s">
        <v>251</v>
      </c>
      <c r="H3114" t="s">
        <v>251</v>
      </c>
      <c r="I3114" t="s">
        <v>57</v>
      </c>
      <c r="J3114" t="s">
        <v>251</v>
      </c>
      <c r="K3114" t="s">
        <v>251</v>
      </c>
      <c r="L3114" t="s">
        <v>70</v>
      </c>
      <c r="O3114" t="s">
        <v>70</v>
      </c>
      <c r="S3114" t="s">
        <v>7965</v>
      </c>
      <c r="U3114" t="s">
        <v>42</v>
      </c>
      <c r="W3114" t="s">
        <v>42</v>
      </c>
      <c r="AK3114" t="s">
        <v>42</v>
      </c>
      <c r="AL3114" t="s">
        <v>43</v>
      </c>
    </row>
    <row r="3115" spans="1:38" x14ac:dyDescent="0.25">
      <c r="A3115">
        <v>3113</v>
      </c>
      <c r="B3115" t="s">
        <v>7966</v>
      </c>
      <c r="C3115" s="6" t="s">
        <v>1841</v>
      </c>
      <c r="D3115">
        <v>30</v>
      </c>
      <c r="E3115" t="s">
        <v>46</v>
      </c>
      <c r="F3115" t="s">
        <v>55</v>
      </c>
      <c r="G3115" t="s">
        <v>192</v>
      </c>
      <c r="H3115" t="s">
        <v>82</v>
      </c>
      <c r="I3115" t="s">
        <v>57</v>
      </c>
      <c r="J3115" t="s">
        <v>101</v>
      </c>
      <c r="K3115" t="s">
        <v>101</v>
      </c>
      <c r="L3115" t="s">
        <v>70</v>
      </c>
      <c r="N3115" t="s">
        <v>350</v>
      </c>
      <c r="O3115" t="s">
        <v>70</v>
      </c>
      <c r="P3115" t="s">
        <v>101</v>
      </c>
      <c r="Q3115" t="s">
        <v>101</v>
      </c>
      <c r="S3115" t="s">
        <v>89</v>
      </c>
      <c r="U3115" t="s">
        <v>42</v>
      </c>
      <c r="AK3115" t="s">
        <v>42</v>
      </c>
      <c r="AL3115" t="s">
        <v>43</v>
      </c>
    </row>
    <row r="3116" spans="1:38" x14ac:dyDescent="0.25">
      <c r="A3116">
        <v>3114</v>
      </c>
      <c r="B3116" t="s">
        <v>7967</v>
      </c>
      <c r="C3116" s="6" t="s">
        <v>2725</v>
      </c>
      <c r="D3116">
        <v>53</v>
      </c>
      <c r="E3116" t="s">
        <v>54</v>
      </c>
      <c r="F3116" t="s">
        <v>55</v>
      </c>
      <c r="G3116" t="s">
        <v>341</v>
      </c>
      <c r="H3116" t="s">
        <v>101</v>
      </c>
      <c r="I3116" t="s">
        <v>57</v>
      </c>
      <c r="J3116" t="s">
        <v>341</v>
      </c>
      <c r="K3116" t="s">
        <v>101</v>
      </c>
      <c r="L3116" t="s">
        <v>70</v>
      </c>
      <c r="N3116" t="s">
        <v>59</v>
      </c>
      <c r="O3116" t="s">
        <v>70</v>
      </c>
      <c r="P3116" t="s">
        <v>341</v>
      </c>
      <c r="Q3116" t="s">
        <v>101</v>
      </c>
      <c r="S3116" t="s">
        <v>873</v>
      </c>
      <c r="V3116" t="s">
        <v>42</v>
      </c>
      <c r="AL3116" t="s">
        <v>43</v>
      </c>
    </row>
    <row r="3117" spans="1:38" x14ac:dyDescent="0.25">
      <c r="A3117">
        <v>3115</v>
      </c>
      <c r="B3117" t="s">
        <v>7968</v>
      </c>
      <c r="C3117" s="6" t="s">
        <v>7969</v>
      </c>
      <c r="D3117">
        <v>26</v>
      </c>
      <c r="E3117" t="s">
        <v>54</v>
      </c>
      <c r="F3117" t="s">
        <v>55</v>
      </c>
      <c r="G3117" t="s">
        <v>341</v>
      </c>
      <c r="H3117" t="s">
        <v>101</v>
      </c>
      <c r="J3117" t="s">
        <v>341</v>
      </c>
      <c r="K3117" t="s">
        <v>101</v>
      </c>
      <c r="L3117" t="s">
        <v>50</v>
      </c>
      <c r="N3117" t="s">
        <v>83</v>
      </c>
      <c r="O3117" t="s">
        <v>70</v>
      </c>
      <c r="S3117" t="s">
        <v>7970</v>
      </c>
      <c r="U3117" t="s">
        <v>42</v>
      </c>
      <c r="V3117" t="s">
        <v>42</v>
      </c>
      <c r="AL3117" t="s">
        <v>43</v>
      </c>
    </row>
    <row r="3118" spans="1:38" x14ac:dyDescent="0.25">
      <c r="A3118">
        <v>3116</v>
      </c>
      <c r="B3118" t="s">
        <v>7971</v>
      </c>
      <c r="C3118" s="6" t="s">
        <v>7413</v>
      </c>
      <c r="D3118">
        <v>36</v>
      </c>
      <c r="E3118" t="s">
        <v>46</v>
      </c>
      <c r="F3118" t="s">
        <v>55</v>
      </c>
      <c r="G3118" t="s">
        <v>683</v>
      </c>
      <c r="H3118" t="s">
        <v>49</v>
      </c>
      <c r="J3118" t="s">
        <v>683</v>
      </c>
      <c r="K3118" t="s">
        <v>49</v>
      </c>
      <c r="L3118" t="s">
        <v>70</v>
      </c>
      <c r="N3118" t="s">
        <v>598</v>
      </c>
      <c r="O3118" t="s">
        <v>70</v>
      </c>
      <c r="S3118" t="s">
        <v>7972</v>
      </c>
      <c r="AC3118" t="s">
        <v>42</v>
      </c>
      <c r="AI3118" t="s">
        <v>7973</v>
      </c>
      <c r="AL3118" t="s">
        <v>43</v>
      </c>
    </row>
    <row r="3119" spans="1:38" x14ac:dyDescent="0.25">
      <c r="A3119">
        <v>3117</v>
      </c>
      <c r="B3119" t="s">
        <v>7974</v>
      </c>
      <c r="C3119" s="6" t="s">
        <v>5416</v>
      </c>
      <c r="D3119">
        <v>45</v>
      </c>
      <c r="E3119" t="s">
        <v>54</v>
      </c>
      <c r="F3119" t="s">
        <v>55</v>
      </c>
      <c r="G3119" t="s">
        <v>146</v>
      </c>
      <c r="H3119" t="s">
        <v>49</v>
      </c>
      <c r="I3119" t="s">
        <v>57</v>
      </c>
      <c r="J3119" t="s">
        <v>107</v>
      </c>
      <c r="K3119" t="s">
        <v>49</v>
      </c>
      <c r="L3119" t="s">
        <v>34</v>
      </c>
      <c r="M3119" t="s">
        <v>6496</v>
      </c>
      <c r="N3119" t="s">
        <v>350</v>
      </c>
      <c r="O3119" t="s">
        <v>110</v>
      </c>
      <c r="P3119" t="s">
        <v>146</v>
      </c>
      <c r="Q3119" t="s">
        <v>49</v>
      </c>
      <c r="S3119" t="s">
        <v>7975</v>
      </c>
      <c r="V3119" t="s">
        <v>42</v>
      </c>
      <c r="W3119" t="s">
        <v>42</v>
      </c>
      <c r="AD3119" t="s">
        <v>42</v>
      </c>
      <c r="AK3119" t="s">
        <v>42</v>
      </c>
      <c r="AL3119" t="s">
        <v>43</v>
      </c>
    </row>
    <row r="3120" spans="1:38" x14ac:dyDescent="0.25">
      <c r="A3120">
        <v>3118</v>
      </c>
      <c r="B3120" t="s">
        <v>7976</v>
      </c>
      <c r="C3120" s="6" t="s">
        <v>4640</v>
      </c>
      <c r="D3120">
        <v>37</v>
      </c>
      <c r="E3120" t="s">
        <v>46</v>
      </c>
      <c r="F3120" t="s">
        <v>345</v>
      </c>
      <c r="G3120" t="s">
        <v>165</v>
      </c>
      <c r="H3120" t="s">
        <v>93</v>
      </c>
      <c r="I3120" t="s">
        <v>57</v>
      </c>
      <c r="J3120" t="s">
        <v>136</v>
      </c>
      <c r="K3120" t="s">
        <v>137</v>
      </c>
      <c r="L3120" t="s">
        <v>50</v>
      </c>
      <c r="N3120" t="s">
        <v>59</v>
      </c>
      <c r="O3120" t="s">
        <v>60</v>
      </c>
      <c r="P3120" t="s">
        <v>61</v>
      </c>
      <c r="R3120" t="s">
        <v>57</v>
      </c>
      <c r="S3120" t="s">
        <v>873</v>
      </c>
      <c r="V3120" t="s">
        <v>42</v>
      </c>
      <c r="AL3120" t="s">
        <v>43</v>
      </c>
    </row>
    <row r="3121" spans="1:38" x14ac:dyDescent="0.25">
      <c r="A3121">
        <v>3119</v>
      </c>
      <c r="B3121" t="s">
        <v>7977</v>
      </c>
      <c r="C3121" s="6" t="s">
        <v>5830</v>
      </c>
      <c r="D3121">
        <v>26</v>
      </c>
      <c r="E3121" t="s">
        <v>54</v>
      </c>
      <c r="F3121" t="s">
        <v>55</v>
      </c>
      <c r="G3121" t="s">
        <v>525</v>
      </c>
      <c r="H3121" t="s">
        <v>93</v>
      </c>
      <c r="J3121" t="s">
        <v>525</v>
      </c>
      <c r="K3121" t="s">
        <v>93</v>
      </c>
      <c r="L3121" t="s">
        <v>34</v>
      </c>
      <c r="M3121" t="s">
        <v>4802</v>
      </c>
      <c r="N3121" t="s">
        <v>59</v>
      </c>
      <c r="O3121" t="s">
        <v>287</v>
      </c>
      <c r="S3121" t="s">
        <v>538</v>
      </c>
      <c r="U3121" t="s">
        <v>42</v>
      </c>
      <c r="AL3121" t="s">
        <v>43</v>
      </c>
    </row>
    <row r="3122" spans="1:38" x14ac:dyDescent="0.25">
      <c r="A3122">
        <v>3120</v>
      </c>
      <c r="B3122" t="s">
        <v>7978</v>
      </c>
      <c r="C3122" s="6" t="s">
        <v>783</v>
      </c>
      <c r="D3122">
        <v>45</v>
      </c>
      <c r="E3122" t="s">
        <v>46</v>
      </c>
      <c r="F3122" t="s">
        <v>55</v>
      </c>
      <c r="G3122" t="s">
        <v>208</v>
      </c>
      <c r="H3122" t="s">
        <v>93</v>
      </c>
      <c r="J3122" t="s">
        <v>208</v>
      </c>
      <c r="K3122" t="s">
        <v>93</v>
      </c>
      <c r="L3122" t="s">
        <v>50</v>
      </c>
      <c r="N3122" t="s">
        <v>59</v>
      </c>
      <c r="O3122" t="s">
        <v>70</v>
      </c>
      <c r="S3122" t="s">
        <v>51</v>
      </c>
      <c r="V3122" t="s">
        <v>42</v>
      </c>
      <c r="AL3122" t="s">
        <v>43</v>
      </c>
    </row>
    <row r="3123" spans="1:38" x14ac:dyDescent="0.25">
      <c r="A3123">
        <v>3121</v>
      </c>
      <c r="B3123" t="s">
        <v>7979</v>
      </c>
      <c r="C3123" s="6" t="s">
        <v>4693</v>
      </c>
      <c r="D3123">
        <v>49</v>
      </c>
      <c r="E3123" t="s">
        <v>46</v>
      </c>
      <c r="F3123" t="s">
        <v>55</v>
      </c>
      <c r="G3123" t="s">
        <v>683</v>
      </c>
      <c r="H3123" t="s">
        <v>49</v>
      </c>
      <c r="J3123" t="s">
        <v>683</v>
      </c>
      <c r="K3123" t="s">
        <v>49</v>
      </c>
      <c r="L3123" t="s">
        <v>70</v>
      </c>
      <c r="N3123" t="s">
        <v>102</v>
      </c>
      <c r="O3123" t="s">
        <v>70</v>
      </c>
      <c r="S3123" t="s">
        <v>111</v>
      </c>
      <c r="Y3123" t="s">
        <v>42</v>
      </c>
      <c r="AF3123" t="s">
        <v>42</v>
      </c>
      <c r="AL3123" t="s">
        <v>43</v>
      </c>
    </row>
    <row r="3124" spans="1:38" x14ac:dyDescent="0.25">
      <c r="A3124">
        <v>3122</v>
      </c>
      <c r="B3124" t="s">
        <v>7980</v>
      </c>
      <c r="C3124" s="6" t="s">
        <v>7981</v>
      </c>
      <c r="D3124">
        <v>35</v>
      </c>
      <c r="E3124" t="s">
        <v>46</v>
      </c>
      <c r="F3124" t="s">
        <v>55</v>
      </c>
      <c r="G3124" t="s">
        <v>146</v>
      </c>
      <c r="H3124" t="s">
        <v>49</v>
      </c>
      <c r="I3124" t="s">
        <v>57</v>
      </c>
      <c r="J3124" t="s">
        <v>146</v>
      </c>
      <c r="L3124" t="s">
        <v>70</v>
      </c>
      <c r="N3124" t="s">
        <v>102</v>
      </c>
      <c r="O3124" t="s">
        <v>70</v>
      </c>
      <c r="P3124" t="s">
        <v>146</v>
      </c>
      <c r="S3124" t="s">
        <v>7982</v>
      </c>
      <c r="AC3124" t="s">
        <v>42</v>
      </c>
      <c r="AD3124" t="s">
        <v>42</v>
      </c>
      <c r="AK3124" t="s">
        <v>42</v>
      </c>
      <c r="AL3124" t="s">
        <v>43</v>
      </c>
    </row>
    <row r="3125" spans="1:38" x14ac:dyDescent="0.25">
      <c r="A3125">
        <v>3123</v>
      </c>
      <c r="B3125" t="s">
        <v>7983</v>
      </c>
      <c r="C3125" s="6" t="s">
        <v>7984</v>
      </c>
      <c r="D3125">
        <v>46</v>
      </c>
      <c r="E3125" t="s">
        <v>46</v>
      </c>
      <c r="F3125" t="s">
        <v>55</v>
      </c>
      <c r="G3125" t="s">
        <v>341</v>
      </c>
      <c r="H3125" t="s">
        <v>101</v>
      </c>
      <c r="J3125" t="s">
        <v>1049</v>
      </c>
      <c r="K3125" t="s">
        <v>142</v>
      </c>
      <c r="L3125" t="s">
        <v>34</v>
      </c>
      <c r="M3125" t="s">
        <v>280</v>
      </c>
      <c r="N3125" t="s">
        <v>170</v>
      </c>
      <c r="O3125" t="s">
        <v>34</v>
      </c>
      <c r="S3125" t="s">
        <v>3248</v>
      </c>
      <c r="V3125" t="s">
        <v>42</v>
      </c>
      <c r="W3125" t="s">
        <v>42</v>
      </c>
      <c r="AL3125" t="s">
        <v>43</v>
      </c>
    </row>
    <row r="3126" spans="1:38" x14ac:dyDescent="0.25">
      <c r="A3126">
        <v>3124</v>
      </c>
      <c r="B3126" t="s">
        <v>7985</v>
      </c>
      <c r="C3126" s="6" t="s">
        <v>7986</v>
      </c>
      <c r="D3126">
        <v>57</v>
      </c>
      <c r="E3126" t="s">
        <v>46</v>
      </c>
      <c r="F3126" t="s">
        <v>55</v>
      </c>
      <c r="G3126" t="s">
        <v>87</v>
      </c>
      <c r="H3126" t="s">
        <v>82</v>
      </c>
      <c r="I3126" t="s">
        <v>57</v>
      </c>
      <c r="J3126" t="s">
        <v>87</v>
      </c>
      <c r="K3126" t="s">
        <v>82</v>
      </c>
      <c r="L3126" t="s">
        <v>70</v>
      </c>
      <c r="N3126" t="s">
        <v>59</v>
      </c>
      <c r="O3126" t="s">
        <v>70</v>
      </c>
      <c r="P3126" t="s">
        <v>87</v>
      </c>
      <c r="Q3126" t="s">
        <v>82</v>
      </c>
      <c r="R3126" t="s">
        <v>57</v>
      </c>
      <c r="S3126" t="s">
        <v>4506</v>
      </c>
      <c r="AE3126" t="s">
        <v>42</v>
      </c>
      <c r="AL3126" t="s">
        <v>43</v>
      </c>
    </row>
    <row r="3127" spans="1:38" x14ac:dyDescent="0.25">
      <c r="A3127">
        <v>3125</v>
      </c>
      <c r="B3127" t="s">
        <v>7987</v>
      </c>
      <c r="C3127" s="6" t="s">
        <v>4665</v>
      </c>
      <c r="D3127">
        <v>22</v>
      </c>
      <c r="E3127" t="s">
        <v>46</v>
      </c>
      <c r="F3127" t="s">
        <v>74</v>
      </c>
      <c r="G3127" t="s">
        <v>82</v>
      </c>
      <c r="H3127" t="s">
        <v>82</v>
      </c>
      <c r="J3127" t="s">
        <v>82</v>
      </c>
      <c r="K3127" t="s">
        <v>82</v>
      </c>
      <c r="L3127" t="s">
        <v>50</v>
      </c>
      <c r="N3127" t="s">
        <v>102</v>
      </c>
      <c r="O3127" t="s">
        <v>34</v>
      </c>
      <c r="S3127" t="s">
        <v>111</v>
      </c>
      <c r="U3127" t="s">
        <v>42</v>
      </c>
      <c r="AL3127" t="s">
        <v>43</v>
      </c>
    </row>
    <row r="3128" spans="1:38" x14ac:dyDescent="0.25">
      <c r="A3128">
        <v>3126</v>
      </c>
      <c r="B3128" t="s">
        <v>7988</v>
      </c>
      <c r="C3128" s="6" t="s">
        <v>7989</v>
      </c>
      <c r="D3128">
        <v>52</v>
      </c>
      <c r="E3128" t="s">
        <v>46</v>
      </c>
      <c r="F3128" t="s">
        <v>55</v>
      </c>
      <c r="G3128" t="s">
        <v>87</v>
      </c>
      <c r="H3128" t="s">
        <v>82</v>
      </c>
      <c r="I3128" t="s">
        <v>57</v>
      </c>
      <c r="J3128" t="s">
        <v>87</v>
      </c>
      <c r="L3128" t="s">
        <v>70</v>
      </c>
      <c r="N3128" t="s">
        <v>7457</v>
      </c>
      <c r="O3128" t="s">
        <v>70</v>
      </c>
      <c r="P3128" t="s">
        <v>87</v>
      </c>
      <c r="S3128" t="s">
        <v>7990</v>
      </c>
      <c r="AA3128" t="s">
        <v>42</v>
      </c>
      <c r="AF3128" t="s">
        <v>42</v>
      </c>
      <c r="AK3128" t="s">
        <v>42</v>
      </c>
      <c r="AL3128" t="s">
        <v>43</v>
      </c>
    </row>
    <row r="3129" spans="1:38" x14ac:dyDescent="0.25">
      <c r="A3129">
        <v>3127</v>
      </c>
      <c r="B3129" t="s">
        <v>7991</v>
      </c>
      <c r="C3129" s="6" t="s">
        <v>7992</v>
      </c>
      <c r="D3129">
        <v>49</v>
      </c>
      <c r="E3129" t="s">
        <v>46</v>
      </c>
      <c r="F3129" t="s">
        <v>47</v>
      </c>
      <c r="G3129" t="s">
        <v>93</v>
      </c>
      <c r="H3129" t="s">
        <v>93</v>
      </c>
      <c r="J3129" t="s">
        <v>93</v>
      </c>
      <c r="K3129" t="s">
        <v>93</v>
      </c>
      <c r="L3129" t="s">
        <v>70</v>
      </c>
      <c r="N3129" t="s">
        <v>59</v>
      </c>
      <c r="O3129" t="s">
        <v>70</v>
      </c>
      <c r="S3129" t="s">
        <v>1138</v>
      </c>
      <c r="U3129" t="s">
        <v>42</v>
      </c>
      <c r="AA3129" t="s">
        <v>42</v>
      </c>
      <c r="AL3129" t="s">
        <v>43</v>
      </c>
    </row>
    <row r="3130" spans="1:38" x14ac:dyDescent="0.25">
      <c r="A3130">
        <v>3128</v>
      </c>
      <c r="B3130" t="s">
        <v>7993</v>
      </c>
      <c r="C3130" s="6" t="s">
        <v>505</v>
      </c>
      <c r="D3130">
        <v>43</v>
      </c>
      <c r="E3130" t="s">
        <v>46</v>
      </c>
      <c r="F3130" t="s">
        <v>106</v>
      </c>
      <c r="J3130" t="s">
        <v>93</v>
      </c>
      <c r="L3130" t="s">
        <v>50</v>
      </c>
      <c r="N3130" t="s">
        <v>59</v>
      </c>
      <c r="O3130" t="s">
        <v>60</v>
      </c>
      <c r="P3130" t="s">
        <v>93</v>
      </c>
      <c r="S3130" t="s">
        <v>7994</v>
      </c>
      <c r="V3130" t="s">
        <v>42</v>
      </c>
      <c r="W3130" t="s">
        <v>42</v>
      </c>
      <c r="AD3130" t="s">
        <v>42</v>
      </c>
      <c r="AK3130" t="s">
        <v>42</v>
      </c>
      <c r="AL3130" t="s">
        <v>43</v>
      </c>
    </row>
    <row r="3131" spans="1:38" x14ac:dyDescent="0.25">
      <c r="A3131">
        <v>3129</v>
      </c>
      <c r="B3131" t="s">
        <v>7995</v>
      </c>
      <c r="C3131" s="6" t="s">
        <v>7996</v>
      </c>
      <c r="D3131">
        <v>48</v>
      </c>
      <c r="E3131" t="s">
        <v>46</v>
      </c>
      <c r="F3131" t="s">
        <v>106</v>
      </c>
      <c r="G3131" t="s">
        <v>146</v>
      </c>
      <c r="H3131" t="s">
        <v>49</v>
      </c>
      <c r="I3131" t="s">
        <v>57</v>
      </c>
      <c r="J3131" t="s">
        <v>146</v>
      </c>
      <c r="K3131" t="s">
        <v>49</v>
      </c>
      <c r="L3131" t="s">
        <v>70</v>
      </c>
      <c r="O3131" t="s">
        <v>70</v>
      </c>
      <c r="P3131" t="s">
        <v>146</v>
      </c>
      <c r="Q3131" t="s">
        <v>49</v>
      </c>
      <c r="R3131" t="s">
        <v>57</v>
      </c>
      <c r="S3131" t="s">
        <v>565</v>
      </c>
      <c r="U3131" t="s">
        <v>42</v>
      </c>
      <c r="AK3131" t="s">
        <v>42</v>
      </c>
      <c r="AL3131" t="s">
        <v>43</v>
      </c>
    </row>
    <row r="3132" spans="1:38" x14ac:dyDescent="0.25">
      <c r="A3132">
        <v>3130</v>
      </c>
      <c r="B3132" t="s">
        <v>7997</v>
      </c>
      <c r="C3132" s="6" t="s">
        <v>7998</v>
      </c>
      <c r="D3132">
        <v>30</v>
      </c>
      <c r="E3132" t="s">
        <v>54</v>
      </c>
      <c r="F3132" t="s">
        <v>55</v>
      </c>
      <c r="G3132" t="s">
        <v>1247</v>
      </c>
      <c r="J3132" t="s">
        <v>82</v>
      </c>
      <c r="K3132" t="s">
        <v>82</v>
      </c>
      <c r="L3132" t="s">
        <v>50</v>
      </c>
      <c r="N3132" t="s">
        <v>69</v>
      </c>
      <c r="O3132" t="s">
        <v>287</v>
      </c>
      <c r="S3132" t="s">
        <v>147</v>
      </c>
      <c r="U3132" t="s">
        <v>42</v>
      </c>
      <c r="AA3132" t="s">
        <v>42</v>
      </c>
      <c r="AL3132" t="s">
        <v>43</v>
      </c>
    </row>
    <row r="3133" spans="1:38" x14ac:dyDescent="0.25">
      <c r="A3133">
        <v>3131</v>
      </c>
      <c r="B3133" t="s">
        <v>7999</v>
      </c>
      <c r="C3133" s="6" t="s">
        <v>2404</v>
      </c>
      <c r="D3133">
        <v>63</v>
      </c>
      <c r="E3133" t="s">
        <v>54</v>
      </c>
      <c r="F3133" t="s">
        <v>55</v>
      </c>
      <c r="G3133" t="s">
        <v>3983</v>
      </c>
      <c r="H3133" t="s">
        <v>49</v>
      </c>
      <c r="I3133" t="s">
        <v>57</v>
      </c>
      <c r="J3133" t="s">
        <v>3983</v>
      </c>
      <c r="K3133" t="s">
        <v>49</v>
      </c>
      <c r="L3133" t="s">
        <v>70</v>
      </c>
      <c r="N3133" t="s">
        <v>166</v>
      </c>
      <c r="O3133" t="s">
        <v>70</v>
      </c>
      <c r="P3133" t="s">
        <v>3983</v>
      </c>
      <c r="Q3133" t="s">
        <v>49</v>
      </c>
      <c r="R3133" t="s">
        <v>57</v>
      </c>
      <c r="S3133" t="s">
        <v>8000</v>
      </c>
      <c r="W3133" t="s">
        <v>42</v>
      </c>
      <c r="AC3133" t="s">
        <v>42</v>
      </c>
      <c r="AI3133" t="s">
        <v>2682</v>
      </c>
      <c r="AL3133" t="s">
        <v>43</v>
      </c>
    </row>
    <row r="3134" spans="1:38" x14ac:dyDescent="0.25">
      <c r="A3134">
        <v>3132</v>
      </c>
      <c r="B3134" t="s">
        <v>8001</v>
      </c>
      <c r="C3134" s="6" t="s">
        <v>8002</v>
      </c>
      <c r="D3134">
        <v>38</v>
      </c>
      <c r="E3134" t="s">
        <v>46</v>
      </c>
      <c r="F3134" t="s">
        <v>55</v>
      </c>
      <c r="G3134" t="s">
        <v>208</v>
      </c>
      <c r="H3134" t="s">
        <v>93</v>
      </c>
      <c r="I3134" t="s">
        <v>57</v>
      </c>
      <c r="J3134" t="s">
        <v>208</v>
      </c>
      <c r="L3134" t="s">
        <v>50</v>
      </c>
      <c r="N3134" t="s">
        <v>59</v>
      </c>
      <c r="O3134" t="s">
        <v>70</v>
      </c>
      <c r="P3134" t="s">
        <v>208</v>
      </c>
      <c r="S3134" t="s">
        <v>1029</v>
      </c>
      <c r="U3134" t="s">
        <v>42</v>
      </c>
      <c r="V3134" t="s">
        <v>42</v>
      </c>
      <c r="AA3134" t="s">
        <v>42</v>
      </c>
      <c r="AK3134" t="s">
        <v>42</v>
      </c>
      <c r="AL3134" t="s">
        <v>43</v>
      </c>
    </row>
    <row r="3135" spans="1:38" x14ac:dyDescent="0.25">
      <c r="A3135">
        <v>3133</v>
      </c>
      <c r="B3135" t="s">
        <v>8003</v>
      </c>
      <c r="C3135" s="6" t="s">
        <v>8004</v>
      </c>
      <c r="D3135">
        <v>37</v>
      </c>
      <c r="E3135" t="s">
        <v>46</v>
      </c>
      <c r="F3135" t="s">
        <v>55</v>
      </c>
      <c r="G3135" t="s">
        <v>422</v>
      </c>
      <c r="H3135" t="s">
        <v>82</v>
      </c>
      <c r="I3135" t="s">
        <v>57</v>
      </c>
      <c r="J3135" t="s">
        <v>422</v>
      </c>
      <c r="L3135" t="s">
        <v>70</v>
      </c>
      <c r="N3135" t="s">
        <v>59</v>
      </c>
      <c r="O3135" t="s">
        <v>70</v>
      </c>
      <c r="P3135" t="s">
        <v>422</v>
      </c>
      <c r="S3135" t="s">
        <v>8005</v>
      </c>
      <c r="U3135" t="s">
        <v>42</v>
      </c>
      <c r="V3135" t="s">
        <v>42</v>
      </c>
      <c r="W3135" t="s">
        <v>42</v>
      </c>
      <c r="AK3135" t="s">
        <v>42</v>
      </c>
      <c r="AL3135" t="s">
        <v>43</v>
      </c>
    </row>
    <row r="3136" spans="1:38" x14ac:dyDescent="0.25">
      <c r="A3136">
        <v>3134</v>
      </c>
      <c r="B3136" t="s">
        <v>8006</v>
      </c>
      <c r="C3136" s="6" t="s">
        <v>8007</v>
      </c>
      <c r="D3136">
        <v>62</v>
      </c>
      <c r="E3136" t="s">
        <v>46</v>
      </c>
      <c r="F3136" t="s">
        <v>55</v>
      </c>
      <c r="G3136" t="s">
        <v>496</v>
      </c>
      <c r="J3136" t="s">
        <v>496</v>
      </c>
      <c r="K3136" t="s">
        <v>101</v>
      </c>
      <c r="L3136" t="s">
        <v>70</v>
      </c>
      <c r="N3136" t="s">
        <v>59</v>
      </c>
      <c r="O3136" t="s">
        <v>70</v>
      </c>
      <c r="S3136" t="s">
        <v>2563</v>
      </c>
      <c r="U3136" t="s">
        <v>42</v>
      </c>
      <c r="AA3136" t="s">
        <v>42</v>
      </c>
      <c r="AL3136" t="s">
        <v>43</v>
      </c>
    </row>
    <row r="3137" spans="1:38" x14ac:dyDescent="0.25">
      <c r="A3137">
        <v>3135</v>
      </c>
      <c r="B3137" t="s">
        <v>8008</v>
      </c>
      <c r="C3137" s="6" t="s">
        <v>8009</v>
      </c>
      <c r="D3137">
        <v>17</v>
      </c>
      <c r="E3137" t="s">
        <v>54</v>
      </c>
      <c r="F3137" t="s">
        <v>55</v>
      </c>
      <c r="G3137" t="s">
        <v>165</v>
      </c>
      <c r="H3137" t="s">
        <v>93</v>
      </c>
      <c r="I3137" t="s">
        <v>57</v>
      </c>
      <c r="J3137" t="s">
        <v>165</v>
      </c>
      <c r="K3137" t="s">
        <v>93</v>
      </c>
      <c r="L3137" t="s">
        <v>50</v>
      </c>
      <c r="N3137" t="s">
        <v>170</v>
      </c>
      <c r="O3137" t="s">
        <v>70</v>
      </c>
      <c r="P3137" t="s">
        <v>165</v>
      </c>
      <c r="Q3137" t="s">
        <v>93</v>
      </c>
      <c r="S3137" t="s">
        <v>7299</v>
      </c>
      <c r="U3137" t="s">
        <v>42</v>
      </c>
      <c r="W3137" t="s">
        <v>42</v>
      </c>
      <c r="X3137" t="s">
        <v>42</v>
      </c>
      <c r="AK3137" t="s">
        <v>42</v>
      </c>
      <c r="AL3137" t="s">
        <v>43</v>
      </c>
    </row>
    <row r="3138" spans="1:38" x14ac:dyDescent="0.25">
      <c r="A3138">
        <v>3136</v>
      </c>
      <c r="B3138" t="s">
        <v>8010</v>
      </c>
      <c r="C3138" s="6" t="s">
        <v>4296</v>
      </c>
      <c r="D3138">
        <v>35</v>
      </c>
      <c r="E3138" t="s">
        <v>46</v>
      </c>
      <c r="F3138" t="s">
        <v>55</v>
      </c>
      <c r="G3138" t="s">
        <v>165</v>
      </c>
      <c r="J3138" t="s">
        <v>165</v>
      </c>
      <c r="L3138" t="s">
        <v>70</v>
      </c>
      <c r="N3138" t="s">
        <v>59</v>
      </c>
      <c r="O3138" t="s">
        <v>70</v>
      </c>
      <c r="S3138" t="s">
        <v>342</v>
      </c>
      <c r="U3138" t="s">
        <v>42</v>
      </c>
      <c r="AL3138" t="s">
        <v>43</v>
      </c>
    </row>
    <row r="3139" spans="1:38" x14ac:dyDescent="0.25">
      <c r="A3139">
        <v>3137</v>
      </c>
      <c r="B3139" t="s">
        <v>8011</v>
      </c>
      <c r="C3139" s="6" t="s">
        <v>8012</v>
      </c>
      <c r="D3139">
        <v>54</v>
      </c>
      <c r="E3139" t="s">
        <v>46</v>
      </c>
      <c r="F3139" t="s">
        <v>55</v>
      </c>
      <c r="G3139" t="s">
        <v>107</v>
      </c>
      <c r="H3139" t="s">
        <v>49</v>
      </c>
      <c r="I3139" t="s">
        <v>57</v>
      </c>
      <c r="J3139" t="s">
        <v>107</v>
      </c>
      <c r="L3139" t="s">
        <v>70</v>
      </c>
      <c r="N3139" t="s">
        <v>59</v>
      </c>
      <c r="O3139" t="s">
        <v>70</v>
      </c>
      <c r="P3139" t="s">
        <v>107</v>
      </c>
      <c r="S3139" t="s">
        <v>3347</v>
      </c>
      <c r="U3139" t="s">
        <v>42</v>
      </c>
      <c r="V3139" t="s">
        <v>42</v>
      </c>
      <c r="W3139" t="s">
        <v>42</v>
      </c>
      <c r="AK3139" t="s">
        <v>42</v>
      </c>
      <c r="AL3139" t="s">
        <v>43</v>
      </c>
    </row>
    <row r="3140" spans="1:38" x14ac:dyDescent="0.25">
      <c r="A3140">
        <v>3138</v>
      </c>
      <c r="B3140" t="s">
        <v>8013</v>
      </c>
      <c r="C3140" s="6" t="s">
        <v>619</v>
      </c>
      <c r="D3140">
        <v>50</v>
      </c>
      <c r="E3140" t="s">
        <v>46</v>
      </c>
      <c r="F3140" t="s">
        <v>47</v>
      </c>
      <c r="G3140" t="s">
        <v>1804</v>
      </c>
      <c r="H3140" t="s">
        <v>82</v>
      </c>
      <c r="I3140" t="s">
        <v>57</v>
      </c>
      <c r="J3140" t="s">
        <v>82</v>
      </c>
      <c r="K3140" t="s">
        <v>82</v>
      </c>
      <c r="L3140" t="s">
        <v>50</v>
      </c>
      <c r="N3140" t="s">
        <v>8014</v>
      </c>
      <c r="O3140" t="s">
        <v>60</v>
      </c>
      <c r="P3140" t="s">
        <v>61</v>
      </c>
      <c r="S3140" t="s">
        <v>8015</v>
      </c>
      <c r="V3140" t="s">
        <v>42</v>
      </c>
      <c r="AL3140" t="s">
        <v>43</v>
      </c>
    </row>
    <row r="3141" spans="1:38" x14ac:dyDescent="0.25">
      <c r="A3141">
        <v>3139</v>
      </c>
      <c r="B3141" t="s">
        <v>8016</v>
      </c>
      <c r="C3141" s="6" t="s">
        <v>8017</v>
      </c>
      <c r="D3141">
        <v>32</v>
      </c>
      <c r="E3141" t="s">
        <v>46</v>
      </c>
      <c r="F3141" t="s">
        <v>55</v>
      </c>
      <c r="G3141" t="s">
        <v>836</v>
      </c>
      <c r="J3141" t="s">
        <v>836</v>
      </c>
      <c r="K3141" t="s">
        <v>82</v>
      </c>
      <c r="L3141" t="s">
        <v>70</v>
      </c>
      <c r="N3141" t="s">
        <v>59</v>
      </c>
      <c r="O3141" t="s">
        <v>70</v>
      </c>
      <c r="S3141" t="s">
        <v>538</v>
      </c>
      <c r="U3141" t="s">
        <v>42</v>
      </c>
      <c r="AL3141" t="s">
        <v>43</v>
      </c>
    </row>
    <row r="3142" spans="1:38" x14ac:dyDescent="0.25">
      <c r="A3142">
        <v>3140</v>
      </c>
      <c r="B3142" t="s">
        <v>8018</v>
      </c>
      <c r="C3142" s="6" t="s">
        <v>8019</v>
      </c>
      <c r="D3142">
        <v>57</v>
      </c>
      <c r="E3142" t="s">
        <v>46</v>
      </c>
      <c r="F3142" t="s">
        <v>55</v>
      </c>
      <c r="G3142" t="s">
        <v>1548</v>
      </c>
      <c r="J3142" t="s">
        <v>1548</v>
      </c>
      <c r="L3142" t="s">
        <v>70</v>
      </c>
      <c r="N3142" t="s">
        <v>102</v>
      </c>
      <c r="O3142" t="s">
        <v>70</v>
      </c>
      <c r="S3142" t="s">
        <v>8020</v>
      </c>
      <c r="T3142" t="s">
        <v>4842</v>
      </c>
      <c r="AC3142" t="s">
        <v>42</v>
      </c>
      <c r="AL3142" t="s">
        <v>43</v>
      </c>
    </row>
    <row r="3143" spans="1:38" x14ac:dyDescent="0.25">
      <c r="A3143">
        <v>3141</v>
      </c>
      <c r="B3143" t="s">
        <v>8021</v>
      </c>
      <c r="C3143" s="6" t="s">
        <v>4755</v>
      </c>
      <c r="D3143">
        <v>51</v>
      </c>
      <c r="E3143" t="s">
        <v>46</v>
      </c>
      <c r="F3143" t="s">
        <v>55</v>
      </c>
      <c r="G3143" t="s">
        <v>320</v>
      </c>
      <c r="H3143" t="s">
        <v>49</v>
      </c>
      <c r="I3143" t="s">
        <v>57</v>
      </c>
      <c r="J3143" t="s">
        <v>320</v>
      </c>
      <c r="K3143" t="s">
        <v>49</v>
      </c>
      <c r="L3143" t="s">
        <v>34</v>
      </c>
      <c r="M3143" t="s">
        <v>4802</v>
      </c>
      <c r="N3143" t="s">
        <v>2978</v>
      </c>
      <c r="O3143" t="s">
        <v>70</v>
      </c>
      <c r="P3143" t="s">
        <v>320</v>
      </c>
      <c r="Q3143" t="s">
        <v>49</v>
      </c>
      <c r="R3143" t="s">
        <v>57</v>
      </c>
      <c r="S3143" t="s">
        <v>8022</v>
      </c>
      <c r="U3143" t="s">
        <v>42</v>
      </c>
      <c r="V3143" t="s">
        <v>42</v>
      </c>
      <c r="W3143" t="s">
        <v>42</v>
      </c>
      <c r="AC3143" t="s">
        <v>42</v>
      </c>
      <c r="AL3143" t="s">
        <v>43</v>
      </c>
    </row>
    <row r="3144" spans="1:38" x14ac:dyDescent="0.25">
      <c r="A3144">
        <v>3142</v>
      </c>
      <c r="B3144" t="s">
        <v>8023</v>
      </c>
      <c r="C3144" s="6" t="s">
        <v>1535</v>
      </c>
      <c r="D3144">
        <v>43</v>
      </c>
      <c r="E3144" t="s">
        <v>46</v>
      </c>
      <c r="F3144" t="s">
        <v>55</v>
      </c>
      <c r="G3144" t="s">
        <v>5710</v>
      </c>
      <c r="H3144" t="s">
        <v>137</v>
      </c>
      <c r="I3144" t="s">
        <v>57</v>
      </c>
      <c r="J3144" t="s">
        <v>5710</v>
      </c>
      <c r="K3144" t="s">
        <v>137</v>
      </c>
      <c r="L3144" t="s">
        <v>70</v>
      </c>
      <c r="N3144" t="s">
        <v>59</v>
      </c>
      <c r="O3144" t="s">
        <v>70</v>
      </c>
      <c r="P3144" t="s">
        <v>5710</v>
      </c>
      <c r="Q3144" t="s">
        <v>137</v>
      </c>
      <c r="S3144" t="s">
        <v>4274</v>
      </c>
      <c r="W3144" t="s">
        <v>42</v>
      </c>
      <c r="X3144" t="s">
        <v>42</v>
      </c>
      <c r="AA3144" t="s">
        <v>42</v>
      </c>
      <c r="AK3144" t="s">
        <v>42</v>
      </c>
      <c r="AL3144" t="s">
        <v>43</v>
      </c>
    </row>
    <row r="3145" spans="1:38" x14ac:dyDescent="0.25">
      <c r="A3145">
        <v>3143</v>
      </c>
      <c r="B3145" t="s">
        <v>8024</v>
      </c>
      <c r="C3145" s="6" t="s">
        <v>4658</v>
      </c>
      <c r="D3145">
        <v>56</v>
      </c>
      <c r="E3145" t="s">
        <v>54</v>
      </c>
      <c r="F3145" t="s">
        <v>55</v>
      </c>
      <c r="G3145" t="s">
        <v>178</v>
      </c>
      <c r="H3145" t="s">
        <v>82</v>
      </c>
      <c r="I3145" t="s">
        <v>57</v>
      </c>
      <c r="J3145" t="s">
        <v>178</v>
      </c>
      <c r="L3145" t="s">
        <v>50</v>
      </c>
      <c r="N3145" t="s">
        <v>59</v>
      </c>
      <c r="O3145" t="s">
        <v>70</v>
      </c>
      <c r="P3145" t="s">
        <v>178</v>
      </c>
      <c r="S3145" t="s">
        <v>8025</v>
      </c>
      <c r="U3145" t="s">
        <v>42</v>
      </c>
      <c r="AA3145" t="s">
        <v>42</v>
      </c>
      <c r="AK3145" t="s">
        <v>42</v>
      </c>
      <c r="AL3145" t="s">
        <v>43</v>
      </c>
    </row>
    <row r="3146" spans="1:38" x14ac:dyDescent="0.25">
      <c r="A3146">
        <v>3144</v>
      </c>
      <c r="B3146" t="s">
        <v>8026</v>
      </c>
      <c r="C3146" s="6" t="s">
        <v>3236</v>
      </c>
      <c r="D3146">
        <v>21</v>
      </c>
      <c r="E3146" t="s">
        <v>54</v>
      </c>
      <c r="F3146" t="s">
        <v>55</v>
      </c>
      <c r="G3146" t="s">
        <v>362</v>
      </c>
      <c r="H3146" t="s">
        <v>251</v>
      </c>
      <c r="I3146" t="s">
        <v>57</v>
      </c>
      <c r="J3146" t="s">
        <v>362</v>
      </c>
      <c r="K3146" t="s">
        <v>251</v>
      </c>
      <c r="L3146" t="s">
        <v>70</v>
      </c>
      <c r="N3146" t="s">
        <v>59</v>
      </c>
      <c r="O3146" t="s">
        <v>60</v>
      </c>
      <c r="S3146" t="s">
        <v>8027</v>
      </c>
      <c r="V3146" t="s">
        <v>42</v>
      </c>
      <c r="W3146" t="s">
        <v>42</v>
      </c>
      <c r="X3146" t="s">
        <v>42</v>
      </c>
      <c r="AC3146" t="s">
        <v>42</v>
      </c>
      <c r="AE3146" t="s">
        <v>42</v>
      </c>
      <c r="AI3146" t="s">
        <v>8028</v>
      </c>
      <c r="AK3146" t="s">
        <v>42</v>
      </c>
      <c r="AL3146" t="s">
        <v>43</v>
      </c>
    </row>
    <row r="3147" spans="1:38" x14ac:dyDescent="0.25">
      <c r="A3147">
        <v>3145</v>
      </c>
      <c r="B3147" t="s">
        <v>8029</v>
      </c>
      <c r="C3147" s="6" t="s">
        <v>8030</v>
      </c>
      <c r="D3147">
        <v>56</v>
      </c>
      <c r="E3147" t="s">
        <v>46</v>
      </c>
      <c r="F3147" t="s">
        <v>106</v>
      </c>
      <c r="G3147" t="s">
        <v>101</v>
      </c>
      <c r="H3147" t="s">
        <v>101</v>
      </c>
      <c r="J3147" t="s">
        <v>101</v>
      </c>
      <c r="K3147" t="s">
        <v>101</v>
      </c>
      <c r="L3147" t="s">
        <v>70</v>
      </c>
      <c r="N3147" t="s">
        <v>59</v>
      </c>
      <c r="O3147" t="s">
        <v>70</v>
      </c>
      <c r="S3147" t="s">
        <v>51</v>
      </c>
      <c r="V3147" t="s">
        <v>42</v>
      </c>
      <c r="AL3147" t="s">
        <v>43</v>
      </c>
    </row>
    <row r="3148" spans="1:38" x14ac:dyDescent="0.25">
      <c r="A3148">
        <v>3146</v>
      </c>
      <c r="B3148" t="s">
        <v>8031</v>
      </c>
      <c r="C3148" s="6" t="s">
        <v>8032</v>
      </c>
      <c r="D3148">
        <v>44</v>
      </c>
      <c r="E3148" t="s">
        <v>46</v>
      </c>
      <c r="F3148" t="s">
        <v>55</v>
      </c>
      <c r="G3148" t="s">
        <v>101</v>
      </c>
      <c r="J3148" t="s">
        <v>101</v>
      </c>
      <c r="L3148" t="s">
        <v>50</v>
      </c>
      <c r="N3148" t="s">
        <v>166</v>
      </c>
      <c r="O3148" t="s">
        <v>70</v>
      </c>
      <c r="S3148" t="s">
        <v>8033</v>
      </c>
      <c r="U3148" t="s">
        <v>42</v>
      </c>
      <c r="V3148" t="s">
        <v>42</v>
      </c>
      <c r="W3148" t="s">
        <v>42</v>
      </c>
      <c r="Y3148" t="s">
        <v>42</v>
      </c>
      <c r="AC3148" t="s">
        <v>42</v>
      </c>
      <c r="AL3148" t="s">
        <v>43</v>
      </c>
    </row>
    <row r="3149" spans="1:38" x14ac:dyDescent="0.25">
      <c r="A3149">
        <v>3147</v>
      </c>
      <c r="B3149" t="s">
        <v>8034</v>
      </c>
      <c r="C3149" s="6" t="s">
        <v>5096</v>
      </c>
      <c r="D3149">
        <v>46</v>
      </c>
      <c r="E3149" t="s">
        <v>46</v>
      </c>
      <c r="F3149" t="s">
        <v>55</v>
      </c>
      <c r="J3149" t="s">
        <v>82</v>
      </c>
      <c r="K3149" t="s">
        <v>82</v>
      </c>
      <c r="L3149" t="s">
        <v>34</v>
      </c>
      <c r="M3149" t="s">
        <v>8035</v>
      </c>
      <c r="N3149" t="s">
        <v>59</v>
      </c>
      <c r="O3149" t="s">
        <v>1960</v>
      </c>
      <c r="P3149" t="s">
        <v>82</v>
      </c>
      <c r="Q3149" t="s">
        <v>82</v>
      </c>
      <c r="R3149" t="s">
        <v>57</v>
      </c>
      <c r="S3149" t="s">
        <v>412</v>
      </c>
      <c r="W3149" t="s">
        <v>42</v>
      </c>
      <c r="AL3149" t="s">
        <v>43</v>
      </c>
    </row>
    <row r="3150" spans="1:38" x14ac:dyDescent="0.25">
      <c r="A3150">
        <v>3148</v>
      </c>
      <c r="B3150" t="s">
        <v>8036</v>
      </c>
      <c r="C3150" s="6" t="s">
        <v>8037</v>
      </c>
      <c r="D3150">
        <v>24</v>
      </c>
      <c r="E3150" t="s">
        <v>54</v>
      </c>
      <c r="F3150" t="s">
        <v>55</v>
      </c>
      <c r="G3150" t="s">
        <v>974</v>
      </c>
      <c r="H3150" t="s">
        <v>137</v>
      </c>
      <c r="I3150" t="s">
        <v>57</v>
      </c>
      <c r="J3150" t="s">
        <v>82</v>
      </c>
      <c r="K3150" t="s">
        <v>82</v>
      </c>
      <c r="L3150" t="s">
        <v>50</v>
      </c>
      <c r="N3150" t="s">
        <v>3193</v>
      </c>
      <c r="O3150" t="s">
        <v>70</v>
      </c>
      <c r="P3150" t="s">
        <v>836</v>
      </c>
      <c r="Q3150" t="s">
        <v>82</v>
      </c>
      <c r="R3150" t="s">
        <v>57</v>
      </c>
      <c r="S3150" t="s">
        <v>8038</v>
      </c>
      <c r="U3150" t="s">
        <v>42</v>
      </c>
      <c r="W3150" t="s">
        <v>42</v>
      </c>
      <c r="AE3150" t="s">
        <v>42</v>
      </c>
      <c r="AL3150" t="s">
        <v>43</v>
      </c>
    </row>
    <row r="3151" spans="1:38" x14ac:dyDescent="0.25">
      <c r="A3151">
        <v>3149</v>
      </c>
      <c r="B3151" t="s">
        <v>8039</v>
      </c>
      <c r="C3151" s="6" t="s">
        <v>3956</v>
      </c>
      <c r="D3151">
        <v>21</v>
      </c>
      <c r="E3151" t="s">
        <v>46</v>
      </c>
      <c r="F3151" t="s">
        <v>55</v>
      </c>
      <c r="G3151" t="s">
        <v>49</v>
      </c>
      <c r="H3151" t="s">
        <v>49</v>
      </c>
      <c r="I3151" t="s">
        <v>57</v>
      </c>
      <c r="J3151" t="s">
        <v>49</v>
      </c>
      <c r="K3151" t="s">
        <v>49</v>
      </c>
      <c r="L3151" t="s">
        <v>70</v>
      </c>
      <c r="P3151" t="s">
        <v>49</v>
      </c>
      <c r="Q3151" t="s">
        <v>49</v>
      </c>
      <c r="R3151" t="s">
        <v>57</v>
      </c>
      <c r="S3151" t="s">
        <v>8040</v>
      </c>
      <c r="U3151" t="s">
        <v>42</v>
      </c>
      <c r="W3151" t="s">
        <v>42</v>
      </c>
      <c r="AL3151" t="s">
        <v>43</v>
      </c>
    </row>
    <row r="3152" spans="1:38" x14ac:dyDescent="0.25">
      <c r="A3152">
        <v>3150</v>
      </c>
      <c r="B3152" t="s">
        <v>8041</v>
      </c>
      <c r="C3152" s="6" t="s">
        <v>1581</v>
      </c>
      <c r="D3152">
        <v>63</v>
      </c>
      <c r="E3152" t="s">
        <v>46</v>
      </c>
      <c r="F3152" t="s">
        <v>55</v>
      </c>
      <c r="G3152" t="s">
        <v>178</v>
      </c>
      <c r="J3152" t="s">
        <v>178</v>
      </c>
      <c r="K3152" t="s">
        <v>82</v>
      </c>
      <c r="L3152" t="s">
        <v>70</v>
      </c>
      <c r="N3152" t="s">
        <v>69</v>
      </c>
      <c r="O3152" t="s">
        <v>70</v>
      </c>
      <c r="S3152" t="s">
        <v>8042</v>
      </c>
      <c r="V3152" t="s">
        <v>42</v>
      </c>
      <c r="AL3152" t="s">
        <v>43</v>
      </c>
    </row>
    <row r="3153" spans="1:38" x14ac:dyDescent="0.25">
      <c r="A3153">
        <v>3151</v>
      </c>
      <c r="B3153" t="s">
        <v>8043</v>
      </c>
      <c r="C3153" s="6" t="s">
        <v>8044</v>
      </c>
      <c r="D3153">
        <v>31</v>
      </c>
      <c r="E3153" t="s">
        <v>46</v>
      </c>
      <c r="F3153" t="s">
        <v>55</v>
      </c>
      <c r="G3153" t="s">
        <v>320</v>
      </c>
      <c r="H3153" t="s">
        <v>49</v>
      </c>
      <c r="I3153" t="s">
        <v>57</v>
      </c>
      <c r="J3153" t="s">
        <v>146</v>
      </c>
      <c r="K3153" t="s">
        <v>49</v>
      </c>
      <c r="L3153" t="s">
        <v>34</v>
      </c>
      <c r="O3153" t="s">
        <v>4242</v>
      </c>
      <c r="P3153" t="s">
        <v>146</v>
      </c>
      <c r="Q3153" t="s">
        <v>49</v>
      </c>
      <c r="R3153" t="s">
        <v>57</v>
      </c>
      <c r="S3153" t="s">
        <v>8045</v>
      </c>
      <c r="W3153" t="s">
        <v>42</v>
      </c>
      <c r="AK3153" t="s">
        <v>42</v>
      </c>
      <c r="AL3153" t="s">
        <v>43</v>
      </c>
    </row>
    <row r="3154" spans="1:38" x14ac:dyDescent="0.25">
      <c r="A3154">
        <v>3152</v>
      </c>
      <c r="B3154" t="s">
        <v>8046</v>
      </c>
      <c r="C3154" s="6" t="s">
        <v>91</v>
      </c>
      <c r="D3154">
        <v>56</v>
      </c>
      <c r="E3154" t="s">
        <v>46</v>
      </c>
      <c r="F3154" t="s">
        <v>55</v>
      </c>
      <c r="G3154" t="s">
        <v>889</v>
      </c>
      <c r="H3154" t="s">
        <v>202</v>
      </c>
      <c r="J3154" t="s">
        <v>889</v>
      </c>
      <c r="K3154" t="s">
        <v>202</v>
      </c>
      <c r="L3154" t="s">
        <v>70</v>
      </c>
      <c r="N3154" t="s">
        <v>8047</v>
      </c>
      <c r="O3154" t="s">
        <v>70</v>
      </c>
      <c r="S3154" t="s">
        <v>8048</v>
      </c>
      <c r="Y3154" t="s">
        <v>42</v>
      </c>
      <c r="AA3154" t="s">
        <v>42</v>
      </c>
      <c r="AC3154" t="s">
        <v>42</v>
      </c>
      <c r="AL3154" t="s">
        <v>43</v>
      </c>
    </row>
    <row r="3155" spans="1:38" x14ac:dyDescent="0.25">
      <c r="A3155">
        <v>3153</v>
      </c>
      <c r="B3155" t="s">
        <v>8049</v>
      </c>
      <c r="C3155" s="6" t="s">
        <v>632</v>
      </c>
      <c r="D3155">
        <v>29</v>
      </c>
      <c r="E3155" t="s">
        <v>46</v>
      </c>
      <c r="F3155" t="s">
        <v>55</v>
      </c>
      <c r="G3155" t="s">
        <v>81</v>
      </c>
      <c r="H3155" t="s">
        <v>82</v>
      </c>
      <c r="I3155" t="s">
        <v>57</v>
      </c>
      <c r="J3155" t="s">
        <v>81</v>
      </c>
      <c r="L3155" t="s">
        <v>70</v>
      </c>
      <c r="N3155" t="s">
        <v>69</v>
      </c>
      <c r="O3155" t="s">
        <v>70</v>
      </c>
      <c r="P3155" t="s">
        <v>81</v>
      </c>
      <c r="S3155" t="s">
        <v>180</v>
      </c>
      <c r="W3155" t="s">
        <v>42</v>
      </c>
      <c r="AK3155" t="s">
        <v>42</v>
      </c>
      <c r="AL3155" t="s">
        <v>43</v>
      </c>
    </row>
    <row r="3156" spans="1:38" x14ac:dyDescent="0.25">
      <c r="A3156">
        <v>3154</v>
      </c>
      <c r="B3156" t="s">
        <v>8050</v>
      </c>
      <c r="C3156" s="6" t="s">
        <v>2551</v>
      </c>
      <c r="D3156">
        <v>42</v>
      </c>
      <c r="E3156" t="s">
        <v>46</v>
      </c>
      <c r="F3156" t="s">
        <v>55</v>
      </c>
      <c r="G3156" t="s">
        <v>178</v>
      </c>
      <c r="H3156" t="s">
        <v>82</v>
      </c>
      <c r="I3156" t="s">
        <v>57</v>
      </c>
      <c r="J3156" t="s">
        <v>178</v>
      </c>
      <c r="K3156" t="s">
        <v>82</v>
      </c>
      <c r="L3156" t="s">
        <v>70</v>
      </c>
      <c r="O3156" t="s">
        <v>70</v>
      </c>
      <c r="S3156" t="s">
        <v>2563</v>
      </c>
      <c r="U3156" t="s">
        <v>42</v>
      </c>
      <c r="AA3156" t="s">
        <v>42</v>
      </c>
      <c r="AK3156" t="s">
        <v>42</v>
      </c>
      <c r="AL3156" t="s">
        <v>43</v>
      </c>
    </row>
    <row r="3157" spans="1:38" x14ac:dyDescent="0.25">
      <c r="A3157">
        <v>3155</v>
      </c>
      <c r="B3157" t="s">
        <v>8051</v>
      </c>
      <c r="C3157" s="6" t="s">
        <v>8052</v>
      </c>
      <c r="D3157">
        <v>26</v>
      </c>
      <c r="E3157" t="s">
        <v>46</v>
      </c>
      <c r="F3157" t="s">
        <v>55</v>
      </c>
      <c r="G3157" t="s">
        <v>341</v>
      </c>
      <c r="H3157" t="s">
        <v>101</v>
      </c>
      <c r="I3157" t="s">
        <v>57</v>
      </c>
      <c r="J3157" t="s">
        <v>341</v>
      </c>
      <c r="L3157" t="s">
        <v>34</v>
      </c>
      <c r="M3157" t="s">
        <v>8053</v>
      </c>
      <c r="N3157" t="s">
        <v>69</v>
      </c>
      <c r="O3157" t="s">
        <v>70</v>
      </c>
      <c r="P3157" t="s">
        <v>341</v>
      </c>
      <c r="S3157" t="s">
        <v>538</v>
      </c>
      <c r="U3157" t="s">
        <v>42</v>
      </c>
      <c r="AK3157" t="s">
        <v>42</v>
      </c>
      <c r="AL3157" t="s">
        <v>43</v>
      </c>
    </row>
    <row r="3158" spans="1:38" x14ac:dyDescent="0.25">
      <c r="A3158">
        <v>3156</v>
      </c>
      <c r="B3158" t="s">
        <v>8054</v>
      </c>
      <c r="C3158" s="6" t="s">
        <v>4069</v>
      </c>
      <c r="D3158">
        <v>44</v>
      </c>
      <c r="E3158" t="s">
        <v>46</v>
      </c>
      <c r="F3158" t="s">
        <v>55</v>
      </c>
      <c r="G3158" t="s">
        <v>2923</v>
      </c>
      <c r="H3158" t="s">
        <v>137</v>
      </c>
      <c r="I3158" t="s">
        <v>57</v>
      </c>
      <c r="J3158" t="s">
        <v>2923</v>
      </c>
      <c r="L3158" t="s">
        <v>70</v>
      </c>
      <c r="N3158" t="s">
        <v>69</v>
      </c>
      <c r="O3158" t="s">
        <v>70</v>
      </c>
      <c r="P3158" t="s">
        <v>2923</v>
      </c>
      <c r="S3158" t="s">
        <v>578</v>
      </c>
      <c r="U3158" t="s">
        <v>42</v>
      </c>
      <c r="AA3158" t="s">
        <v>42</v>
      </c>
      <c r="AK3158" t="s">
        <v>42</v>
      </c>
      <c r="AL3158" t="s">
        <v>43</v>
      </c>
    </row>
    <row r="3159" spans="1:38" x14ac:dyDescent="0.25">
      <c r="A3159">
        <v>3157</v>
      </c>
      <c r="B3159" t="s">
        <v>8055</v>
      </c>
      <c r="C3159" s="6" t="s">
        <v>8056</v>
      </c>
      <c r="D3159">
        <v>48</v>
      </c>
      <c r="E3159" t="s">
        <v>54</v>
      </c>
      <c r="F3159" t="s">
        <v>55</v>
      </c>
      <c r="G3159" t="s">
        <v>8057</v>
      </c>
      <c r="J3159" t="s">
        <v>208</v>
      </c>
      <c r="L3159" t="s">
        <v>50</v>
      </c>
      <c r="N3159" t="s">
        <v>6797</v>
      </c>
      <c r="O3159" t="s">
        <v>975</v>
      </c>
      <c r="S3159" t="s">
        <v>8058</v>
      </c>
      <c r="AA3159" t="s">
        <v>42</v>
      </c>
      <c r="AC3159" t="s">
        <v>42</v>
      </c>
      <c r="AI3159" t="s">
        <v>8059</v>
      </c>
      <c r="AL3159" t="s">
        <v>43</v>
      </c>
    </row>
    <row r="3160" spans="1:38" x14ac:dyDescent="0.25">
      <c r="A3160">
        <v>3158</v>
      </c>
      <c r="B3160" t="s">
        <v>8060</v>
      </c>
      <c r="C3160" s="6" t="s">
        <v>4337</v>
      </c>
      <c r="D3160">
        <v>29</v>
      </c>
      <c r="E3160" t="s">
        <v>46</v>
      </c>
      <c r="F3160" t="s">
        <v>55</v>
      </c>
      <c r="G3160" t="s">
        <v>58</v>
      </c>
      <c r="J3160" t="s">
        <v>58</v>
      </c>
      <c r="K3160" t="s">
        <v>49</v>
      </c>
      <c r="L3160" t="s">
        <v>70</v>
      </c>
      <c r="N3160" t="s">
        <v>166</v>
      </c>
      <c r="O3160" t="s">
        <v>70</v>
      </c>
      <c r="S3160" t="s">
        <v>8061</v>
      </c>
      <c r="U3160" t="s">
        <v>42</v>
      </c>
      <c r="AB3160" t="s">
        <v>42</v>
      </c>
      <c r="AI3160" t="s">
        <v>719</v>
      </c>
      <c r="AL3160" t="s">
        <v>43</v>
      </c>
    </row>
    <row r="3161" spans="1:38" x14ac:dyDescent="0.25">
      <c r="A3161">
        <v>3159</v>
      </c>
      <c r="B3161" t="s">
        <v>8062</v>
      </c>
      <c r="C3161" s="6" t="s">
        <v>459</v>
      </c>
      <c r="D3161">
        <v>23</v>
      </c>
      <c r="E3161" t="s">
        <v>54</v>
      </c>
      <c r="F3161" t="s">
        <v>47</v>
      </c>
      <c r="G3161" t="s">
        <v>107</v>
      </c>
      <c r="H3161" t="s">
        <v>49</v>
      </c>
      <c r="I3161" t="s">
        <v>57</v>
      </c>
      <c r="J3161" t="s">
        <v>107</v>
      </c>
      <c r="K3161" t="s">
        <v>49</v>
      </c>
      <c r="L3161" t="s">
        <v>70</v>
      </c>
      <c r="N3161" t="s">
        <v>59</v>
      </c>
      <c r="O3161" t="s">
        <v>70</v>
      </c>
      <c r="P3161" t="s">
        <v>107</v>
      </c>
      <c r="Q3161" t="s">
        <v>49</v>
      </c>
      <c r="S3161" t="s">
        <v>8063</v>
      </c>
      <c r="W3161" t="s">
        <v>42</v>
      </c>
      <c r="AK3161" t="s">
        <v>42</v>
      </c>
      <c r="AL3161" t="s">
        <v>43</v>
      </c>
    </row>
    <row r="3162" spans="1:38" x14ac:dyDescent="0.25">
      <c r="A3162">
        <v>3160</v>
      </c>
      <c r="B3162" t="s">
        <v>8064</v>
      </c>
      <c r="C3162" s="6" t="s">
        <v>6565</v>
      </c>
      <c r="D3162">
        <v>23</v>
      </c>
      <c r="E3162" t="s">
        <v>46</v>
      </c>
      <c r="F3162" t="s">
        <v>55</v>
      </c>
      <c r="G3162" t="s">
        <v>151</v>
      </c>
      <c r="H3162" t="s">
        <v>93</v>
      </c>
      <c r="I3162" t="s">
        <v>57</v>
      </c>
      <c r="J3162" t="s">
        <v>151</v>
      </c>
      <c r="L3162" t="s">
        <v>50</v>
      </c>
      <c r="N3162" t="s">
        <v>927</v>
      </c>
      <c r="O3162" t="s">
        <v>70</v>
      </c>
      <c r="P3162" t="s">
        <v>151</v>
      </c>
      <c r="S3162" t="s">
        <v>412</v>
      </c>
      <c r="W3162" t="s">
        <v>42</v>
      </c>
      <c r="AK3162" t="s">
        <v>42</v>
      </c>
      <c r="AL3162" t="s">
        <v>43</v>
      </c>
    </row>
    <row r="3163" spans="1:38" x14ac:dyDescent="0.25">
      <c r="A3163">
        <v>3161</v>
      </c>
      <c r="B3163" t="s">
        <v>8065</v>
      </c>
      <c r="C3163" s="6" t="s">
        <v>8066</v>
      </c>
      <c r="D3163">
        <v>23</v>
      </c>
      <c r="E3163" t="s">
        <v>46</v>
      </c>
      <c r="F3163" t="s">
        <v>106</v>
      </c>
      <c r="G3163" t="s">
        <v>48</v>
      </c>
      <c r="H3163" t="s">
        <v>49</v>
      </c>
      <c r="I3163" t="s">
        <v>57</v>
      </c>
      <c r="J3163" t="s">
        <v>48</v>
      </c>
      <c r="L3163" t="s">
        <v>70</v>
      </c>
      <c r="N3163" t="s">
        <v>927</v>
      </c>
      <c r="O3163" t="s">
        <v>70</v>
      </c>
      <c r="P3163" t="s">
        <v>48</v>
      </c>
      <c r="S3163" t="s">
        <v>8067</v>
      </c>
      <c r="V3163" t="s">
        <v>42</v>
      </c>
      <c r="AC3163" t="s">
        <v>42</v>
      </c>
      <c r="AI3163" t="s">
        <v>8068</v>
      </c>
      <c r="AK3163" t="s">
        <v>42</v>
      </c>
      <c r="AL3163" t="s">
        <v>43</v>
      </c>
    </row>
    <row r="3164" spans="1:38" x14ac:dyDescent="0.25">
      <c r="A3164">
        <v>3162</v>
      </c>
      <c r="B3164" t="s">
        <v>8069</v>
      </c>
      <c r="C3164" s="6" t="s">
        <v>5170</v>
      </c>
      <c r="D3164">
        <v>55</v>
      </c>
      <c r="E3164" t="s">
        <v>46</v>
      </c>
      <c r="F3164" t="s">
        <v>55</v>
      </c>
      <c r="G3164" t="s">
        <v>1097</v>
      </c>
      <c r="H3164" t="s">
        <v>142</v>
      </c>
      <c r="I3164" t="s">
        <v>57</v>
      </c>
      <c r="J3164" t="s">
        <v>1097</v>
      </c>
      <c r="K3164" t="s">
        <v>142</v>
      </c>
      <c r="L3164" t="s">
        <v>70</v>
      </c>
      <c r="N3164" t="s">
        <v>350</v>
      </c>
      <c r="O3164" t="s">
        <v>70</v>
      </c>
      <c r="P3164" t="s">
        <v>1097</v>
      </c>
      <c r="Q3164" t="s">
        <v>142</v>
      </c>
      <c r="R3164" t="s">
        <v>57</v>
      </c>
      <c r="S3164" t="s">
        <v>6894</v>
      </c>
      <c r="V3164" t="s">
        <v>42</v>
      </c>
      <c r="W3164" t="s">
        <v>42</v>
      </c>
      <c r="AL3164" t="s">
        <v>43</v>
      </c>
    </row>
    <row r="3165" spans="1:38" x14ac:dyDescent="0.25">
      <c r="A3165">
        <v>3163</v>
      </c>
      <c r="B3165" t="s">
        <v>8070</v>
      </c>
      <c r="C3165" s="6" t="s">
        <v>4953</v>
      </c>
      <c r="D3165">
        <v>26</v>
      </c>
      <c r="E3165" t="s">
        <v>46</v>
      </c>
      <c r="F3165" t="s">
        <v>55</v>
      </c>
      <c r="G3165" t="s">
        <v>422</v>
      </c>
      <c r="J3165" t="s">
        <v>82</v>
      </c>
      <c r="K3165" t="s">
        <v>82</v>
      </c>
      <c r="L3165" t="s">
        <v>34</v>
      </c>
      <c r="M3165" t="s">
        <v>8071</v>
      </c>
      <c r="N3165" t="s">
        <v>59</v>
      </c>
      <c r="O3165" t="s">
        <v>179</v>
      </c>
      <c r="S3165" t="s">
        <v>538</v>
      </c>
      <c r="U3165" t="s">
        <v>42</v>
      </c>
      <c r="AL3165" t="s">
        <v>43</v>
      </c>
    </row>
    <row r="3166" spans="1:38" x14ac:dyDescent="0.25">
      <c r="A3166">
        <v>3164</v>
      </c>
      <c r="B3166" t="s">
        <v>8072</v>
      </c>
      <c r="C3166" s="6" t="s">
        <v>678</v>
      </c>
      <c r="D3166">
        <v>35</v>
      </c>
      <c r="E3166" t="s">
        <v>46</v>
      </c>
      <c r="F3166" t="s">
        <v>55</v>
      </c>
      <c r="G3166" t="s">
        <v>337</v>
      </c>
      <c r="H3166" t="s">
        <v>137</v>
      </c>
      <c r="I3166" t="s">
        <v>57</v>
      </c>
      <c r="J3166" t="s">
        <v>5480</v>
      </c>
      <c r="K3166" t="s">
        <v>137</v>
      </c>
      <c r="L3166" t="s">
        <v>34</v>
      </c>
      <c r="N3166" t="s">
        <v>59</v>
      </c>
      <c r="O3166" t="s">
        <v>287</v>
      </c>
      <c r="P3166" t="s">
        <v>5480</v>
      </c>
      <c r="Q3166" t="s">
        <v>137</v>
      </c>
      <c r="S3166" t="s">
        <v>412</v>
      </c>
      <c r="W3166" t="s">
        <v>42</v>
      </c>
      <c r="AK3166" t="s">
        <v>42</v>
      </c>
      <c r="AL3166" t="s">
        <v>43</v>
      </c>
    </row>
    <row r="3167" spans="1:38" x14ac:dyDescent="0.25">
      <c r="A3167">
        <v>3165</v>
      </c>
      <c r="B3167" t="s">
        <v>8073</v>
      </c>
      <c r="C3167" s="6" t="s">
        <v>8074</v>
      </c>
      <c r="D3167">
        <v>32</v>
      </c>
      <c r="E3167" t="s">
        <v>54</v>
      </c>
      <c r="F3167" t="s">
        <v>106</v>
      </c>
      <c r="G3167" t="s">
        <v>178</v>
      </c>
      <c r="H3167" t="s">
        <v>82</v>
      </c>
      <c r="I3167" t="s">
        <v>57</v>
      </c>
      <c r="J3167" t="s">
        <v>178</v>
      </c>
      <c r="L3167" t="s">
        <v>70</v>
      </c>
      <c r="N3167" t="s">
        <v>102</v>
      </c>
      <c r="O3167" t="s">
        <v>70</v>
      </c>
      <c r="P3167" t="s">
        <v>178</v>
      </c>
      <c r="S3167" t="s">
        <v>8075</v>
      </c>
      <c r="Y3167" t="s">
        <v>42</v>
      </c>
      <c r="AC3167" t="s">
        <v>42</v>
      </c>
      <c r="AK3167" t="s">
        <v>42</v>
      </c>
      <c r="AL3167" t="s">
        <v>43</v>
      </c>
    </row>
    <row r="3168" spans="1:38" x14ac:dyDescent="0.25">
      <c r="A3168">
        <v>3166</v>
      </c>
      <c r="B3168" t="s">
        <v>8076</v>
      </c>
      <c r="C3168" s="6" t="s">
        <v>2710</v>
      </c>
      <c r="D3168">
        <v>29</v>
      </c>
      <c r="E3168" t="s">
        <v>46</v>
      </c>
      <c r="F3168" t="s">
        <v>55</v>
      </c>
      <c r="G3168" t="s">
        <v>81</v>
      </c>
      <c r="H3168" t="s">
        <v>82</v>
      </c>
      <c r="I3168" t="s">
        <v>57</v>
      </c>
      <c r="J3168" t="s">
        <v>81</v>
      </c>
      <c r="L3168" t="s">
        <v>70</v>
      </c>
      <c r="N3168" t="s">
        <v>69</v>
      </c>
      <c r="O3168" t="s">
        <v>70</v>
      </c>
      <c r="P3168" t="s">
        <v>81</v>
      </c>
      <c r="S3168" t="s">
        <v>392</v>
      </c>
      <c r="V3168" t="s">
        <v>42</v>
      </c>
      <c r="W3168" t="s">
        <v>42</v>
      </c>
      <c r="AK3168" t="s">
        <v>42</v>
      </c>
      <c r="AL3168" t="s">
        <v>43</v>
      </c>
    </row>
    <row r="3169" spans="1:38" x14ac:dyDescent="0.25">
      <c r="A3169">
        <v>3167</v>
      </c>
      <c r="B3169" t="s">
        <v>8077</v>
      </c>
      <c r="C3169" s="6" t="s">
        <v>1604</v>
      </c>
      <c r="D3169">
        <v>39</v>
      </c>
      <c r="E3169" t="s">
        <v>46</v>
      </c>
      <c r="F3169" t="s">
        <v>55</v>
      </c>
      <c r="G3169" t="s">
        <v>165</v>
      </c>
      <c r="H3169" t="s">
        <v>93</v>
      </c>
      <c r="I3169" t="s">
        <v>57</v>
      </c>
      <c r="J3169" t="s">
        <v>93</v>
      </c>
      <c r="K3169" t="s">
        <v>93</v>
      </c>
      <c r="L3169" t="s">
        <v>50</v>
      </c>
      <c r="N3169" t="s">
        <v>59</v>
      </c>
      <c r="O3169" t="s">
        <v>4051</v>
      </c>
      <c r="P3169" t="s">
        <v>93</v>
      </c>
      <c r="Q3169" t="s">
        <v>93</v>
      </c>
      <c r="S3169" t="s">
        <v>8078</v>
      </c>
      <c r="AA3169" t="s">
        <v>42</v>
      </c>
      <c r="AL3169" t="s">
        <v>43</v>
      </c>
    </row>
    <row r="3170" spans="1:38" x14ac:dyDescent="0.25">
      <c r="A3170">
        <v>3168</v>
      </c>
      <c r="B3170" t="s">
        <v>8079</v>
      </c>
      <c r="C3170" s="6" t="s">
        <v>2808</v>
      </c>
      <c r="D3170">
        <v>33</v>
      </c>
      <c r="E3170" t="s">
        <v>46</v>
      </c>
      <c r="F3170" t="s">
        <v>55</v>
      </c>
      <c r="G3170" t="s">
        <v>1213</v>
      </c>
      <c r="H3170" t="s">
        <v>142</v>
      </c>
      <c r="I3170" t="s">
        <v>57</v>
      </c>
      <c r="J3170" t="s">
        <v>1213</v>
      </c>
      <c r="L3170" t="s">
        <v>70</v>
      </c>
      <c r="N3170" t="s">
        <v>59</v>
      </c>
      <c r="O3170" t="s">
        <v>70</v>
      </c>
      <c r="P3170" t="s">
        <v>1213</v>
      </c>
      <c r="S3170" t="s">
        <v>517</v>
      </c>
      <c r="U3170" t="s">
        <v>42</v>
      </c>
      <c r="V3170" t="s">
        <v>42</v>
      </c>
      <c r="AK3170" t="s">
        <v>42</v>
      </c>
      <c r="AL3170" t="s">
        <v>43</v>
      </c>
    </row>
    <row r="3171" spans="1:38" x14ac:dyDescent="0.25">
      <c r="A3171">
        <v>3169</v>
      </c>
      <c r="B3171" t="s">
        <v>8080</v>
      </c>
      <c r="C3171" s="6" t="s">
        <v>8081</v>
      </c>
      <c r="D3171">
        <v>52</v>
      </c>
      <c r="E3171" t="s">
        <v>46</v>
      </c>
      <c r="F3171" t="s">
        <v>55</v>
      </c>
      <c r="G3171" t="s">
        <v>97</v>
      </c>
      <c r="H3171" t="s">
        <v>82</v>
      </c>
      <c r="J3171" t="s">
        <v>97</v>
      </c>
      <c r="K3171" t="s">
        <v>82</v>
      </c>
      <c r="L3171" t="s">
        <v>70</v>
      </c>
      <c r="N3171" t="s">
        <v>8082</v>
      </c>
      <c r="O3171" t="s">
        <v>70</v>
      </c>
      <c r="S3171" t="s">
        <v>8083</v>
      </c>
      <c r="AB3171" t="s">
        <v>42</v>
      </c>
      <c r="AD3171" t="s">
        <v>42</v>
      </c>
      <c r="AL3171" t="s">
        <v>43</v>
      </c>
    </row>
    <row r="3172" spans="1:38" x14ac:dyDescent="0.25">
      <c r="A3172">
        <v>3170</v>
      </c>
      <c r="B3172" t="s">
        <v>8084</v>
      </c>
      <c r="C3172" s="6" t="s">
        <v>8085</v>
      </c>
      <c r="D3172">
        <v>35</v>
      </c>
      <c r="E3172" t="s">
        <v>46</v>
      </c>
      <c r="F3172" t="s">
        <v>55</v>
      </c>
      <c r="G3172" t="s">
        <v>8086</v>
      </c>
      <c r="J3172" t="s">
        <v>8087</v>
      </c>
      <c r="K3172" t="s">
        <v>82</v>
      </c>
      <c r="L3172" t="s">
        <v>34</v>
      </c>
      <c r="M3172" t="s">
        <v>6397</v>
      </c>
      <c r="N3172" t="s">
        <v>69</v>
      </c>
      <c r="O3172" t="s">
        <v>287</v>
      </c>
      <c r="S3172" t="s">
        <v>8088</v>
      </c>
      <c r="U3172" t="s">
        <v>42</v>
      </c>
      <c r="AC3172" t="s">
        <v>42</v>
      </c>
      <c r="AL3172" t="s">
        <v>43</v>
      </c>
    </row>
    <row r="3173" spans="1:38" x14ac:dyDescent="0.25">
      <c r="A3173">
        <v>3171</v>
      </c>
      <c r="B3173" t="s">
        <v>8089</v>
      </c>
      <c r="C3173" s="6" t="s">
        <v>8090</v>
      </c>
      <c r="D3173">
        <v>49</v>
      </c>
      <c r="E3173" t="s">
        <v>54</v>
      </c>
      <c r="F3173" t="s">
        <v>55</v>
      </c>
      <c r="G3173" t="s">
        <v>2091</v>
      </c>
      <c r="J3173" t="s">
        <v>1804</v>
      </c>
      <c r="K3173" t="s">
        <v>82</v>
      </c>
      <c r="L3173" t="s">
        <v>34</v>
      </c>
      <c r="M3173" t="s">
        <v>2792</v>
      </c>
      <c r="N3173" t="s">
        <v>8091</v>
      </c>
      <c r="O3173" t="s">
        <v>34</v>
      </c>
      <c r="S3173" t="s">
        <v>8092</v>
      </c>
      <c r="AA3173" t="s">
        <v>42</v>
      </c>
      <c r="AC3173" t="s">
        <v>42</v>
      </c>
      <c r="AD3173" t="s">
        <v>42</v>
      </c>
      <c r="AL3173" t="s">
        <v>43</v>
      </c>
    </row>
    <row r="3174" spans="1:38" x14ac:dyDescent="0.25">
      <c r="A3174">
        <v>3172</v>
      </c>
      <c r="B3174" t="s">
        <v>8093</v>
      </c>
      <c r="C3174" s="6" t="s">
        <v>1573</v>
      </c>
      <c r="D3174">
        <v>61</v>
      </c>
      <c r="E3174" t="s">
        <v>46</v>
      </c>
      <c r="F3174" t="s">
        <v>55</v>
      </c>
      <c r="G3174" t="s">
        <v>178</v>
      </c>
      <c r="H3174" t="s">
        <v>82</v>
      </c>
      <c r="I3174" t="s">
        <v>57</v>
      </c>
      <c r="J3174" t="s">
        <v>178</v>
      </c>
      <c r="L3174" t="s">
        <v>70</v>
      </c>
      <c r="N3174" t="s">
        <v>69</v>
      </c>
      <c r="O3174" t="s">
        <v>70</v>
      </c>
      <c r="P3174" t="s">
        <v>178</v>
      </c>
      <c r="S3174" t="s">
        <v>828</v>
      </c>
      <c r="U3174" t="s">
        <v>42</v>
      </c>
      <c r="W3174" t="s">
        <v>42</v>
      </c>
      <c r="AK3174" t="s">
        <v>42</v>
      </c>
      <c r="AL3174" t="s">
        <v>43</v>
      </c>
    </row>
    <row r="3175" spans="1:38" x14ac:dyDescent="0.25">
      <c r="A3175">
        <v>3173</v>
      </c>
      <c r="B3175" t="s">
        <v>8094</v>
      </c>
      <c r="C3175" s="6" t="s">
        <v>803</v>
      </c>
      <c r="D3175">
        <v>39</v>
      </c>
      <c r="E3175" t="s">
        <v>46</v>
      </c>
      <c r="F3175" t="s">
        <v>55</v>
      </c>
      <c r="G3175" t="s">
        <v>136</v>
      </c>
      <c r="H3175" t="s">
        <v>137</v>
      </c>
      <c r="I3175" t="s">
        <v>57</v>
      </c>
      <c r="J3175" t="s">
        <v>136</v>
      </c>
      <c r="L3175" t="s">
        <v>70</v>
      </c>
      <c r="N3175" t="s">
        <v>59</v>
      </c>
      <c r="O3175" t="s">
        <v>70</v>
      </c>
      <c r="P3175" t="s">
        <v>136</v>
      </c>
      <c r="S3175" t="s">
        <v>7170</v>
      </c>
      <c r="U3175" t="s">
        <v>42</v>
      </c>
      <c r="V3175" t="s">
        <v>42</v>
      </c>
      <c r="W3175" t="s">
        <v>42</v>
      </c>
      <c r="AK3175" t="s">
        <v>42</v>
      </c>
      <c r="AL3175" t="s">
        <v>43</v>
      </c>
    </row>
    <row r="3176" spans="1:38" x14ac:dyDescent="0.25">
      <c r="A3176">
        <v>3174</v>
      </c>
      <c r="B3176" t="s">
        <v>8095</v>
      </c>
      <c r="C3176" s="6" t="s">
        <v>5392</v>
      </c>
      <c r="D3176">
        <v>21</v>
      </c>
      <c r="E3176" t="s">
        <v>46</v>
      </c>
      <c r="F3176" t="s">
        <v>55</v>
      </c>
      <c r="G3176" t="s">
        <v>136</v>
      </c>
      <c r="H3176" t="s">
        <v>137</v>
      </c>
      <c r="J3176" t="s">
        <v>136</v>
      </c>
      <c r="K3176" t="s">
        <v>137</v>
      </c>
      <c r="L3176" t="s">
        <v>50</v>
      </c>
      <c r="N3176" t="s">
        <v>83</v>
      </c>
      <c r="O3176" t="s">
        <v>70</v>
      </c>
      <c r="S3176" t="s">
        <v>111</v>
      </c>
      <c r="V3176" t="s">
        <v>42</v>
      </c>
      <c r="AC3176" t="s">
        <v>42</v>
      </c>
      <c r="AL3176" t="s">
        <v>43</v>
      </c>
    </row>
    <row r="3177" spans="1:38" x14ac:dyDescent="0.25">
      <c r="A3177">
        <v>3175</v>
      </c>
      <c r="B3177" t="s">
        <v>8096</v>
      </c>
      <c r="C3177" s="6" t="s">
        <v>8097</v>
      </c>
      <c r="D3177">
        <v>51</v>
      </c>
      <c r="E3177" t="s">
        <v>46</v>
      </c>
      <c r="F3177" t="s">
        <v>47</v>
      </c>
      <c r="G3177" t="s">
        <v>208</v>
      </c>
      <c r="H3177" t="s">
        <v>93</v>
      </c>
      <c r="J3177" t="s">
        <v>208</v>
      </c>
      <c r="K3177" t="s">
        <v>93</v>
      </c>
      <c r="L3177" t="s">
        <v>70</v>
      </c>
      <c r="N3177" t="s">
        <v>269</v>
      </c>
      <c r="O3177" t="s">
        <v>70</v>
      </c>
      <c r="S3177" t="s">
        <v>111</v>
      </c>
      <c r="U3177" t="s">
        <v>42</v>
      </c>
      <c r="V3177" t="s">
        <v>42</v>
      </c>
      <c r="AL3177" t="s">
        <v>43</v>
      </c>
    </row>
    <row r="3178" spans="1:38" x14ac:dyDescent="0.25">
      <c r="A3178">
        <v>3176</v>
      </c>
      <c r="B3178" t="s">
        <v>8098</v>
      </c>
      <c r="C3178" s="6" t="s">
        <v>3943</v>
      </c>
      <c r="D3178">
        <v>50</v>
      </c>
      <c r="E3178" t="s">
        <v>46</v>
      </c>
      <c r="F3178" t="s">
        <v>55</v>
      </c>
      <c r="G3178" t="s">
        <v>250</v>
      </c>
      <c r="I3178" t="s">
        <v>57</v>
      </c>
      <c r="J3178" t="s">
        <v>192</v>
      </c>
      <c r="L3178" t="s">
        <v>34</v>
      </c>
      <c r="M3178" t="s">
        <v>1019</v>
      </c>
      <c r="N3178" t="s">
        <v>59</v>
      </c>
      <c r="O3178" t="s">
        <v>34</v>
      </c>
      <c r="P3178" t="s">
        <v>192</v>
      </c>
      <c r="Q3178" t="s">
        <v>82</v>
      </c>
      <c r="R3178" t="s">
        <v>57</v>
      </c>
      <c r="S3178" t="s">
        <v>8099</v>
      </c>
      <c r="U3178" t="s">
        <v>42</v>
      </c>
      <c r="V3178" t="s">
        <v>42</v>
      </c>
      <c r="W3178" t="s">
        <v>42</v>
      </c>
      <c r="AL3178" t="s">
        <v>43</v>
      </c>
    </row>
    <row r="3179" spans="1:38" x14ac:dyDescent="0.25">
      <c r="A3179">
        <v>3177</v>
      </c>
      <c r="B3179" t="s">
        <v>8100</v>
      </c>
      <c r="C3179" s="6" t="s">
        <v>2214</v>
      </c>
      <c r="D3179">
        <v>31</v>
      </c>
      <c r="E3179" t="s">
        <v>46</v>
      </c>
      <c r="F3179" t="s">
        <v>55</v>
      </c>
      <c r="G3179" t="s">
        <v>82</v>
      </c>
      <c r="H3179" t="s">
        <v>82</v>
      </c>
      <c r="I3179" t="s">
        <v>57</v>
      </c>
      <c r="J3179" t="s">
        <v>82</v>
      </c>
      <c r="L3179" t="s">
        <v>70</v>
      </c>
      <c r="N3179" t="s">
        <v>69</v>
      </c>
      <c r="O3179" t="s">
        <v>70</v>
      </c>
      <c r="P3179" t="s">
        <v>82</v>
      </c>
      <c r="S3179" t="s">
        <v>252</v>
      </c>
      <c r="U3179" t="s">
        <v>42</v>
      </c>
      <c r="W3179" t="s">
        <v>42</v>
      </c>
      <c r="AK3179" t="s">
        <v>42</v>
      </c>
      <c r="AL3179" t="s">
        <v>43</v>
      </c>
    </row>
    <row r="3180" spans="1:38" x14ac:dyDescent="0.25">
      <c r="A3180">
        <v>3178</v>
      </c>
      <c r="B3180" t="s">
        <v>8101</v>
      </c>
      <c r="C3180" s="6" t="s">
        <v>6531</v>
      </c>
      <c r="D3180">
        <v>42</v>
      </c>
      <c r="E3180" t="s">
        <v>46</v>
      </c>
      <c r="F3180" t="s">
        <v>106</v>
      </c>
      <c r="G3180" t="s">
        <v>260</v>
      </c>
      <c r="H3180" t="s">
        <v>49</v>
      </c>
      <c r="I3180" t="s">
        <v>57</v>
      </c>
      <c r="J3180" t="s">
        <v>260</v>
      </c>
      <c r="K3180" t="s">
        <v>49</v>
      </c>
      <c r="L3180" t="s">
        <v>50</v>
      </c>
      <c r="N3180" t="s">
        <v>170</v>
      </c>
      <c r="O3180" t="s">
        <v>70</v>
      </c>
      <c r="P3180" t="s">
        <v>260</v>
      </c>
      <c r="Q3180" t="s">
        <v>49</v>
      </c>
      <c r="S3180" t="s">
        <v>8102</v>
      </c>
      <c r="Y3180" t="s">
        <v>42</v>
      </c>
      <c r="AC3180" t="s">
        <v>42</v>
      </c>
      <c r="AJ3180" t="s">
        <v>42</v>
      </c>
      <c r="AK3180" t="s">
        <v>42</v>
      </c>
      <c r="AL3180" t="s">
        <v>43</v>
      </c>
    </row>
    <row r="3181" spans="1:38" x14ac:dyDescent="0.25">
      <c r="A3181">
        <v>3179</v>
      </c>
      <c r="B3181" t="s">
        <v>8103</v>
      </c>
      <c r="C3181" s="6" t="s">
        <v>8104</v>
      </c>
      <c r="D3181">
        <v>22</v>
      </c>
      <c r="E3181" t="s">
        <v>46</v>
      </c>
      <c r="F3181" t="s">
        <v>55</v>
      </c>
      <c r="G3181" t="s">
        <v>192</v>
      </c>
      <c r="H3181" t="s">
        <v>82</v>
      </c>
      <c r="I3181" t="s">
        <v>57</v>
      </c>
      <c r="J3181" t="s">
        <v>192</v>
      </c>
      <c r="L3181" t="s">
        <v>70</v>
      </c>
      <c r="N3181" t="s">
        <v>170</v>
      </c>
      <c r="O3181" t="s">
        <v>70</v>
      </c>
      <c r="P3181" t="s">
        <v>192</v>
      </c>
      <c r="S3181" t="s">
        <v>8105</v>
      </c>
      <c r="U3181" t="s">
        <v>42</v>
      </c>
      <c r="V3181" t="s">
        <v>42</v>
      </c>
      <c r="W3181" t="s">
        <v>42</v>
      </c>
      <c r="AK3181" t="s">
        <v>42</v>
      </c>
      <c r="AL3181" t="s">
        <v>43</v>
      </c>
    </row>
    <row r="3182" spans="1:38" x14ac:dyDescent="0.25">
      <c r="A3182">
        <v>3180</v>
      </c>
      <c r="B3182" t="s">
        <v>8106</v>
      </c>
      <c r="C3182" s="6" t="s">
        <v>8107</v>
      </c>
      <c r="D3182">
        <v>44</v>
      </c>
      <c r="E3182" t="s">
        <v>46</v>
      </c>
      <c r="F3182" t="s">
        <v>55</v>
      </c>
      <c r="G3182" t="s">
        <v>208</v>
      </c>
      <c r="H3182" t="s">
        <v>93</v>
      </c>
      <c r="J3182" t="s">
        <v>208</v>
      </c>
      <c r="K3182" t="s">
        <v>93</v>
      </c>
      <c r="L3182" t="s">
        <v>70</v>
      </c>
      <c r="N3182" t="s">
        <v>83</v>
      </c>
      <c r="O3182" t="s">
        <v>70</v>
      </c>
      <c r="S3182" t="s">
        <v>84</v>
      </c>
      <c r="U3182" t="s">
        <v>42</v>
      </c>
      <c r="AL3182" t="s">
        <v>43</v>
      </c>
    </row>
    <row r="3183" spans="1:38" x14ac:dyDescent="0.25">
      <c r="A3183">
        <v>3181</v>
      </c>
      <c r="B3183" t="s">
        <v>8108</v>
      </c>
      <c r="C3183" s="6" t="s">
        <v>2518</v>
      </c>
      <c r="D3183">
        <v>36</v>
      </c>
      <c r="E3183" t="s">
        <v>46</v>
      </c>
      <c r="F3183" t="s">
        <v>55</v>
      </c>
      <c r="G3183" t="s">
        <v>5029</v>
      </c>
      <c r="J3183" t="s">
        <v>82</v>
      </c>
      <c r="L3183" t="s">
        <v>50</v>
      </c>
      <c r="N3183" t="s">
        <v>5387</v>
      </c>
      <c r="O3183" t="s">
        <v>179</v>
      </c>
      <c r="S3183" t="s">
        <v>8109</v>
      </c>
      <c r="U3183" t="s">
        <v>42</v>
      </c>
      <c r="AI3183" t="s">
        <v>3366</v>
      </c>
      <c r="AL3183" t="s">
        <v>43</v>
      </c>
    </row>
    <row r="3184" spans="1:38" x14ac:dyDescent="0.25">
      <c r="A3184">
        <v>3182</v>
      </c>
      <c r="B3184" t="s">
        <v>8110</v>
      </c>
      <c r="C3184" s="6" t="s">
        <v>5948</v>
      </c>
      <c r="D3184">
        <v>34</v>
      </c>
      <c r="E3184" t="s">
        <v>46</v>
      </c>
      <c r="F3184" t="s">
        <v>55</v>
      </c>
      <c r="G3184" t="s">
        <v>7340</v>
      </c>
      <c r="J3184" t="s">
        <v>7340</v>
      </c>
      <c r="K3184" t="s">
        <v>251</v>
      </c>
      <c r="L3184" t="s">
        <v>70</v>
      </c>
      <c r="N3184" t="s">
        <v>59</v>
      </c>
      <c r="O3184" t="s">
        <v>70</v>
      </c>
      <c r="S3184" t="s">
        <v>8111</v>
      </c>
      <c r="T3184" t="s">
        <v>3335</v>
      </c>
      <c r="U3184" t="s">
        <v>42</v>
      </c>
      <c r="Y3184" t="s">
        <v>42</v>
      </c>
      <c r="AL3184" t="s">
        <v>43</v>
      </c>
    </row>
    <row r="3185" spans="1:38" x14ac:dyDescent="0.25">
      <c r="A3185">
        <v>3183</v>
      </c>
      <c r="B3185" t="s">
        <v>8112</v>
      </c>
      <c r="C3185" s="6" t="s">
        <v>676</v>
      </c>
      <c r="D3185">
        <v>41</v>
      </c>
      <c r="E3185" t="s">
        <v>46</v>
      </c>
      <c r="F3185" t="s">
        <v>55</v>
      </c>
      <c r="J3185" t="s">
        <v>58</v>
      </c>
      <c r="K3185" t="s">
        <v>49</v>
      </c>
      <c r="L3185" t="s">
        <v>34</v>
      </c>
      <c r="O3185" t="s">
        <v>298</v>
      </c>
      <c r="P3185" t="s">
        <v>58</v>
      </c>
      <c r="Q3185" t="s">
        <v>49</v>
      </c>
      <c r="R3185" t="s">
        <v>57</v>
      </c>
      <c r="S3185" t="s">
        <v>739</v>
      </c>
      <c r="U3185" t="s">
        <v>42</v>
      </c>
      <c r="W3185" t="s">
        <v>42</v>
      </c>
      <c r="AA3185" t="s">
        <v>42</v>
      </c>
      <c r="AK3185" t="s">
        <v>42</v>
      </c>
      <c r="AL3185" t="s">
        <v>43</v>
      </c>
    </row>
    <row r="3186" spans="1:38" x14ac:dyDescent="0.25">
      <c r="A3186">
        <v>3184</v>
      </c>
      <c r="B3186" t="s">
        <v>8113</v>
      </c>
      <c r="C3186" s="6" t="s">
        <v>1669</v>
      </c>
      <c r="D3186">
        <v>56</v>
      </c>
      <c r="E3186" t="s">
        <v>54</v>
      </c>
      <c r="F3186" t="s">
        <v>55</v>
      </c>
      <c r="G3186" t="s">
        <v>48</v>
      </c>
      <c r="H3186" t="s">
        <v>49</v>
      </c>
      <c r="I3186" t="s">
        <v>57</v>
      </c>
      <c r="J3186" t="s">
        <v>48</v>
      </c>
      <c r="K3186" t="s">
        <v>49</v>
      </c>
      <c r="L3186" t="s">
        <v>50</v>
      </c>
      <c r="N3186" t="s">
        <v>59</v>
      </c>
      <c r="O3186" t="s">
        <v>70</v>
      </c>
      <c r="P3186" t="s">
        <v>48</v>
      </c>
      <c r="Q3186" t="s">
        <v>49</v>
      </c>
      <c r="R3186" t="s">
        <v>57</v>
      </c>
      <c r="S3186" t="s">
        <v>8114</v>
      </c>
      <c r="U3186" t="s">
        <v>42</v>
      </c>
      <c r="W3186" t="s">
        <v>42</v>
      </c>
      <c r="AC3186" t="s">
        <v>42</v>
      </c>
      <c r="AL3186" t="s">
        <v>43</v>
      </c>
    </row>
    <row r="3187" spans="1:38" x14ac:dyDescent="0.25">
      <c r="A3187">
        <v>3185</v>
      </c>
      <c r="B3187" t="s">
        <v>8115</v>
      </c>
      <c r="C3187" s="6" t="s">
        <v>1495</v>
      </c>
      <c r="D3187">
        <v>57</v>
      </c>
      <c r="E3187" t="s">
        <v>54</v>
      </c>
      <c r="F3187" t="s">
        <v>55</v>
      </c>
      <c r="G3187" t="s">
        <v>208</v>
      </c>
      <c r="H3187" t="s">
        <v>93</v>
      </c>
      <c r="I3187" t="s">
        <v>57</v>
      </c>
      <c r="J3187" t="s">
        <v>208</v>
      </c>
      <c r="L3187" t="s">
        <v>70</v>
      </c>
      <c r="N3187" t="s">
        <v>69</v>
      </c>
      <c r="O3187" t="s">
        <v>70</v>
      </c>
      <c r="P3187" t="s">
        <v>208</v>
      </c>
      <c r="S3187" t="s">
        <v>8116</v>
      </c>
      <c r="W3187" t="s">
        <v>42</v>
      </c>
      <c r="AC3187" t="s">
        <v>42</v>
      </c>
      <c r="AK3187" t="s">
        <v>42</v>
      </c>
      <c r="AL3187" t="s">
        <v>43</v>
      </c>
    </row>
    <row r="3188" spans="1:38" x14ac:dyDescent="0.25">
      <c r="A3188">
        <v>3186</v>
      </c>
      <c r="B3188" t="s">
        <v>8117</v>
      </c>
      <c r="C3188" s="6" t="s">
        <v>923</v>
      </c>
      <c r="D3188">
        <v>47</v>
      </c>
      <c r="E3188" t="s">
        <v>46</v>
      </c>
      <c r="F3188" t="s">
        <v>732</v>
      </c>
      <c r="G3188" t="s">
        <v>82</v>
      </c>
      <c r="H3188" t="s">
        <v>82</v>
      </c>
      <c r="I3188" t="s">
        <v>57</v>
      </c>
      <c r="J3188" t="s">
        <v>82</v>
      </c>
      <c r="L3188" t="s">
        <v>70</v>
      </c>
      <c r="N3188" t="s">
        <v>59</v>
      </c>
      <c r="O3188" t="s">
        <v>70</v>
      </c>
      <c r="P3188" t="s">
        <v>82</v>
      </c>
      <c r="S3188" t="s">
        <v>8118</v>
      </c>
      <c r="U3188" t="s">
        <v>42</v>
      </c>
      <c r="W3188" t="s">
        <v>42</v>
      </c>
      <c r="AA3188" t="s">
        <v>42</v>
      </c>
      <c r="AC3188" t="s">
        <v>42</v>
      </c>
      <c r="AK3188" t="s">
        <v>42</v>
      </c>
      <c r="AL3188" t="s">
        <v>43</v>
      </c>
    </row>
    <row r="3189" spans="1:38" x14ac:dyDescent="0.25">
      <c r="A3189">
        <v>3187</v>
      </c>
      <c r="B3189" t="s">
        <v>8119</v>
      </c>
      <c r="C3189" s="6" t="s">
        <v>4801</v>
      </c>
      <c r="D3189">
        <v>37</v>
      </c>
      <c r="E3189" t="s">
        <v>46</v>
      </c>
      <c r="F3189" t="s">
        <v>55</v>
      </c>
      <c r="G3189" t="s">
        <v>5000</v>
      </c>
      <c r="H3189" t="s">
        <v>202</v>
      </c>
      <c r="I3189" t="s">
        <v>57</v>
      </c>
      <c r="J3189" t="s">
        <v>208</v>
      </c>
      <c r="K3189" t="s">
        <v>93</v>
      </c>
      <c r="L3189" t="s">
        <v>50</v>
      </c>
      <c r="N3189" t="s">
        <v>59</v>
      </c>
      <c r="O3189" t="s">
        <v>70</v>
      </c>
      <c r="P3189" t="s">
        <v>5000</v>
      </c>
      <c r="Q3189" t="s">
        <v>202</v>
      </c>
      <c r="S3189" t="s">
        <v>6617</v>
      </c>
      <c r="U3189" t="s">
        <v>42</v>
      </c>
      <c r="W3189" t="s">
        <v>42</v>
      </c>
      <c r="AK3189" t="s">
        <v>42</v>
      </c>
      <c r="AL3189" t="s">
        <v>43</v>
      </c>
    </row>
    <row r="3190" spans="1:38" x14ac:dyDescent="0.25">
      <c r="A3190">
        <v>3188</v>
      </c>
      <c r="B3190" t="s">
        <v>8120</v>
      </c>
      <c r="C3190" s="6" t="s">
        <v>319</v>
      </c>
      <c r="D3190">
        <v>53</v>
      </c>
      <c r="E3190" t="s">
        <v>46</v>
      </c>
      <c r="F3190" t="s">
        <v>106</v>
      </c>
      <c r="G3190" t="s">
        <v>136</v>
      </c>
      <c r="H3190" t="s">
        <v>137</v>
      </c>
      <c r="I3190" t="s">
        <v>57</v>
      </c>
      <c r="J3190" t="s">
        <v>136</v>
      </c>
      <c r="K3190" t="s">
        <v>137</v>
      </c>
      <c r="L3190" t="s">
        <v>70</v>
      </c>
      <c r="O3190" t="s">
        <v>70</v>
      </c>
      <c r="S3190" t="s">
        <v>8121</v>
      </c>
      <c r="U3190" t="s">
        <v>42</v>
      </c>
      <c r="AA3190" t="s">
        <v>42</v>
      </c>
      <c r="AK3190" t="s">
        <v>42</v>
      </c>
      <c r="AL3190" t="s">
        <v>43</v>
      </c>
    </row>
    <row r="3191" spans="1:38" x14ac:dyDescent="0.25">
      <c r="A3191">
        <v>3189</v>
      </c>
      <c r="B3191" t="s">
        <v>8122</v>
      </c>
      <c r="C3191" s="6" t="s">
        <v>3069</v>
      </c>
      <c r="D3191">
        <v>64</v>
      </c>
      <c r="E3191" t="s">
        <v>46</v>
      </c>
      <c r="F3191" t="s">
        <v>55</v>
      </c>
      <c r="G3191" t="s">
        <v>201</v>
      </c>
      <c r="H3191" t="s">
        <v>202</v>
      </c>
      <c r="I3191" t="s">
        <v>57</v>
      </c>
      <c r="J3191" t="s">
        <v>201</v>
      </c>
      <c r="K3191" t="s">
        <v>202</v>
      </c>
      <c r="L3191" t="s">
        <v>50</v>
      </c>
      <c r="N3191" t="s">
        <v>59</v>
      </c>
      <c r="O3191" t="s">
        <v>70</v>
      </c>
      <c r="P3191" t="s">
        <v>201</v>
      </c>
      <c r="Q3191" t="s">
        <v>202</v>
      </c>
      <c r="S3191" t="s">
        <v>8123</v>
      </c>
      <c r="W3191" t="s">
        <v>42</v>
      </c>
      <c r="X3191" t="s">
        <v>42</v>
      </c>
      <c r="AA3191" t="s">
        <v>42</v>
      </c>
      <c r="AK3191" t="s">
        <v>42</v>
      </c>
      <c r="AL3191" t="s">
        <v>43</v>
      </c>
    </row>
    <row r="3192" spans="1:38" x14ac:dyDescent="0.25">
      <c r="A3192">
        <v>3190</v>
      </c>
      <c r="B3192" t="s">
        <v>8124</v>
      </c>
      <c r="C3192" s="6" t="s">
        <v>8125</v>
      </c>
      <c r="D3192">
        <v>46</v>
      </c>
      <c r="E3192" t="s">
        <v>46</v>
      </c>
      <c r="F3192" t="s">
        <v>55</v>
      </c>
      <c r="G3192" t="s">
        <v>1131</v>
      </c>
      <c r="J3192" t="s">
        <v>1131</v>
      </c>
      <c r="K3192" t="s">
        <v>101</v>
      </c>
      <c r="L3192" t="s">
        <v>70</v>
      </c>
      <c r="N3192" t="s">
        <v>102</v>
      </c>
      <c r="O3192" t="s">
        <v>70</v>
      </c>
      <c r="S3192" t="s">
        <v>78</v>
      </c>
      <c r="W3192" t="s">
        <v>42</v>
      </c>
      <c r="AL3192" t="s">
        <v>43</v>
      </c>
    </row>
    <row r="3193" spans="1:38" x14ac:dyDescent="0.25">
      <c r="A3193">
        <v>3191</v>
      </c>
      <c r="B3193" t="s">
        <v>8126</v>
      </c>
      <c r="C3193" s="6" t="s">
        <v>8127</v>
      </c>
      <c r="D3193">
        <v>50</v>
      </c>
      <c r="E3193" t="s">
        <v>54</v>
      </c>
      <c r="F3193" t="s">
        <v>55</v>
      </c>
      <c r="G3193" t="s">
        <v>165</v>
      </c>
      <c r="H3193" t="s">
        <v>93</v>
      </c>
      <c r="I3193" t="s">
        <v>57</v>
      </c>
      <c r="J3193" t="s">
        <v>165</v>
      </c>
      <c r="L3193" t="s">
        <v>70</v>
      </c>
      <c r="N3193" t="s">
        <v>598</v>
      </c>
      <c r="O3193" t="s">
        <v>70</v>
      </c>
      <c r="P3193" t="s">
        <v>165</v>
      </c>
      <c r="S3193" t="s">
        <v>8128</v>
      </c>
      <c r="AC3193" t="s">
        <v>42</v>
      </c>
      <c r="AD3193" t="s">
        <v>42</v>
      </c>
      <c r="AK3193" t="s">
        <v>42</v>
      </c>
      <c r="AL3193" t="s">
        <v>43</v>
      </c>
    </row>
    <row r="3194" spans="1:38" x14ac:dyDescent="0.25">
      <c r="A3194">
        <v>3192</v>
      </c>
      <c r="B3194" t="s">
        <v>8129</v>
      </c>
      <c r="C3194" s="6" t="s">
        <v>704</v>
      </c>
      <c r="D3194">
        <v>39</v>
      </c>
      <c r="E3194" t="s">
        <v>54</v>
      </c>
      <c r="F3194" t="s">
        <v>106</v>
      </c>
      <c r="G3194" t="s">
        <v>82</v>
      </c>
      <c r="I3194" t="s">
        <v>57</v>
      </c>
      <c r="J3194" t="s">
        <v>146</v>
      </c>
      <c r="K3194" t="s">
        <v>49</v>
      </c>
      <c r="L3194" t="s">
        <v>34</v>
      </c>
      <c r="O3194" t="s">
        <v>34</v>
      </c>
      <c r="P3194" t="s">
        <v>146</v>
      </c>
      <c r="Q3194" t="s">
        <v>49</v>
      </c>
      <c r="R3194" t="s">
        <v>57</v>
      </c>
      <c r="S3194" t="s">
        <v>8130</v>
      </c>
      <c r="U3194" t="s">
        <v>42</v>
      </c>
      <c r="Y3194" t="s">
        <v>42</v>
      </c>
      <c r="AK3194" t="s">
        <v>42</v>
      </c>
      <c r="AL3194" t="s">
        <v>43</v>
      </c>
    </row>
    <row r="3195" spans="1:38" x14ac:dyDescent="0.25">
      <c r="A3195">
        <v>3193</v>
      </c>
      <c r="B3195" t="s">
        <v>8131</v>
      </c>
      <c r="C3195" s="6" t="s">
        <v>5962</v>
      </c>
      <c r="D3195">
        <v>57</v>
      </c>
      <c r="E3195" t="s">
        <v>46</v>
      </c>
      <c r="F3195" t="s">
        <v>55</v>
      </c>
      <c r="G3195" t="s">
        <v>260</v>
      </c>
      <c r="J3195" t="s">
        <v>48</v>
      </c>
      <c r="L3195" t="s">
        <v>34</v>
      </c>
      <c r="M3195" t="s">
        <v>8132</v>
      </c>
      <c r="N3195" t="s">
        <v>59</v>
      </c>
      <c r="O3195" t="s">
        <v>975</v>
      </c>
      <c r="S3195" t="s">
        <v>8133</v>
      </c>
      <c r="U3195" t="s">
        <v>42</v>
      </c>
      <c r="AA3195" t="s">
        <v>42</v>
      </c>
      <c r="AC3195" t="s">
        <v>42</v>
      </c>
      <c r="AL3195" t="s">
        <v>43</v>
      </c>
    </row>
    <row r="3196" spans="1:38" x14ac:dyDescent="0.25">
      <c r="A3196">
        <v>3194</v>
      </c>
      <c r="B3196" t="s">
        <v>8134</v>
      </c>
      <c r="C3196" s="6" t="s">
        <v>851</v>
      </c>
      <c r="D3196">
        <v>52</v>
      </c>
      <c r="E3196" t="s">
        <v>54</v>
      </c>
      <c r="F3196" t="s">
        <v>55</v>
      </c>
      <c r="G3196" t="s">
        <v>574</v>
      </c>
      <c r="H3196" t="s">
        <v>251</v>
      </c>
      <c r="J3196" t="s">
        <v>574</v>
      </c>
      <c r="K3196" t="s">
        <v>251</v>
      </c>
      <c r="L3196" t="s">
        <v>70</v>
      </c>
      <c r="N3196" t="s">
        <v>83</v>
      </c>
      <c r="O3196" t="s">
        <v>70</v>
      </c>
      <c r="S3196" t="s">
        <v>84</v>
      </c>
      <c r="U3196" t="s">
        <v>42</v>
      </c>
      <c r="AL3196" t="s">
        <v>43</v>
      </c>
    </row>
    <row r="3197" spans="1:38" x14ac:dyDescent="0.25">
      <c r="A3197">
        <v>3195</v>
      </c>
      <c r="B3197" t="s">
        <v>8135</v>
      </c>
      <c r="C3197" s="6" t="s">
        <v>783</v>
      </c>
      <c r="D3197">
        <v>49</v>
      </c>
      <c r="E3197" t="s">
        <v>54</v>
      </c>
      <c r="F3197" t="s">
        <v>55</v>
      </c>
      <c r="G3197" t="s">
        <v>82</v>
      </c>
      <c r="J3197" t="s">
        <v>82</v>
      </c>
      <c r="K3197" t="s">
        <v>82</v>
      </c>
      <c r="L3197" t="s">
        <v>50</v>
      </c>
      <c r="N3197" t="s">
        <v>102</v>
      </c>
      <c r="O3197" t="s">
        <v>70</v>
      </c>
      <c r="S3197" t="s">
        <v>125</v>
      </c>
      <c r="AD3197" t="s">
        <v>42</v>
      </c>
      <c r="AL3197" t="s">
        <v>43</v>
      </c>
    </row>
    <row r="3198" spans="1:38" x14ac:dyDescent="0.25">
      <c r="A3198">
        <v>3196</v>
      </c>
      <c r="B3198" t="s">
        <v>8136</v>
      </c>
      <c r="C3198" s="6" t="s">
        <v>544</v>
      </c>
      <c r="D3198">
        <v>45</v>
      </c>
      <c r="E3198" t="s">
        <v>46</v>
      </c>
      <c r="F3198" t="s">
        <v>47</v>
      </c>
      <c r="J3198" t="s">
        <v>82</v>
      </c>
      <c r="K3198" t="s">
        <v>82</v>
      </c>
      <c r="L3198" t="s">
        <v>34</v>
      </c>
      <c r="M3198" t="s">
        <v>1885</v>
      </c>
      <c r="N3198" t="s">
        <v>350</v>
      </c>
      <c r="O3198" t="s">
        <v>1885</v>
      </c>
      <c r="P3198" t="s">
        <v>82</v>
      </c>
      <c r="Q3198" t="s">
        <v>82</v>
      </c>
      <c r="R3198" t="s">
        <v>57</v>
      </c>
      <c r="S3198" t="s">
        <v>8137</v>
      </c>
      <c r="V3198" t="s">
        <v>42</v>
      </c>
      <c r="W3198" t="s">
        <v>42</v>
      </c>
      <c r="AL3198" t="s">
        <v>43</v>
      </c>
    </row>
    <row r="3199" spans="1:38" x14ac:dyDescent="0.25">
      <c r="A3199">
        <v>3197</v>
      </c>
      <c r="B3199" t="s">
        <v>8138</v>
      </c>
      <c r="C3199" s="6" t="s">
        <v>8139</v>
      </c>
      <c r="D3199">
        <v>48</v>
      </c>
      <c r="E3199" t="s">
        <v>46</v>
      </c>
      <c r="F3199" t="s">
        <v>55</v>
      </c>
      <c r="G3199" t="s">
        <v>192</v>
      </c>
      <c r="J3199" t="s">
        <v>192</v>
      </c>
      <c r="K3199" t="s">
        <v>82</v>
      </c>
      <c r="L3199" t="s">
        <v>34</v>
      </c>
      <c r="M3199" t="s">
        <v>3076</v>
      </c>
      <c r="N3199" t="s">
        <v>102</v>
      </c>
      <c r="O3199" t="s">
        <v>110</v>
      </c>
      <c r="S3199" t="s">
        <v>103</v>
      </c>
      <c r="Y3199" t="s">
        <v>42</v>
      </c>
      <c r="AL3199" t="s">
        <v>43</v>
      </c>
    </row>
    <row r="3200" spans="1:38" x14ac:dyDescent="0.25">
      <c r="A3200">
        <v>3198</v>
      </c>
      <c r="B3200" t="s">
        <v>8140</v>
      </c>
      <c r="C3200" s="6" t="s">
        <v>8141</v>
      </c>
      <c r="D3200">
        <v>33</v>
      </c>
      <c r="E3200" t="s">
        <v>54</v>
      </c>
      <c r="F3200" t="s">
        <v>106</v>
      </c>
      <c r="G3200" t="s">
        <v>165</v>
      </c>
      <c r="H3200" t="s">
        <v>93</v>
      </c>
      <c r="I3200" t="s">
        <v>57</v>
      </c>
      <c r="J3200" t="s">
        <v>165</v>
      </c>
      <c r="K3200" t="s">
        <v>93</v>
      </c>
      <c r="L3200" t="s">
        <v>50</v>
      </c>
      <c r="N3200" t="s">
        <v>166</v>
      </c>
      <c r="O3200" t="s">
        <v>60</v>
      </c>
      <c r="P3200" t="s">
        <v>61</v>
      </c>
      <c r="R3200" t="s">
        <v>57</v>
      </c>
      <c r="S3200" t="s">
        <v>8142</v>
      </c>
      <c r="U3200" t="s">
        <v>42</v>
      </c>
      <c r="V3200" t="s">
        <v>42</v>
      </c>
      <c r="W3200" t="s">
        <v>42</v>
      </c>
      <c r="AA3200" t="s">
        <v>42</v>
      </c>
      <c r="AL3200" t="s">
        <v>43</v>
      </c>
    </row>
    <row r="3201" spans="1:38" x14ac:dyDescent="0.25">
      <c r="A3201">
        <v>3199</v>
      </c>
      <c r="B3201" t="s">
        <v>8143</v>
      </c>
      <c r="C3201" s="6" t="s">
        <v>2730</v>
      </c>
      <c r="D3201">
        <v>31</v>
      </c>
      <c r="E3201" t="s">
        <v>46</v>
      </c>
      <c r="F3201" t="s">
        <v>55</v>
      </c>
      <c r="G3201" t="s">
        <v>8144</v>
      </c>
      <c r="H3201" t="s">
        <v>8145</v>
      </c>
      <c r="I3201" t="s">
        <v>185</v>
      </c>
      <c r="J3201" t="s">
        <v>260</v>
      </c>
      <c r="L3201" t="s">
        <v>34</v>
      </c>
      <c r="M3201" t="s">
        <v>110</v>
      </c>
      <c r="N3201" t="s">
        <v>59</v>
      </c>
      <c r="O3201" t="s">
        <v>110</v>
      </c>
      <c r="P3201" t="s">
        <v>260</v>
      </c>
      <c r="S3201" t="s">
        <v>2804</v>
      </c>
      <c r="U3201" t="s">
        <v>42</v>
      </c>
      <c r="W3201" t="s">
        <v>42</v>
      </c>
      <c r="AA3201" t="s">
        <v>42</v>
      </c>
      <c r="AK3201" t="s">
        <v>42</v>
      </c>
      <c r="AL3201" t="s">
        <v>43</v>
      </c>
    </row>
    <row r="3202" spans="1:38" x14ac:dyDescent="0.25">
      <c r="A3202">
        <v>3200</v>
      </c>
      <c r="B3202" t="s">
        <v>8146</v>
      </c>
      <c r="C3202" s="6" t="s">
        <v>3501</v>
      </c>
      <c r="D3202">
        <v>55</v>
      </c>
      <c r="E3202" t="s">
        <v>54</v>
      </c>
      <c r="F3202" t="s">
        <v>55</v>
      </c>
      <c r="G3202" t="s">
        <v>93</v>
      </c>
      <c r="J3202" t="s">
        <v>93</v>
      </c>
      <c r="L3202" t="s">
        <v>70</v>
      </c>
      <c r="N3202" t="s">
        <v>83</v>
      </c>
      <c r="O3202" t="s">
        <v>70</v>
      </c>
      <c r="S3202" t="s">
        <v>8147</v>
      </c>
      <c r="V3202" t="s">
        <v>42</v>
      </c>
      <c r="AL3202" t="s">
        <v>43</v>
      </c>
    </row>
    <row r="3203" spans="1:38" x14ac:dyDescent="0.25">
      <c r="A3203">
        <v>3201</v>
      </c>
      <c r="B3203" t="s">
        <v>8148</v>
      </c>
      <c r="C3203" s="6" t="s">
        <v>738</v>
      </c>
      <c r="D3203">
        <v>47</v>
      </c>
      <c r="E3203" t="s">
        <v>54</v>
      </c>
      <c r="F3203" t="s">
        <v>55</v>
      </c>
      <c r="G3203" t="s">
        <v>5058</v>
      </c>
      <c r="H3203" t="s">
        <v>49</v>
      </c>
      <c r="I3203" t="s">
        <v>57</v>
      </c>
      <c r="J3203" t="s">
        <v>58</v>
      </c>
      <c r="K3203" t="s">
        <v>49</v>
      </c>
      <c r="L3203" t="s">
        <v>50</v>
      </c>
      <c r="O3203" t="s">
        <v>70</v>
      </c>
      <c r="P3203" t="s">
        <v>58</v>
      </c>
      <c r="Q3203" t="s">
        <v>49</v>
      </c>
      <c r="R3203" t="s">
        <v>57</v>
      </c>
      <c r="S3203" t="s">
        <v>3785</v>
      </c>
      <c r="U3203" t="s">
        <v>42</v>
      </c>
      <c r="AK3203" t="s">
        <v>42</v>
      </c>
      <c r="AL3203" t="s">
        <v>43</v>
      </c>
    </row>
    <row r="3204" spans="1:38" x14ac:dyDescent="0.25">
      <c r="A3204">
        <v>3202</v>
      </c>
      <c r="B3204" t="s">
        <v>8149</v>
      </c>
      <c r="C3204" s="6" t="s">
        <v>5574</v>
      </c>
      <c r="D3204">
        <v>41</v>
      </c>
      <c r="E3204" t="s">
        <v>46</v>
      </c>
      <c r="F3204" t="s">
        <v>55</v>
      </c>
      <c r="G3204" t="s">
        <v>87</v>
      </c>
      <c r="H3204" t="s">
        <v>82</v>
      </c>
      <c r="I3204" t="s">
        <v>57</v>
      </c>
      <c r="J3204" t="s">
        <v>87</v>
      </c>
      <c r="L3204" t="s">
        <v>70</v>
      </c>
      <c r="N3204" t="s">
        <v>69</v>
      </c>
      <c r="O3204" t="s">
        <v>70</v>
      </c>
      <c r="P3204" t="s">
        <v>87</v>
      </c>
      <c r="S3204" t="s">
        <v>5787</v>
      </c>
      <c r="U3204" t="s">
        <v>42</v>
      </c>
      <c r="W3204" t="s">
        <v>42</v>
      </c>
      <c r="AC3204" t="s">
        <v>42</v>
      </c>
      <c r="AK3204" t="s">
        <v>42</v>
      </c>
      <c r="AL3204" t="s">
        <v>43</v>
      </c>
    </row>
    <row r="3205" spans="1:38" x14ac:dyDescent="0.25">
      <c r="A3205">
        <v>3203</v>
      </c>
      <c r="B3205" t="s">
        <v>8150</v>
      </c>
      <c r="C3205" s="6" t="s">
        <v>748</v>
      </c>
      <c r="D3205">
        <v>65</v>
      </c>
      <c r="E3205" t="s">
        <v>46</v>
      </c>
      <c r="F3205" t="s">
        <v>106</v>
      </c>
      <c r="G3205" t="s">
        <v>146</v>
      </c>
      <c r="H3205" t="s">
        <v>49</v>
      </c>
      <c r="I3205" t="s">
        <v>57</v>
      </c>
      <c r="J3205" t="s">
        <v>146</v>
      </c>
      <c r="K3205" t="s">
        <v>49</v>
      </c>
      <c r="L3205" t="s">
        <v>50</v>
      </c>
      <c r="N3205" t="s">
        <v>59</v>
      </c>
      <c r="O3205" t="s">
        <v>70</v>
      </c>
      <c r="P3205" t="s">
        <v>146</v>
      </c>
      <c r="Q3205" t="s">
        <v>49</v>
      </c>
      <c r="S3205" t="s">
        <v>886</v>
      </c>
      <c r="W3205" t="s">
        <v>42</v>
      </c>
      <c r="AK3205" t="s">
        <v>42</v>
      </c>
      <c r="AL3205" t="s">
        <v>43</v>
      </c>
    </row>
    <row r="3206" spans="1:38" x14ac:dyDescent="0.25">
      <c r="A3206">
        <v>3204</v>
      </c>
      <c r="B3206" t="s">
        <v>8151</v>
      </c>
      <c r="C3206" s="6" t="s">
        <v>5247</v>
      </c>
      <c r="D3206">
        <v>60</v>
      </c>
      <c r="E3206" t="s">
        <v>54</v>
      </c>
      <c r="F3206" t="s">
        <v>55</v>
      </c>
      <c r="G3206" t="s">
        <v>469</v>
      </c>
      <c r="H3206" t="s">
        <v>202</v>
      </c>
      <c r="I3206" t="s">
        <v>57</v>
      </c>
      <c r="J3206" t="s">
        <v>469</v>
      </c>
      <c r="K3206" t="s">
        <v>202</v>
      </c>
      <c r="L3206" t="s">
        <v>70</v>
      </c>
      <c r="N3206" t="s">
        <v>102</v>
      </c>
      <c r="O3206" t="s">
        <v>70</v>
      </c>
      <c r="P3206" t="s">
        <v>469</v>
      </c>
      <c r="Q3206" t="s">
        <v>202</v>
      </c>
      <c r="S3206" t="s">
        <v>8152</v>
      </c>
      <c r="AA3206" t="s">
        <v>42</v>
      </c>
      <c r="AD3206" t="s">
        <v>42</v>
      </c>
      <c r="AF3206" t="s">
        <v>42</v>
      </c>
      <c r="AK3206" t="s">
        <v>42</v>
      </c>
      <c r="AL3206" t="s">
        <v>43</v>
      </c>
    </row>
    <row r="3207" spans="1:38" x14ac:dyDescent="0.25">
      <c r="A3207">
        <v>3205</v>
      </c>
      <c r="B3207" t="s">
        <v>8153</v>
      </c>
      <c r="C3207" s="6" t="s">
        <v>286</v>
      </c>
      <c r="D3207">
        <v>42</v>
      </c>
      <c r="E3207" t="s">
        <v>54</v>
      </c>
      <c r="F3207" t="s">
        <v>55</v>
      </c>
      <c r="G3207" t="s">
        <v>151</v>
      </c>
      <c r="H3207" t="s">
        <v>93</v>
      </c>
      <c r="I3207" t="s">
        <v>57</v>
      </c>
      <c r="J3207" t="s">
        <v>151</v>
      </c>
      <c r="K3207" t="s">
        <v>93</v>
      </c>
      <c r="L3207" t="s">
        <v>50</v>
      </c>
      <c r="N3207" t="s">
        <v>59</v>
      </c>
      <c r="O3207" t="s">
        <v>70</v>
      </c>
      <c r="P3207" t="s">
        <v>151</v>
      </c>
      <c r="Q3207" t="s">
        <v>93</v>
      </c>
      <c r="S3207" t="s">
        <v>8154</v>
      </c>
      <c r="V3207" t="s">
        <v>42</v>
      </c>
      <c r="W3207" t="s">
        <v>42</v>
      </c>
      <c r="AK3207" t="s">
        <v>42</v>
      </c>
      <c r="AL3207" t="s">
        <v>43</v>
      </c>
    </row>
    <row r="3208" spans="1:38" x14ac:dyDescent="0.25">
      <c r="A3208">
        <v>3206</v>
      </c>
      <c r="B3208" t="s">
        <v>8155</v>
      </c>
      <c r="C3208" s="6" t="s">
        <v>4090</v>
      </c>
      <c r="D3208">
        <v>26</v>
      </c>
      <c r="E3208" t="s">
        <v>46</v>
      </c>
      <c r="F3208" t="s">
        <v>55</v>
      </c>
      <c r="G3208" t="s">
        <v>2000</v>
      </c>
      <c r="J3208" t="s">
        <v>136</v>
      </c>
      <c r="K3208" t="s">
        <v>137</v>
      </c>
      <c r="L3208" t="s">
        <v>50</v>
      </c>
      <c r="N3208" t="s">
        <v>166</v>
      </c>
      <c r="O3208" t="s">
        <v>70</v>
      </c>
      <c r="S3208" t="s">
        <v>565</v>
      </c>
      <c r="U3208" t="s">
        <v>42</v>
      </c>
      <c r="AL3208" t="s">
        <v>43</v>
      </c>
    </row>
    <row r="3209" spans="1:38" x14ac:dyDescent="0.25">
      <c r="A3209">
        <v>3207</v>
      </c>
      <c r="B3209" t="s">
        <v>8156</v>
      </c>
      <c r="C3209" s="6" t="s">
        <v>1932</v>
      </c>
      <c r="D3209">
        <v>56</v>
      </c>
      <c r="E3209" t="s">
        <v>46</v>
      </c>
      <c r="F3209" t="s">
        <v>106</v>
      </c>
      <c r="G3209" t="s">
        <v>93</v>
      </c>
      <c r="H3209" t="s">
        <v>93</v>
      </c>
      <c r="I3209" t="s">
        <v>57</v>
      </c>
      <c r="J3209" t="s">
        <v>93</v>
      </c>
      <c r="K3209" t="s">
        <v>93</v>
      </c>
      <c r="L3209" t="s">
        <v>50</v>
      </c>
      <c r="S3209" t="s">
        <v>8157</v>
      </c>
      <c r="U3209" t="s">
        <v>42</v>
      </c>
      <c r="W3209" t="s">
        <v>42</v>
      </c>
      <c r="X3209" t="s">
        <v>42</v>
      </c>
      <c r="AK3209" t="s">
        <v>42</v>
      </c>
      <c r="AL3209" t="s">
        <v>43</v>
      </c>
    </row>
    <row r="3210" spans="1:38" x14ac:dyDescent="0.25">
      <c r="A3210">
        <v>3208</v>
      </c>
      <c r="B3210" t="s">
        <v>8158</v>
      </c>
      <c r="C3210" s="6" t="s">
        <v>3522</v>
      </c>
      <c r="D3210">
        <v>36</v>
      </c>
      <c r="E3210" t="s">
        <v>46</v>
      </c>
      <c r="F3210" t="s">
        <v>55</v>
      </c>
      <c r="G3210" t="s">
        <v>107</v>
      </c>
      <c r="H3210" t="s">
        <v>49</v>
      </c>
      <c r="I3210" t="s">
        <v>57</v>
      </c>
      <c r="J3210" t="s">
        <v>146</v>
      </c>
      <c r="K3210" t="s">
        <v>49</v>
      </c>
      <c r="L3210" t="s">
        <v>50</v>
      </c>
      <c r="N3210" t="s">
        <v>166</v>
      </c>
      <c r="O3210" t="s">
        <v>110</v>
      </c>
      <c r="P3210" t="s">
        <v>107</v>
      </c>
      <c r="Q3210" t="s">
        <v>49</v>
      </c>
      <c r="S3210" t="s">
        <v>8159</v>
      </c>
      <c r="U3210" t="s">
        <v>42</v>
      </c>
      <c r="V3210" t="s">
        <v>42</v>
      </c>
      <c r="AC3210" t="s">
        <v>42</v>
      </c>
      <c r="AK3210" t="s">
        <v>42</v>
      </c>
      <c r="AL3210" t="s">
        <v>43</v>
      </c>
    </row>
    <row r="3211" spans="1:38" x14ac:dyDescent="0.25">
      <c r="A3211">
        <v>3209</v>
      </c>
      <c r="B3211" t="s">
        <v>8160</v>
      </c>
      <c r="C3211" s="6" t="s">
        <v>8161</v>
      </c>
      <c r="D3211">
        <v>28</v>
      </c>
      <c r="E3211" t="s">
        <v>46</v>
      </c>
      <c r="F3211" t="s">
        <v>106</v>
      </c>
      <c r="G3211" t="s">
        <v>151</v>
      </c>
      <c r="H3211" t="s">
        <v>93</v>
      </c>
      <c r="J3211" t="s">
        <v>151</v>
      </c>
      <c r="K3211" t="s">
        <v>93</v>
      </c>
      <c r="L3211" t="s">
        <v>70</v>
      </c>
      <c r="N3211" t="s">
        <v>8162</v>
      </c>
      <c r="O3211" t="s">
        <v>70</v>
      </c>
      <c r="S3211" t="s">
        <v>247</v>
      </c>
      <c r="W3211" t="s">
        <v>42</v>
      </c>
      <c r="AL3211" t="s">
        <v>43</v>
      </c>
    </row>
    <row r="3212" spans="1:38" x14ac:dyDescent="0.25">
      <c r="A3212">
        <v>3210</v>
      </c>
      <c r="B3212" t="s">
        <v>8163</v>
      </c>
      <c r="C3212" s="6" t="s">
        <v>553</v>
      </c>
      <c r="D3212">
        <v>21</v>
      </c>
      <c r="E3212" t="s">
        <v>46</v>
      </c>
      <c r="F3212" t="s">
        <v>55</v>
      </c>
      <c r="G3212" t="s">
        <v>3293</v>
      </c>
      <c r="H3212" t="s">
        <v>93</v>
      </c>
      <c r="I3212" t="s">
        <v>57</v>
      </c>
      <c r="J3212" t="s">
        <v>3293</v>
      </c>
      <c r="K3212" t="s">
        <v>93</v>
      </c>
      <c r="L3212" t="s">
        <v>70</v>
      </c>
      <c r="O3212" t="s">
        <v>60</v>
      </c>
      <c r="S3212" t="s">
        <v>342</v>
      </c>
      <c r="U3212" t="s">
        <v>42</v>
      </c>
      <c r="AK3212" t="s">
        <v>42</v>
      </c>
      <c r="AL3212" t="s">
        <v>43</v>
      </c>
    </row>
    <row r="3213" spans="1:38" x14ac:dyDescent="0.25">
      <c r="A3213">
        <v>3211</v>
      </c>
      <c r="B3213" t="s">
        <v>8164</v>
      </c>
      <c r="C3213" s="6" t="s">
        <v>5386</v>
      </c>
      <c r="D3213">
        <v>71</v>
      </c>
      <c r="E3213" t="s">
        <v>54</v>
      </c>
      <c r="F3213" t="s">
        <v>55</v>
      </c>
      <c r="G3213" t="s">
        <v>503</v>
      </c>
      <c r="J3213" t="s">
        <v>503</v>
      </c>
      <c r="K3213" t="s">
        <v>82</v>
      </c>
      <c r="L3213" t="s">
        <v>70</v>
      </c>
      <c r="N3213" t="s">
        <v>2203</v>
      </c>
      <c r="O3213" t="s">
        <v>70</v>
      </c>
      <c r="S3213" t="s">
        <v>2519</v>
      </c>
      <c r="T3213" t="s">
        <v>8165</v>
      </c>
      <c r="Y3213" t="s">
        <v>42</v>
      </c>
      <c r="AL3213" t="s">
        <v>43</v>
      </c>
    </row>
    <row r="3214" spans="1:38" x14ac:dyDescent="0.25">
      <c r="A3214">
        <v>3212</v>
      </c>
      <c r="B3214" t="s">
        <v>8166</v>
      </c>
      <c r="C3214" s="6" t="s">
        <v>3540</v>
      </c>
      <c r="D3214">
        <v>33</v>
      </c>
      <c r="E3214" t="s">
        <v>54</v>
      </c>
      <c r="F3214" t="s">
        <v>55</v>
      </c>
      <c r="G3214" t="s">
        <v>341</v>
      </c>
      <c r="H3214" t="s">
        <v>101</v>
      </c>
      <c r="I3214" t="s">
        <v>57</v>
      </c>
      <c r="J3214" t="s">
        <v>341</v>
      </c>
      <c r="L3214" t="s">
        <v>70</v>
      </c>
      <c r="N3214" t="s">
        <v>59</v>
      </c>
      <c r="O3214" t="s">
        <v>70</v>
      </c>
      <c r="P3214" t="s">
        <v>341</v>
      </c>
      <c r="S3214" t="s">
        <v>5988</v>
      </c>
      <c r="V3214" t="s">
        <v>42</v>
      </c>
      <c r="W3214" t="s">
        <v>42</v>
      </c>
      <c r="AK3214" t="s">
        <v>42</v>
      </c>
      <c r="AL3214" t="s">
        <v>43</v>
      </c>
    </row>
    <row r="3215" spans="1:38" x14ac:dyDescent="0.25">
      <c r="A3215">
        <v>3213</v>
      </c>
      <c r="B3215" t="s">
        <v>8167</v>
      </c>
      <c r="C3215" s="6" t="s">
        <v>3549</v>
      </c>
      <c r="D3215">
        <v>49</v>
      </c>
      <c r="E3215" t="s">
        <v>54</v>
      </c>
      <c r="F3215" t="s">
        <v>55</v>
      </c>
      <c r="G3215" t="s">
        <v>48</v>
      </c>
      <c r="H3215" t="s">
        <v>49</v>
      </c>
      <c r="I3215" t="s">
        <v>57</v>
      </c>
      <c r="J3215" t="s">
        <v>107</v>
      </c>
      <c r="K3215" t="s">
        <v>49</v>
      </c>
      <c r="L3215" t="s">
        <v>34</v>
      </c>
      <c r="P3215" t="s">
        <v>49</v>
      </c>
      <c r="S3215" t="s">
        <v>8168</v>
      </c>
      <c r="AA3215" t="s">
        <v>42</v>
      </c>
      <c r="AC3215" t="s">
        <v>42</v>
      </c>
      <c r="AK3215" t="s">
        <v>1013</v>
      </c>
      <c r="AL3215" t="s">
        <v>43</v>
      </c>
    </row>
    <row r="3216" spans="1:38" x14ac:dyDescent="0.25">
      <c r="A3216">
        <v>3214</v>
      </c>
      <c r="B3216" t="s">
        <v>8169</v>
      </c>
      <c r="C3216" s="6" t="s">
        <v>3531</v>
      </c>
      <c r="D3216">
        <v>57</v>
      </c>
      <c r="E3216" t="s">
        <v>54</v>
      </c>
      <c r="F3216" t="s">
        <v>106</v>
      </c>
      <c r="G3216" t="s">
        <v>82</v>
      </c>
      <c r="H3216" t="s">
        <v>82</v>
      </c>
      <c r="J3216" t="s">
        <v>82</v>
      </c>
      <c r="K3216" t="s">
        <v>82</v>
      </c>
      <c r="L3216" t="s">
        <v>50</v>
      </c>
      <c r="N3216" t="s">
        <v>8170</v>
      </c>
      <c r="O3216" t="s">
        <v>70</v>
      </c>
      <c r="S3216" t="s">
        <v>8171</v>
      </c>
      <c r="U3216" t="s">
        <v>42</v>
      </c>
      <c r="AI3216" t="s">
        <v>713</v>
      </c>
      <c r="AL3216" t="s">
        <v>43</v>
      </c>
    </row>
    <row r="3217" spans="1:38" x14ac:dyDescent="0.25">
      <c r="A3217">
        <v>3215</v>
      </c>
      <c r="B3217" t="s">
        <v>8172</v>
      </c>
      <c r="C3217" s="6" t="s">
        <v>8173</v>
      </c>
      <c r="D3217">
        <v>31</v>
      </c>
      <c r="E3217" t="s">
        <v>54</v>
      </c>
      <c r="F3217" t="s">
        <v>55</v>
      </c>
      <c r="G3217" t="s">
        <v>146</v>
      </c>
      <c r="H3217" t="s">
        <v>49</v>
      </c>
      <c r="I3217" t="s">
        <v>57</v>
      </c>
      <c r="J3217" t="s">
        <v>146</v>
      </c>
      <c r="L3217" t="s">
        <v>70</v>
      </c>
      <c r="N3217" t="s">
        <v>59</v>
      </c>
      <c r="O3217" t="s">
        <v>70</v>
      </c>
      <c r="P3217" t="s">
        <v>146</v>
      </c>
      <c r="S3217" t="s">
        <v>8174</v>
      </c>
      <c r="U3217" t="s">
        <v>42</v>
      </c>
      <c r="W3217" t="s">
        <v>42</v>
      </c>
      <c r="AA3217" t="s">
        <v>42</v>
      </c>
      <c r="AK3217" t="s">
        <v>42</v>
      </c>
      <c r="AL3217" t="s">
        <v>43</v>
      </c>
    </row>
    <row r="3218" spans="1:38" x14ac:dyDescent="0.25">
      <c r="A3218">
        <v>3216</v>
      </c>
      <c r="B3218" t="s">
        <v>8175</v>
      </c>
      <c r="C3218" s="6" t="s">
        <v>725</v>
      </c>
      <c r="D3218">
        <v>27</v>
      </c>
      <c r="E3218" t="s">
        <v>46</v>
      </c>
      <c r="F3218" t="s">
        <v>55</v>
      </c>
      <c r="J3218" t="s">
        <v>2303</v>
      </c>
      <c r="L3218" t="s">
        <v>34</v>
      </c>
      <c r="M3218" t="s">
        <v>280</v>
      </c>
      <c r="N3218" t="s">
        <v>69</v>
      </c>
      <c r="O3218" t="s">
        <v>287</v>
      </c>
      <c r="P3218" t="s">
        <v>101</v>
      </c>
      <c r="S3218" t="s">
        <v>8176</v>
      </c>
      <c r="AC3218" t="s">
        <v>42</v>
      </c>
      <c r="AD3218" t="s">
        <v>42</v>
      </c>
      <c r="AK3218" t="s">
        <v>42</v>
      </c>
      <c r="AL3218" t="s">
        <v>43</v>
      </c>
    </row>
    <row r="3219" spans="1:38" x14ac:dyDescent="0.25">
      <c r="A3219">
        <v>3217</v>
      </c>
      <c r="B3219" t="s">
        <v>8177</v>
      </c>
      <c r="C3219" s="6" t="s">
        <v>1984</v>
      </c>
      <c r="D3219">
        <v>52</v>
      </c>
      <c r="E3219" t="s">
        <v>46</v>
      </c>
      <c r="F3219" t="s">
        <v>55</v>
      </c>
      <c r="G3219" t="s">
        <v>201</v>
      </c>
      <c r="H3219" t="s">
        <v>202</v>
      </c>
      <c r="I3219" t="s">
        <v>57</v>
      </c>
      <c r="J3219" t="s">
        <v>201</v>
      </c>
      <c r="K3219" t="s">
        <v>202</v>
      </c>
      <c r="L3219" t="s">
        <v>70</v>
      </c>
      <c r="O3219" t="s">
        <v>70</v>
      </c>
      <c r="S3219" t="s">
        <v>962</v>
      </c>
      <c r="AD3219" t="s">
        <v>42</v>
      </c>
      <c r="AK3219" t="s">
        <v>42</v>
      </c>
      <c r="AL3219" t="s">
        <v>43</v>
      </c>
    </row>
    <row r="3220" spans="1:38" x14ac:dyDescent="0.25">
      <c r="A3220">
        <v>3218</v>
      </c>
      <c r="B3220" t="s">
        <v>8178</v>
      </c>
      <c r="C3220" s="6" t="s">
        <v>1278</v>
      </c>
      <c r="D3220">
        <v>41</v>
      </c>
      <c r="E3220" t="s">
        <v>46</v>
      </c>
      <c r="F3220" t="s">
        <v>55</v>
      </c>
      <c r="G3220" t="s">
        <v>6771</v>
      </c>
      <c r="H3220" t="s">
        <v>202</v>
      </c>
      <c r="I3220" t="s">
        <v>57</v>
      </c>
      <c r="J3220" t="s">
        <v>6771</v>
      </c>
      <c r="K3220" t="s">
        <v>202</v>
      </c>
      <c r="L3220" t="s">
        <v>70</v>
      </c>
      <c r="N3220" t="s">
        <v>59</v>
      </c>
      <c r="O3220" t="s">
        <v>70</v>
      </c>
      <c r="P3220" t="s">
        <v>6771</v>
      </c>
      <c r="Q3220" t="s">
        <v>202</v>
      </c>
      <c r="S3220" t="s">
        <v>8179</v>
      </c>
      <c r="U3220" t="s">
        <v>42</v>
      </c>
      <c r="W3220" t="s">
        <v>42</v>
      </c>
      <c r="AC3220" t="s">
        <v>42</v>
      </c>
      <c r="AK3220" t="s">
        <v>42</v>
      </c>
      <c r="AL3220" t="s">
        <v>43</v>
      </c>
    </row>
    <row r="3221" spans="1:38" x14ac:dyDescent="0.25">
      <c r="A3221">
        <v>3219</v>
      </c>
      <c r="B3221" t="s">
        <v>8180</v>
      </c>
      <c r="C3221" s="6" t="s">
        <v>5668</v>
      </c>
      <c r="D3221">
        <v>30</v>
      </c>
      <c r="E3221" t="s">
        <v>54</v>
      </c>
      <c r="F3221" t="s">
        <v>55</v>
      </c>
      <c r="G3221" t="s">
        <v>192</v>
      </c>
      <c r="H3221" t="s">
        <v>82</v>
      </c>
      <c r="I3221" t="s">
        <v>57</v>
      </c>
      <c r="J3221" t="s">
        <v>192</v>
      </c>
      <c r="L3221" t="s">
        <v>70</v>
      </c>
      <c r="N3221" t="s">
        <v>69</v>
      </c>
      <c r="O3221" t="s">
        <v>70</v>
      </c>
      <c r="P3221" t="s">
        <v>192</v>
      </c>
      <c r="S3221" t="s">
        <v>2377</v>
      </c>
      <c r="U3221" t="s">
        <v>42</v>
      </c>
      <c r="AC3221" t="s">
        <v>42</v>
      </c>
      <c r="AK3221" t="s">
        <v>42</v>
      </c>
      <c r="AL3221" t="s">
        <v>43</v>
      </c>
    </row>
    <row r="3222" spans="1:38" x14ac:dyDescent="0.25">
      <c r="A3222">
        <v>3220</v>
      </c>
      <c r="B3222" t="s">
        <v>8181</v>
      </c>
      <c r="C3222" s="6" t="s">
        <v>1766</v>
      </c>
      <c r="D3222">
        <v>51</v>
      </c>
      <c r="E3222" t="s">
        <v>54</v>
      </c>
      <c r="F3222" t="s">
        <v>55</v>
      </c>
      <c r="G3222" t="s">
        <v>1264</v>
      </c>
      <c r="H3222" t="s">
        <v>101</v>
      </c>
      <c r="I3222" t="s">
        <v>57</v>
      </c>
      <c r="J3222" t="s">
        <v>1264</v>
      </c>
      <c r="L3222" t="s">
        <v>70</v>
      </c>
      <c r="N3222" t="s">
        <v>4152</v>
      </c>
      <c r="O3222" t="s">
        <v>3082</v>
      </c>
      <c r="P3222" t="s">
        <v>1264</v>
      </c>
      <c r="S3222" t="s">
        <v>643</v>
      </c>
      <c r="U3222" t="s">
        <v>42</v>
      </c>
      <c r="V3222" t="s">
        <v>42</v>
      </c>
      <c r="AA3222" t="s">
        <v>42</v>
      </c>
      <c r="AK3222" t="s">
        <v>42</v>
      </c>
      <c r="AL3222" t="s">
        <v>43</v>
      </c>
    </row>
    <row r="3223" spans="1:38" x14ac:dyDescent="0.25">
      <c r="A3223">
        <v>3221</v>
      </c>
      <c r="B3223" t="s">
        <v>8182</v>
      </c>
      <c r="C3223" s="6" t="s">
        <v>2012</v>
      </c>
      <c r="D3223">
        <v>45</v>
      </c>
      <c r="E3223" t="s">
        <v>54</v>
      </c>
      <c r="F3223" t="s">
        <v>55</v>
      </c>
      <c r="G3223" t="s">
        <v>525</v>
      </c>
      <c r="H3223" t="s">
        <v>93</v>
      </c>
      <c r="I3223" t="s">
        <v>57</v>
      </c>
      <c r="J3223" t="s">
        <v>628</v>
      </c>
      <c r="L3223" t="s">
        <v>34</v>
      </c>
      <c r="M3223" t="s">
        <v>951</v>
      </c>
      <c r="N3223" t="s">
        <v>69</v>
      </c>
      <c r="O3223" t="s">
        <v>287</v>
      </c>
      <c r="P3223" t="s">
        <v>628</v>
      </c>
      <c r="S3223" t="s">
        <v>392</v>
      </c>
      <c r="V3223" t="s">
        <v>42</v>
      </c>
      <c r="W3223" t="s">
        <v>42</v>
      </c>
      <c r="AK3223" t="s">
        <v>42</v>
      </c>
      <c r="AL3223" t="s">
        <v>43</v>
      </c>
    </row>
    <row r="3224" spans="1:38" x14ac:dyDescent="0.25">
      <c r="A3224">
        <v>3222</v>
      </c>
      <c r="B3224" t="s">
        <v>8183</v>
      </c>
      <c r="C3224" s="6" t="s">
        <v>8184</v>
      </c>
      <c r="D3224">
        <v>32</v>
      </c>
      <c r="E3224" t="s">
        <v>46</v>
      </c>
      <c r="F3224" t="s">
        <v>55</v>
      </c>
      <c r="G3224" t="s">
        <v>192</v>
      </c>
      <c r="H3224" t="s">
        <v>82</v>
      </c>
      <c r="I3224" t="s">
        <v>57</v>
      </c>
      <c r="J3224" t="s">
        <v>192</v>
      </c>
      <c r="K3224" t="s">
        <v>82</v>
      </c>
      <c r="L3224" t="s">
        <v>70</v>
      </c>
      <c r="O3224" t="s">
        <v>70</v>
      </c>
      <c r="P3224" t="s">
        <v>192</v>
      </c>
      <c r="R3224" t="s">
        <v>57</v>
      </c>
      <c r="S3224" t="s">
        <v>699</v>
      </c>
      <c r="U3224" t="s">
        <v>42</v>
      </c>
      <c r="W3224" t="s">
        <v>42</v>
      </c>
      <c r="AK3224" t="s">
        <v>42</v>
      </c>
      <c r="AL3224" t="s">
        <v>43</v>
      </c>
    </row>
    <row r="3225" spans="1:38" x14ac:dyDescent="0.25">
      <c r="A3225">
        <v>3223</v>
      </c>
      <c r="B3225" t="s">
        <v>8185</v>
      </c>
      <c r="C3225" s="6" t="s">
        <v>8186</v>
      </c>
      <c r="D3225">
        <v>42</v>
      </c>
      <c r="E3225" t="s">
        <v>46</v>
      </c>
      <c r="F3225" t="s">
        <v>106</v>
      </c>
      <c r="G3225" t="s">
        <v>1496</v>
      </c>
      <c r="H3225" t="s">
        <v>101</v>
      </c>
      <c r="I3225" t="s">
        <v>57</v>
      </c>
      <c r="J3225" t="s">
        <v>101</v>
      </c>
      <c r="K3225" t="s">
        <v>101</v>
      </c>
      <c r="L3225" t="s">
        <v>50</v>
      </c>
      <c r="O3225" t="s">
        <v>70</v>
      </c>
      <c r="P3225" t="s">
        <v>1496</v>
      </c>
      <c r="Q3225" t="s">
        <v>101</v>
      </c>
      <c r="R3225" t="s">
        <v>57</v>
      </c>
      <c r="S3225" t="s">
        <v>8187</v>
      </c>
      <c r="U3225" t="s">
        <v>42</v>
      </c>
      <c r="V3225" t="s">
        <v>42</v>
      </c>
      <c r="AK3225" t="s">
        <v>42</v>
      </c>
      <c r="AL3225" t="s">
        <v>43</v>
      </c>
    </row>
    <row r="3226" spans="1:38" x14ac:dyDescent="0.25">
      <c r="A3226">
        <v>3224</v>
      </c>
      <c r="B3226" t="s">
        <v>8188</v>
      </c>
      <c r="C3226" s="6" t="s">
        <v>4891</v>
      </c>
      <c r="D3226">
        <v>33</v>
      </c>
      <c r="E3226" t="s">
        <v>46</v>
      </c>
      <c r="F3226" t="s">
        <v>47</v>
      </c>
      <c r="G3226" t="s">
        <v>525</v>
      </c>
      <c r="H3226" t="s">
        <v>93</v>
      </c>
      <c r="I3226" t="s">
        <v>57</v>
      </c>
      <c r="J3226" t="s">
        <v>93</v>
      </c>
      <c r="L3226" t="s">
        <v>34</v>
      </c>
      <c r="M3226" t="s">
        <v>8189</v>
      </c>
      <c r="N3226" t="s">
        <v>59</v>
      </c>
      <c r="O3226" t="s">
        <v>287</v>
      </c>
      <c r="P3226" t="s">
        <v>93</v>
      </c>
      <c r="S3226" t="s">
        <v>2013</v>
      </c>
      <c r="U3226" t="s">
        <v>42</v>
      </c>
      <c r="W3226" t="s">
        <v>42</v>
      </c>
      <c r="AA3226" t="s">
        <v>42</v>
      </c>
      <c r="AK3226" t="s">
        <v>42</v>
      </c>
      <c r="AL3226" t="s">
        <v>43</v>
      </c>
    </row>
    <row r="3227" spans="1:38" x14ac:dyDescent="0.25">
      <c r="A3227">
        <v>3225</v>
      </c>
      <c r="B3227" t="s">
        <v>8190</v>
      </c>
      <c r="C3227" s="6" t="s">
        <v>6018</v>
      </c>
      <c r="D3227">
        <v>50</v>
      </c>
      <c r="E3227" t="s">
        <v>46</v>
      </c>
      <c r="F3227" t="s">
        <v>106</v>
      </c>
      <c r="G3227" t="s">
        <v>107</v>
      </c>
      <c r="H3227" t="s">
        <v>49</v>
      </c>
      <c r="I3227" t="s">
        <v>57</v>
      </c>
      <c r="J3227" t="s">
        <v>146</v>
      </c>
      <c r="K3227" t="s">
        <v>49</v>
      </c>
      <c r="L3227" t="s">
        <v>50</v>
      </c>
      <c r="N3227" t="s">
        <v>59</v>
      </c>
      <c r="O3227" t="s">
        <v>4727</v>
      </c>
      <c r="P3227" t="s">
        <v>146</v>
      </c>
      <c r="Q3227" t="s">
        <v>49</v>
      </c>
      <c r="R3227" t="s">
        <v>57</v>
      </c>
      <c r="S3227" t="s">
        <v>2195</v>
      </c>
      <c r="U3227" t="s">
        <v>42</v>
      </c>
      <c r="W3227" t="s">
        <v>42</v>
      </c>
      <c r="AL3227" t="s">
        <v>43</v>
      </c>
    </row>
    <row r="3228" spans="1:38" x14ac:dyDescent="0.25">
      <c r="A3228">
        <v>3226</v>
      </c>
      <c r="B3228" t="s">
        <v>8191</v>
      </c>
      <c r="C3228" s="6" t="s">
        <v>4288</v>
      </c>
      <c r="D3228">
        <v>46</v>
      </c>
      <c r="E3228" t="s">
        <v>46</v>
      </c>
      <c r="F3228" t="s">
        <v>55</v>
      </c>
      <c r="G3228" t="s">
        <v>8192</v>
      </c>
      <c r="J3228" t="s">
        <v>93</v>
      </c>
      <c r="L3228" t="s">
        <v>34</v>
      </c>
      <c r="M3228" t="s">
        <v>8193</v>
      </c>
      <c r="N3228" t="s">
        <v>83</v>
      </c>
      <c r="O3228" t="s">
        <v>110</v>
      </c>
      <c r="S3228" t="s">
        <v>8194</v>
      </c>
      <c r="U3228" t="s">
        <v>42</v>
      </c>
      <c r="V3228" t="s">
        <v>42</v>
      </c>
      <c r="W3228" t="s">
        <v>42</v>
      </c>
      <c r="AA3228" t="s">
        <v>42</v>
      </c>
      <c r="AL3228" t="s">
        <v>43</v>
      </c>
    </row>
    <row r="3229" spans="1:38" x14ac:dyDescent="0.25">
      <c r="A3229">
        <v>3227</v>
      </c>
      <c r="B3229" t="s">
        <v>8195</v>
      </c>
      <c r="C3229" s="6" t="s">
        <v>5801</v>
      </c>
      <c r="D3229">
        <v>33</v>
      </c>
      <c r="E3229" t="s">
        <v>54</v>
      </c>
      <c r="F3229" t="s">
        <v>55</v>
      </c>
      <c r="G3229" t="s">
        <v>346</v>
      </c>
      <c r="H3229" t="s">
        <v>93</v>
      </c>
      <c r="I3229" t="s">
        <v>57</v>
      </c>
      <c r="J3229" t="s">
        <v>208</v>
      </c>
      <c r="K3229" t="s">
        <v>93</v>
      </c>
      <c r="L3229" t="s">
        <v>50</v>
      </c>
      <c r="O3229" t="s">
        <v>70</v>
      </c>
      <c r="P3229" t="s">
        <v>346</v>
      </c>
      <c r="Q3229" t="s">
        <v>93</v>
      </c>
      <c r="R3229" t="s">
        <v>57</v>
      </c>
      <c r="S3229" t="s">
        <v>8196</v>
      </c>
      <c r="AA3229" t="s">
        <v>42</v>
      </c>
      <c r="AD3229" t="s">
        <v>42</v>
      </c>
      <c r="AK3229" t="s">
        <v>42</v>
      </c>
      <c r="AL3229" t="s">
        <v>43</v>
      </c>
    </row>
    <row r="3230" spans="1:38" x14ac:dyDescent="0.25">
      <c r="A3230">
        <v>3228</v>
      </c>
      <c r="B3230" t="s">
        <v>8197</v>
      </c>
      <c r="C3230" s="6" t="s">
        <v>2674</v>
      </c>
      <c r="D3230">
        <v>32</v>
      </c>
      <c r="E3230" t="s">
        <v>54</v>
      </c>
      <c r="F3230" t="s">
        <v>55</v>
      </c>
      <c r="G3230" t="s">
        <v>447</v>
      </c>
      <c r="H3230" t="s">
        <v>82</v>
      </c>
      <c r="I3230" t="s">
        <v>57</v>
      </c>
      <c r="J3230" t="s">
        <v>447</v>
      </c>
      <c r="L3230" t="s">
        <v>70</v>
      </c>
      <c r="N3230" t="s">
        <v>59</v>
      </c>
      <c r="O3230" t="s">
        <v>70</v>
      </c>
      <c r="P3230" t="s">
        <v>447</v>
      </c>
      <c r="S3230" t="s">
        <v>8198</v>
      </c>
      <c r="U3230" t="s">
        <v>42</v>
      </c>
      <c r="V3230" t="s">
        <v>42</v>
      </c>
      <c r="W3230" t="s">
        <v>42</v>
      </c>
      <c r="AI3230" t="s">
        <v>5836</v>
      </c>
      <c r="AK3230" t="s">
        <v>42</v>
      </c>
      <c r="AL3230" t="s">
        <v>43</v>
      </c>
    </row>
    <row r="3231" spans="1:38" x14ac:dyDescent="0.25">
      <c r="A3231">
        <v>3229</v>
      </c>
      <c r="B3231" t="s">
        <v>8199</v>
      </c>
      <c r="C3231" s="6" t="s">
        <v>8200</v>
      </c>
      <c r="D3231">
        <v>24</v>
      </c>
      <c r="E3231" t="s">
        <v>54</v>
      </c>
      <c r="F3231" t="s">
        <v>55</v>
      </c>
      <c r="G3231" t="s">
        <v>132</v>
      </c>
      <c r="J3231" t="s">
        <v>132</v>
      </c>
      <c r="K3231" t="s">
        <v>93</v>
      </c>
      <c r="L3231" t="s">
        <v>70</v>
      </c>
      <c r="N3231" t="s">
        <v>269</v>
      </c>
      <c r="O3231" t="s">
        <v>70</v>
      </c>
      <c r="S3231" t="s">
        <v>699</v>
      </c>
      <c r="U3231" t="s">
        <v>42</v>
      </c>
      <c r="W3231" t="s">
        <v>42</v>
      </c>
      <c r="AL3231" t="s">
        <v>43</v>
      </c>
    </row>
    <row r="3232" spans="1:38" x14ac:dyDescent="0.25">
      <c r="A3232">
        <v>3230</v>
      </c>
      <c r="B3232" t="s">
        <v>8201</v>
      </c>
      <c r="C3232" s="6" t="s">
        <v>91</v>
      </c>
      <c r="D3232">
        <v>51</v>
      </c>
      <c r="E3232" t="s">
        <v>46</v>
      </c>
      <c r="F3232" t="s">
        <v>47</v>
      </c>
      <c r="G3232" t="s">
        <v>146</v>
      </c>
      <c r="H3232" t="s">
        <v>49</v>
      </c>
      <c r="J3232" t="s">
        <v>146</v>
      </c>
      <c r="K3232" t="s">
        <v>49</v>
      </c>
      <c r="L3232" t="s">
        <v>70</v>
      </c>
      <c r="N3232" t="s">
        <v>102</v>
      </c>
      <c r="O3232" t="s">
        <v>70</v>
      </c>
      <c r="S3232" t="s">
        <v>8202</v>
      </c>
      <c r="U3232" t="s">
        <v>42</v>
      </c>
      <c r="AA3232" t="s">
        <v>42</v>
      </c>
      <c r="AC3232" t="s">
        <v>42</v>
      </c>
      <c r="AL3232" t="s">
        <v>43</v>
      </c>
    </row>
    <row r="3233" spans="1:38" x14ac:dyDescent="0.25">
      <c r="A3233">
        <v>3231</v>
      </c>
      <c r="B3233" t="s">
        <v>8203</v>
      </c>
      <c r="C3233" s="6" t="s">
        <v>6025</v>
      </c>
      <c r="D3233">
        <v>58</v>
      </c>
      <c r="E3233" t="s">
        <v>46</v>
      </c>
      <c r="F3233" t="s">
        <v>55</v>
      </c>
      <c r="G3233" t="s">
        <v>1337</v>
      </c>
      <c r="H3233" t="s">
        <v>93</v>
      </c>
      <c r="I3233" t="s">
        <v>57</v>
      </c>
      <c r="J3233" t="s">
        <v>1337</v>
      </c>
      <c r="K3233" t="s">
        <v>93</v>
      </c>
      <c r="L3233" t="s">
        <v>70</v>
      </c>
      <c r="N3233" t="s">
        <v>170</v>
      </c>
      <c r="O3233" t="s">
        <v>411</v>
      </c>
      <c r="P3233" t="s">
        <v>1337</v>
      </c>
      <c r="Q3233" t="s">
        <v>93</v>
      </c>
      <c r="R3233" t="s">
        <v>57</v>
      </c>
      <c r="S3233" t="s">
        <v>8204</v>
      </c>
      <c r="U3233" t="s">
        <v>42</v>
      </c>
      <c r="V3233" t="s">
        <v>42</v>
      </c>
      <c r="AC3233" t="s">
        <v>42</v>
      </c>
      <c r="AL3233" t="s">
        <v>43</v>
      </c>
    </row>
    <row r="3234" spans="1:38" x14ac:dyDescent="0.25">
      <c r="A3234">
        <v>3232</v>
      </c>
      <c r="B3234" t="s">
        <v>8205</v>
      </c>
      <c r="C3234" s="6" t="s">
        <v>8206</v>
      </c>
      <c r="D3234">
        <v>50</v>
      </c>
      <c r="E3234" t="s">
        <v>46</v>
      </c>
      <c r="F3234" t="s">
        <v>55</v>
      </c>
      <c r="G3234" t="s">
        <v>238</v>
      </c>
      <c r="H3234" t="s">
        <v>93</v>
      </c>
      <c r="I3234" t="s">
        <v>57</v>
      </c>
      <c r="J3234" t="s">
        <v>93</v>
      </c>
      <c r="K3234" t="s">
        <v>93</v>
      </c>
      <c r="L3234" t="s">
        <v>34</v>
      </c>
      <c r="M3234" t="s">
        <v>287</v>
      </c>
      <c r="N3234" t="s">
        <v>59</v>
      </c>
      <c r="O3234" t="s">
        <v>287</v>
      </c>
      <c r="P3234" t="s">
        <v>93</v>
      </c>
      <c r="Q3234" t="s">
        <v>93</v>
      </c>
      <c r="R3234" t="s">
        <v>57</v>
      </c>
      <c r="S3234" t="s">
        <v>8207</v>
      </c>
      <c r="AA3234" t="s">
        <v>42</v>
      </c>
      <c r="AC3234" t="s">
        <v>42</v>
      </c>
      <c r="AD3234" t="s">
        <v>42</v>
      </c>
      <c r="AL3234" t="s">
        <v>43</v>
      </c>
    </row>
    <row r="3235" spans="1:38" x14ac:dyDescent="0.25">
      <c r="A3235">
        <v>3233</v>
      </c>
      <c r="B3235" t="s">
        <v>8208</v>
      </c>
      <c r="C3235" s="6" t="s">
        <v>6208</v>
      </c>
      <c r="D3235">
        <v>51</v>
      </c>
      <c r="E3235" t="s">
        <v>54</v>
      </c>
      <c r="F3235" t="s">
        <v>47</v>
      </c>
      <c r="J3235" t="s">
        <v>146</v>
      </c>
      <c r="K3235" t="s">
        <v>49</v>
      </c>
      <c r="L3235" t="s">
        <v>34</v>
      </c>
      <c r="M3235" t="s">
        <v>8209</v>
      </c>
      <c r="N3235" t="s">
        <v>8210</v>
      </c>
      <c r="O3235" t="s">
        <v>287</v>
      </c>
      <c r="S3235" t="s">
        <v>3248</v>
      </c>
      <c r="V3235" t="s">
        <v>42</v>
      </c>
      <c r="AA3235" t="s">
        <v>42</v>
      </c>
      <c r="AL3235" t="s">
        <v>43</v>
      </c>
    </row>
    <row r="3236" spans="1:38" x14ac:dyDescent="0.25">
      <c r="A3236">
        <v>3234</v>
      </c>
      <c r="B3236" t="s">
        <v>8211</v>
      </c>
      <c r="C3236" s="6" t="s">
        <v>8212</v>
      </c>
      <c r="D3236">
        <v>38</v>
      </c>
      <c r="E3236" t="s">
        <v>46</v>
      </c>
      <c r="F3236" t="s">
        <v>55</v>
      </c>
      <c r="G3236" t="s">
        <v>749</v>
      </c>
      <c r="H3236" t="s">
        <v>82</v>
      </c>
      <c r="I3236" t="s">
        <v>57</v>
      </c>
      <c r="J3236" t="s">
        <v>749</v>
      </c>
      <c r="L3236" t="s">
        <v>70</v>
      </c>
      <c r="N3236" t="s">
        <v>456</v>
      </c>
      <c r="O3236" t="s">
        <v>70</v>
      </c>
      <c r="P3236" t="s">
        <v>749</v>
      </c>
      <c r="S3236" t="s">
        <v>575</v>
      </c>
      <c r="U3236" t="s">
        <v>42</v>
      </c>
      <c r="V3236" t="s">
        <v>42</v>
      </c>
      <c r="W3236" t="s">
        <v>42</v>
      </c>
      <c r="AK3236" t="s">
        <v>42</v>
      </c>
      <c r="AL3236" t="s">
        <v>43</v>
      </c>
    </row>
    <row r="3237" spans="1:38" x14ac:dyDescent="0.25">
      <c r="A3237">
        <v>3235</v>
      </c>
      <c r="B3237" t="s">
        <v>8213</v>
      </c>
      <c r="C3237" s="6" t="s">
        <v>2708</v>
      </c>
      <c r="D3237">
        <v>49</v>
      </c>
      <c r="E3237" t="s">
        <v>46</v>
      </c>
      <c r="F3237" t="s">
        <v>106</v>
      </c>
      <c r="G3237" t="s">
        <v>82</v>
      </c>
      <c r="H3237" t="s">
        <v>82</v>
      </c>
      <c r="I3237" t="s">
        <v>57</v>
      </c>
      <c r="J3237" t="s">
        <v>82</v>
      </c>
      <c r="K3237" t="s">
        <v>82</v>
      </c>
      <c r="L3237" t="s">
        <v>70</v>
      </c>
      <c r="O3237" t="s">
        <v>70</v>
      </c>
      <c r="P3237" t="s">
        <v>82</v>
      </c>
      <c r="Q3237" t="s">
        <v>82</v>
      </c>
      <c r="R3237" t="s">
        <v>57</v>
      </c>
      <c r="S3237" t="s">
        <v>1455</v>
      </c>
      <c r="U3237" t="s">
        <v>42</v>
      </c>
      <c r="V3237" t="s">
        <v>42</v>
      </c>
      <c r="W3237" t="s">
        <v>42</v>
      </c>
      <c r="AK3237" t="s">
        <v>42</v>
      </c>
      <c r="AL3237" t="s">
        <v>43</v>
      </c>
    </row>
    <row r="3238" spans="1:38" x14ac:dyDescent="0.25">
      <c r="A3238">
        <v>3236</v>
      </c>
      <c r="B3238" t="s">
        <v>8214</v>
      </c>
      <c r="C3238" s="6" t="s">
        <v>8215</v>
      </c>
      <c r="D3238">
        <v>33</v>
      </c>
      <c r="E3238" t="s">
        <v>46</v>
      </c>
      <c r="F3238" t="s">
        <v>55</v>
      </c>
      <c r="G3238" t="s">
        <v>101</v>
      </c>
      <c r="H3238" t="s">
        <v>101</v>
      </c>
      <c r="I3238" t="s">
        <v>57</v>
      </c>
      <c r="J3238" t="s">
        <v>101</v>
      </c>
      <c r="K3238" t="s">
        <v>101</v>
      </c>
      <c r="L3238" t="s">
        <v>50</v>
      </c>
      <c r="N3238" t="s">
        <v>166</v>
      </c>
      <c r="O3238" t="s">
        <v>70</v>
      </c>
      <c r="P3238" t="s">
        <v>101</v>
      </c>
      <c r="Q3238" t="s">
        <v>101</v>
      </c>
      <c r="S3238" t="s">
        <v>8216</v>
      </c>
      <c r="U3238" t="s">
        <v>42</v>
      </c>
      <c r="W3238" t="s">
        <v>42</v>
      </c>
      <c r="AK3238" t="s">
        <v>42</v>
      </c>
      <c r="AL3238" t="s">
        <v>43</v>
      </c>
    </row>
    <row r="3239" spans="1:38" x14ac:dyDescent="0.25">
      <c r="A3239">
        <v>3237</v>
      </c>
      <c r="B3239" t="s">
        <v>8217</v>
      </c>
      <c r="C3239" s="6" t="s">
        <v>2730</v>
      </c>
      <c r="D3239">
        <v>56</v>
      </c>
      <c r="E3239" t="s">
        <v>46</v>
      </c>
      <c r="F3239" t="s">
        <v>55</v>
      </c>
      <c r="G3239" t="s">
        <v>8218</v>
      </c>
      <c r="H3239" t="s">
        <v>5599</v>
      </c>
      <c r="I3239" t="s">
        <v>5600</v>
      </c>
      <c r="J3239" t="s">
        <v>93</v>
      </c>
      <c r="L3239" t="s">
        <v>34</v>
      </c>
      <c r="M3239" t="s">
        <v>951</v>
      </c>
      <c r="N3239" t="s">
        <v>59</v>
      </c>
      <c r="O3239" t="s">
        <v>287</v>
      </c>
      <c r="P3239" t="s">
        <v>93</v>
      </c>
      <c r="S3239" t="s">
        <v>6525</v>
      </c>
      <c r="V3239" t="s">
        <v>42</v>
      </c>
      <c r="W3239" t="s">
        <v>42</v>
      </c>
      <c r="AK3239" t="s">
        <v>42</v>
      </c>
      <c r="AL3239" t="s">
        <v>43</v>
      </c>
    </row>
    <row r="3240" spans="1:38" x14ac:dyDescent="0.25">
      <c r="A3240">
        <v>3238</v>
      </c>
      <c r="B3240" t="s">
        <v>8219</v>
      </c>
      <c r="C3240" s="6" t="s">
        <v>3602</v>
      </c>
      <c r="D3240">
        <v>36</v>
      </c>
      <c r="E3240" t="s">
        <v>46</v>
      </c>
      <c r="F3240" t="s">
        <v>106</v>
      </c>
      <c r="G3240" t="s">
        <v>8220</v>
      </c>
      <c r="H3240" t="s">
        <v>137</v>
      </c>
      <c r="I3240" t="s">
        <v>5600</v>
      </c>
      <c r="J3240" t="s">
        <v>82</v>
      </c>
      <c r="K3240" t="s">
        <v>82</v>
      </c>
      <c r="L3240" t="s">
        <v>34</v>
      </c>
      <c r="M3240" t="s">
        <v>280</v>
      </c>
      <c r="N3240" t="s">
        <v>170</v>
      </c>
      <c r="O3240" t="s">
        <v>70</v>
      </c>
      <c r="P3240" t="s">
        <v>82</v>
      </c>
      <c r="Q3240" t="s">
        <v>82</v>
      </c>
      <c r="R3240" t="s">
        <v>57</v>
      </c>
      <c r="S3240" t="s">
        <v>8221</v>
      </c>
      <c r="V3240" t="s">
        <v>42</v>
      </c>
      <c r="W3240" t="s">
        <v>42</v>
      </c>
      <c r="Y3240" t="s">
        <v>42</v>
      </c>
      <c r="AI3240" t="s">
        <v>607</v>
      </c>
      <c r="AL3240" t="s">
        <v>43</v>
      </c>
    </row>
    <row r="3241" spans="1:38" x14ac:dyDescent="0.25">
      <c r="A3241">
        <v>3239</v>
      </c>
      <c r="B3241" t="s">
        <v>8222</v>
      </c>
      <c r="C3241" s="6" t="s">
        <v>8223</v>
      </c>
      <c r="D3241">
        <v>43</v>
      </c>
      <c r="E3241" t="s">
        <v>46</v>
      </c>
      <c r="F3241" t="s">
        <v>55</v>
      </c>
      <c r="G3241" t="s">
        <v>208</v>
      </c>
      <c r="H3241" t="s">
        <v>93</v>
      </c>
      <c r="J3241" t="s">
        <v>208</v>
      </c>
      <c r="K3241" t="s">
        <v>93</v>
      </c>
      <c r="L3241" t="s">
        <v>50</v>
      </c>
      <c r="N3241" t="s">
        <v>166</v>
      </c>
      <c r="O3241" t="s">
        <v>70</v>
      </c>
      <c r="S3241" t="s">
        <v>8224</v>
      </c>
      <c r="U3241" t="s">
        <v>42</v>
      </c>
      <c r="V3241" t="s">
        <v>42</v>
      </c>
      <c r="AA3241" t="s">
        <v>42</v>
      </c>
      <c r="AL3241" t="s">
        <v>43</v>
      </c>
    </row>
    <row r="3242" spans="1:38" x14ac:dyDescent="0.25">
      <c r="A3242">
        <v>3240</v>
      </c>
      <c r="B3242" t="s">
        <v>8225</v>
      </c>
      <c r="C3242" s="6" t="s">
        <v>7673</v>
      </c>
      <c r="D3242">
        <v>54</v>
      </c>
      <c r="E3242" t="s">
        <v>54</v>
      </c>
      <c r="F3242" t="s">
        <v>55</v>
      </c>
      <c r="G3242" t="s">
        <v>1804</v>
      </c>
      <c r="J3242" t="s">
        <v>1804</v>
      </c>
      <c r="K3242" t="s">
        <v>82</v>
      </c>
      <c r="L3242" t="s">
        <v>70</v>
      </c>
      <c r="N3242" t="s">
        <v>102</v>
      </c>
      <c r="O3242" t="s">
        <v>70</v>
      </c>
      <c r="S3242" t="s">
        <v>8226</v>
      </c>
      <c r="AA3242" t="s">
        <v>42</v>
      </c>
      <c r="AI3242" t="s">
        <v>8227</v>
      </c>
      <c r="AL3242" t="s">
        <v>43</v>
      </c>
    </row>
    <row r="3243" spans="1:38" x14ac:dyDescent="0.25">
      <c r="A3243">
        <v>3241</v>
      </c>
      <c r="B3243" t="s">
        <v>8228</v>
      </c>
      <c r="C3243" s="6" t="s">
        <v>6055</v>
      </c>
      <c r="D3243">
        <v>28</v>
      </c>
      <c r="E3243" t="s">
        <v>46</v>
      </c>
      <c r="F3243" t="s">
        <v>55</v>
      </c>
      <c r="G3243" t="s">
        <v>58</v>
      </c>
      <c r="H3243" t="s">
        <v>49</v>
      </c>
      <c r="I3243" t="s">
        <v>57</v>
      </c>
      <c r="J3243" t="s">
        <v>58</v>
      </c>
      <c r="L3243" t="s">
        <v>70</v>
      </c>
      <c r="N3243" t="s">
        <v>59</v>
      </c>
      <c r="O3243" t="s">
        <v>70</v>
      </c>
      <c r="P3243" t="s">
        <v>58</v>
      </c>
      <c r="S3243" t="s">
        <v>726</v>
      </c>
      <c r="U3243" t="s">
        <v>42</v>
      </c>
      <c r="W3243" t="s">
        <v>42</v>
      </c>
      <c r="AK3243" t="s">
        <v>42</v>
      </c>
      <c r="AL3243" t="s">
        <v>43</v>
      </c>
    </row>
    <row r="3244" spans="1:38" x14ac:dyDescent="0.25">
      <c r="A3244">
        <v>3242</v>
      </c>
      <c r="B3244" t="s">
        <v>8229</v>
      </c>
      <c r="C3244" s="6" t="s">
        <v>8230</v>
      </c>
      <c r="D3244">
        <v>26</v>
      </c>
      <c r="E3244" t="s">
        <v>54</v>
      </c>
      <c r="F3244" t="s">
        <v>55</v>
      </c>
      <c r="G3244" t="s">
        <v>291</v>
      </c>
      <c r="H3244" t="s">
        <v>49</v>
      </c>
      <c r="J3244" t="s">
        <v>291</v>
      </c>
      <c r="K3244" t="s">
        <v>49</v>
      </c>
      <c r="L3244" t="s">
        <v>70</v>
      </c>
      <c r="N3244" t="s">
        <v>102</v>
      </c>
      <c r="O3244" t="s">
        <v>70</v>
      </c>
      <c r="S3244" t="s">
        <v>8231</v>
      </c>
      <c r="Y3244" t="s">
        <v>42</v>
      </c>
      <c r="AC3244" t="s">
        <v>42</v>
      </c>
      <c r="AL3244" t="s">
        <v>43</v>
      </c>
    </row>
    <row r="3245" spans="1:38" x14ac:dyDescent="0.25">
      <c r="A3245">
        <v>3243</v>
      </c>
      <c r="B3245" t="s">
        <v>8232</v>
      </c>
      <c r="C3245" s="6" t="s">
        <v>2702</v>
      </c>
      <c r="D3245">
        <v>42</v>
      </c>
      <c r="E3245" t="s">
        <v>54</v>
      </c>
      <c r="F3245" t="s">
        <v>55</v>
      </c>
      <c r="G3245" t="s">
        <v>341</v>
      </c>
      <c r="J3245" t="s">
        <v>341</v>
      </c>
      <c r="K3245" t="s">
        <v>101</v>
      </c>
      <c r="L3245" t="s">
        <v>50</v>
      </c>
      <c r="N3245" t="s">
        <v>8233</v>
      </c>
      <c r="O3245" t="s">
        <v>70</v>
      </c>
      <c r="S3245" t="s">
        <v>8234</v>
      </c>
      <c r="Y3245" t="s">
        <v>42</v>
      </c>
      <c r="AC3245" t="s">
        <v>42</v>
      </c>
      <c r="AL3245" t="s">
        <v>43</v>
      </c>
    </row>
    <row r="3246" spans="1:38" x14ac:dyDescent="0.25">
      <c r="A3246">
        <v>3244</v>
      </c>
      <c r="B3246" t="s">
        <v>8235</v>
      </c>
      <c r="C3246" s="6" t="s">
        <v>3616</v>
      </c>
      <c r="D3246">
        <v>50</v>
      </c>
      <c r="E3246" t="s">
        <v>46</v>
      </c>
      <c r="F3246" t="s">
        <v>47</v>
      </c>
      <c r="G3246" t="s">
        <v>1243</v>
      </c>
      <c r="H3246" t="s">
        <v>82</v>
      </c>
      <c r="I3246" t="s">
        <v>57</v>
      </c>
      <c r="J3246" t="s">
        <v>82</v>
      </c>
      <c r="L3246" t="s">
        <v>34</v>
      </c>
      <c r="M3246" t="s">
        <v>3082</v>
      </c>
      <c r="N3246" t="s">
        <v>69</v>
      </c>
      <c r="O3246" t="s">
        <v>3082</v>
      </c>
      <c r="P3246" t="s">
        <v>82</v>
      </c>
      <c r="S3246" t="s">
        <v>8236</v>
      </c>
      <c r="U3246" t="s">
        <v>42</v>
      </c>
      <c r="V3246" t="s">
        <v>42</v>
      </c>
      <c r="AA3246" t="s">
        <v>42</v>
      </c>
      <c r="AK3246" t="s">
        <v>42</v>
      </c>
      <c r="AL3246" t="s">
        <v>43</v>
      </c>
    </row>
    <row r="3247" spans="1:38" x14ac:dyDescent="0.25">
      <c r="A3247">
        <v>3245</v>
      </c>
      <c r="B3247" t="s">
        <v>8237</v>
      </c>
      <c r="C3247" s="6" t="s">
        <v>875</v>
      </c>
      <c r="D3247">
        <v>51</v>
      </c>
      <c r="E3247" t="s">
        <v>46</v>
      </c>
      <c r="F3247" t="s">
        <v>55</v>
      </c>
      <c r="G3247" t="s">
        <v>615</v>
      </c>
      <c r="J3247" t="s">
        <v>341</v>
      </c>
      <c r="K3247" t="s">
        <v>101</v>
      </c>
      <c r="L3247" t="s">
        <v>50</v>
      </c>
      <c r="N3247" t="s">
        <v>83</v>
      </c>
      <c r="O3247" t="s">
        <v>70</v>
      </c>
      <c r="S3247" t="s">
        <v>1523</v>
      </c>
      <c r="U3247" t="s">
        <v>42</v>
      </c>
      <c r="V3247" t="s">
        <v>42</v>
      </c>
      <c r="AL3247" t="s">
        <v>43</v>
      </c>
    </row>
    <row r="3248" spans="1:38" x14ac:dyDescent="0.25">
      <c r="A3248">
        <v>3246</v>
      </c>
      <c r="B3248" t="s">
        <v>8238</v>
      </c>
      <c r="C3248" s="6" t="s">
        <v>3561</v>
      </c>
      <c r="D3248">
        <v>21</v>
      </c>
      <c r="E3248" t="s">
        <v>54</v>
      </c>
      <c r="F3248" t="s">
        <v>55</v>
      </c>
      <c r="G3248" t="s">
        <v>937</v>
      </c>
      <c r="H3248" t="s">
        <v>202</v>
      </c>
      <c r="J3248" t="s">
        <v>201</v>
      </c>
      <c r="K3248" t="s">
        <v>202</v>
      </c>
      <c r="L3248" t="s">
        <v>50</v>
      </c>
      <c r="N3248" t="s">
        <v>88</v>
      </c>
      <c r="O3248" t="s">
        <v>70</v>
      </c>
      <c r="S3248" t="s">
        <v>89</v>
      </c>
      <c r="U3248" t="s">
        <v>42</v>
      </c>
      <c r="AL3248" t="s">
        <v>43</v>
      </c>
    </row>
    <row r="3249" spans="1:38" x14ac:dyDescent="0.25">
      <c r="A3249">
        <v>3247</v>
      </c>
      <c r="B3249" t="s">
        <v>8239</v>
      </c>
      <c r="C3249" s="6" t="s">
        <v>8240</v>
      </c>
      <c r="D3249">
        <v>24</v>
      </c>
      <c r="E3249" t="s">
        <v>46</v>
      </c>
      <c r="F3249" t="s">
        <v>55</v>
      </c>
      <c r="G3249" t="s">
        <v>513</v>
      </c>
      <c r="H3249" t="s">
        <v>101</v>
      </c>
      <c r="I3249" t="s">
        <v>57</v>
      </c>
      <c r="J3249" t="s">
        <v>1740</v>
      </c>
      <c r="L3249" t="s">
        <v>50</v>
      </c>
      <c r="O3249" t="s">
        <v>70</v>
      </c>
      <c r="S3249" t="s">
        <v>78</v>
      </c>
      <c r="W3249" t="s">
        <v>42</v>
      </c>
      <c r="AK3249" t="s">
        <v>42</v>
      </c>
      <c r="AL3249" t="s">
        <v>43</v>
      </c>
    </row>
    <row r="3250" spans="1:38" x14ac:dyDescent="0.25">
      <c r="A3250">
        <v>3248</v>
      </c>
      <c r="B3250" t="s">
        <v>8241</v>
      </c>
      <c r="C3250" s="6" t="s">
        <v>2029</v>
      </c>
      <c r="D3250">
        <v>46</v>
      </c>
      <c r="E3250" t="s">
        <v>54</v>
      </c>
      <c r="F3250" t="s">
        <v>47</v>
      </c>
      <c r="G3250" t="s">
        <v>4118</v>
      </c>
      <c r="H3250" t="s">
        <v>49</v>
      </c>
      <c r="I3250" t="s">
        <v>57</v>
      </c>
      <c r="J3250" t="s">
        <v>146</v>
      </c>
      <c r="K3250" t="s">
        <v>49</v>
      </c>
      <c r="L3250" t="s">
        <v>50</v>
      </c>
      <c r="O3250" t="s">
        <v>70</v>
      </c>
      <c r="P3250" t="s">
        <v>4118</v>
      </c>
      <c r="Q3250" t="s">
        <v>49</v>
      </c>
      <c r="R3250" t="s">
        <v>57</v>
      </c>
      <c r="S3250" t="s">
        <v>8242</v>
      </c>
      <c r="U3250" t="s">
        <v>42</v>
      </c>
      <c r="W3250" t="s">
        <v>42</v>
      </c>
      <c r="AC3250" t="s">
        <v>42</v>
      </c>
      <c r="AK3250" t="s">
        <v>42</v>
      </c>
      <c r="AL3250" t="s">
        <v>43</v>
      </c>
    </row>
    <row r="3251" spans="1:38" x14ac:dyDescent="0.25">
      <c r="A3251">
        <v>3249</v>
      </c>
      <c r="B3251" t="s">
        <v>8243</v>
      </c>
      <c r="C3251" s="6" t="s">
        <v>3569</v>
      </c>
      <c r="D3251">
        <v>66</v>
      </c>
      <c r="E3251" t="s">
        <v>46</v>
      </c>
      <c r="F3251" t="s">
        <v>55</v>
      </c>
      <c r="G3251" t="s">
        <v>1561</v>
      </c>
      <c r="H3251" t="s">
        <v>251</v>
      </c>
      <c r="I3251" t="s">
        <v>57</v>
      </c>
      <c r="J3251" t="s">
        <v>267</v>
      </c>
      <c r="L3251" t="s">
        <v>50</v>
      </c>
      <c r="N3251" t="s">
        <v>69</v>
      </c>
      <c r="O3251" t="s">
        <v>70</v>
      </c>
      <c r="P3251" t="s">
        <v>1561</v>
      </c>
      <c r="S3251" t="s">
        <v>8244</v>
      </c>
      <c r="U3251" t="s">
        <v>42</v>
      </c>
      <c r="W3251" t="s">
        <v>42</v>
      </c>
      <c r="AK3251" t="s">
        <v>42</v>
      </c>
      <c r="AL3251" t="s">
        <v>43</v>
      </c>
    </row>
    <row r="3252" spans="1:38" x14ac:dyDescent="0.25">
      <c r="A3252">
        <v>3250</v>
      </c>
      <c r="B3252" t="s">
        <v>8245</v>
      </c>
      <c r="C3252" s="6" t="s">
        <v>2718</v>
      </c>
      <c r="D3252">
        <v>45</v>
      </c>
      <c r="E3252" t="s">
        <v>46</v>
      </c>
      <c r="F3252" t="s">
        <v>55</v>
      </c>
      <c r="G3252" t="s">
        <v>469</v>
      </c>
      <c r="J3252" t="s">
        <v>469</v>
      </c>
      <c r="L3252" t="s">
        <v>70</v>
      </c>
      <c r="N3252" t="s">
        <v>83</v>
      </c>
      <c r="O3252" t="s">
        <v>70</v>
      </c>
      <c r="S3252" t="s">
        <v>84</v>
      </c>
      <c r="U3252" t="s">
        <v>42</v>
      </c>
      <c r="AL3252" t="s">
        <v>43</v>
      </c>
    </row>
    <row r="3253" spans="1:38" x14ac:dyDescent="0.25">
      <c r="A3253">
        <v>3251</v>
      </c>
      <c r="B3253" t="s">
        <v>8246</v>
      </c>
      <c r="C3253" s="6" t="s">
        <v>1069</v>
      </c>
      <c r="D3253">
        <v>58</v>
      </c>
      <c r="E3253" t="s">
        <v>46</v>
      </c>
      <c r="F3253" t="s">
        <v>106</v>
      </c>
      <c r="G3253" t="s">
        <v>201</v>
      </c>
      <c r="H3253" t="s">
        <v>202</v>
      </c>
      <c r="I3253" t="s">
        <v>57</v>
      </c>
      <c r="J3253" t="s">
        <v>201</v>
      </c>
      <c r="K3253" t="s">
        <v>202</v>
      </c>
      <c r="L3253" t="s">
        <v>70</v>
      </c>
      <c r="N3253" t="s">
        <v>59</v>
      </c>
      <c r="O3253" t="s">
        <v>70</v>
      </c>
      <c r="P3253" t="s">
        <v>201</v>
      </c>
      <c r="Q3253" t="s">
        <v>202</v>
      </c>
      <c r="R3253" t="s">
        <v>57</v>
      </c>
      <c r="S3253" t="s">
        <v>8247</v>
      </c>
      <c r="U3253" t="s">
        <v>42</v>
      </c>
      <c r="Y3253" t="s">
        <v>42</v>
      </c>
      <c r="AC3253" t="s">
        <v>42</v>
      </c>
      <c r="AL3253" t="s">
        <v>43</v>
      </c>
    </row>
    <row r="3254" spans="1:38" x14ac:dyDescent="0.25">
      <c r="A3254">
        <v>3252</v>
      </c>
      <c r="B3254" t="s">
        <v>8248</v>
      </c>
      <c r="C3254" s="6" t="s">
        <v>8249</v>
      </c>
      <c r="D3254">
        <v>38</v>
      </c>
      <c r="E3254" t="s">
        <v>54</v>
      </c>
      <c r="F3254" t="s">
        <v>47</v>
      </c>
      <c r="G3254" t="s">
        <v>469</v>
      </c>
      <c r="H3254" t="s">
        <v>202</v>
      </c>
      <c r="I3254" t="s">
        <v>57</v>
      </c>
      <c r="J3254" t="s">
        <v>58</v>
      </c>
      <c r="K3254" t="s">
        <v>49</v>
      </c>
      <c r="L3254" t="s">
        <v>50</v>
      </c>
      <c r="O3254" t="s">
        <v>287</v>
      </c>
      <c r="P3254" t="s">
        <v>469</v>
      </c>
      <c r="Q3254" t="s">
        <v>202</v>
      </c>
      <c r="R3254" t="s">
        <v>57</v>
      </c>
      <c r="S3254" t="s">
        <v>8250</v>
      </c>
      <c r="V3254" t="s">
        <v>42</v>
      </c>
      <c r="AL3254" t="s">
        <v>43</v>
      </c>
    </row>
    <row r="3255" spans="1:38" x14ac:dyDescent="0.25">
      <c r="A3255">
        <v>3253</v>
      </c>
      <c r="B3255" t="s">
        <v>8251</v>
      </c>
      <c r="C3255" s="6" t="s">
        <v>8252</v>
      </c>
      <c r="D3255">
        <v>44</v>
      </c>
      <c r="E3255" t="s">
        <v>54</v>
      </c>
      <c r="F3255" t="s">
        <v>55</v>
      </c>
      <c r="G3255" t="s">
        <v>208</v>
      </c>
      <c r="H3255" t="s">
        <v>93</v>
      </c>
      <c r="J3255" t="s">
        <v>208</v>
      </c>
      <c r="K3255" t="s">
        <v>93</v>
      </c>
      <c r="L3255" t="s">
        <v>70</v>
      </c>
      <c r="N3255" t="s">
        <v>269</v>
      </c>
      <c r="O3255" t="s">
        <v>70</v>
      </c>
      <c r="S3255" t="s">
        <v>84</v>
      </c>
      <c r="U3255" t="s">
        <v>42</v>
      </c>
      <c r="AL3255" t="s">
        <v>43</v>
      </c>
    </row>
    <row r="3256" spans="1:38" x14ac:dyDescent="0.25">
      <c r="A3256">
        <v>3254</v>
      </c>
      <c r="B3256" t="s">
        <v>8253</v>
      </c>
      <c r="C3256" s="6" t="s">
        <v>6677</v>
      </c>
      <c r="D3256">
        <v>50</v>
      </c>
      <c r="E3256" t="s">
        <v>46</v>
      </c>
      <c r="F3256" t="s">
        <v>55</v>
      </c>
      <c r="G3256" t="s">
        <v>208</v>
      </c>
      <c r="H3256" t="s">
        <v>93</v>
      </c>
      <c r="I3256" t="s">
        <v>57</v>
      </c>
      <c r="J3256" t="s">
        <v>208</v>
      </c>
      <c r="K3256" t="s">
        <v>93</v>
      </c>
      <c r="L3256" t="s">
        <v>70</v>
      </c>
      <c r="N3256" t="s">
        <v>170</v>
      </c>
      <c r="O3256" t="s">
        <v>70</v>
      </c>
      <c r="P3256" t="s">
        <v>208</v>
      </c>
      <c r="Q3256" t="s">
        <v>93</v>
      </c>
      <c r="S3256" t="s">
        <v>7234</v>
      </c>
      <c r="U3256" t="s">
        <v>42</v>
      </c>
      <c r="V3256" t="s">
        <v>42</v>
      </c>
      <c r="W3256" t="s">
        <v>42</v>
      </c>
      <c r="AK3256" t="s">
        <v>42</v>
      </c>
      <c r="AL3256" t="s">
        <v>43</v>
      </c>
    </row>
    <row r="3257" spans="1:38" x14ac:dyDescent="0.25">
      <c r="A3257">
        <v>3255</v>
      </c>
      <c r="B3257" t="s">
        <v>8254</v>
      </c>
      <c r="C3257" s="6" t="s">
        <v>182</v>
      </c>
      <c r="D3257">
        <v>21</v>
      </c>
      <c r="E3257" t="s">
        <v>54</v>
      </c>
      <c r="F3257" t="s">
        <v>55</v>
      </c>
      <c r="G3257" t="s">
        <v>81</v>
      </c>
      <c r="H3257" t="s">
        <v>82</v>
      </c>
      <c r="I3257" t="s">
        <v>57</v>
      </c>
      <c r="J3257" t="s">
        <v>93</v>
      </c>
      <c r="K3257" t="s">
        <v>93</v>
      </c>
      <c r="L3257" t="s">
        <v>50</v>
      </c>
      <c r="N3257" t="s">
        <v>59</v>
      </c>
      <c r="O3257" t="s">
        <v>70</v>
      </c>
      <c r="P3257" t="s">
        <v>81</v>
      </c>
      <c r="Q3257" t="s">
        <v>82</v>
      </c>
      <c r="S3257" t="s">
        <v>8255</v>
      </c>
      <c r="U3257" t="s">
        <v>42</v>
      </c>
      <c r="V3257" t="s">
        <v>42</v>
      </c>
      <c r="W3257" t="s">
        <v>42</v>
      </c>
      <c r="AK3257" t="s">
        <v>42</v>
      </c>
      <c r="AL3257" t="s">
        <v>43</v>
      </c>
    </row>
    <row r="3258" spans="1:38" x14ac:dyDescent="0.25">
      <c r="A3258">
        <v>3256</v>
      </c>
      <c r="B3258" t="s">
        <v>8256</v>
      </c>
      <c r="C3258" s="6" t="s">
        <v>2876</v>
      </c>
      <c r="D3258">
        <v>28</v>
      </c>
      <c r="E3258" t="s">
        <v>46</v>
      </c>
      <c r="F3258" t="s">
        <v>55</v>
      </c>
      <c r="G3258" t="s">
        <v>2279</v>
      </c>
      <c r="H3258" t="s">
        <v>202</v>
      </c>
      <c r="I3258" t="s">
        <v>57</v>
      </c>
      <c r="J3258" t="s">
        <v>2279</v>
      </c>
      <c r="K3258" t="s">
        <v>202</v>
      </c>
      <c r="L3258" t="s">
        <v>70</v>
      </c>
      <c r="O3258" t="s">
        <v>70</v>
      </c>
      <c r="P3258" t="s">
        <v>2279</v>
      </c>
      <c r="Q3258" t="s">
        <v>202</v>
      </c>
      <c r="R3258" t="s">
        <v>57</v>
      </c>
      <c r="S3258" t="s">
        <v>565</v>
      </c>
      <c r="U3258" t="s">
        <v>42</v>
      </c>
      <c r="AK3258" t="s">
        <v>42</v>
      </c>
      <c r="AL3258" t="s">
        <v>43</v>
      </c>
    </row>
    <row r="3259" spans="1:38" x14ac:dyDescent="0.25">
      <c r="A3259">
        <v>3257</v>
      </c>
      <c r="B3259" t="s">
        <v>8257</v>
      </c>
      <c r="C3259" s="6" t="s">
        <v>8258</v>
      </c>
      <c r="D3259">
        <v>46</v>
      </c>
      <c r="E3259" t="s">
        <v>46</v>
      </c>
      <c r="F3259" t="s">
        <v>55</v>
      </c>
      <c r="G3259" t="s">
        <v>81</v>
      </c>
      <c r="H3259" t="s">
        <v>82</v>
      </c>
      <c r="I3259" t="s">
        <v>57</v>
      </c>
      <c r="J3259" t="s">
        <v>81</v>
      </c>
      <c r="K3259" t="s">
        <v>82</v>
      </c>
      <c r="L3259" t="s">
        <v>70</v>
      </c>
      <c r="N3259" t="s">
        <v>166</v>
      </c>
      <c r="O3259" t="s">
        <v>70</v>
      </c>
      <c r="P3259" t="s">
        <v>81</v>
      </c>
      <c r="Q3259" t="s">
        <v>82</v>
      </c>
      <c r="R3259" t="s">
        <v>57</v>
      </c>
      <c r="S3259" t="s">
        <v>8259</v>
      </c>
      <c r="U3259" t="s">
        <v>42</v>
      </c>
      <c r="W3259" t="s">
        <v>42</v>
      </c>
      <c r="AC3259" t="s">
        <v>42</v>
      </c>
      <c r="AL3259" t="s">
        <v>43</v>
      </c>
    </row>
    <row r="3260" spans="1:38" x14ac:dyDescent="0.25">
      <c r="A3260">
        <v>3258</v>
      </c>
      <c r="B3260" t="s">
        <v>8260</v>
      </c>
      <c r="C3260" s="6" t="s">
        <v>1484</v>
      </c>
      <c r="D3260">
        <v>55</v>
      </c>
      <c r="E3260" t="s">
        <v>46</v>
      </c>
      <c r="F3260" t="s">
        <v>55</v>
      </c>
      <c r="G3260" t="s">
        <v>208</v>
      </c>
      <c r="H3260" t="s">
        <v>93</v>
      </c>
      <c r="I3260" t="s">
        <v>57</v>
      </c>
      <c r="J3260" t="s">
        <v>208</v>
      </c>
      <c r="L3260" t="s">
        <v>34</v>
      </c>
      <c r="M3260" t="s">
        <v>951</v>
      </c>
      <c r="N3260" t="s">
        <v>102</v>
      </c>
      <c r="O3260" t="s">
        <v>70</v>
      </c>
      <c r="P3260" t="s">
        <v>208</v>
      </c>
      <c r="S3260" t="s">
        <v>8261</v>
      </c>
      <c r="AA3260" t="s">
        <v>42</v>
      </c>
      <c r="AC3260" t="s">
        <v>42</v>
      </c>
      <c r="AD3260" t="s">
        <v>42</v>
      </c>
      <c r="AK3260" t="s">
        <v>42</v>
      </c>
      <c r="AL3260" t="s">
        <v>43</v>
      </c>
    </row>
    <row r="3261" spans="1:38" x14ac:dyDescent="0.25">
      <c r="A3261">
        <v>3259</v>
      </c>
      <c r="B3261" t="s">
        <v>8262</v>
      </c>
      <c r="C3261" s="6" t="s">
        <v>4959</v>
      </c>
      <c r="D3261">
        <v>47</v>
      </c>
      <c r="E3261" t="s">
        <v>46</v>
      </c>
      <c r="F3261" t="s">
        <v>55</v>
      </c>
      <c r="G3261" t="s">
        <v>503</v>
      </c>
      <c r="H3261" t="s">
        <v>82</v>
      </c>
      <c r="J3261" t="s">
        <v>503</v>
      </c>
      <c r="K3261" t="s">
        <v>82</v>
      </c>
      <c r="L3261" t="s">
        <v>70</v>
      </c>
      <c r="N3261" t="s">
        <v>102</v>
      </c>
      <c r="O3261" t="s">
        <v>70</v>
      </c>
      <c r="S3261" t="s">
        <v>103</v>
      </c>
      <c r="Y3261" t="s">
        <v>42</v>
      </c>
      <c r="AL3261" t="s">
        <v>43</v>
      </c>
    </row>
    <row r="3262" spans="1:38" x14ac:dyDescent="0.25">
      <c r="A3262">
        <v>3260</v>
      </c>
      <c r="B3262" t="s">
        <v>8263</v>
      </c>
      <c r="C3262" s="6" t="s">
        <v>8264</v>
      </c>
      <c r="D3262">
        <v>31</v>
      </c>
      <c r="E3262" t="s">
        <v>46</v>
      </c>
      <c r="F3262" t="s">
        <v>55</v>
      </c>
      <c r="G3262" t="s">
        <v>2906</v>
      </c>
      <c r="I3262" t="s">
        <v>57</v>
      </c>
      <c r="J3262" t="s">
        <v>2906</v>
      </c>
      <c r="L3262" t="s">
        <v>70</v>
      </c>
      <c r="N3262" t="s">
        <v>166</v>
      </c>
      <c r="O3262" t="s">
        <v>70</v>
      </c>
      <c r="P3262" t="s">
        <v>2906</v>
      </c>
      <c r="Q3262" t="s">
        <v>142</v>
      </c>
      <c r="R3262" t="s">
        <v>57</v>
      </c>
      <c r="S3262" t="s">
        <v>578</v>
      </c>
      <c r="U3262" t="s">
        <v>42</v>
      </c>
      <c r="AA3262" t="s">
        <v>42</v>
      </c>
      <c r="AL3262" t="s">
        <v>43</v>
      </c>
    </row>
    <row r="3263" spans="1:38" x14ac:dyDescent="0.25">
      <c r="A3263">
        <v>3261</v>
      </c>
      <c r="B3263" t="s">
        <v>8265</v>
      </c>
      <c r="C3263" s="6" t="s">
        <v>5422</v>
      </c>
      <c r="D3263">
        <v>52</v>
      </c>
      <c r="E3263" t="s">
        <v>46</v>
      </c>
      <c r="F3263" t="s">
        <v>55</v>
      </c>
      <c r="G3263" t="s">
        <v>749</v>
      </c>
      <c r="J3263" t="s">
        <v>749</v>
      </c>
      <c r="L3263" t="s">
        <v>70</v>
      </c>
      <c r="N3263" t="s">
        <v>83</v>
      </c>
      <c r="O3263" t="s">
        <v>70</v>
      </c>
      <c r="S3263" t="s">
        <v>89</v>
      </c>
      <c r="T3263" t="s">
        <v>630</v>
      </c>
      <c r="U3263" t="s">
        <v>42</v>
      </c>
      <c r="AL3263" t="s">
        <v>43</v>
      </c>
    </row>
    <row r="3264" spans="1:38" x14ac:dyDescent="0.25">
      <c r="A3264">
        <v>3262</v>
      </c>
      <c r="B3264" t="s">
        <v>8266</v>
      </c>
      <c r="C3264" s="6" t="s">
        <v>8267</v>
      </c>
      <c r="D3264">
        <v>38</v>
      </c>
      <c r="E3264" t="s">
        <v>46</v>
      </c>
      <c r="F3264" t="s">
        <v>55</v>
      </c>
      <c r="G3264" t="s">
        <v>245</v>
      </c>
      <c r="H3264" t="s">
        <v>93</v>
      </c>
      <c r="I3264" t="s">
        <v>57</v>
      </c>
      <c r="J3264" t="s">
        <v>245</v>
      </c>
      <c r="K3264" t="s">
        <v>93</v>
      </c>
      <c r="L3264" t="s">
        <v>70</v>
      </c>
      <c r="N3264" t="s">
        <v>350</v>
      </c>
      <c r="O3264" t="s">
        <v>70</v>
      </c>
      <c r="P3264" t="s">
        <v>245</v>
      </c>
      <c r="Q3264" t="s">
        <v>93</v>
      </c>
      <c r="R3264" t="s">
        <v>57</v>
      </c>
      <c r="S3264" t="s">
        <v>439</v>
      </c>
      <c r="U3264" t="s">
        <v>42</v>
      </c>
      <c r="W3264" t="s">
        <v>42</v>
      </c>
      <c r="AL3264" t="s">
        <v>43</v>
      </c>
    </row>
    <row r="3265" spans="1:38" x14ac:dyDescent="0.25">
      <c r="A3265">
        <v>3263</v>
      </c>
      <c r="B3265" t="s">
        <v>8268</v>
      </c>
      <c r="C3265" s="6" t="s">
        <v>6108</v>
      </c>
      <c r="D3265">
        <v>38</v>
      </c>
      <c r="E3265" t="s">
        <v>46</v>
      </c>
      <c r="F3265" t="s">
        <v>55</v>
      </c>
      <c r="G3265" t="s">
        <v>93</v>
      </c>
      <c r="H3265" t="s">
        <v>93</v>
      </c>
      <c r="I3265" t="s">
        <v>57</v>
      </c>
      <c r="J3265" t="s">
        <v>93</v>
      </c>
      <c r="K3265" t="s">
        <v>93</v>
      </c>
      <c r="L3265" t="s">
        <v>70</v>
      </c>
      <c r="N3265" t="s">
        <v>8269</v>
      </c>
      <c r="O3265" t="s">
        <v>70</v>
      </c>
      <c r="P3265" t="s">
        <v>93</v>
      </c>
      <c r="Q3265" t="s">
        <v>93</v>
      </c>
      <c r="R3265" t="s">
        <v>57</v>
      </c>
      <c r="S3265" t="s">
        <v>8270</v>
      </c>
      <c r="AA3265" t="s">
        <v>42</v>
      </c>
      <c r="AC3265" t="s">
        <v>42</v>
      </c>
      <c r="AD3265" t="s">
        <v>42</v>
      </c>
      <c r="AL3265" t="s">
        <v>43</v>
      </c>
    </row>
    <row r="3266" spans="1:38" x14ac:dyDescent="0.25">
      <c r="A3266">
        <v>3264</v>
      </c>
      <c r="B3266" t="s">
        <v>8271</v>
      </c>
      <c r="C3266" s="6" t="s">
        <v>3690</v>
      </c>
      <c r="D3266">
        <v>37</v>
      </c>
      <c r="E3266" t="s">
        <v>54</v>
      </c>
      <c r="F3266" t="s">
        <v>55</v>
      </c>
      <c r="G3266" t="s">
        <v>81</v>
      </c>
      <c r="H3266" t="s">
        <v>82</v>
      </c>
      <c r="I3266" t="s">
        <v>57</v>
      </c>
      <c r="J3266" t="s">
        <v>81</v>
      </c>
      <c r="K3266" t="s">
        <v>82</v>
      </c>
      <c r="L3266" t="s">
        <v>50</v>
      </c>
      <c r="N3266" t="s">
        <v>443</v>
      </c>
      <c r="O3266" t="s">
        <v>8272</v>
      </c>
      <c r="P3266" t="s">
        <v>81</v>
      </c>
      <c r="Q3266" t="s">
        <v>82</v>
      </c>
      <c r="R3266" t="s">
        <v>57</v>
      </c>
      <c r="S3266" t="s">
        <v>8273</v>
      </c>
      <c r="AC3266" t="s">
        <v>42</v>
      </c>
      <c r="AL3266" t="s">
        <v>43</v>
      </c>
    </row>
    <row r="3267" spans="1:38" x14ac:dyDescent="0.25">
      <c r="A3267">
        <v>3265</v>
      </c>
      <c r="B3267" t="s">
        <v>8274</v>
      </c>
      <c r="C3267" s="6" t="s">
        <v>3519</v>
      </c>
      <c r="D3267">
        <v>59</v>
      </c>
      <c r="E3267" t="s">
        <v>46</v>
      </c>
      <c r="F3267" t="s">
        <v>106</v>
      </c>
      <c r="G3267" t="s">
        <v>107</v>
      </c>
      <c r="H3267" t="s">
        <v>49</v>
      </c>
      <c r="I3267" t="s">
        <v>57</v>
      </c>
      <c r="J3267" t="s">
        <v>146</v>
      </c>
      <c r="K3267" t="s">
        <v>49</v>
      </c>
      <c r="L3267" t="s">
        <v>50</v>
      </c>
      <c r="O3267" t="s">
        <v>70</v>
      </c>
      <c r="P3267" t="s">
        <v>107</v>
      </c>
      <c r="Q3267" t="s">
        <v>49</v>
      </c>
      <c r="R3267" t="s">
        <v>57</v>
      </c>
      <c r="S3267" t="s">
        <v>8275</v>
      </c>
      <c r="AA3267" t="s">
        <v>42</v>
      </c>
      <c r="AC3267" t="s">
        <v>42</v>
      </c>
      <c r="AL3267" t="s">
        <v>43</v>
      </c>
    </row>
    <row r="3268" spans="1:38" x14ac:dyDescent="0.25">
      <c r="A3268">
        <v>3266</v>
      </c>
      <c r="B3268" t="s">
        <v>8276</v>
      </c>
      <c r="C3268" s="6" t="s">
        <v>8277</v>
      </c>
      <c r="D3268">
        <v>29</v>
      </c>
      <c r="E3268" t="s">
        <v>46</v>
      </c>
      <c r="F3268" t="s">
        <v>55</v>
      </c>
      <c r="G3268" t="s">
        <v>93</v>
      </c>
      <c r="H3268" t="s">
        <v>93</v>
      </c>
      <c r="I3268" t="s">
        <v>57</v>
      </c>
      <c r="J3268" t="s">
        <v>93</v>
      </c>
      <c r="L3268" t="s">
        <v>70</v>
      </c>
      <c r="N3268" t="s">
        <v>69</v>
      </c>
      <c r="O3268" t="s">
        <v>70</v>
      </c>
      <c r="P3268" t="s">
        <v>93</v>
      </c>
      <c r="S3268" t="s">
        <v>342</v>
      </c>
      <c r="U3268" t="s">
        <v>42</v>
      </c>
      <c r="AK3268" t="s">
        <v>42</v>
      </c>
      <c r="AL3268" t="s">
        <v>43</v>
      </c>
    </row>
    <row r="3269" spans="1:38" x14ac:dyDescent="0.25">
      <c r="A3269">
        <v>3267</v>
      </c>
      <c r="B3269" t="s">
        <v>8278</v>
      </c>
      <c r="C3269" s="6" t="s">
        <v>985</v>
      </c>
      <c r="D3269">
        <v>35</v>
      </c>
      <c r="E3269" t="s">
        <v>46</v>
      </c>
      <c r="F3269" t="s">
        <v>55</v>
      </c>
      <c r="G3269" t="s">
        <v>107</v>
      </c>
      <c r="H3269" t="s">
        <v>49</v>
      </c>
      <c r="I3269" t="s">
        <v>57</v>
      </c>
      <c r="J3269" t="s">
        <v>107</v>
      </c>
      <c r="L3269" t="s">
        <v>70</v>
      </c>
      <c r="N3269" t="s">
        <v>59</v>
      </c>
      <c r="O3269" t="s">
        <v>70</v>
      </c>
      <c r="P3269" t="s">
        <v>107</v>
      </c>
      <c r="S3269" t="s">
        <v>415</v>
      </c>
      <c r="V3269" t="s">
        <v>42</v>
      </c>
      <c r="W3269" t="s">
        <v>42</v>
      </c>
      <c r="AK3269" t="s">
        <v>42</v>
      </c>
      <c r="AL3269" t="s">
        <v>43</v>
      </c>
    </row>
    <row r="3270" spans="1:38" x14ac:dyDescent="0.25">
      <c r="A3270">
        <v>3268</v>
      </c>
      <c r="B3270" t="s">
        <v>8279</v>
      </c>
      <c r="C3270" s="6" t="s">
        <v>3655</v>
      </c>
      <c r="D3270">
        <v>30</v>
      </c>
      <c r="E3270" t="s">
        <v>46</v>
      </c>
      <c r="F3270" t="s">
        <v>55</v>
      </c>
      <c r="G3270" t="s">
        <v>7176</v>
      </c>
      <c r="H3270" t="s">
        <v>1282</v>
      </c>
      <c r="I3270" t="s">
        <v>5080</v>
      </c>
      <c r="J3270" t="s">
        <v>1383</v>
      </c>
      <c r="K3270" t="s">
        <v>101</v>
      </c>
      <c r="L3270" t="s">
        <v>34</v>
      </c>
      <c r="M3270" t="s">
        <v>8280</v>
      </c>
      <c r="N3270" t="s">
        <v>170</v>
      </c>
      <c r="O3270" t="s">
        <v>8281</v>
      </c>
      <c r="P3270" t="s">
        <v>1383</v>
      </c>
      <c r="Q3270" t="s">
        <v>101</v>
      </c>
      <c r="S3270" t="s">
        <v>8282</v>
      </c>
      <c r="W3270" t="s">
        <v>42</v>
      </c>
      <c r="AK3270" t="s">
        <v>42</v>
      </c>
      <c r="AL3270" t="s">
        <v>43</v>
      </c>
    </row>
    <row r="3271" spans="1:38" x14ac:dyDescent="0.25">
      <c r="A3271">
        <v>3269</v>
      </c>
      <c r="B3271" t="s">
        <v>8283</v>
      </c>
      <c r="C3271" s="6" t="s">
        <v>2771</v>
      </c>
      <c r="D3271">
        <v>46</v>
      </c>
      <c r="E3271" t="s">
        <v>46</v>
      </c>
      <c r="F3271" t="s">
        <v>55</v>
      </c>
      <c r="G3271" t="s">
        <v>192</v>
      </c>
      <c r="J3271" t="s">
        <v>192</v>
      </c>
      <c r="K3271" t="s">
        <v>82</v>
      </c>
      <c r="L3271" t="s">
        <v>70</v>
      </c>
      <c r="N3271" t="s">
        <v>102</v>
      </c>
      <c r="O3271" t="s">
        <v>70</v>
      </c>
      <c r="S3271" t="s">
        <v>8284</v>
      </c>
      <c r="Y3271" t="s">
        <v>42</v>
      </c>
      <c r="Z3271" t="s">
        <v>42</v>
      </c>
      <c r="AD3271" t="s">
        <v>42</v>
      </c>
      <c r="AL3271" t="s">
        <v>43</v>
      </c>
    </row>
    <row r="3272" spans="1:38" x14ac:dyDescent="0.25">
      <c r="A3272">
        <v>3270</v>
      </c>
      <c r="B3272" t="s">
        <v>8285</v>
      </c>
      <c r="C3272" s="6" t="s">
        <v>3701</v>
      </c>
      <c r="D3272">
        <v>60</v>
      </c>
      <c r="E3272" t="s">
        <v>46</v>
      </c>
      <c r="F3272" t="s">
        <v>106</v>
      </c>
      <c r="G3272" t="s">
        <v>93</v>
      </c>
      <c r="H3272" t="s">
        <v>93</v>
      </c>
      <c r="I3272" t="s">
        <v>57</v>
      </c>
      <c r="J3272" t="s">
        <v>93</v>
      </c>
      <c r="K3272" t="s">
        <v>93</v>
      </c>
      <c r="L3272" t="s">
        <v>50</v>
      </c>
      <c r="N3272" t="s">
        <v>59</v>
      </c>
      <c r="O3272" t="s">
        <v>60</v>
      </c>
      <c r="S3272" t="s">
        <v>8286</v>
      </c>
      <c r="V3272" t="s">
        <v>42</v>
      </c>
      <c r="W3272" t="s">
        <v>42</v>
      </c>
      <c r="AA3272" t="s">
        <v>42</v>
      </c>
      <c r="AL3272" t="s">
        <v>43</v>
      </c>
    </row>
    <row r="3273" spans="1:38" x14ac:dyDescent="0.25">
      <c r="A3273">
        <v>3271</v>
      </c>
      <c r="B3273" t="s">
        <v>8287</v>
      </c>
      <c r="C3273" s="6" t="s">
        <v>8288</v>
      </c>
      <c r="D3273">
        <v>32</v>
      </c>
      <c r="E3273" t="s">
        <v>46</v>
      </c>
      <c r="F3273" t="s">
        <v>55</v>
      </c>
      <c r="G3273" t="s">
        <v>2923</v>
      </c>
      <c r="J3273" t="s">
        <v>2923</v>
      </c>
      <c r="K3273" t="s">
        <v>137</v>
      </c>
      <c r="L3273" t="s">
        <v>70</v>
      </c>
      <c r="N3273" t="s">
        <v>166</v>
      </c>
      <c r="O3273" t="s">
        <v>70</v>
      </c>
      <c r="S3273" t="s">
        <v>565</v>
      </c>
      <c r="U3273" t="s">
        <v>42</v>
      </c>
      <c r="AL3273" t="s">
        <v>43</v>
      </c>
    </row>
    <row r="3274" spans="1:38" x14ac:dyDescent="0.25">
      <c r="A3274">
        <v>3272</v>
      </c>
      <c r="B3274" t="s">
        <v>8289</v>
      </c>
      <c r="C3274" s="6" t="s">
        <v>8290</v>
      </c>
      <c r="D3274">
        <v>19</v>
      </c>
      <c r="E3274" t="s">
        <v>54</v>
      </c>
      <c r="F3274" t="s">
        <v>60</v>
      </c>
      <c r="G3274" t="s">
        <v>1496</v>
      </c>
      <c r="H3274" t="s">
        <v>101</v>
      </c>
      <c r="J3274" t="s">
        <v>267</v>
      </c>
      <c r="K3274" t="s">
        <v>142</v>
      </c>
      <c r="L3274" t="s">
        <v>50</v>
      </c>
      <c r="N3274" t="s">
        <v>60</v>
      </c>
      <c r="O3274" t="s">
        <v>70</v>
      </c>
      <c r="S3274" t="s">
        <v>84</v>
      </c>
      <c r="U3274" t="s">
        <v>42</v>
      </c>
      <c r="AL3274" t="s">
        <v>43</v>
      </c>
    </row>
    <row r="3275" spans="1:38" x14ac:dyDescent="0.25">
      <c r="A3275">
        <v>3273</v>
      </c>
      <c r="B3275" t="s">
        <v>8291</v>
      </c>
      <c r="C3275" s="6" t="s">
        <v>8292</v>
      </c>
      <c r="D3275">
        <v>29</v>
      </c>
      <c r="E3275" t="s">
        <v>46</v>
      </c>
      <c r="F3275" t="s">
        <v>55</v>
      </c>
      <c r="G3275" t="s">
        <v>178</v>
      </c>
      <c r="H3275" t="s">
        <v>82</v>
      </c>
      <c r="J3275" t="s">
        <v>178</v>
      </c>
      <c r="K3275" t="s">
        <v>82</v>
      </c>
      <c r="L3275" t="s">
        <v>50</v>
      </c>
      <c r="N3275" t="s">
        <v>83</v>
      </c>
      <c r="O3275" t="s">
        <v>70</v>
      </c>
      <c r="S3275" t="s">
        <v>1867</v>
      </c>
      <c r="U3275" t="s">
        <v>42</v>
      </c>
      <c r="V3275" t="s">
        <v>42</v>
      </c>
      <c r="AL3275" t="s">
        <v>43</v>
      </c>
    </row>
    <row r="3276" spans="1:38" x14ac:dyDescent="0.25">
      <c r="A3276">
        <v>3274</v>
      </c>
      <c r="B3276" t="s">
        <v>8293</v>
      </c>
      <c r="C3276" s="6" t="s">
        <v>2783</v>
      </c>
      <c r="D3276">
        <v>34</v>
      </c>
      <c r="E3276" t="s">
        <v>54</v>
      </c>
      <c r="F3276" t="s">
        <v>55</v>
      </c>
      <c r="J3276" t="s">
        <v>520</v>
      </c>
      <c r="K3276" t="s">
        <v>82</v>
      </c>
      <c r="L3276" t="s">
        <v>34</v>
      </c>
      <c r="N3276" t="s">
        <v>170</v>
      </c>
      <c r="O3276" t="s">
        <v>70</v>
      </c>
      <c r="P3276" t="s">
        <v>520</v>
      </c>
      <c r="Q3276" t="s">
        <v>82</v>
      </c>
      <c r="S3276" t="s">
        <v>8294</v>
      </c>
      <c r="V3276" t="s">
        <v>42</v>
      </c>
      <c r="W3276" t="s">
        <v>42</v>
      </c>
      <c r="X3276" t="s">
        <v>42</v>
      </c>
      <c r="AI3276" t="s">
        <v>713</v>
      </c>
      <c r="AK3276" t="s">
        <v>42</v>
      </c>
      <c r="AL3276" t="s">
        <v>43</v>
      </c>
    </row>
    <row r="3277" spans="1:38" x14ac:dyDescent="0.25">
      <c r="A3277">
        <v>3275</v>
      </c>
      <c r="B3277" t="s">
        <v>8295</v>
      </c>
      <c r="C3277" s="6" t="s">
        <v>8296</v>
      </c>
      <c r="D3277">
        <v>55</v>
      </c>
      <c r="E3277" t="s">
        <v>46</v>
      </c>
      <c r="F3277" t="s">
        <v>55</v>
      </c>
      <c r="G3277" t="s">
        <v>178</v>
      </c>
      <c r="H3277" t="s">
        <v>82</v>
      </c>
      <c r="I3277" t="s">
        <v>57</v>
      </c>
      <c r="J3277" t="s">
        <v>82</v>
      </c>
      <c r="L3277" t="s">
        <v>50</v>
      </c>
      <c r="N3277" t="s">
        <v>170</v>
      </c>
      <c r="O3277" t="s">
        <v>1796</v>
      </c>
      <c r="P3277" t="s">
        <v>2091</v>
      </c>
      <c r="S3277" t="s">
        <v>8297</v>
      </c>
      <c r="U3277" t="s">
        <v>42</v>
      </c>
      <c r="W3277" t="s">
        <v>42</v>
      </c>
      <c r="AK3277" t="s">
        <v>42</v>
      </c>
      <c r="AL3277" t="s">
        <v>43</v>
      </c>
    </row>
    <row r="3278" spans="1:38" x14ac:dyDescent="0.25">
      <c r="A3278">
        <v>3276</v>
      </c>
      <c r="B3278" t="s">
        <v>8298</v>
      </c>
      <c r="C3278" s="6" t="s">
        <v>4395</v>
      </c>
      <c r="D3278">
        <v>52</v>
      </c>
      <c r="E3278" t="s">
        <v>54</v>
      </c>
      <c r="F3278" t="s">
        <v>55</v>
      </c>
      <c r="G3278" t="s">
        <v>1037</v>
      </c>
      <c r="H3278" t="s">
        <v>251</v>
      </c>
      <c r="I3278" t="s">
        <v>57</v>
      </c>
      <c r="J3278" t="s">
        <v>1037</v>
      </c>
      <c r="K3278" t="s">
        <v>251</v>
      </c>
      <c r="L3278" t="s">
        <v>70</v>
      </c>
      <c r="N3278" t="s">
        <v>59</v>
      </c>
      <c r="O3278" t="s">
        <v>70</v>
      </c>
      <c r="P3278" t="s">
        <v>679</v>
      </c>
      <c r="Q3278" t="s">
        <v>251</v>
      </c>
      <c r="S3278" t="s">
        <v>662</v>
      </c>
      <c r="V3278" t="s">
        <v>42</v>
      </c>
      <c r="W3278" t="s">
        <v>42</v>
      </c>
      <c r="AK3278" t="s">
        <v>42</v>
      </c>
      <c r="AL3278" t="s">
        <v>43</v>
      </c>
    </row>
    <row r="3279" spans="1:38" x14ac:dyDescent="0.25">
      <c r="A3279">
        <v>3277</v>
      </c>
      <c r="B3279" t="s">
        <v>8299</v>
      </c>
      <c r="C3279" s="6" t="s">
        <v>8300</v>
      </c>
      <c r="D3279">
        <v>38</v>
      </c>
      <c r="E3279" t="s">
        <v>46</v>
      </c>
      <c r="F3279" t="s">
        <v>55</v>
      </c>
      <c r="G3279" t="s">
        <v>320</v>
      </c>
      <c r="J3279" t="s">
        <v>151</v>
      </c>
      <c r="K3279" t="s">
        <v>93</v>
      </c>
      <c r="L3279" t="s">
        <v>50</v>
      </c>
      <c r="N3279" t="s">
        <v>4054</v>
      </c>
      <c r="O3279" t="s">
        <v>70</v>
      </c>
      <c r="S3279" t="s">
        <v>111</v>
      </c>
      <c r="AC3279" t="s">
        <v>42</v>
      </c>
      <c r="AD3279" t="s">
        <v>42</v>
      </c>
      <c r="AI3279" t="s">
        <v>801</v>
      </c>
      <c r="AL3279" t="s">
        <v>43</v>
      </c>
    </row>
    <row r="3280" spans="1:38" x14ac:dyDescent="0.25">
      <c r="A3280">
        <v>3278</v>
      </c>
      <c r="B3280" t="s">
        <v>8301</v>
      </c>
      <c r="C3280" s="6" t="s">
        <v>3748</v>
      </c>
      <c r="D3280">
        <v>36</v>
      </c>
      <c r="E3280" t="s">
        <v>46</v>
      </c>
      <c r="F3280" t="s">
        <v>55</v>
      </c>
      <c r="G3280" t="s">
        <v>1383</v>
      </c>
      <c r="J3280" t="s">
        <v>1383</v>
      </c>
      <c r="L3280" t="s">
        <v>70</v>
      </c>
      <c r="N3280" t="s">
        <v>166</v>
      </c>
      <c r="O3280" t="s">
        <v>70</v>
      </c>
      <c r="S3280" t="s">
        <v>8302</v>
      </c>
      <c r="T3280" t="s">
        <v>8303</v>
      </c>
      <c r="V3280" t="s">
        <v>42</v>
      </c>
      <c r="AA3280" t="s">
        <v>42</v>
      </c>
      <c r="AL3280" t="s">
        <v>43</v>
      </c>
    </row>
    <row r="3281" spans="1:38" x14ac:dyDescent="0.25">
      <c r="A3281">
        <v>3279</v>
      </c>
      <c r="B3281" t="s">
        <v>8304</v>
      </c>
      <c r="C3281" s="6" t="s">
        <v>3934</v>
      </c>
      <c r="D3281">
        <v>30</v>
      </c>
      <c r="E3281" t="s">
        <v>46</v>
      </c>
      <c r="F3281" t="s">
        <v>55</v>
      </c>
      <c r="G3281" t="s">
        <v>4255</v>
      </c>
      <c r="H3281" t="s">
        <v>93</v>
      </c>
      <c r="J3281" t="s">
        <v>93</v>
      </c>
      <c r="K3281" t="s">
        <v>93</v>
      </c>
      <c r="L3281" t="s">
        <v>50</v>
      </c>
      <c r="N3281" t="s">
        <v>269</v>
      </c>
      <c r="O3281" t="s">
        <v>70</v>
      </c>
      <c r="S3281" t="s">
        <v>4656</v>
      </c>
      <c r="U3281" t="s">
        <v>42</v>
      </c>
      <c r="V3281" t="s">
        <v>42</v>
      </c>
      <c r="AL3281" t="s">
        <v>43</v>
      </c>
    </row>
    <row r="3282" spans="1:38" x14ac:dyDescent="0.25">
      <c r="A3282">
        <v>3280</v>
      </c>
      <c r="B3282" t="s">
        <v>8305</v>
      </c>
      <c r="C3282" s="6" t="s">
        <v>8052</v>
      </c>
      <c r="D3282">
        <v>31</v>
      </c>
      <c r="E3282" t="s">
        <v>46</v>
      </c>
      <c r="F3282" t="s">
        <v>106</v>
      </c>
      <c r="G3282" t="s">
        <v>146</v>
      </c>
      <c r="H3282" t="s">
        <v>49</v>
      </c>
      <c r="I3282" t="s">
        <v>57</v>
      </c>
      <c r="J3282" t="s">
        <v>146</v>
      </c>
      <c r="L3282" t="s">
        <v>50</v>
      </c>
      <c r="N3282" t="s">
        <v>5615</v>
      </c>
      <c r="O3282" t="s">
        <v>70</v>
      </c>
      <c r="P3282" t="s">
        <v>146</v>
      </c>
      <c r="S3282" t="s">
        <v>8306</v>
      </c>
      <c r="U3282" t="s">
        <v>42</v>
      </c>
      <c r="W3282" t="s">
        <v>42</v>
      </c>
      <c r="AK3282" t="s">
        <v>42</v>
      </c>
      <c r="AL3282" t="s">
        <v>43</v>
      </c>
    </row>
    <row r="3283" spans="1:38" x14ac:dyDescent="0.25">
      <c r="A3283">
        <v>3281</v>
      </c>
      <c r="B3283" t="s">
        <v>8307</v>
      </c>
      <c r="C3283" s="6" t="s">
        <v>2863</v>
      </c>
      <c r="D3283">
        <v>48</v>
      </c>
      <c r="E3283" t="s">
        <v>54</v>
      </c>
      <c r="F3283" t="s">
        <v>55</v>
      </c>
      <c r="G3283" t="s">
        <v>790</v>
      </c>
      <c r="H3283" t="s">
        <v>82</v>
      </c>
      <c r="I3283" t="s">
        <v>57</v>
      </c>
      <c r="J3283" t="s">
        <v>790</v>
      </c>
      <c r="K3283" t="s">
        <v>82</v>
      </c>
      <c r="L3283" t="s">
        <v>70</v>
      </c>
      <c r="N3283" t="s">
        <v>59</v>
      </c>
      <c r="O3283" t="s">
        <v>70</v>
      </c>
      <c r="P3283" t="s">
        <v>790</v>
      </c>
      <c r="Q3283" t="s">
        <v>82</v>
      </c>
      <c r="R3283" t="s">
        <v>57</v>
      </c>
      <c r="S3283" t="s">
        <v>1530</v>
      </c>
      <c r="W3283" t="s">
        <v>42</v>
      </c>
      <c r="AA3283" t="s">
        <v>42</v>
      </c>
      <c r="AL3283" t="s">
        <v>43</v>
      </c>
    </row>
    <row r="3284" spans="1:38" x14ac:dyDescent="0.25">
      <c r="A3284">
        <v>3282</v>
      </c>
      <c r="B3284" t="s">
        <v>8308</v>
      </c>
      <c r="C3284" s="6" t="s">
        <v>8309</v>
      </c>
      <c r="D3284">
        <v>53</v>
      </c>
      <c r="E3284" t="s">
        <v>46</v>
      </c>
      <c r="F3284" t="s">
        <v>106</v>
      </c>
      <c r="G3284" t="s">
        <v>208</v>
      </c>
      <c r="H3284" t="s">
        <v>93</v>
      </c>
      <c r="J3284" t="s">
        <v>208</v>
      </c>
      <c r="K3284" t="s">
        <v>93</v>
      </c>
      <c r="L3284" t="s">
        <v>70</v>
      </c>
      <c r="N3284" t="s">
        <v>170</v>
      </c>
      <c r="O3284" t="s">
        <v>70</v>
      </c>
      <c r="S3284" t="s">
        <v>994</v>
      </c>
      <c r="V3284" t="s">
        <v>42</v>
      </c>
      <c r="AL3284" t="s">
        <v>43</v>
      </c>
    </row>
    <row r="3285" spans="1:38" x14ac:dyDescent="0.25">
      <c r="A3285">
        <v>3283</v>
      </c>
      <c r="B3285" t="s">
        <v>8310</v>
      </c>
      <c r="C3285" s="6" t="s">
        <v>2157</v>
      </c>
      <c r="D3285">
        <v>59</v>
      </c>
      <c r="E3285" t="s">
        <v>46</v>
      </c>
      <c r="F3285" t="s">
        <v>55</v>
      </c>
      <c r="G3285" t="s">
        <v>97</v>
      </c>
      <c r="H3285" t="s">
        <v>82</v>
      </c>
      <c r="I3285" t="s">
        <v>57</v>
      </c>
      <c r="J3285" t="s">
        <v>97</v>
      </c>
      <c r="K3285" t="s">
        <v>82</v>
      </c>
      <c r="L3285" t="s">
        <v>70</v>
      </c>
      <c r="N3285" t="s">
        <v>170</v>
      </c>
      <c r="O3285" t="s">
        <v>70</v>
      </c>
      <c r="P3285" t="s">
        <v>97</v>
      </c>
      <c r="Q3285" t="s">
        <v>82</v>
      </c>
      <c r="R3285" t="s">
        <v>57</v>
      </c>
      <c r="S3285" t="s">
        <v>8311</v>
      </c>
      <c r="U3285" t="s">
        <v>42</v>
      </c>
      <c r="V3285" t="s">
        <v>42</v>
      </c>
      <c r="W3285" t="s">
        <v>42</v>
      </c>
      <c r="X3285" t="s">
        <v>42</v>
      </c>
      <c r="Y3285" t="s">
        <v>42</v>
      </c>
      <c r="AC3285" t="s">
        <v>42</v>
      </c>
      <c r="AI3285" t="s">
        <v>2682</v>
      </c>
      <c r="AL3285" t="s">
        <v>43</v>
      </c>
    </row>
    <row r="3286" spans="1:38" x14ac:dyDescent="0.25">
      <c r="A3286">
        <v>3284</v>
      </c>
      <c r="B3286" t="s">
        <v>8312</v>
      </c>
      <c r="C3286" s="6" t="s">
        <v>8125</v>
      </c>
      <c r="D3286">
        <v>24</v>
      </c>
      <c r="E3286" t="s">
        <v>46</v>
      </c>
      <c r="F3286" t="s">
        <v>55</v>
      </c>
      <c r="G3286" t="s">
        <v>178</v>
      </c>
      <c r="J3286" t="s">
        <v>178</v>
      </c>
      <c r="K3286" t="s">
        <v>82</v>
      </c>
      <c r="L3286" t="s">
        <v>50</v>
      </c>
      <c r="N3286" t="s">
        <v>170</v>
      </c>
      <c r="O3286" t="s">
        <v>70</v>
      </c>
      <c r="S3286" t="s">
        <v>784</v>
      </c>
      <c r="U3286" t="s">
        <v>42</v>
      </c>
      <c r="V3286" t="s">
        <v>42</v>
      </c>
      <c r="AL3286" t="s">
        <v>43</v>
      </c>
    </row>
    <row r="3287" spans="1:38" x14ac:dyDescent="0.25">
      <c r="A3287">
        <v>3285</v>
      </c>
      <c r="B3287" t="s">
        <v>8313</v>
      </c>
      <c r="C3287" s="6" t="s">
        <v>5411</v>
      </c>
      <c r="D3287">
        <v>25</v>
      </c>
      <c r="E3287" t="s">
        <v>46</v>
      </c>
      <c r="F3287" t="s">
        <v>55</v>
      </c>
      <c r="G3287" t="s">
        <v>1131</v>
      </c>
      <c r="H3287" t="s">
        <v>101</v>
      </c>
      <c r="I3287" t="s">
        <v>57</v>
      </c>
      <c r="J3287" t="s">
        <v>1131</v>
      </c>
      <c r="L3287" t="s">
        <v>70</v>
      </c>
      <c r="N3287" t="s">
        <v>59</v>
      </c>
      <c r="O3287" t="s">
        <v>70</v>
      </c>
      <c r="P3287" t="s">
        <v>1131</v>
      </c>
      <c r="S3287" t="s">
        <v>8314</v>
      </c>
      <c r="V3287" t="s">
        <v>42</v>
      </c>
      <c r="W3287" t="s">
        <v>42</v>
      </c>
      <c r="AA3287" t="s">
        <v>42</v>
      </c>
      <c r="AK3287" t="s">
        <v>42</v>
      </c>
      <c r="AL3287" t="s">
        <v>43</v>
      </c>
    </row>
    <row r="3288" spans="1:38" x14ac:dyDescent="0.25">
      <c r="A3288">
        <v>3286</v>
      </c>
      <c r="B3288" t="s">
        <v>8315</v>
      </c>
      <c r="C3288" s="6" t="s">
        <v>1254</v>
      </c>
      <c r="D3288">
        <v>41</v>
      </c>
      <c r="E3288" t="s">
        <v>46</v>
      </c>
      <c r="F3288" t="s">
        <v>106</v>
      </c>
      <c r="G3288" t="s">
        <v>82</v>
      </c>
      <c r="H3288" t="s">
        <v>82</v>
      </c>
      <c r="I3288" t="s">
        <v>57</v>
      </c>
      <c r="J3288" t="s">
        <v>82</v>
      </c>
      <c r="L3288" t="s">
        <v>70</v>
      </c>
      <c r="N3288" t="s">
        <v>59</v>
      </c>
      <c r="O3288" t="s">
        <v>70</v>
      </c>
      <c r="P3288" t="s">
        <v>82</v>
      </c>
      <c r="S3288" t="s">
        <v>8316</v>
      </c>
      <c r="V3288" t="s">
        <v>42</v>
      </c>
      <c r="W3288" t="s">
        <v>42</v>
      </c>
      <c r="AK3288" t="s">
        <v>42</v>
      </c>
      <c r="AL3288" t="s">
        <v>43</v>
      </c>
    </row>
    <row r="3289" spans="1:38" x14ac:dyDescent="0.25">
      <c r="A3289">
        <v>3287</v>
      </c>
      <c r="B3289" t="s">
        <v>8317</v>
      </c>
      <c r="C3289" s="6" t="s">
        <v>1999</v>
      </c>
      <c r="D3289">
        <v>48</v>
      </c>
      <c r="E3289" t="s">
        <v>46</v>
      </c>
      <c r="F3289" t="s">
        <v>47</v>
      </c>
      <c r="G3289" t="s">
        <v>82</v>
      </c>
      <c r="H3289" t="s">
        <v>82</v>
      </c>
      <c r="J3289" t="s">
        <v>82</v>
      </c>
      <c r="K3289" t="s">
        <v>82</v>
      </c>
      <c r="L3289" t="s">
        <v>34</v>
      </c>
      <c r="N3289" t="s">
        <v>59</v>
      </c>
      <c r="O3289" t="s">
        <v>34</v>
      </c>
      <c r="S3289" t="s">
        <v>784</v>
      </c>
      <c r="U3289" t="s">
        <v>42</v>
      </c>
      <c r="V3289" t="s">
        <v>42</v>
      </c>
      <c r="AL3289" t="s">
        <v>43</v>
      </c>
    </row>
    <row r="3290" spans="1:38" x14ac:dyDescent="0.25">
      <c r="A3290">
        <v>3288</v>
      </c>
      <c r="B3290" t="s">
        <v>8318</v>
      </c>
      <c r="C3290" s="6" t="s">
        <v>5028</v>
      </c>
      <c r="D3290">
        <v>46</v>
      </c>
      <c r="E3290" t="s">
        <v>54</v>
      </c>
      <c r="F3290" t="s">
        <v>55</v>
      </c>
      <c r="G3290" t="s">
        <v>132</v>
      </c>
      <c r="H3290" t="s">
        <v>93</v>
      </c>
      <c r="I3290" t="s">
        <v>57</v>
      </c>
      <c r="J3290" t="s">
        <v>132</v>
      </c>
      <c r="L3290" t="s">
        <v>70</v>
      </c>
      <c r="N3290" t="s">
        <v>59</v>
      </c>
      <c r="O3290" t="s">
        <v>70</v>
      </c>
      <c r="P3290" t="s">
        <v>132</v>
      </c>
      <c r="S3290" t="s">
        <v>8319</v>
      </c>
      <c r="U3290" t="s">
        <v>42</v>
      </c>
      <c r="V3290" t="s">
        <v>42</v>
      </c>
      <c r="AI3290" t="s">
        <v>449</v>
      </c>
      <c r="AK3290" t="s">
        <v>42</v>
      </c>
      <c r="AL3290" t="s">
        <v>43</v>
      </c>
    </row>
    <row r="3291" spans="1:38" x14ac:dyDescent="0.25">
      <c r="A3291">
        <v>3289</v>
      </c>
      <c r="B3291" t="s">
        <v>8320</v>
      </c>
      <c r="C3291" s="6" t="s">
        <v>1759</v>
      </c>
      <c r="D3291">
        <v>53</v>
      </c>
      <c r="E3291" t="s">
        <v>54</v>
      </c>
      <c r="F3291" t="s">
        <v>55</v>
      </c>
      <c r="G3291" t="s">
        <v>58</v>
      </c>
      <c r="J3291" t="s">
        <v>58</v>
      </c>
      <c r="K3291" t="s">
        <v>49</v>
      </c>
      <c r="L3291" t="s">
        <v>50</v>
      </c>
      <c r="N3291" t="s">
        <v>170</v>
      </c>
      <c r="O3291" t="s">
        <v>70</v>
      </c>
      <c r="S3291" t="s">
        <v>51</v>
      </c>
      <c r="V3291" t="s">
        <v>42</v>
      </c>
      <c r="AL3291" t="s">
        <v>43</v>
      </c>
    </row>
    <row r="3292" spans="1:38" x14ac:dyDescent="0.25">
      <c r="A3292">
        <v>3290</v>
      </c>
      <c r="B3292" t="s">
        <v>8321</v>
      </c>
      <c r="C3292" s="6" t="s">
        <v>2336</v>
      </c>
      <c r="D3292">
        <v>30</v>
      </c>
      <c r="E3292" t="s">
        <v>46</v>
      </c>
      <c r="F3292" t="s">
        <v>55</v>
      </c>
      <c r="G3292" t="s">
        <v>178</v>
      </c>
      <c r="H3292" t="s">
        <v>82</v>
      </c>
      <c r="I3292" t="s">
        <v>57</v>
      </c>
      <c r="J3292" t="s">
        <v>178</v>
      </c>
      <c r="L3292" t="s">
        <v>70</v>
      </c>
      <c r="N3292" t="s">
        <v>59</v>
      </c>
      <c r="O3292" t="s">
        <v>70</v>
      </c>
      <c r="P3292" t="s">
        <v>178</v>
      </c>
      <c r="S3292" t="s">
        <v>342</v>
      </c>
      <c r="U3292" t="s">
        <v>42</v>
      </c>
      <c r="AK3292" t="s">
        <v>42</v>
      </c>
      <c r="AL3292" t="s">
        <v>43</v>
      </c>
    </row>
    <row r="3293" spans="1:38" x14ac:dyDescent="0.25">
      <c r="A3293">
        <v>3291</v>
      </c>
      <c r="B3293" t="s">
        <v>8322</v>
      </c>
      <c r="C3293" s="6" t="s">
        <v>8323</v>
      </c>
      <c r="D3293">
        <v>51</v>
      </c>
      <c r="E3293" t="s">
        <v>46</v>
      </c>
      <c r="F3293" t="s">
        <v>55</v>
      </c>
      <c r="G3293" t="s">
        <v>937</v>
      </c>
      <c r="H3293" t="s">
        <v>202</v>
      </c>
      <c r="I3293" t="s">
        <v>57</v>
      </c>
      <c r="J3293" t="s">
        <v>937</v>
      </c>
      <c r="K3293" t="s">
        <v>202</v>
      </c>
      <c r="L3293" t="s">
        <v>50</v>
      </c>
      <c r="O3293" t="s">
        <v>70</v>
      </c>
      <c r="S3293" t="s">
        <v>8324</v>
      </c>
      <c r="AC3293" t="s">
        <v>42</v>
      </c>
      <c r="AD3293" t="s">
        <v>42</v>
      </c>
      <c r="AE3293" t="s">
        <v>42</v>
      </c>
      <c r="AG3293" t="s">
        <v>42</v>
      </c>
      <c r="AI3293" t="s">
        <v>3432</v>
      </c>
      <c r="AJ3293" t="s">
        <v>42</v>
      </c>
      <c r="AK3293" t="s">
        <v>42</v>
      </c>
      <c r="AL3293" t="s">
        <v>43</v>
      </c>
    </row>
    <row r="3294" spans="1:38" x14ac:dyDescent="0.25">
      <c r="A3294">
        <v>3292</v>
      </c>
      <c r="B3294" t="s">
        <v>8325</v>
      </c>
      <c r="C3294" s="6" t="s">
        <v>695</v>
      </c>
      <c r="D3294">
        <v>45</v>
      </c>
      <c r="E3294" t="s">
        <v>46</v>
      </c>
      <c r="F3294" t="s">
        <v>55</v>
      </c>
      <c r="G3294" t="s">
        <v>496</v>
      </c>
      <c r="H3294" t="s">
        <v>101</v>
      </c>
      <c r="I3294" t="s">
        <v>57</v>
      </c>
      <c r="J3294" t="s">
        <v>101</v>
      </c>
      <c r="K3294" t="s">
        <v>101</v>
      </c>
      <c r="L3294" t="s">
        <v>50</v>
      </c>
      <c r="N3294" t="s">
        <v>170</v>
      </c>
      <c r="O3294" t="s">
        <v>70</v>
      </c>
      <c r="P3294" t="s">
        <v>496</v>
      </c>
      <c r="Q3294" t="s">
        <v>101</v>
      </c>
      <c r="S3294" t="s">
        <v>8326</v>
      </c>
      <c r="W3294" t="s">
        <v>42</v>
      </c>
      <c r="X3294" t="s">
        <v>42</v>
      </c>
      <c r="AK3294" t="s">
        <v>42</v>
      </c>
      <c r="AL3294" t="s">
        <v>43</v>
      </c>
    </row>
    <row r="3295" spans="1:38" x14ac:dyDescent="0.25">
      <c r="A3295">
        <v>3293</v>
      </c>
      <c r="B3295" t="s">
        <v>8327</v>
      </c>
      <c r="C3295" s="6" t="s">
        <v>2799</v>
      </c>
      <c r="D3295">
        <v>59</v>
      </c>
      <c r="E3295" t="s">
        <v>54</v>
      </c>
      <c r="F3295" t="s">
        <v>55</v>
      </c>
      <c r="G3295" t="s">
        <v>2877</v>
      </c>
      <c r="H3295" t="s">
        <v>1991</v>
      </c>
      <c r="I3295" t="s">
        <v>1079</v>
      </c>
      <c r="J3295" t="s">
        <v>101</v>
      </c>
      <c r="L3295" t="s">
        <v>50</v>
      </c>
      <c r="N3295" t="s">
        <v>8328</v>
      </c>
      <c r="O3295" t="s">
        <v>287</v>
      </c>
      <c r="P3295" t="s">
        <v>341</v>
      </c>
      <c r="S3295" t="s">
        <v>8329</v>
      </c>
      <c r="W3295" t="s">
        <v>42</v>
      </c>
      <c r="Y3295" t="s">
        <v>42</v>
      </c>
      <c r="Z3295" t="s">
        <v>42</v>
      </c>
      <c r="AK3295" t="s">
        <v>42</v>
      </c>
      <c r="AL3295" t="s">
        <v>43</v>
      </c>
    </row>
    <row r="3296" spans="1:38" x14ac:dyDescent="0.25">
      <c r="A3296">
        <v>3294</v>
      </c>
      <c r="B3296" t="s">
        <v>8330</v>
      </c>
      <c r="C3296" s="6" t="s">
        <v>8331</v>
      </c>
      <c r="D3296">
        <v>41</v>
      </c>
      <c r="E3296" t="s">
        <v>54</v>
      </c>
      <c r="F3296" t="s">
        <v>55</v>
      </c>
      <c r="G3296" t="s">
        <v>82</v>
      </c>
      <c r="I3296" t="s">
        <v>57</v>
      </c>
      <c r="J3296" t="s">
        <v>82</v>
      </c>
      <c r="L3296" t="s">
        <v>70</v>
      </c>
      <c r="O3296" t="s">
        <v>70</v>
      </c>
      <c r="P3296" t="s">
        <v>82</v>
      </c>
      <c r="Q3296" t="s">
        <v>82</v>
      </c>
      <c r="R3296" t="s">
        <v>57</v>
      </c>
      <c r="S3296" t="s">
        <v>8332</v>
      </c>
      <c r="U3296" t="s">
        <v>42</v>
      </c>
      <c r="AC3296" t="s">
        <v>42</v>
      </c>
      <c r="AK3296" t="s">
        <v>42</v>
      </c>
      <c r="AL3296" t="s">
        <v>43</v>
      </c>
    </row>
    <row r="3297" spans="1:38" x14ac:dyDescent="0.25">
      <c r="A3297">
        <v>3295</v>
      </c>
      <c r="B3297" t="s">
        <v>8333</v>
      </c>
      <c r="C3297" s="6" t="s">
        <v>6103</v>
      </c>
      <c r="D3297">
        <v>33</v>
      </c>
      <c r="E3297" t="s">
        <v>46</v>
      </c>
      <c r="F3297" t="s">
        <v>55</v>
      </c>
      <c r="G3297" t="s">
        <v>81</v>
      </c>
      <c r="H3297" t="s">
        <v>82</v>
      </c>
      <c r="I3297" t="s">
        <v>57</v>
      </c>
      <c r="J3297" t="s">
        <v>81</v>
      </c>
      <c r="K3297" t="s">
        <v>82</v>
      </c>
      <c r="L3297" t="s">
        <v>70</v>
      </c>
      <c r="N3297" t="s">
        <v>102</v>
      </c>
      <c r="O3297" t="s">
        <v>70</v>
      </c>
      <c r="P3297" t="s">
        <v>81</v>
      </c>
      <c r="Q3297" t="s">
        <v>82</v>
      </c>
      <c r="R3297" t="s">
        <v>57</v>
      </c>
      <c r="S3297" t="s">
        <v>8334</v>
      </c>
      <c r="AA3297" t="s">
        <v>42</v>
      </c>
      <c r="AD3297" t="s">
        <v>42</v>
      </c>
      <c r="AL3297" t="s">
        <v>43</v>
      </c>
    </row>
    <row r="3298" spans="1:38" x14ac:dyDescent="0.25">
      <c r="A3298">
        <v>3296</v>
      </c>
      <c r="B3298" t="s">
        <v>8335</v>
      </c>
      <c r="C3298" s="6" t="s">
        <v>1898</v>
      </c>
      <c r="D3298">
        <v>66</v>
      </c>
      <c r="E3298" t="s">
        <v>46</v>
      </c>
      <c r="F3298" t="s">
        <v>55</v>
      </c>
      <c r="G3298" t="s">
        <v>362</v>
      </c>
      <c r="H3298" t="s">
        <v>251</v>
      </c>
      <c r="I3298" t="s">
        <v>57</v>
      </c>
      <c r="J3298" t="s">
        <v>362</v>
      </c>
      <c r="K3298" t="s">
        <v>251</v>
      </c>
      <c r="L3298" t="s">
        <v>50</v>
      </c>
      <c r="N3298" t="s">
        <v>59</v>
      </c>
      <c r="O3298" t="s">
        <v>179</v>
      </c>
      <c r="P3298" t="s">
        <v>362</v>
      </c>
      <c r="Q3298" t="s">
        <v>251</v>
      </c>
      <c r="R3298" t="s">
        <v>57</v>
      </c>
      <c r="S3298" t="s">
        <v>2637</v>
      </c>
      <c r="W3298" t="s">
        <v>42</v>
      </c>
      <c r="AA3298" t="s">
        <v>42</v>
      </c>
      <c r="AL3298" t="s">
        <v>43</v>
      </c>
    </row>
    <row r="3299" spans="1:38" x14ac:dyDescent="0.25">
      <c r="A3299">
        <v>3297</v>
      </c>
      <c r="B3299" t="s">
        <v>8336</v>
      </c>
      <c r="C3299" s="6" t="s">
        <v>6475</v>
      </c>
      <c r="D3299">
        <v>42</v>
      </c>
      <c r="E3299" t="s">
        <v>46</v>
      </c>
      <c r="F3299" t="s">
        <v>106</v>
      </c>
      <c r="G3299" t="s">
        <v>82</v>
      </c>
      <c r="H3299" t="s">
        <v>82</v>
      </c>
      <c r="J3299" t="s">
        <v>82</v>
      </c>
      <c r="K3299" t="s">
        <v>82</v>
      </c>
      <c r="L3299" t="s">
        <v>70</v>
      </c>
      <c r="O3299" t="s">
        <v>70</v>
      </c>
      <c r="S3299" t="s">
        <v>111</v>
      </c>
      <c r="Y3299" t="s">
        <v>42</v>
      </c>
      <c r="Z3299" t="s">
        <v>42</v>
      </c>
      <c r="AC3299" t="s">
        <v>42</v>
      </c>
      <c r="AL3299" t="s">
        <v>43</v>
      </c>
    </row>
    <row r="3300" spans="1:38" x14ac:dyDescent="0.25">
      <c r="A3300">
        <v>3298</v>
      </c>
      <c r="B3300" t="s">
        <v>8337</v>
      </c>
      <c r="C3300" s="6" t="s">
        <v>8338</v>
      </c>
      <c r="D3300">
        <v>55</v>
      </c>
      <c r="E3300" t="s">
        <v>54</v>
      </c>
      <c r="F3300" t="s">
        <v>55</v>
      </c>
      <c r="G3300" t="s">
        <v>260</v>
      </c>
      <c r="H3300" t="s">
        <v>49</v>
      </c>
      <c r="I3300" t="s">
        <v>57</v>
      </c>
      <c r="J3300" t="s">
        <v>260</v>
      </c>
      <c r="K3300" t="s">
        <v>49</v>
      </c>
      <c r="L3300" t="s">
        <v>70</v>
      </c>
      <c r="O3300" t="s">
        <v>70</v>
      </c>
      <c r="S3300" t="s">
        <v>8339</v>
      </c>
      <c r="U3300" t="s">
        <v>42</v>
      </c>
      <c r="AB3300" t="s">
        <v>42</v>
      </c>
      <c r="AC3300" t="s">
        <v>42</v>
      </c>
      <c r="AK3300" t="s">
        <v>42</v>
      </c>
      <c r="AL3300" t="s">
        <v>43</v>
      </c>
    </row>
    <row r="3301" spans="1:38" x14ac:dyDescent="0.25">
      <c r="A3301">
        <v>3299</v>
      </c>
      <c r="B3301" t="s">
        <v>8340</v>
      </c>
      <c r="C3301" s="6" t="s">
        <v>2882</v>
      </c>
      <c r="D3301">
        <v>29</v>
      </c>
      <c r="E3301" t="s">
        <v>54</v>
      </c>
      <c r="F3301" t="s">
        <v>55</v>
      </c>
      <c r="G3301" t="s">
        <v>2906</v>
      </c>
      <c r="H3301" t="s">
        <v>142</v>
      </c>
      <c r="I3301" t="s">
        <v>57</v>
      </c>
      <c r="J3301" t="s">
        <v>2906</v>
      </c>
      <c r="K3301" t="s">
        <v>142</v>
      </c>
      <c r="L3301" t="s">
        <v>70</v>
      </c>
      <c r="N3301" t="s">
        <v>170</v>
      </c>
      <c r="O3301" t="s">
        <v>70</v>
      </c>
      <c r="P3301" t="s">
        <v>2906</v>
      </c>
      <c r="Q3301" t="s">
        <v>142</v>
      </c>
      <c r="R3301" t="s">
        <v>57</v>
      </c>
      <c r="S3301" t="s">
        <v>8341</v>
      </c>
      <c r="V3301" t="s">
        <v>42</v>
      </c>
      <c r="W3301" t="s">
        <v>42</v>
      </c>
      <c r="AL3301" t="s">
        <v>43</v>
      </c>
    </row>
    <row r="3302" spans="1:38" x14ac:dyDescent="0.25">
      <c r="A3302">
        <v>3300</v>
      </c>
      <c r="B3302" t="s">
        <v>8342</v>
      </c>
      <c r="C3302" s="6" t="s">
        <v>3081</v>
      </c>
      <c r="D3302">
        <v>26</v>
      </c>
      <c r="E3302" t="s">
        <v>46</v>
      </c>
      <c r="F3302" t="s">
        <v>55</v>
      </c>
      <c r="G3302" t="s">
        <v>341</v>
      </c>
      <c r="H3302" t="s">
        <v>101</v>
      </c>
      <c r="I3302" t="s">
        <v>57</v>
      </c>
      <c r="J3302" t="s">
        <v>341</v>
      </c>
      <c r="K3302" t="s">
        <v>101</v>
      </c>
      <c r="L3302" t="s">
        <v>70</v>
      </c>
      <c r="N3302" t="s">
        <v>166</v>
      </c>
      <c r="O3302" t="s">
        <v>70</v>
      </c>
      <c r="P3302" t="s">
        <v>341</v>
      </c>
      <c r="Q3302" t="s">
        <v>101</v>
      </c>
      <c r="R3302" t="s">
        <v>57</v>
      </c>
      <c r="S3302" t="s">
        <v>8343</v>
      </c>
      <c r="U3302" t="s">
        <v>42</v>
      </c>
      <c r="V3302" t="s">
        <v>42</v>
      </c>
      <c r="W3302" t="s">
        <v>42</v>
      </c>
      <c r="AL3302" t="s">
        <v>43</v>
      </c>
    </row>
    <row r="3303" spans="1:38" x14ac:dyDescent="0.25">
      <c r="A3303">
        <v>3301</v>
      </c>
      <c r="B3303" t="s">
        <v>8344</v>
      </c>
      <c r="C3303" s="6" t="s">
        <v>1969</v>
      </c>
      <c r="D3303">
        <v>64</v>
      </c>
      <c r="E3303" t="s">
        <v>46</v>
      </c>
      <c r="F3303" t="s">
        <v>55</v>
      </c>
      <c r="G3303" t="s">
        <v>238</v>
      </c>
      <c r="H3303" t="s">
        <v>93</v>
      </c>
      <c r="I3303" t="s">
        <v>57</v>
      </c>
      <c r="J3303" t="s">
        <v>238</v>
      </c>
      <c r="K3303" t="s">
        <v>93</v>
      </c>
      <c r="L3303" t="s">
        <v>70</v>
      </c>
      <c r="N3303" t="s">
        <v>102</v>
      </c>
      <c r="O3303" t="s">
        <v>70</v>
      </c>
      <c r="P3303" t="s">
        <v>238</v>
      </c>
      <c r="Q3303" t="s">
        <v>93</v>
      </c>
      <c r="R3303" t="s">
        <v>57</v>
      </c>
      <c r="S3303" t="s">
        <v>928</v>
      </c>
      <c r="Y3303" t="s">
        <v>42</v>
      </c>
      <c r="AL3303" t="s">
        <v>43</v>
      </c>
    </row>
    <row r="3304" spans="1:38" x14ac:dyDescent="0.25">
      <c r="A3304">
        <v>3302</v>
      </c>
      <c r="B3304" t="s">
        <v>8345</v>
      </c>
      <c r="C3304" s="6" t="s">
        <v>7435</v>
      </c>
      <c r="D3304">
        <v>47</v>
      </c>
      <c r="E3304" t="s">
        <v>46</v>
      </c>
      <c r="F3304" t="s">
        <v>34</v>
      </c>
      <c r="G3304" t="s">
        <v>208</v>
      </c>
      <c r="H3304" t="s">
        <v>93</v>
      </c>
      <c r="I3304" t="s">
        <v>57</v>
      </c>
      <c r="J3304" t="s">
        <v>208</v>
      </c>
      <c r="K3304" t="s">
        <v>93</v>
      </c>
      <c r="L3304" t="s">
        <v>70</v>
      </c>
      <c r="N3304" t="s">
        <v>350</v>
      </c>
      <c r="O3304" t="s">
        <v>70</v>
      </c>
      <c r="P3304" t="s">
        <v>208</v>
      </c>
      <c r="Q3304" t="s">
        <v>93</v>
      </c>
      <c r="S3304" t="s">
        <v>5546</v>
      </c>
      <c r="V3304" t="s">
        <v>42</v>
      </c>
      <c r="W3304" t="s">
        <v>42</v>
      </c>
      <c r="AF3304" t="s">
        <v>42</v>
      </c>
      <c r="AK3304" t="s">
        <v>42</v>
      </c>
      <c r="AL3304" t="s">
        <v>43</v>
      </c>
    </row>
    <row r="3305" spans="1:38" x14ac:dyDescent="0.25">
      <c r="A3305">
        <v>3303</v>
      </c>
      <c r="B3305" t="s">
        <v>8346</v>
      </c>
      <c r="C3305" s="6" t="s">
        <v>1974</v>
      </c>
      <c r="D3305">
        <v>22</v>
      </c>
      <c r="E3305" t="s">
        <v>46</v>
      </c>
      <c r="F3305" t="s">
        <v>55</v>
      </c>
      <c r="G3305" t="s">
        <v>447</v>
      </c>
      <c r="H3305" t="s">
        <v>82</v>
      </c>
      <c r="I3305" t="s">
        <v>57</v>
      </c>
      <c r="J3305" t="s">
        <v>447</v>
      </c>
      <c r="L3305" t="s">
        <v>50</v>
      </c>
      <c r="N3305" t="s">
        <v>69</v>
      </c>
      <c r="O3305" t="s">
        <v>70</v>
      </c>
      <c r="P3305" t="s">
        <v>447</v>
      </c>
      <c r="S3305" t="s">
        <v>8347</v>
      </c>
      <c r="U3305" t="s">
        <v>42</v>
      </c>
      <c r="V3305" t="s">
        <v>42</v>
      </c>
      <c r="W3305" t="s">
        <v>42</v>
      </c>
      <c r="AI3305" t="s">
        <v>713</v>
      </c>
      <c r="AK3305" t="s">
        <v>42</v>
      </c>
      <c r="AL3305" t="s">
        <v>43</v>
      </c>
    </row>
    <row r="3306" spans="1:38" x14ac:dyDescent="0.25">
      <c r="A3306">
        <v>3304</v>
      </c>
      <c r="B3306" t="s">
        <v>8348</v>
      </c>
      <c r="C3306" s="6" t="s">
        <v>5107</v>
      </c>
      <c r="D3306">
        <v>46</v>
      </c>
      <c r="E3306" t="s">
        <v>46</v>
      </c>
      <c r="F3306" t="s">
        <v>55</v>
      </c>
      <c r="G3306" t="s">
        <v>341</v>
      </c>
      <c r="H3306" t="s">
        <v>101</v>
      </c>
      <c r="I3306" t="s">
        <v>57</v>
      </c>
      <c r="J3306" t="s">
        <v>341</v>
      </c>
      <c r="K3306" t="s">
        <v>101</v>
      </c>
      <c r="L3306" t="s">
        <v>70</v>
      </c>
      <c r="O3306" t="s">
        <v>70</v>
      </c>
      <c r="P3306" t="s">
        <v>341</v>
      </c>
      <c r="Q3306" t="s">
        <v>101</v>
      </c>
      <c r="R3306" t="s">
        <v>57</v>
      </c>
      <c r="S3306" t="s">
        <v>412</v>
      </c>
      <c r="W3306" t="s">
        <v>42</v>
      </c>
      <c r="AK3306" t="s">
        <v>42</v>
      </c>
      <c r="AL3306" t="s">
        <v>43</v>
      </c>
    </row>
    <row r="3307" spans="1:38" x14ac:dyDescent="0.25">
      <c r="A3307">
        <v>3305</v>
      </c>
      <c r="B3307" t="s">
        <v>8349</v>
      </c>
      <c r="C3307" s="6" t="s">
        <v>7522</v>
      </c>
      <c r="D3307">
        <v>63</v>
      </c>
      <c r="E3307" t="s">
        <v>54</v>
      </c>
      <c r="F3307" t="s">
        <v>55</v>
      </c>
      <c r="G3307" t="s">
        <v>560</v>
      </c>
      <c r="H3307" t="s">
        <v>137</v>
      </c>
      <c r="I3307" t="s">
        <v>57</v>
      </c>
      <c r="J3307" t="s">
        <v>560</v>
      </c>
      <c r="K3307" t="s">
        <v>137</v>
      </c>
      <c r="L3307" t="s">
        <v>70</v>
      </c>
      <c r="N3307" t="s">
        <v>8269</v>
      </c>
      <c r="O3307" t="s">
        <v>70</v>
      </c>
      <c r="P3307" t="s">
        <v>560</v>
      </c>
      <c r="Q3307" t="s">
        <v>137</v>
      </c>
      <c r="S3307" t="s">
        <v>8350</v>
      </c>
      <c r="AA3307" t="s">
        <v>42</v>
      </c>
      <c r="AC3307" t="s">
        <v>42</v>
      </c>
      <c r="AL3307" t="s">
        <v>43</v>
      </c>
    </row>
    <row r="3308" spans="1:38" x14ac:dyDescent="0.25">
      <c r="A3308">
        <v>3306</v>
      </c>
      <c r="B3308" t="s">
        <v>8351</v>
      </c>
      <c r="C3308" s="6" t="s">
        <v>5011</v>
      </c>
      <c r="D3308">
        <v>30</v>
      </c>
      <c r="E3308" t="s">
        <v>54</v>
      </c>
      <c r="F3308" t="s">
        <v>55</v>
      </c>
      <c r="G3308" t="s">
        <v>842</v>
      </c>
      <c r="H3308" t="s">
        <v>82</v>
      </c>
      <c r="J3308" t="s">
        <v>842</v>
      </c>
      <c r="K3308" t="s">
        <v>82</v>
      </c>
      <c r="L3308" t="s">
        <v>70</v>
      </c>
      <c r="N3308" t="s">
        <v>3512</v>
      </c>
      <c r="O3308" t="s">
        <v>70</v>
      </c>
      <c r="S3308" t="s">
        <v>994</v>
      </c>
      <c r="V3308" t="s">
        <v>42</v>
      </c>
      <c r="AL3308" t="s">
        <v>43</v>
      </c>
    </row>
    <row r="3309" spans="1:38" x14ac:dyDescent="0.25">
      <c r="A3309">
        <v>3307</v>
      </c>
      <c r="B3309" t="s">
        <v>8352</v>
      </c>
      <c r="C3309" s="6" t="s">
        <v>8353</v>
      </c>
      <c r="D3309">
        <v>50</v>
      </c>
      <c r="E3309" t="s">
        <v>46</v>
      </c>
      <c r="F3309" t="s">
        <v>55</v>
      </c>
      <c r="G3309" t="s">
        <v>2091</v>
      </c>
      <c r="H3309" t="s">
        <v>82</v>
      </c>
      <c r="J3309" t="s">
        <v>2091</v>
      </c>
      <c r="K3309" t="s">
        <v>82</v>
      </c>
      <c r="L3309" t="s">
        <v>70</v>
      </c>
      <c r="N3309" t="s">
        <v>102</v>
      </c>
      <c r="O3309" t="s">
        <v>70</v>
      </c>
      <c r="S3309" t="s">
        <v>2204</v>
      </c>
      <c r="Y3309" t="s">
        <v>42</v>
      </c>
      <c r="AL3309" t="s">
        <v>43</v>
      </c>
    </row>
    <row r="3310" spans="1:38" x14ac:dyDescent="0.25">
      <c r="A3310">
        <v>3308</v>
      </c>
      <c r="B3310" t="s">
        <v>8354</v>
      </c>
      <c r="C3310" s="6" t="s">
        <v>8355</v>
      </c>
      <c r="D3310">
        <v>58</v>
      </c>
      <c r="E3310" t="s">
        <v>54</v>
      </c>
      <c r="F3310" t="s">
        <v>55</v>
      </c>
      <c r="G3310" t="s">
        <v>1593</v>
      </c>
      <c r="H3310" t="s">
        <v>142</v>
      </c>
      <c r="I3310" t="s">
        <v>57</v>
      </c>
      <c r="J3310" t="s">
        <v>1593</v>
      </c>
      <c r="K3310" t="s">
        <v>142</v>
      </c>
      <c r="L3310" t="s">
        <v>70</v>
      </c>
      <c r="O3310" t="s">
        <v>70</v>
      </c>
      <c r="P3310" t="s">
        <v>1593</v>
      </c>
      <c r="Q3310" t="s">
        <v>142</v>
      </c>
      <c r="R3310" t="s">
        <v>57</v>
      </c>
      <c r="S3310" t="s">
        <v>8356</v>
      </c>
      <c r="AA3310" t="s">
        <v>42</v>
      </c>
      <c r="AC3310" t="s">
        <v>42</v>
      </c>
      <c r="AL3310" t="s">
        <v>43</v>
      </c>
    </row>
    <row r="3311" spans="1:38" x14ac:dyDescent="0.25">
      <c r="A3311">
        <v>3309</v>
      </c>
      <c r="B3311" t="s">
        <v>8357</v>
      </c>
      <c r="C3311" s="6" t="s">
        <v>4684</v>
      </c>
      <c r="D3311">
        <v>51</v>
      </c>
      <c r="E3311" t="s">
        <v>54</v>
      </c>
      <c r="F3311" t="s">
        <v>55</v>
      </c>
      <c r="G3311" t="s">
        <v>496</v>
      </c>
      <c r="J3311" t="s">
        <v>496</v>
      </c>
      <c r="K3311" t="s">
        <v>101</v>
      </c>
      <c r="L3311" t="s">
        <v>70</v>
      </c>
      <c r="N3311" t="s">
        <v>102</v>
      </c>
      <c r="O3311" t="s">
        <v>70</v>
      </c>
      <c r="S3311" t="s">
        <v>8358</v>
      </c>
      <c r="AA3311" t="s">
        <v>42</v>
      </c>
      <c r="AB3311" t="s">
        <v>42</v>
      </c>
      <c r="AL3311" t="s">
        <v>43</v>
      </c>
    </row>
    <row r="3312" spans="1:38" x14ac:dyDescent="0.25">
      <c r="A3312">
        <v>3310</v>
      </c>
      <c r="B3312" t="s">
        <v>8359</v>
      </c>
      <c r="C3312" s="6" t="s">
        <v>2856</v>
      </c>
      <c r="D3312">
        <v>32</v>
      </c>
      <c r="E3312" t="s">
        <v>46</v>
      </c>
      <c r="F3312" t="s">
        <v>55</v>
      </c>
      <c r="G3312" t="s">
        <v>889</v>
      </c>
      <c r="H3312" t="s">
        <v>202</v>
      </c>
      <c r="I3312" t="s">
        <v>57</v>
      </c>
      <c r="J3312" t="s">
        <v>889</v>
      </c>
      <c r="K3312" t="s">
        <v>202</v>
      </c>
      <c r="L3312" t="s">
        <v>70</v>
      </c>
      <c r="N3312" t="s">
        <v>59</v>
      </c>
      <c r="O3312" t="s">
        <v>70</v>
      </c>
      <c r="P3312" t="s">
        <v>889</v>
      </c>
      <c r="Q3312" t="s">
        <v>202</v>
      </c>
      <c r="S3312" t="s">
        <v>8360</v>
      </c>
      <c r="W3312" t="s">
        <v>42</v>
      </c>
      <c r="AC3312" t="s">
        <v>42</v>
      </c>
      <c r="AK3312" t="s">
        <v>42</v>
      </c>
      <c r="AL3312" t="s">
        <v>43</v>
      </c>
    </row>
    <row r="3313" spans="1:38" x14ac:dyDescent="0.25">
      <c r="A3313">
        <v>3311</v>
      </c>
      <c r="B3313" t="s">
        <v>8361</v>
      </c>
      <c r="C3313" s="6" t="s">
        <v>4447</v>
      </c>
      <c r="D3313">
        <v>49</v>
      </c>
      <c r="E3313" t="s">
        <v>46</v>
      </c>
      <c r="F3313" t="s">
        <v>47</v>
      </c>
      <c r="G3313" t="s">
        <v>101</v>
      </c>
      <c r="H3313" t="s">
        <v>101</v>
      </c>
      <c r="I3313" t="s">
        <v>57</v>
      </c>
      <c r="J3313" t="s">
        <v>101</v>
      </c>
      <c r="L3313" t="s">
        <v>70</v>
      </c>
      <c r="N3313" t="s">
        <v>59</v>
      </c>
      <c r="O3313" t="s">
        <v>70</v>
      </c>
      <c r="P3313" t="s">
        <v>101</v>
      </c>
      <c r="S3313" t="s">
        <v>873</v>
      </c>
      <c r="V3313" t="s">
        <v>42</v>
      </c>
      <c r="AL3313" t="s">
        <v>43</v>
      </c>
    </row>
    <row r="3314" spans="1:38" x14ac:dyDescent="0.25">
      <c r="A3314">
        <v>3312</v>
      </c>
      <c r="B3314" t="s">
        <v>8362</v>
      </c>
      <c r="C3314" s="6" t="s">
        <v>3844</v>
      </c>
      <c r="D3314">
        <v>39</v>
      </c>
      <c r="E3314" t="s">
        <v>54</v>
      </c>
      <c r="F3314" t="s">
        <v>74</v>
      </c>
      <c r="G3314" t="s">
        <v>146</v>
      </c>
      <c r="H3314" t="s">
        <v>49</v>
      </c>
      <c r="I3314" t="s">
        <v>57</v>
      </c>
      <c r="J3314" t="s">
        <v>146</v>
      </c>
      <c r="L3314" t="s">
        <v>70</v>
      </c>
      <c r="N3314" t="s">
        <v>59</v>
      </c>
      <c r="O3314" t="s">
        <v>287</v>
      </c>
      <c r="P3314" t="s">
        <v>146</v>
      </c>
      <c r="S3314" t="s">
        <v>342</v>
      </c>
      <c r="U3314" t="s">
        <v>42</v>
      </c>
      <c r="AK3314" t="s">
        <v>42</v>
      </c>
      <c r="AL3314" t="s">
        <v>43</v>
      </c>
    </row>
    <row r="3315" spans="1:38" x14ac:dyDescent="0.25">
      <c r="A3315">
        <v>3313</v>
      </c>
      <c r="B3315" t="s">
        <v>8363</v>
      </c>
      <c r="C3315" s="6" t="s">
        <v>5840</v>
      </c>
      <c r="D3315">
        <v>34</v>
      </c>
      <c r="E3315" t="s">
        <v>54</v>
      </c>
      <c r="F3315" t="s">
        <v>106</v>
      </c>
      <c r="G3315" t="s">
        <v>267</v>
      </c>
      <c r="J3315" t="s">
        <v>267</v>
      </c>
      <c r="K3315" t="s">
        <v>142</v>
      </c>
      <c r="L3315" t="s">
        <v>50</v>
      </c>
      <c r="N3315" t="s">
        <v>83</v>
      </c>
      <c r="O3315" t="s">
        <v>70</v>
      </c>
      <c r="S3315" t="s">
        <v>699</v>
      </c>
      <c r="U3315" t="s">
        <v>42</v>
      </c>
      <c r="W3315" t="s">
        <v>42</v>
      </c>
      <c r="AL3315" t="s">
        <v>43</v>
      </c>
    </row>
    <row r="3316" spans="1:38" x14ac:dyDescent="0.25">
      <c r="A3316">
        <v>3314</v>
      </c>
      <c r="B3316" t="s">
        <v>8364</v>
      </c>
      <c r="C3316" s="6" t="s">
        <v>1239</v>
      </c>
      <c r="D3316">
        <v>50</v>
      </c>
      <c r="E3316" t="s">
        <v>46</v>
      </c>
      <c r="F3316" t="s">
        <v>106</v>
      </c>
      <c r="G3316" t="s">
        <v>101</v>
      </c>
      <c r="H3316" t="s">
        <v>101</v>
      </c>
      <c r="I3316" t="s">
        <v>57</v>
      </c>
      <c r="J3316" t="s">
        <v>101</v>
      </c>
      <c r="K3316" t="s">
        <v>101</v>
      </c>
      <c r="L3316" t="s">
        <v>50</v>
      </c>
      <c r="O3316" t="s">
        <v>70</v>
      </c>
      <c r="P3316" t="s">
        <v>101</v>
      </c>
      <c r="S3316" t="s">
        <v>8365</v>
      </c>
      <c r="U3316" t="s">
        <v>42</v>
      </c>
      <c r="V3316" t="s">
        <v>42</v>
      </c>
      <c r="AK3316" t="s">
        <v>42</v>
      </c>
      <c r="AL3316" t="s">
        <v>43</v>
      </c>
    </row>
    <row r="3317" spans="1:38" x14ac:dyDescent="0.25">
      <c r="A3317">
        <v>3315</v>
      </c>
      <c r="B3317" t="s">
        <v>8366</v>
      </c>
      <c r="C3317" s="6" t="s">
        <v>2699</v>
      </c>
      <c r="D3317">
        <v>57</v>
      </c>
      <c r="E3317" t="s">
        <v>54</v>
      </c>
      <c r="F3317" t="s">
        <v>55</v>
      </c>
      <c r="G3317" t="s">
        <v>136</v>
      </c>
      <c r="H3317" t="s">
        <v>137</v>
      </c>
      <c r="I3317" t="s">
        <v>57</v>
      </c>
      <c r="J3317" t="s">
        <v>136</v>
      </c>
      <c r="K3317" t="s">
        <v>137</v>
      </c>
      <c r="L3317" t="s">
        <v>70</v>
      </c>
      <c r="N3317" t="s">
        <v>166</v>
      </c>
      <c r="O3317" t="s">
        <v>70</v>
      </c>
      <c r="P3317" t="s">
        <v>136</v>
      </c>
      <c r="Q3317" t="s">
        <v>137</v>
      </c>
      <c r="S3317" t="s">
        <v>8367</v>
      </c>
      <c r="AC3317" t="s">
        <v>42</v>
      </c>
      <c r="AI3317" t="s">
        <v>257</v>
      </c>
      <c r="AK3317" t="s">
        <v>42</v>
      </c>
      <c r="AL3317" t="s">
        <v>43</v>
      </c>
    </row>
    <row r="3318" spans="1:38" x14ac:dyDescent="0.25">
      <c r="A3318">
        <v>3316</v>
      </c>
      <c r="B3318" t="s">
        <v>8368</v>
      </c>
      <c r="C3318" s="6" t="s">
        <v>5862</v>
      </c>
      <c r="D3318">
        <v>43</v>
      </c>
      <c r="E3318" t="s">
        <v>54</v>
      </c>
      <c r="F3318" t="s">
        <v>55</v>
      </c>
      <c r="G3318" t="s">
        <v>812</v>
      </c>
      <c r="H3318" t="s">
        <v>202</v>
      </c>
      <c r="I3318" t="s">
        <v>57</v>
      </c>
      <c r="J3318" t="s">
        <v>208</v>
      </c>
      <c r="L3318" t="s">
        <v>34</v>
      </c>
      <c r="M3318" t="s">
        <v>1796</v>
      </c>
      <c r="N3318" t="s">
        <v>83</v>
      </c>
      <c r="O3318" t="s">
        <v>210</v>
      </c>
      <c r="P3318" t="s">
        <v>208</v>
      </c>
      <c r="S3318" t="s">
        <v>6236</v>
      </c>
      <c r="AI3318" t="s">
        <v>8369</v>
      </c>
      <c r="AL3318" t="s">
        <v>43</v>
      </c>
    </row>
    <row r="3319" spans="1:38" x14ac:dyDescent="0.25">
      <c r="A3319">
        <v>3317</v>
      </c>
      <c r="B3319" t="s">
        <v>8370</v>
      </c>
      <c r="C3319" s="6" t="s">
        <v>3979</v>
      </c>
      <c r="D3319">
        <v>63</v>
      </c>
      <c r="E3319" t="s">
        <v>46</v>
      </c>
      <c r="F3319" t="s">
        <v>47</v>
      </c>
      <c r="G3319" t="s">
        <v>146</v>
      </c>
      <c r="H3319" t="s">
        <v>49</v>
      </c>
      <c r="J3319" t="s">
        <v>146</v>
      </c>
      <c r="K3319" t="s">
        <v>49</v>
      </c>
      <c r="L3319" t="s">
        <v>50</v>
      </c>
      <c r="N3319" t="s">
        <v>7706</v>
      </c>
      <c r="O3319" t="s">
        <v>70</v>
      </c>
      <c r="S3319" t="s">
        <v>994</v>
      </c>
      <c r="V3319" t="s">
        <v>42</v>
      </c>
      <c r="AL3319" t="s">
        <v>43</v>
      </c>
    </row>
    <row r="3320" spans="1:38" x14ac:dyDescent="0.25">
      <c r="A3320">
        <v>3318</v>
      </c>
      <c r="B3320" t="s">
        <v>8371</v>
      </c>
      <c r="C3320" s="6" t="s">
        <v>3575</v>
      </c>
      <c r="D3320">
        <v>58</v>
      </c>
      <c r="E3320" t="s">
        <v>54</v>
      </c>
      <c r="F3320" t="s">
        <v>55</v>
      </c>
      <c r="G3320" t="s">
        <v>207</v>
      </c>
      <c r="H3320" t="s">
        <v>93</v>
      </c>
      <c r="I3320" t="s">
        <v>57</v>
      </c>
      <c r="J3320" t="s">
        <v>207</v>
      </c>
      <c r="K3320" t="s">
        <v>93</v>
      </c>
      <c r="L3320" t="s">
        <v>70</v>
      </c>
      <c r="N3320" t="s">
        <v>59</v>
      </c>
      <c r="O3320" t="s">
        <v>70</v>
      </c>
      <c r="P3320" t="s">
        <v>207</v>
      </c>
      <c r="Q3320" t="s">
        <v>93</v>
      </c>
      <c r="R3320" t="s">
        <v>57</v>
      </c>
      <c r="S3320" t="s">
        <v>8372</v>
      </c>
      <c r="V3320" t="s">
        <v>42</v>
      </c>
      <c r="AL3320" t="s">
        <v>43</v>
      </c>
    </row>
    <row r="3321" spans="1:38" x14ac:dyDescent="0.25">
      <c r="A3321">
        <v>3319</v>
      </c>
      <c r="B3321" t="s">
        <v>8373</v>
      </c>
      <c r="C3321" s="6" t="s">
        <v>4731</v>
      </c>
      <c r="D3321">
        <v>22</v>
      </c>
      <c r="E3321" t="s">
        <v>46</v>
      </c>
      <c r="F3321" t="s">
        <v>55</v>
      </c>
      <c r="G3321" t="s">
        <v>469</v>
      </c>
      <c r="H3321" t="s">
        <v>202</v>
      </c>
      <c r="J3321" t="s">
        <v>469</v>
      </c>
      <c r="K3321" t="s">
        <v>202</v>
      </c>
      <c r="L3321" t="s">
        <v>50</v>
      </c>
      <c r="S3321" t="s">
        <v>1554</v>
      </c>
      <c r="U3321" t="s">
        <v>42</v>
      </c>
      <c r="AL3321" t="s">
        <v>1555</v>
      </c>
    </row>
    <row r="3322" spans="1:38" x14ac:dyDescent="0.25">
      <c r="A3322">
        <v>3320</v>
      </c>
      <c r="B3322" t="s">
        <v>8374</v>
      </c>
      <c r="C3322" s="6" t="s">
        <v>2409</v>
      </c>
      <c r="D3322">
        <v>41</v>
      </c>
      <c r="E3322" t="s">
        <v>46</v>
      </c>
      <c r="F3322" t="s">
        <v>55</v>
      </c>
      <c r="G3322" t="s">
        <v>136</v>
      </c>
      <c r="H3322" t="s">
        <v>137</v>
      </c>
      <c r="I3322" t="s">
        <v>57</v>
      </c>
      <c r="J3322" t="s">
        <v>82</v>
      </c>
      <c r="K3322" t="s">
        <v>82</v>
      </c>
      <c r="L3322" t="s">
        <v>34</v>
      </c>
      <c r="M3322" t="s">
        <v>1322</v>
      </c>
      <c r="N3322" t="s">
        <v>59</v>
      </c>
      <c r="O3322" t="s">
        <v>287</v>
      </c>
      <c r="P3322" t="s">
        <v>82</v>
      </c>
      <c r="Q3322" t="s">
        <v>82</v>
      </c>
      <c r="R3322" t="s">
        <v>57</v>
      </c>
      <c r="S3322" t="s">
        <v>8375</v>
      </c>
      <c r="U3322" t="s">
        <v>42</v>
      </c>
      <c r="W3322" t="s">
        <v>42</v>
      </c>
      <c r="AL3322" t="s">
        <v>43</v>
      </c>
    </row>
    <row r="3323" spans="1:38" x14ac:dyDescent="0.25">
      <c r="A3323">
        <v>3321</v>
      </c>
      <c r="B3323" t="s">
        <v>8376</v>
      </c>
      <c r="C3323" s="6" t="s">
        <v>2989</v>
      </c>
      <c r="D3323">
        <v>59</v>
      </c>
      <c r="E3323" t="s">
        <v>46</v>
      </c>
      <c r="F3323" t="s">
        <v>106</v>
      </c>
      <c r="G3323" t="s">
        <v>82</v>
      </c>
      <c r="J3323" t="s">
        <v>82</v>
      </c>
      <c r="K3323" t="s">
        <v>82</v>
      </c>
      <c r="L3323" t="s">
        <v>70</v>
      </c>
      <c r="N3323" t="s">
        <v>69</v>
      </c>
      <c r="O3323" t="s">
        <v>70</v>
      </c>
      <c r="S3323" t="s">
        <v>8377</v>
      </c>
      <c r="U3323" t="s">
        <v>42</v>
      </c>
      <c r="V3323" t="s">
        <v>42</v>
      </c>
      <c r="AC3323" t="s">
        <v>42</v>
      </c>
      <c r="AL3323" t="s">
        <v>43</v>
      </c>
    </row>
    <row r="3324" spans="1:38" x14ac:dyDescent="0.25">
      <c r="A3324">
        <v>3322</v>
      </c>
      <c r="B3324" t="s">
        <v>8378</v>
      </c>
      <c r="C3324" s="6" t="s">
        <v>7463</v>
      </c>
      <c r="D3324">
        <v>29</v>
      </c>
      <c r="E3324" t="s">
        <v>46</v>
      </c>
      <c r="F3324" t="s">
        <v>106</v>
      </c>
      <c r="G3324" t="s">
        <v>146</v>
      </c>
      <c r="H3324" t="s">
        <v>49</v>
      </c>
      <c r="I3324" t="s">
        <v>57</v>
      </c>
      <c r="J3324" t="s">
        <v>146</v>
      </c>
      <c r="K3324" t="s">
        <v>49</v>
      </c>
      <c r="L3324" t="s">
        <v>50</v>
      </c>
      <c r="N3324" t="s">
        <v>166</v>
      </c>
      <c r="O3324" t="s">
        <v>60</v>
      </c>
      <c r="S3324" t="s">
        <v>8379</v>
      </c>
      <c r="W3324" t="s">
        <v>42</v>
      </c>
      <c r="AB3324" t="s">
        <v>42</v>
      </c>
      <c r="AK3324" t="s">
        <v>42</v>
      </c>
      <c r="AL3324" t="s">
        <v>43</v>
      </c>
    </row>
    <row r="3325" spans="1:38" x14ac:dyDescent="0.25">
      <c r="A3325">
        <v>3323</v>
      </c>
      <c r="B3325" t="s">
        <v>8380</v>
      </c>
      <c r="C3325" s="6" t="s">
        <v>4529</v>
      </c>
      <c r="D3325">
        <v>31</v>
      </c>
      <c r="E3325" t="s">
        <v>54</v>
      </c>
      <c r="F3325" t="s">
        <v>55</v>
      </c>
      <c r="G3325" t="s">
        <v>267</v>
      </c>
      <c r="H3325" t="s">
        <v>142</v>
      </c>
      <c r="I3325" t="s">
        <v>57</v>
      </c>
      <c r="J3325" t="s">
        <v>267</v>
      </c>
      <c r="K3325" t="s">
        <v>142</v>
      </c>
      <c r="L3325" t="s">
        <v>70</v>
      </c>
      <c r="N3325" t="s">
        <v>166</v>
      </c>
      <c r="O3325" t="s">
        <v>70</v>
      </c>
      <c r="P3325" t="s">
        <v>267</v>
      </c>
      <c r="Q3325" t="s">
        <v>142</v>
      </c>
      <c r="S3325" t="s">
        <v>4838</v>
      </c>
      <c r="Y3325" t="s">
        <v>42</v>
      </c>
      <c r="AK3325" t="s">
        <v>42</v>
      </c>
      <c r="AL3325" t="s">
        <v>43</v>
      </c>
    </row>
    <row r="3326" spans="1:38" x14ac:dyDescent="0.25">
      <c r="A3326">
        <v>3324</v>
      </c>
      <c r="B3326" t="s">
        <v>8381</v>
      </c>
      <c r="C3326" s="6" t="s">
        <v>8382</v>
      </c>
      <c r="D3326">
        <v>27</v>
      </c>
      <c r="E3326" t="s">
        <v>46</v>
      </c>
      <c r="F3326" t="s">
        <v>74</v>
      </c>
      <c r="G3326" t="s">
        <v>48</v>
      </c>
      <c r="H3326" t="s">
        <v>49</v>
      </c>
      <c r="I3326" t="s">
        <v>57</v>
      </c>
      <c r="J3326" t="s">
        <v>48</v>
      </c>
      <c r="K3326" t="s">
        <v>49</v>
      </c>
      <c r="L3326" t="s">
        <v>50</v>
      </c>
      <c r="N3326" t="s">
        <v>59</v>
      </c>
      <c r="O3326" t="s">
        <v>34</v>
      </c>
      <c r="P3326" t="s">
        <v>48</v>
      </c>
      <c r="Q3326" t="s">
        <v>49</v>
      </c>
      <c r="S3326" t="s">
        <v>7032</v>
      </c>
      <c r="V3326" t="s">
        <v>42</v>
      </c>
      <c r="W3326" t="s">
        <v>42</v>
      </c>
      <c r="X3326" t="s">
        <v>42</v>
      </c>
      <c r="AK3326" t="s">
        <v>42</v>
      </c>
      <c r="AL3326" t="s">
        <v>43</v>
      </c>
    </row>
    <row r="3327" spans="1:38" x14ac:dyDescent="0.25">
      <c r="A3327">
        <v>3325</v>
      </c>
      <c r="B3327" t="s">
        <v>8383</v>
      </c>
      <c r="C3327" s="6" t="s">
        <v>8384</v>
      </c>
      <c r="D3327">
        <v>37</v>
      </c>
      <c r="E3327" t="s">
        <v>54</v>
      </c>
      <c r="F3327" t="s">
        <v>55</v>
      </c>
      <c r="G3327" t="s">
        <v>341</v>
      </c>
      <c r="H3327" t="s">
        <v>101</v>
      </c>
      <c r="J3327" t="s">
        <v>341</v>
      </c>
      <c r="K3327" t="s">
        <v>101</v>
      </c>
      <c r="L3327" t="s">
        <v>70</v>
      </c>
      <c r="N3327" t="s">
        <v>102</v>
      </c>
      <c r="O3327" t="s">
        <v>70</v>
      </c>
      <c r="S3327" t="s">
        <v>8385</v>
      </c>
      <c r="AI3327" t="s">
        <v>1358</v>
      </c>
      <c r="AL3327" t="s">
        <v>43</v>
      </c>
    </row>
    <row r="3328" spans="1:38" x14ac:dyDescent="0.25">
      <c r="A3328">
        <v>3326</v>
      </c>
      <c r="B3328" t="s">
        <v>8386</v>
      </c>
      <c r="C3328" s="6" t="s">
        <v>3201</v>
      </c>
      <c r="D3328">
        <v>55</v>
      </c>
      <c r="E3328" t="s">
        <v>46</v>
      </c>
      <c r="F3328" t="s">
        <v>55</v>
      </c>
      <c r="G3328" t="s">
        <v>107</v>
      </c>
      <c r="H3328" t="s">
        <v>49</v>
      </c>
      <c r="I3328" t="s">
        <v>57</v>
      </c>
      <c r="J3328" t="s">
        <v>107</v>
      </c>
      <c r="L3328" t="s">
        <v>70</v>
      </c>
      <c r="N3328" t="s">
        <v>59</v>
      </c>
      <c r="O3328" t="s">
        <v>70</v>
      </c>
      <c r="P3328" t="s">
        <v>107</v>
      </c>
      <c r="S3328" t="s">
        <v>8387</v>
      </c>
      <c r="Y3328" t="s">
        <v>42</v>
      </c>
      <c r="AC3328" t="s">
        <v>42</v>
      </c>
      <c r="AK3328" t="s">
        <v>42</v>
      </c>
      <c r="AL3328" t="s">
        <v>43</v>
      </c>
    </row>
    <row r="3329" spans="1:38" x14ac:dyDescent="0.25">
      <c r="A3329">
        <v>3327</v>
      </c>
      <c r="B3329" t="s">
        <v>8388</v>
      </c>
      <c r="C3329" s="6" t="s">
        <v>1756</v>
      </c>
      <c r="D3329">
        <v>24</v>
      </c>
      <c r="E3329" t="s">
        <v>46</v>
      </c>
      <c r="F3329" t="s">
        <v>55</v>
      </c>
      <c r="G3329" t="s">
        <v>381</v>
      </c>
      <c r="H3329" t="s">
        <v>202</v>
      </c>
      <c r="I3329" t="s">
        <v>57</v>
      </c>
      <c r="J3329" t="s">
        <v>81</v>
      </c>
      <c r="K3329" t="s">
        <v>82</v>
      </c>
      <c r="L3329" t="s">
        <v>50</v>
      </c>
      <c r="N3329" t="s">
        <v>59</v>
      </c>
      <c r="O3329" t="s">
        <v>70</v>
      </c>
      <c r="P3329" t="s">
        <v>381</v>
      </c>
      <c r="Q3329" t="s">
        <v>202</v>
      </c>
      <c r="R3329" t="s">
        <v>57</v>
      </c>
      <c r="S3329" t="s">
        <v>8389</v>
      </c>
      <c r="W3329" t="s">
        <v>42</v>
      </c>
      <c r="X3329" t="s">
        <v>42</v>
      </c>
      <c r="AL3329" t="s">
        <v>43</v>
      </c>
    </row>
    <row r="3330" spans="1:38" x14ac:dyDescent="0.25">
      <c r="A3330">
        <v>3328</v>
      </c>
      <c r="B3330" t="s">
        <v>8390</v>
      </c>
      <c r="C3330" s="6" t="s">
        <v>5086</v>
      </c>
      <c r="D3330">
        <v>33</v>
      </c>
      <c r="E3330" t="s">
        <v>54</v>
      </c>
      <c r="F3330" t="s">
        <v>55</v>
      </c>
      <c r="G3330" t="s">
        <v>165</v>
      </c>
      <c r="H3330" t="s">
        <v>93</v>
      </c>
      <c r="I3330" t="s">
        <v>57</v>
      </c>
      <c r="J3330" t="s">
        <v>165</v>
      </c>
      <c r="L3330" t="s">
        <v>70</v>
      </c>
      <c r="N3330" t="s">
        <v>8391</v>
      </c>
      <c r="O3330" t="s">
        <v>70</v>
      </c>
      <c r="P3330" t="s">
        <v>165</v>
      </c>
      <c r="S3330" t="s">
        <v>8392</v>
      </c>
      <c r="AC3330" t="s">
        <v>42</v>
      </c>
      <c r="AG3330" t="s">
        <v>42</v>
      </c>
      <c r="AK3330" t="s">
        <v>42</v>
      </c>
      <c r="AL3330" t="s">
        <v>43</v>
      </c>
    </row>
    <row r="3331" spans="1:38" x14ac:dyDescent="0.25">
      <c r="A3331">
        <v>3329</v>
      </c>
      <c r="B3331" t="s">
        <v>8393</v>
      </c>
      <c r="C3331" s="6" t="s">
        <v>6253</v>
      </c>
      <c r="D3331">
        <v>22</v>
      </c>
      <c r="E3331" t="s">
        <v>54</v>
      </c>
      <c r="F3331" t="s">
        <v>106</v>
      </c>
      <c r="G3331" t="s">
        <v>3731</v>
      </c>
      <c r="H3331" t="s">
        <v>101</v>
      </c>
      <c r="I3331" t="s">
        <v>57</v>
      </c>
      <c r="J3331" t="s">
        <v>3731</v>
      </c>
      <c r="K3331" t="s">
        <v>101</v>
      </c>
      <c r="L3331" t="s">
        <v>70</v>
      </c>
      <c r="N3331" t="s">
        <v>59</v>
      </c>
      <c r="O3331" t="s">
        <v>70</v>
      </c>
      <c r="P3331" t="s">
        <v>513</v>
      </c>
      <c r="Q3331" t="s">
        <v>101</v>
      </c>
      <c r="S3331" t="s">
        <v>8394</v>
      </c>
      <c r="W3331" t="s">
        <v>42</v>
      </c>
      <c r="AK3331" t="s">
        <v>42</v>
      </c>
      <c r="AL3331" t="s">
        <v>43</v>
      </c>
    </row>
    <row r="3332" spans="1:38" x14ac:dyDescent="0.25">
      <c r="A3332">
        <v>3330</v>
      </c>
      <c r="B3332" t="s">
        <v>8395</v>
      </c>
      <c r="C3332" s="6" t="s">
        <v>8396</v>
      </c>
      <c r="D3332">
        <v>56</v>
      </c>
      <c r="E3332" t="s">
        <v>46</v>
      </c>
      <c r="F3332" t="s">
        <v>55</v>
      </c>
      <c r="G3332" t="s">
        <v>1011</v>
      </c>
      <c r="H3332" t="s">
        <v>1011</v>
      </c>
      <c r="J3332" t="s">
        <v>225</v>
      </c>
      <c r="K3332" t="s">
        <v>137</v>
      </c>
      <c r="L3332" t="s">
        <v>50</v>
      </c>
      <c r="N3332" t="s">
        <v>59</v>
      </c>
      <c r="O3332" t="s">
        <v>34</v>
      </c>
      <c r="S3332" t="s">
        <v>7335</v>
      </c>
      <c r="AC3332" t="s">
        <v>42</v>
      </c>
      <c r="AI3332" t="s">
        <v>1452</v>
      </c>
      <c r="AL3332" t="s">
        <v>43</v>
      </c>
    </row>
    <row r="3333" spans="1:38" x14ac:dyDescent="0.25">
      <c r="A3333">
        <v>3331</v>
      </c>
      <c r="B3333" t="s">
        <v>8397</v>
      </c>
      <c r="C3333" s="6" t="s">
        <v>5896</v>
      </c>
      <c r="D3333">
        <v>43</v>
      </c>
      <c r="E3333" t="s">
        <v>46</v>
      </c>
      <c r="F3333" t="s">
        <v>55</v>
      </c>
      <c r="G3333" t="s">
        <v>146</v>
      </c>
      <c r="H3333" t="s">
        <v>49</v>
      </c>
      <c r="I3333" t="s">
        <v>57</v>
      </c>
      <c r="J3333" t="s">
        <v>146</v>
      </c>
      <c r="K3333" t="s">
        <v>49</v>
      </c>
      <c r="L3333" t="s">
        <v>70</v>
      </c>
      <c r="N3333" t="s">
        <v>59</v>
      </c>
      <c r="O3333" t="s">
        <v>287</v>
      </c>
      <c r="P3333" t="s">
        <v>146</v>
      </c>
      <c r="Q3333" t="s">
        <v>49</v>
      </c>
      <c r="R3333" t="s">
        <v>57</v>
      </c>
      <c r="S3333" t="s">
        <v>4145</v>
      </c>
      <c r="U3333" t="s">
        <v>42</v>
      </c>
      <c r="V3333" t="s">
        <v>42</v>
      </c>
      <c r="W3333" t="s">
        <v>42</v>
      </c>
      <c r="AL3333" t="s">
        <v>43</v>
      </c>
    </row>
    <row r="3334" spans="1:38" x14ac:dyDescent="0.25">
      <c r="A3334">
        <v>3332</v>
      </c>
      <c r="B3334" t="s">
        <v>8398</v>
      </c>
      <c r="C3334" s="6" t="s">
        <v>3885</v>
      </c>
      <c r="D3334">
        <v>33</v>
      </c>
      <c r="E3334" t="s">
        <v>46</v>
      </c>
      <c r="F3334" t="s">
        <v>47</v>
      </c>
      <c r="G3334" t="s">
        <v>520</v>
      </c>
      <c r="H3334" t="s">
        <v>82</v>
      </c>
      <c r="I3334" t="s">
        <v>57</v>
      </c>
      <c r="J3334" t="s">
        <v>82</v>
      </c>
      <c r="L3334" t="s">
        <v>34</v>
      </c>
      <c r="M3334" t="s">
        <v>8399</v>
      </c>
      <c r="N3334" t="s">
        <v>59</v>
      </c>
      <c r="O3334" t="s">
        <v>34</v>
      </c>
      <c r="P3334" t="s">
        <v>82</v>
      </c>
      <c r="S3334" t="s">
        <v>8400</v>
      </c>
      <c r="U3334" t="s">
        <v>42</v>
      </c>
      <c r="V3334" t="s">
        <v>42</v>
      </c>
      <c r="AI3334" t="s">
        <v>713</v>
      </c>
      <c r="AK3334" t="s">
        <v>42</v>
      </c>
      <c r="AL3334" t="s">
        <v>43</v>
      </c>
    </row>
    <row r="3335" spans="1:38" x14ac:dyDescent="0.25">
      <c r="A3335">
        <v>3333</v>
      </c>
      <c r="B3335" t="s">
        <v>8401</v>
      </c>
      <c r="C3335" s="6" t="s">
        <v>8402</v>
      </c>
      <c r="D3335">
        <v>41</v>
      </c>
      <c r="E3335" t="s">
        <v>54</v>
      </c>
      <c r="F3335" t="s">
        <v>55</v>
      </c>
      <c r="G3335" t="s">
        <v>208</v>
      </c>
      <c r="H3335" t="s">
        <v>93</v>
      </c>
      <c r="J3335" t="s">
        <v>208</v>
      </c>
      <c r="K3335" t="s">
        <v>93</v>
      </c>
      <c r="L3335" t="s">
        <v>70</v>
      </c>
      <c r="N3335" t="s">
        <v>102</v>
      </c>
      <c r="O3335" t="s">
        <v>70</v>
      </c>
      <c r="S3335" t="s">
        <v>125</v>
      </c>
      <c r="AD3335" t="s">
        <v>42</v>
      </c>
      <c r="AL3335" t="s">
        <v>43</v>
      </c>
    </row>
    <row r="3336" spans="1:38" x14ac:dyDescent="0.25">
      <c r="A3336">
        <v>3334</v>
      </c>
      <c r="B3336" t="s">
        <v>8403</v>
      </c>
      <c r="C3336" s="6" t="s">
        <v>3815</v>
      </c>
      <c r="D3336">
        <v>54</v>
      </c>
      <c r="E3336" t="s">
        <v>46</v>
      </c>
      <c r="F3336" t="s">
        <v>55</v>
      </c>
      <c r="G3336" t="s">
        <v>362</v>
      </c>
      <c r="H3336" t="s">
        <v>251</v>
      </c>
      <c r="I3336" t="s">
        <v>57</v>
      </c>
      <c r="J3336" t="s">
        <v>362</v>
      </c>
      <c r="K3336" t="s">
        <v>251</v>
      </c>
      <c r="L3336" t="s">
        <v>70</v>
      </c>
      <c r="N3336" t="s">
        <v>166</v>
      </c>
      <c r="O3336" t="s">
        <v>70</v>
      </c>
      <c r="P3336" t="s">
        <v>362</v>
      </c>
      <c r="Q3336" t="s">
        <v>251</v>
      </c>
      <c r="S3336" t="s">
        <v>8404</v>
      </c>
      <c r="U3336" t="s">
        <v>42</v>
      </c>
      <c r="AA3336" t="s">
        <v>42</v>
      </c>
      <c r="AC3336" t="s">
        <v>42</v>
      </c>
      <c r="AK3336" t="s">
        <v>42</v>
      </c>
      <c r="AL3336" t="s">
        <v>43</v>
      </c>
    </row>
    <row r="3337" spans="1:38" x14ac:dyDescent="0.25">
      <c r="A3337">
        <v>3335</v>
      </c>
      <c r="B3337" t="s">
        <v>8405</v>
      </c>
      <c r="C3337" s="6" t="s">
        <v>3776</v>
      </c>
      <c r="D3337">
        <v>26</v>
      </c>
      <c r="E3337" t="s">
        <v>46</v>
      </c>
      <c r="F3337" t="s">
        <v>55</v>
      </c>
      <c r="G3337" t="s">
        <v>8406</v>
      </c>
      <c r="H3337" t="s">
        <v>93</v>
      </c>
      <c r="J3337" t="s">
        <v>8406</v>
      </c>
      <c r="K3337" t="s">
        <v>93</v>
      </c>
      <c r="L3337" t="s">
        <v>70</v>
      </c>
      <c r="N3337" t="s">
        <v>269</v>
      </c>
      <c r="O3337" t="s">
        <v>70</v>
      </c>
      <c r="S3337" t="s">
        <v>111</v>
      </c>
      <c r="U3337" t="s">
        <v>42</v>
      </c>
      <c r="AL3337" t="s">
        <v>43</v>
      </c>
    </row>
    <row r="3338" spans="1:38" x14ac:dyDescent="0.25">
      <c r="A3338">
        <v>3336</v>
      </c>
      <c r="B3338" t="s">
        <v>8407</v>
      </c>
      <c r="C3338" s="6" t="s">
        <v>8408</v>
      </c>
      <c r="D3338">
        <v>21</v>
      </c>
      <c r="E3338" t="s">
        <v>46</v>
      </c>
      <c r="F3338" t="s">
        <v>55</v>
      </c>
      <c r="G3338" t="s">
        <v>58</v>
      </c>
      <c r="H3338" t="s">
        <v>49</v>
      </c>
      <c r="J3338" t="s">
        <v>58</v>
      </c>
      <c r="K3338" t="s">
        <v>49</v>
      </c>
      <c r="L3338" t="s">
        <v>50</v>
      </c>
      <c r="N3338" t="s">
        <v>102</v>
      </c>
      <c r="O3338" t="s">
        <v>70</v>
      </c>
      <c r="S3338" t="s">
        <v>111</v>
      </c>
      <c r="AC3338" t="s">
        <v>42</v>
      </c>
      <c r="AL3338" t="s">
        <v>43</v>
      </c>
    </row>
    <row r="3339" spans="1:38" x14ac:dyDescent="0.25">
      <c r="A3339">
        <v>3337</v>
      </c>
      <c r="B3339" t="s">
        <v>8409</v>
      </c>
      <c r="C3339" s="6" t="s">
        <v>5916</v>
      </c>
      <c r="D3339">
        <v>44</v>
      </c>
      <c r="E3339" t="s">
        <v>46</v>
      </c>
      <c r="F3339" t="s">
        <v>8410</v>
      </c>
      <c r="G3339" t="s">
        <v>615</v>
      </c>
      <c r="H3339" t="s">
        <v>101</v>
      </c>
      <c r="J3339" t="s">
        <v>341</v>
      </c>
      <c r="K3339" t="s">
        <v>101</v>
      </c>
      <c r="L3339" t="s">
        <v>50</v>
      </c>
      <c r="N3339" t="s">
        <v>102</v>
      </c>
      <c r="O3339" t="s">
        <v>70</v>
      </c>
      <c r="S3339" t="s">
        <v>8411</v>
      </c>
      <c r="AB3339" t="s">
        <v>42</v>
      </c>
      <c r="AL3339" t="s">
        <v>43</v>
      </c>
    </row>
    <row r="3340" spans="1:38" x14ac:dyDescent="0.25">
      <c r="A3340">
        <v>3338</v>
      </c>
      <c r="B3340" t="s">
        <v>8412</v>
      </c>
      <c r="C3340" s="6" t="s">
        <v>3851</v>
      </c>
      <c r="D3340">
        <v>24</v>
      </c>
      <c r="E3340" t="s">
        <v>46</v>
      </c>
      <c r="F3340" t="s">
        <v>55</v>
      </c>
      <c r="G3340" t="s">
        <v>158</v>
      </c>
      <c r="H3340" t="s">
        <v>49</v>
      </c>
      <c r="I3340" t="s">
        <v>57</v>
      </c>
      <c r="J3340" t="s">
        <v>158</v>
      </c>
      <c r="K3340" t="s">
        <v>49</v>
      </c>
      <c r="L3340" t="s">
        <v>70</v>
      </c>
      <c r="N3340" t="s">
        <v>59</v>
      </c>
      <c r="O3340" t="s">
        <v>70</v>
      </c>
      <c r="P3340" t="s">
        <v>158</v>
      </c>
      <c r="Q3340" t="s">
        <v>49</v>
      </c>
      <c r="R3340" t="s">
        <v>57</v>
      </c>
      <c r="S3340" t="s">
        <v>8413</v>
      </c>
      <c r="U3340" t="s">
        <v>42</v>
      </c>
      <c r="AE3340" t="s">
        <v>42</v>
      </c>
      <c r="AL3340" t="s">
        <v>43</v>
      </c>
    </row>
    <row r="3341" spans="1:38" x14ac:dyDescent="0.25">
      <c r="A3341">
        <v>3339</v>
      </c>
      <c r="B3341" t="s">
        <v>8414</v>
      </c>
      <c r="C3341" s="6" t="s">
        <v>164</v>
      </c>
      <c r="D3341">
        <v>47</v>
      </c>
      <c r="E3341" t="s">
        <v>46</v>
      </c>
      <c r="F3341" t="s">
        <v>55</v>
      </c>
      <c r="G3341" t="s">
        <v>793</v>
      </c>
      <c r="H3341" t="s">
        <v>137</v>
      </c>
      <c r="I3341" t="s">
        <v>57</v>
      </c>
      <c r="J3341" t="s">
        <v>793</v>
      </c>
      <c r="K3341" t="s">
        <v>137</v>
      </c>
      <c r="L3341" t="s">
        <v>70</v>
      </c>
      <c r="N3341" t="s">
        <v>166</v>
      </c>
      <c r="O3341" t="s">
        <v>70</v>
      </c>
      <c r="P3341" t="s">
        <v>793</v>
      </c>
      <c r="Q3341" t="s">
        <v>137</v>
      </c>
      <c r="R3341" t="s">
        <v>57</v>
      </c>
      <c r="S3341" t="s">
        <v>8415</v>
      </c>
      <c r="U3341" t="s">
        <v>42</v>
      </c>
      <c r="W3341" t="s">
        <v>42</v>
      </c>
      <c r="X3341" t="s">
        <v>42</v>
      </c>
      <c r="AL3341" t="s">
        <v>43</v>
      </c>
    </row>
    <row r="3342" spans="1:38" x14ac:dyDescent="0.25">
      <c r="A3342">
        <v>3340</v>
      </c>
      <c r="B3342" t="s">
        <v>8416</v>
      </c>
      <c r="C3342" s="6" t="s">
        <v>6280</v>
      </c>
      <c r="D3342">
        <v>61</v>
      </c>
      <c r="E3342" t="s">
        <v>46</v>
      </c>
      <c r="F3342" t="s">
        <v>55</v>
      </c>
      <c r="G3342" t="s">
        <v>48</v>
      </c>
      <c r="I3342" t="s">
        <v>57</v>
      </c>
      <c r="J3342" t="s">
        <v>48</v>
      </c>
      <c r="K3342" t="s">
        <v>49</v>
      </c>
      <c r="L3342" t="s">
        <v>34</v>
      </c>
      <c r="O3342" t="s">
        <v>70</v>
      </c>
      <c r="P3342" t="s">
        <v>48</v>
      </c>
      <c r="Q3342" t="s">
        <v>49</v>
      </c>
      <c r="R3342" t="s">
        <v>57</v>
      </c>
      <c r="S3342" t="s">
        <v>538</v>
      </c>
      <c r="U3342" t="s">
        <v>42</v>
      </c>
      <c r="AK3342" t="s">
        <v>42</v>
      </c>
      <c r="AL3342" t="s">
        <v>43</v>
      </c>
    </row>
    <row r="3343" spans="1:38" x14ac:dyDescent="0.25">
      <c r="A3343">
        <v>3341</v>
      </c>
      <c r="B3343" t="s">
        <v>8417</v>
      </c>
      <c r="C3343" s="6" t="s">
        <v>3078</v>
      </c>
      <c r="D3343">
        <v>50</v>
      </c>
      <c r="E3343" t="s">
        <v>46</v>
      </c>
      <c r="F3343" t="s">
        <v>55</v>
      </c>
      <c r="G3343" t="s">
        <v>469</v>
      </c>
      <c r="J3343" t="s">
        <v>58</v>
      </c>
      <c r="L3343" t="s">
        <v>50</v>
      </c>
      <c r="N3343" t="s">
        <v>269</v>
      </c>
      <c r="O3343" t="s">
        <v>60</v>
      </c>
      <c r="S3343" t="s">
        <v>89</v>
      </c>
      <c r="T3343" t="s">
        <v>8418</v>
      </c>
      <c r="U3343" t="s">
        <v>42</v>
      </c>
      <c r="AL3343" t="s">
        <v>43</v>
      </c>
    </row>
    <row r="3344" spans="1:38" x14ac:dyDescent="0.25">
      <c r="A3344">
        <v>3342</v>
      </c>
      <c r="B3344" t="s">
        <v>8419</v>
      </c>
      <c r="C3344" s="6" t="s">
        <v>8420</v>
      </c>
      <c r="D3344">
        <v>26</v>
      </c>
      <c r="E3344" t="s">
        <v>46</v>
      </c>
      <c r="F3344" t="s">
        <v>55</v>
      </c>
      <c r="G3344" t="s">
        <v>341</v>
      </c>
      <c r="H3344" t="s">
        <v>101</v>
      </c>
      <c r="J3344" t="s">
        <v>341</v>
      </c>
      <c r="K3344" t="s">
        <v>101</v>
      </c>
      <c r="L3344" t="s">
        <v>70</v>
      </c>
      <c r="N3344" t="s">
        <v>102</v>
      </c>
      <c r="O3344" t="s">
        <v>70</v>
      </c>
      <c r="S3344" t="s">
        <v>111</v>
      </c>
      <c r="AB3344" t="s">
        <v>42</v>
      </c>
      <c r="AI3344" t="s">
        <v>1104</v>
      </c>
      <c r="AL3344" t="s">
        <v>43</v>
      </c>
    </row>
    <row r="3345" spans="1:38" x14ac:dyDescent="0.25">
      <c r="A3345">
        <v>3343</v>
      </c>
      <c r="B3345" t="s">
        <v>8421</v>
      </c>
      <c r="C3345" s="6" t="s">
        <v>5238</v>
      </c>
      <c r="D3345">
        <v>39</v>
      </c>
      <c r="E3345" t="s">
        <v>46</v>
      </c>
      <c r="F3345" t="s">
        <v>55</v>
      </c>
      <c r="G3345" t="s">
        <v>503</v>
      </c>
      <c r="H3345" t="s">
        <v>82</v>
      </c>
      <c r="I3345" t="s">
        <v>57</v>
      </c>
      <c r="J3345" t="s">
        <v>503</v>
      </c>
      <c r="L3345" t="s">
        <v>70</v>
      </c>
      <c r="M3345" t="s">
        <v>1918</v>
      </c>
      <c r="N3345" t="s">
        <v>69</v>
      </c>
      <c r="O3345" t="s">
        <v>287</v>
      </c>
      <c r="P3345" t="s">
        <v>503</v>
      </c>
      <c r="S3345" t="s">
        <v>8422</v>
      </c>
      <c r="W3345" t="s">
        <v>42</v>
      </c>
      <c r="AA3345" t="s">
        <v>42</v>
      </c>
      <c r="AK3345" t="s">
        <v>42</v>
      </c>
      <c r="AL3345" t="s">
        <v>43</v>
      </c>
    </row>
    <row r="3346" spans="1:38" x14ac:dyDescent="0.25">
      <c r="A3346">
        <v>3344</v>
      </c>
      <c r="B3346" t="s">
        <v>8423</v>
      </c>
      <c r="C3346" s="6" t="s">
        <v>2018</v>
      </c>
      <c r="D3346">
        <v>46</v>
      </c>
      <c r="E3346" t="s">
        <v>46</v>
      </c>
      <c r="F3346" t="s">
        <v>55</v>
      </c>
      <c r="G3346" t="s">
        <v>496</v>
      </c>
      <c r="H3346" t="s">
        <v>101</v>
      </c>
      <c r="I3346" t="s">
        <v>57</v>
      </c>
      <c r="J3346" t="s">
        <v>496</v>
      </c>
      <c r="K3346" t="s">
        <v>101</v>
      </c>
      <c r="L3346" t="s">
        <v>70</v>
      </c>
      <c r="N3346" t="s">
        <v>2019</v>
      </c>
      <c r="O3346" t="s">
        <v>70</v>
      </c>
      <c r="P3346" t="s">
        <v>496</v>
      </c>
      <c r="Q3346" t="s">
        <v>101</v>
      </c>
      <c r="S3346" t="s">
        <v>8424</v>
      </c>
      <c r="U3346" t="s">
        <v>42</v>
      </c>
      <c r="W3346" t="s">
        <v>42</v>
      </c>
      <c r="Z3346" t="s">
        <v>42</v>
      </c>
      <c r="AK3346" t="s">
        <v>42</v>
      </c>
      <c r="AL3346" t="s">
        <v>43</v>
      </c>
    </row>
    <row r="3347" spans="1:38" x14ac:dyDescent="0.25">
      <c r="A3347">
        <v>3345</v>
      </c>
      <c r="B3347" t="s">
        <v>8425</v>
      </c>
      <c r="C3347" s="6" t="s">
        <v>8426</v>
      </c>
      <c r="D3347">
        <v>56</v>
      </c>
      <c r="E3347" t="s">
        <v>46</v>
      </c>
      <c r="F3347" t="s">
        <v>55</v>
      </c>
      <c r="G3347" t="s">
        <v>201</v>
      </c>
      <c r="H3347" t="s">
        <v>202</v>
      </c>
      <c r="I3347" t="s">
        <v>57</v>
      </c>
      <c r="J3347" t="s">
        <v>201</v>
      </c>
      <c r="K3347" t="s">
        <v>202</v>
      </c>
      <c r="L3347" t="s">
        <v>70</v>
      </c>
      <c r="N3347" t="s">
        <v>170</v>
      </c>
      <c r="O3347" t="s">
        <v>70</v>
      </c>
      <c r="P3347" t="s">
        <v>201</v>
      </c>
      <c r="Q3347" t="s">
        <v>202</v>
      </c>
      <c r="S3347" t="s">
        <v>8427</v>
      </c>
      <c r="U3347" t="s">
        <v>42</v>
      </c>
      <c r="AA3347" t="s">
        <v>42</v>
      </c>
      <c r="AC3347" t="s">
        <v>42</v>
      </c>
      <c r="AK3347" t="s">
        <v>42</v>
      </c>
      <c r="AL3347" t="s">
        <v>43</v>
      </c>
    </row>
    <row r="3348" spans="1:38" x14ac:dyDescent="0.25">
      <c r="A3348">
        <v>3346</v>
      </c>
      <c r="B3348" t="s">
        <v>8428</v>
      </c>
      <c r="C3348" s="6" t="s">
        <v>3901</v>
      </c>
      <c r="D3348">
        <v>54</v>
      </c>
      <c r="E3348" t="s">
        <v>54</v>
      </c>
      <c r="F3348" t="s">
        <v>47</v>
      </c>
      <c r="G3348" t="s">
        <v>82</v>
      </c>
      <c r="H3348" t="s">
        <v>82</v>
      </c>
      <c r="I3348" t="s">
        <v>57</v>
      </c>
      <c r="J3348" t="s">
        <v>82</v>
      </c>
      <c r="L3348" t="s">
        <v>70</v>
      </c>
      <c r="N3348" t="s">
        <v>59</v>
      </c>
      <c r="O3348" t="s">
        <v>70</v>
      </c>
      <c r="P3348" t="s">
        <v>82</v>
      </c>
      <c r="S3348" t="s">
        <v>8429</v>
      </c>
      <c r="U3348" t="s">
        <v>42</v>
      </c>
      <c r="V3348" t="s">
        <v>42</v>
      </c>
      <c r="W3348" t="s">
        <v>42</v>
      </c>
      <c r="AA3348" t="s">
        <v>42</v>
      </c>
      <c r="AK3348" t="s">
        <v>42</v>
      </c>
      <c r="AL3348" t="s">
        <v>43</v>
      </c>
    </row>
    <row r="3349" spans="1:38" x14ac:dyDescent="0.25">
      <c r="A3349">
        <v>3347</v>
      </c>
      <c r="B3349" t="s">
        <v>8430</v>
      </c>
      <c r="C3349" s="6" t="s">
        <v>2093</v>
      </c>
      <c r="D3349">
        <v>59</v>
      </c>
      <c r="E3349" t="s">
        <v>46</v>
      </c>
      <c r="F3349" t="s">
        <v>55</v>
      </c>
      <c r="G3349" t="s">
        <v>81</v>
      </c>
      <c r="H3349" t="s">
        <v>82</v>
      </c>
      <c r="I3349" t="s">
        <v>57</v>
      </c>
      <c r="J3349" t="s">
        <v>82</v>
      </c>
      <c r="K3349" t="s">
        <v>82</v>
      </c>
      <c r="L3349" t="s">
        <v>50</v>
      </c>
      <c r="O3349" t="s">
        <v>60</v>
      </c>
      <c r="S3349" t="s">
        <v>3409</v>
      </c>
      <c r="U3349" t="s">
        <v>42</v>
      </c>
      <c r="AA3349" t="s">
        <v>42</v>
      </c>
      <c r="AK3349" t="s">
        <v>42</v>
      </c>
      <c r="AL3349" t="s">
        <v>43</v>
      </c>
    </row>
    <row r="3350" spans="1:38" x14ac:dyDescent="0.25">
      <c r="A3350">
        <v>3348</v>
      </c>
      <c r="B3350" t="s">
        <v>8431</v>
      </c>
      <c r="C3350" s="6" t="s">
        <v>3351</v>
      </c>
      <c r="D3350">
        <v>52</v>
      </c>
      <c r="E3350" t="s">
        <v>54</v>
      </c>
      <c r="F3350" t="s">
        <v>55</v>
      </c>
      <c r="G3350" t="s">
        <v>503</v>
      </c>
      <c r="H3350" t="s">
        <v>82</v>
      </c>
      <c r="I3350" t="s">
        <v>57</v>
      </c>
      <c r="J3350" t="s">
        <v>165</v>
      </c>
      <c r="K3350" t="s">
        <v>93</v>
      </c>
      <c r="L3350" t="s">
        <v>34</v>
      </c>
      <c r="O3350" t="s">
        <v>70</v>
      </c>
      <c r="P3350" t="s">
        <v>165</v>
      </c>
      <c r="Q3350" t="s">
        <v>93</v>
      </c>
      <c r="R3350" t="s">
        <v>57</v>
      </c>
      <c r="S3350" t="s">
        <v>8432</v>
      </c>
      <c r="U3350" t="s">
        <v>42</v>
      </c>
      <c r="AC3350" t="s">
        <v>42</v>
      </c>
      <c r="AK3350" t="s">
        <v>42</v>
      </c>
      <c r="AL3350" t="s">
        <v>43</v>
      </c>
    </row>
    <row r="3351" spans="1:38" x14ac:dyDescent="0.25">
      <c r="A3351">
        <v>3349</v>
      </c>
      <c r="B3351" t="s">
        <v>8433</v>
      </c>
      <c r="C3351" s="6" t="s">
        <v>8434</v>
      </c>
      <c r="D3351">
        <v>18</v>
      </c>
      <c r="E3351" t="s">
        <v>46</v>
      </c>
      <c r="F3351" t="s">
        <v>55</v>
      </c>
      <c r="G3351" t="s">
        <v>101</v>
      </c>
      <c r="H3351" t="s">
        <v>101</v>
      </c>
      <c r="J3351" t="s">
        <v>101</v>
      </c>
      <c r="K3351" t="s">
        <v>101</v>
      </c>
      <c r="L3351" t="s">
        <v>50</v>
      </c>
      <c r="N3351" t="s">
        <v>170</v>
      </c>
      <c r="O3351" t="s">
        <v>110</v>
      </c>
      <c r="S3351" t="s">
        <v>1867</v>
      </c>
      <c r="U3351" t="s">
        <v>42</v>
      </c>
      <c r="V3351" t="s">
        <v>42</v>
      </c>
      <c r="AL3351" t="s">
        <v>43</v>
      </c>
    </row>
    <row r="3352" spans="1:38" x14ac:dyDescent="0.25">
      <c r="A3352">
        <v>3350</v>
      </c>
      <c r="B3352" t="s">
        <v>8435</v>
      </c>
      <c r="C3352" s="6" t="s">
        <v>4065</v>
      </c>
      <c r="D3352">
        <v>57</v>
      </c>
      <c r="E3352" t="s">
        <v>46</v>
      </c>
      <c r="F3352" t="s">
        <v>55</v>
      </c>
      <c r="G3352" t="s">
        <v>525</v>
      </c>
      <c r="H3352" t="s">
        <v>93</v>
      </c>
      <c r="I3352" t="s">
        <v>57</v>
      </c>
      <c r="J3352" t="s">
        <v>93</v>
      </c>
      <c r="K3352" t="s">
        <v>93</v>
      </c>
      <c r="L3352" t="s">
        <v>50</v>
      </c>
      <c r="N3352" t="s">
        <v>59</v>
      </c>
      <c r="O3352" t="s">
        <v>70</v>
      </c>
      <c r="P3352" t="s">
        <v>525</v>
      </c>
      <c r="Q3352" t="s">
        <v>93</v>
      </c>
      <c r="S3352" t="s">
        <v>8436</v>
      </c>
      <c r="U3352" t="s">
        <v>42</v>
      </c>
      <c r="W3352" t="s">
        <v>42</v>
      </c>
      <c r="X3352" t="s">
        <v>42</v>
      </c>
      <c r="AC3352" t="s">
        <v>42</v>
      </c>
      <c r="AD3352" t="s">
        <v>42</v>
      </c>
      <c r="AK3352" t="s">
        <v>42</v>
      </c>
      <c r="AL3352" t="s">
        <v>43</v>
      </c>
    </row>
    <row r="3353" spans="1:38" x14ac:dyDescent="0.25">
      <c r="A3353">
        <v>3351</v>
      </c>
      <c r="B3353" t="s">
        <v>8437</v>
      </c>
      <c r="C3353" s="6" t="s">
        <v>4572</v>
      </c>
      <c r="D3353">
        <v>60</v>
      </c>
      <c r="E3353" t="s">
        <v>54</v>
      </c>
      <c r="F3353" t="s">
        <v>55</v>
      </c>
      <c r="G3353" t="s">
        <v>422</v>
      </c>
      <c r="H3353" t="s">
        <v>82</v>
      </c>
      <c r="I3353" t="s">
        <v>57</v>
      </c>
      <c r="J3353" t="s">
        <v>422</v>
      </c>
      <c r="K3353" t="s">
        <v>82</v>
      </c>
      <c r="L3353" t="s">
        <v>70</v>
      </c>
      <c r="N3353" t="s">
        <v>170</v>
      </c>
      <c r="O3353" t="s">
        <v>70</v>
      </c>
      <c r="P3353" t="s">
        <v>422</v>
      </c>
      <c r="Q3353" t="s">
        <v>82</v>
      </c>
      <c r="S3353" t="s">
        <v>8438</v>
      </c>
      <c r="U3353" t="s">
        <v>42</v>
      </c>
      <c r="V3353" t="s">
        <v>42</v>
      </c>
      <c r="W3353" t="s">
        <v>42</v>
      </c>
      <c r="AC3353" t="s">
        <v>42</v>
      </c>
      <c r="AK3353" t="s">
        <v>42</v>
      </c>
      <c r="AL3353" t="s">
        <v>43</v>
      </c>
    </row>
    <row r="3354" spans="1:38" x14ac:dyDescent="0.25">
      <c r="A3354">
        <v>3352</v>
      </c>
      <c r="B3354" t="s">
        <v>8439</v>
      </c>
      <c r="C3354" s="6" t="s">
        <v>5162</v>
      </c>
      <c r="D3354">
        <v>23</v>
      </c>
      <c r="E3354" t="s">
        <v>46</v>
      </c>
      <c r="F3354" t="s">
        <v>5537</v>
      </c>
      <c r="G3354" t="s">
        <v>1991</v>
      </c>
      <c r="H3354" t="s">
        <v>93</v>
      </c>
      <c r="I3354" t="s">
        <v>57</v>
      </c>
      <c r="J3354" t="s">
        <v>1991</v>
      </c>
      <c r="K3354" t="s">
        <v>93</v>
      </c>
      <c r="L3354" t="s">
        <v>70</v>
      </c>
      <c r="O3354" t="s">
        <v>70</v>
      </c>
      <c r="S3354" t="s">
        <v>342</v>
      </c>
      <c r="U3354" t="s">
        <v>42</v>
      </c>
      <c r="AK3354" t="s">
        <v>42</v>
      </c>
      <c r="AL3354" t="s">
        <v>43</v>
      </c>
    </row>
    <row r="3355" spans="1:38" x14ac:dyDescent="0.25">
      <c r="A3355">
        <v>3353</v>
      </c>
      <c r="B3355" t="s">
        <v>8440</v>
      </c>
      <c r="C3355" s="6" t="s">
        <v>391</v>
      </c>
      <c r="D3355">
        <v>20</v>
      </c>
      <c r="E3355" t="s">
        <v>46</v>
      </c>
      <c r="F3355" t="s">
        <v>55</v>
      </c>
      <c r="G3355" t="s">
        <v>836</v>
      </c>
      <c r="H3355" t="s">
        <v>82</v>
      </c>
      <c r="I3355" t="s">
        <v>57</v>
      </c>
      <c r="J3355" t="s">
        <v>836</v>
      </c>
      <c r="K3355" t="s">
        <v>82</v>
      </c>
      <c r="L3355" t="s">
        <v>34</v>
      </c>
      <c r="O3355" t="s">
        <v>34</v>
      </c>
      <c r="P3355" t="s">
        <v>836</v>
      </c>
      <c r="Q3355" t="s">
        <v>82</v>
      </c>
      <c r="R3355" t="s">
        <v>57</v>
      </c>
      <c r="S3355" t="s">
        <v>7144</v>
      </c>
      <c r="U3355" t="s">
        <v>42</v>
      </c>
      <c r="AC3355" t="s">
        <v>42</v>
      </c>
      <c r="AK3355" t="s">
        <v>42</v>
      </c>
      <c r="AL3355" t="s">
        <v>43</v>
      </c>
    </row>
    <row r="3356" spans="1:38" x14ac:dyDescent="0.25">
      <c r="A3356">
        <v>3354</v>
      </c>
      <c r="B3356" t="s">
        <v>8441</v>
      </c>
      <c r="C3356" s="6" t="s">
        <v>8442</v>
      </c>
      <c r="D3356">
        <v>61</v>
      </c>
      <c r="E3356" t="s">
        <v>46</v>
      </c>
      <c r="F3356" t="s">
        <v>55</v>
      </c>
      <c r="G3356" t="s">
        <v>525</v>
      </c>
      <c r="H3356" t="s">
        <v>93</v>
      </c>
      <c r="I3356" t="s">
        <v>57</v>
      </c>
      <c r="J3356" t="s">
        <v>525</v>
      </c>
      <c r="L3356" t="s">
        <v>70</v>
      </c>
      <c r="N3356" t="s">
        <v>59</v>
      </c>
      <c r="O3356" t="s">
        <v>70</v>
      </c>
      <c r="P3356" t="s">
        <v>525</v>
      </c>
      <c r="S3356" t="s">
        <v>8443</v>
      </c>
      <c r="V3356" t="s">
        <v>42</v>
      </c>
      <c r="W3356" t="s">
        <v>42</v>
      </c>
      <c r="AC3356" t="s">
        <v>42</v>
      </c>
      <c r="AK3356" t="s">
        <v>42</v>
      </c>
      <c r="AL3356" t="s">
        <v>43</v>
      </c>
    </row>
    <row r="3357" spans="1:38" x14ac:dyDescent="0.25">
      <c r="A3357">
        <v>3355</v>
      </c>
      <c r="B3357" t="s">
        <v>8444</v>
      </c>
      <c r="C3357" s="6" t="s">
        <v>8445</v>
      </c>
      <c r="D3357">
        <v>39</v>
      </c>
      <c r="E3357" t="s">
        <v>46</v>
      </c>
      <c r="F3357" t="s">
        <v>55</v>
      </c>
      <c r="G3357" t="s">
        <v>503</v>
      </c>
      <c r="H3357" t="s">
        <v>82</v>
      </c>
      <c r="J3357" t="s">
        <v>503</v>
      </c>
      <c r="K3357" t="s">
        <v>82</v>
      </c>
      <c r="L3357" t="s">
        <v>70</v>
      </c>
      <c r="N3357" t="s">
        <v>83</v>
      </c>
      <c r="O3357" t="s">
        <v>70</v>
      </c>
      <c r="S3357" t="s">
        <v>8446</v>
      </c>
      <c r="U3357" t="s">
        <v>42</v>
      </c>
      <c r="AC3357" t="s">
        <v>42</v>
      </c>
      <c r="AL3357" t="s">
        <v>43</v>
      </c>
    </row>
    <row r="3358" spans="1:38" x14ac:dyDescent="0.25">
      <c r="A3358">
        <v>3356</v>
      </c>
      <c r="B3358" t="s">
        <v>8447</v>
      </c>
      <c r="C3358" s="6" t="s">
        <v>5966</v>
      </c>
      <c r="D3358">
        <v>34</v>
      </c>
      <c r="E3358" t="s">
        <v>46</v>
      </c>
      <c r="F3358" t="s">
        <v>55</v>
      </c>
      <c r="G3358" t="s">
        <v>165</v>
      </c>
      <c r="H3358" t="s">
        <v>93</v>
      </c>
      <c r="I3358" t="s">
        <v>57</v>
      </c>
      <c r="J3358" t="s">
        <v>165</v>
      </c>
      <c r="L3358" t="s">
        <v>50</v>
      </c>
      <c r="N3358" t="s">
        <v>69</v>
      </c>
      <c r="O3358" t="s">
        <v>70</v>
      </c>
      <c r="P3358" t="s">
        <v>165</v>
      </c>
      <c r="S3358" t="s">
        <v>8448</v>
      </c>
      <c r="U3358" t="s">
        <v>42</v>
      </c>
      <c r="V3358" t="s">
        <v>42</v>
      </c>
      <c r="AC3358" t="s">
        <v>42</v>
      </c>
      <c r="AK3358" t="s">
        <v>42</v>
      </c>
      <c r="AL3358" t="s">
        <v>43</v>
      </c>
    </row>
    <row r="3359" spans="1:38" x14ac:dyDescent="0.25">
      <c r="A3359">
        <v>3357</v>
      </c>
      <c r="B3359" t="s">
        <v>8449</v>
      </c>
      <c r="C3359" s="6" t="s">
        <v>3875</v>
      </c>
      <c r="D3359">
        <v>49</v>
      </c>
      <c r="E3359" t="s">
        <v>46</v>
      </c>
      <c r="F3359" t="s">
        <v>55</v>
      </c>
      <c r="J3359" t="s">
        <v>346</v>
      </c>
      <c r="K3359" t="s">
        <v>93</v>
      </c>
      <c r="L3359" t="s">
        <v>34</v>
      </c>
      <c r="M3359" t="s">
        <v>1038</v>
      </c>
      <c r="N3359" t="s">
        <v>350</v>
      </c>
      <c r="O3359" t="s">
        <v>1038</v>
      </c>
      <c r="P3359" t="s">
        <v>346</v>
      </c>
      <c r="Q3359" t="s">
        <v>93</v>
      </c>
      <c r="R3359" t="s">
        <v>57</v>
      </c>
      <c r="S3359" t="s">
        <v>8450</v>
      </c>
      <c r="U3359" t="s">
        <v>42</v>
      </c>
      <c r="W3359" t="s">
        <v>42</v>
      </c>
      <c r="AA3359" t="s">
        <v>42</v>
      </c>
      <c r="AC3359" t="s">
        <v>42</v>
      </c>
      <c r="AL3359" t="s">
        <v>43</v>
      </c>
    </row>
    <row r="3360" spans="1:38" x14ac:dyDescent="0.25">
      <c r="A3360">
        <v>3358</v>
      </c>
      <c r="B3360" t="s">
        <v>8451</v>
      </c>
      <c r="C3360" s="6" t="s">
        <v>8452</v>
      </c>
      <c r="D3360">
        <v>33</v>
      </c>
      <c r="E3360" t="s">
        <v>46</v>
      </c>
      <c r="F3360" t="s">
        <v>55</v>
      </c>
      <c r="G3360" t="s">
        <v>1125</v>
      </c>
      <c r="H3360" t="s">
        <v>49</v>
      </c>
      <c r="I3360" t="s">
        <v>57</v>
      </c>
      <c r="J3360" t="s">
        <v>48</v>
      </c>
      <c r="K3360" t="s">
        <v>49</v>
      </c>
      <c r="L3360" t="s">
        <v>50</v>
      </c>
      <c r="N3360" t="s">
        <v>59</v>
      </c>
      <c r="O3360" t="s">
        <v>70</v>
      </c>
      <c r="P3360" t="s">
        <v>1125</v>
      </c>
      <c r="Q3360" t="s">
        <v>49</v>
      </c>
      <c r="S3360" t="s">
        <v>2195</v>
      </c>
      <c r="U3360" t="s">
        <v>42</v>
      </c>
      <c r="W3360" t="s">
        <v>42</v>
      </c>
      <c r="AK3360" t="s">
        <v>42</v>
      </c>
      <c r="AL3360" t="s">
        <v>43</v>
      </c>
    </row>
    <row r="3361" spans="1:38" x14ac:dyDescent="0.25">
      <c r="A3361">
        <v>3359</v>
      </c>
      <c r="B3361" t="s">
        <v>8453</v>
      </c>
      <c r="C3361" s="6" t="s">
        <v>1219</v>
      </c>
      <c r="D3361">
        <v>42</v>
      </c>
      <c r="E3361" t="s">
        <v>54</v>
      </c>
      <c r="F3361" t="s">
        <v>55</v>
      </c>
      <c r="G3361" t="s">
        <v>192</v>
      </c>
      <c r="H3361" t="s">
        <v>82</v>
      </c>
      <c r="I3361" t="s">
        <v>57</v>
      </c>
      <c r="J3361" t="s">
        <v>192</v>
      </c>
      <c r="K3361" t="s">
        <v>82</v>
      </c>
      <c r="L3361" t="s">
        <v>70</v>
      </c>
      <c r="N3361" t="s">
        <v>166</v>
      </c>
      <c r="O3361" t="s">
        <v>70</v>
      </c>
      <c r="P3361" t="s">
        <v>192</v>
      </c>
      <c r="Q3361" t="s">
        <v>82</v>
      </c>
      <c r="R3361" t="s">
        <v>57</v>
      </c>
      <c r="S3361" t="s">
        <v>8454</v>
      </c>
      <c r="V3361" t="s">
        <v>42</v>
      </c>
      <c r="W3361" t="s">
        <v>42</v>
      </c>
      <c r="AL3361" t="s">
        <v>43</v>
      </c>
    </row>
    <row r="3362" spans="1:38" x14ac:dyDescent="0.25">
      <c r="A3362">
        <v>3360</v>
      </c>
      <c r="B3362" t="s">
        <v>8455</v>
      </c>
      <c r="C3362" s="6" t="s">
        <v>8456</v>
      </c>
      <c r="D3362">
        <v>38</v>
      </c>
      <c r="E3362" t="s">
        <v>54</v>
      </c>
      <c r="F3362" t="s">
        <v>55</v>
      </c>
      <c r="G3362" t="s">
        <v>208</v>
      </c>
      <c r="H3362" t="s">
        <v>93</v>
      </c>
      <c r="I3362" t="s">
        <v>57</v>
      </c>
      <c r="J3362" t="s">
        <v>208</v>
      </c>
      <c r="K3362" t="s">
        <v>93</v>
      </c>
      <c r="L3362" t="s">
        <v>50</v>
      </c>
      <c r="O3362" t="s">
        <v>70</v>
      </c>
      <c r="P3362" t="s">
        <v>208</v>
      </c>
      <c r="Q3362" t="s">
        <v>93</v>
      </c>
      <c r="R3362" t="s">
        <v>57</v>
      </c>
      <c r="S3362" t="s">
        <v>8457</v>
      </c>
      <c r="Y3362" t="s">
        <v>42</v>
      </c>
      <c r="AC3362" t="s">
        <v>42</v>
      </c>
      <c r="AI3362" t="s">
        <v>487</v>
      </c>
      <c r="AK3362" t="s">
        <v>42</v>
      </c>
      <c r="AL3362" t="s">
        <v>43</v>
      </c>
    </row>
    <row r="3363" spans="1:38" x14ac:dyDescent="0.25">
      <c r="A3363">
        <v>3361</v>
      </c>
      <c r="B3363" t="s">
        <v>8458</v>
      </c>
      <c r="C3363" s="6" t="s">
        <v>6108</v>
      </c>
      <c r="D3363">
        <v>25</v>
      </c>
      <c r="E3363" t="s">
        <v>46</v>
      </c>
      <c r="F3363" t="s">
        <v>55</v>
      </c>
      <c r="G3363" t="s">
        <v>107</v>
      </c>
      <c r="H3363" t="s">
        <v>49</v>
      </c>
      <c r="I3363" t="s">
        <v>57</v>
      </c>
      <c r="J3363" t="s">
        <v>146</v>
      </c>
      <c r="K3363" t="s">
        <v>49</v>
      </c>
      <c r="L3363" t="s">
        <v>50</v>
      </c>
      <c r="N3363" t="s">
        <v>59</v>
      </c>
      <c r="O3363" t="s">
        <v>70</v>
      </c>
      <c r="P3363" t="s">
        <v>107</v>
      </c>
      <c r="Q3363" t="s">
        <v>49</v>
      </c>
      <c r="R3363" t="s">
        <v>57</v>
      </c>
      <c r="S3363" t="s">
        <v>8459</v>
      </c>
      <c r="U3363" t="s">
        <v>42</v>
      </c>
      <c r="W3363" t="s">
        <v>42</v>
      </c>
      <c r="AA3363" t="s">
        <v>42</v>
      </c>
      <c r="AC3363" t="s">
        <v>42</v>
      </c>
      <c r="AD3363" t="s">
        <v>42</v>
      </c>
      <c r="AL3363" t="s">
        <v>43</v>
      </c>
    </row>
    <row r="3364" spans="1:38" x14ac:dyDescent="0.25">
      <c r="A3364">
        <v>3362</v>
      </c>
      <c r="B3364" t="s">
        <v>8460</v>
      </c>
      <c r="C3364" s="6" t="s">
        <v>8461</v>
      </c>
      <c r="D3364">
        <v>54</v>
      </c>
      <c r="E3364" t="s">
        <v>54</v>
      </c>
      <c r="F3364" t="s">
        <v>106</v>
      </c>
      <c r="G3364" t="s">
        <v>267</v>
      </c>
      <c r="H3364" t="s">
        <v>142</v>
      </c>
      <c r="I3364" t="s">
        <v>57</v>
      </c>
      <c r="J3364" t="s">
        <v>267</v>
      </c>
      <c r="K3364" t="s">
        <v>142</v>
      </c>
      <c r="L3364" t="s">
        <v>70</v>
      </c>
      <c r="O3364" t="s">
        <v>70</v>
      </c>
      <c r="P3364" t="s">
        <v>267</v>
      </c>
      <c r="Q3364" t="s">
        <v>142</v>
      </c>
      <c r="R3364" t="s">
        <v>57</v>
      </c>
      <c r="S3364" t="s">
        <v>828</v>
      </c>
      <c r="U3364" t="s">
        <v>42</v>
      </c>
      <c r="W3364" t="s">
        <v>42</v>
      </c>
      <c r="AK3364" t="s">
        <v>42</v>
      </c>
      <c r="AL3364" t="s">
        <v>43</v>
      </c>
    </row>
    <row r="3365" spans="1:38" x14ac:dyDescent="0.25">
      <c r="A3365">
        <v>3363</v>
      </c>
      <c r="B3365" t="s">
        <v>8462</v>
      </c>
      <c r="C3365" s="6" t="s">
        <v>3072</v>
      </c>
      <c r="D3365">
        <v>41</v>
      </c>
      <c r="E3365" t="s">
        <v>54</v>
      </c>
      <c r="F3365" t="s">
        <v>55</v>
      </c>
      <c r="G3365" t="s">
        <v>889</v>
      </c>
      <c r="H3365" t="s">
        <v>202</v>
      </c>
      <c r="I3365" t="s">
        <v>57</v>
      </c>
      <c r="J3365" t="s">
        <v>208</v>
      </c>
      <c r="K3365" t="s">
        <v>93</v>
      </c>
      <c r="L3365" t="s">
        <v>50</v>
      </c>
      <c r="O3365" t="s">
        <v>70</v>
      </c>
      <c r="S3365" t="s">
        <v>8463</v>
      </c>
      <c r="AA3365" t="s">
        <v>42</v>
      </c>
      <c r="AC3365" t="s">
        <v>42</v>
      </c>
      <c r="AL3365" t="s">
        <v>43</v>
      </c>
    </row>
    <row r="3366" spans="1:38" x14ac:dyDescent="0.25">
      <c r="A3366">
        <v>3364</v>
      </c>
      <c r="B3366" t="s">
        <v>8464</v>
      </c>
      <c r="C3366" s="6" t="s">
        <v>1499</v>
      </c>
      <c r="D3366">
        <v>47</v>
      </c>
      <c r="E3366" t="s">
        <v>46</v>
      </c>
      <c r="F3366" t="s">
        <v>55</v>
      </c>
      <c r="G3366" t="s">
        <v>87</v>
      </c>
      <c r="H3366" t="s">
        <v>82</v>
      </c>
      <c r="J3366" t="s">
        <v>87</v>
      </c>
      <c r="K3366" t="s">
        <v>82</v>
      </c>
      <c r="L3366" t="s">
        <v>70</v>
      </c>
      <c r="N3366" t="s">
        <v>102</v>
      </c>
      <c r="O3366" t="s">
        <v>70</v>
      </c>
      <c r="S3366" t="s">
        <v>8465</v>
      </c>
      <c r="V3366" t="s">
        <v>42</v>
      </c>
      <c r="Y3366" t="s">
        <v>42</v>
      </c>
    </row>
    <row r="3367" spans="1:38" x14ac:dyDescent="0.25">
      <c r="A3367">
        <v>3365</v>
      </c>
      <c r="B3367" t="s">
        <v>8466</v>
      </c>
      <c r="C3367" s="6" t="s">
        <v>8467</v>
      </c>
      <c r="D3367">
        <v>36</v>
      </c>
      <c r="E3367" t="s">
        <v>46</v>
      </c>
      <c r="F3367" t="s">
        <v>106</v>
      </c>
      <c r="G3367" t="s">
        <v>178</v>
      </c>
      <c r="J3367" t="s">
        <v>178</v>
      </c>
      <c r="K3367" t="s">
        <v>82</v>
      </c>
      <c r="L3367" t="s">
        <v>70</v>
      </c>
      <c r="N3367" t="s">
        <v>59</v>
      </c>
      <c r="O3367" t="s">
        <v>70</v>
      </c>
      <c r="S3367" t="s">
        <v>538</v>
      </c>
      <c r="U3367" t="s">
        <v>42</v>
      </c>
      <c r="AL3367" t="s">
        <v>43</v>
      </c>
    </row>
    <row r="3368" spans="1:38" x14ac:dyDescent="0.25">
      <c r="A3368">
        <v>3366</v>
      </c>
      <c r="B3368" t="s">
        <v>8468</v>
      </c>
      <c r="C3368" s="6" t="s">
        <v>8469</v>
      </c>
      <c r="D3368">
        <v>27</v>
      </c>
      <c r="E3368" t="s">
        <v>54</v>
      </c>
      <c r="F3368" t="s">
        <v>55</v>
      </c>
      <c r="G3368" t="s">
        <v>341</v>
      </c>
      <c r="H3368" t="s">
        <v>101</v>
      </c>
      <c r="I3368" t="s">
        <v>57</v>
      </c>
      <c r="J3368" t="s">
        <v>341</v>
      </c>
      <c r="K3368" t="s">
        <v>101</v>
      </c>
      <c r="L3368" t="s">
        <v>70</v>
      </c>
      <c r="N3368" t="s">
        <v>59</v>
      </c>
      <c r="O3368" t="s">
        <v>70</v>
      </c>
      <c r="P3368" t="s">
        <v>341</v>
      </c>
      <c r="Q3368" t="s">
        <v>101</v>
      </c>
      <c r="R3368" t="s">
        <v>57</v>
      </c>
      <c r="S3368" t="s">
        <v>1571</v>
      </c>
      <c r="W3368" t="s">
        <v>42</v>
      </c>
      <c r="AC3368" t="s">
        <v>42</v>
      </c>
      <c r="AL3368" t="s">
        <v>43</v>
      </c>
    </row>
    <row r="3369" spans="1:38" x14ac:dyDescent="0.25">
      <c r="A3369">
        <v>3367</v>
      </c>
      <c r="B3369" t="s">
        <v>8470</v>
      </c>
      <c r="C3369" s="6" t="s">
        <v>2460</v>
      </c>
      <c r="D3369">
        <v>44</v>
      </c>
      <c r="E3369" t="s">
        <v>46</v>
      </c>
      <c r="F3369" t="s">
        <v>106</v>
      </c>
      <c r="G3369" t="s">
        <v>97</v>
      </c>
      <c r="H3369" t="s">
        <v>82</v>
      </c>
      <c r="I3369" t="s">
        <v>57</v>
      </c>
      <c r="J3369" t="s">
        <v>97</v>
      </c>
      <c r="K3369" t="s">
        <v>82</v>
      </c>
      <c r="L3369" t="s">
        <v>70</v>
      </c>
      <c r="N3369" t="s">
        <v>166</v>
      </c>
      <c r="O3369" t="s">
        <v>70</v>
      </c>
      <c r="P3369" t="s">
        <v>97</v>
      </c>
      <c r="Q3369" t="s">
        <v>82</v>
      </c>
      <c r="R3369" t="s">
        <v>57</v>
      </c>
      <c r="S3369" t="s">
        <v>1082</v>
      </c>
      <c r="W3369" t="s">
        <v>42</v>
      </c>
      <c r="AL3369" t="s">
        <v>43</v>
      </c>
    </row>
    <row r="3370" spans="1:38" x14ac:dyDescent="0.25">
      <c r="A3370">
        <v>3368</v>
      </c>
      <c r="B3370" t="s">
        <v>8471</v>
      </c>
      <c r="C3370" s="6" t="s">
        <v>5416</v>
      </c>
      <c r="D3370">
        <v>29</v>
      </c>
      <c r="E3370" t="s">
        <v>54</v>
      </c>
      <c r="F3370" t="s">
        <v>55</v>
      </c>
      <c r="G3370" t="s">
        <v>361</v>
      </c>
      <c r="H3370" t="s">
        <v>251</v>
      </c>
      <c r="I3370" t="s">
        <v>57</v>
      </c>
      <c r="J3370" t="s">
        <v>361</v>
      </c>
      <c r="K3370" t="s">
        <v>251</v>
      </c>
      <c r="L3370" t="s">
        <v>70</v>
      </c>
      <c r="N3370" t="s">
        <v>59</v>
      </c>
      <c r="O3370" t="s">
        <v>70</v>
      </c>
      <c r="P3370" t="s">
        <v>361</v>
      </c>
      <c r="Q3370" t="s">
        <v>251</v>
      </c>
      <c r="S3370" t="s">
        <v>4466</v>
      </c>
      <c r="W3370" t="s">
        <v>42</v>
      </c>
      <c r="X3370" t="s">
        <v>42</v>
      </c>
      <c r="AK3370" t="s">
        <v>42</v>
      </c>
      <c r="AL3370" t="s">
        <v>43</v>
      </c>
    </row>
    <row r="3371" spans="1:38" x14ac:dyDescent="0.25">
      <c r="A3371">
        <v>3369</v>
      </c>
      <c r="B3371" t="s">
        <v>8472</v>
      </c>
      <c r="C3371" s="6" t="s">
        <v>360</v>
      </c>
      <c r="D3371">
        <v>40</v>
      </c>
      <c r="E3371" t="s">
        <v>46</v>
      </c>
      <c r="F3371" t="s">
        <v>55</v>
      </c>
      <c r="G3371" t="s">
        <v>178</v>
      </c>
      <c r="H3371" t="s">
        <v>82</v>
      </c>
      <c r="I3371" t="s">
        <v>57</v>
      </c>
      <c r="J3371" t="s">
        <v>178</v>
      </c>
      <c r="L3371" t="s">
        <v>70</v>
      </c>
      <c r="N3371" t="s">
        <v>59</v>
      </c>
      <c r="O3371" t="s">
        <v>70</v>
      </c>
      <c r="P3371" t="s">
        <v>178</v>
      </c>
      <c r="S3371" t="s">
        <v>8473</v>
      </c>
      <c r="W3371" t="s">
        <v>42</v>
      </c>
      <c r="Y3371" t="s">
        <v>42</v>
      </c>
      <c r="Z3371" t="s">
        <v>42</v>
      </c>
      <c r="AJ3371" t="s">
        <v>42</v>
      </c>
      <c r="AK3371" t="s">
        <v>42</v>
      </c>
      <c r="AL3371" t="s">
        <v>43</v>
      </c>
    </row>
    <row r="3372" spans="1:38" x14ac:dyDescent="0.25">
      <c r="A3372">
        <v>3370</v>
      </c>
      <c r="B3372" t="s">
        <v>8474</v>
      </c>
      <c r="C3372" s="6" t="s">
        <v>5610</v>
      </c>
      <c r="D3372">
        <v>47</v>
      </c>
      <c r="E3372" t="s">
        <v>46</v>
      </c>
      <c r="F3372" t="s">
        <v>55</v>
      </c>
      <c r="G3372" t="s">
        <v>208</v>
      </c>
      <c r="H3372" t="s">
        <v>93</v>
      </c>
      <c r="I3372" t="s">
        <v>57</v>
      </c>
      <c r="J3372" t="s">
        <v>208</v>
      </c>
      <c r="K3372" t="s">
        <v>93</v>
      </c>
      <c r="L3372" t="s">
        <v>70</v>
      </c>
      <c r="O3372" t="s">
        <v>70</v>
      </c>
      <c r="P3372" t="s">
        <v>208</v>
      </c>
      <c r="Q3372" t="s">
        <v>93</v>
      </c>
      <c r="R3372" t="s">
        <v>57</v>
      </c>
      <c r="S3372" t="s">
        <v>8475</v>
      </c>
      <c r="U3372" t="s">
        <v>42</v>
      </c>
      <c r="V3372" t="s">
        <v>42</v>
      </c>
      <c r="W3372" t="s">
        <v>42</v>
      </c>
      <c r="AD3372" t="s">
        <v>42</v>
      </c>
      <c r="AK3372" t="s">
        <v>42</v>
      </c>
      <c r="AL3372" t="s">
        <v>43</v>
      </c>
    </row>
    <row r="3373" spans="1:38" x14ac:dyDescent="0.25">
      <c r="A3373">
        <v>3371</v>
      </c>
      <c r="B3373" t="s">
        <v>8476</v>
      </c>
      <c r="C3373" s="6" t="s">
        <v>8477</v>
      </c>
      <c r="D3373">
        <v>57</v>
      </c>
      <c r="E3373" t="s">
        <v>46</v>
      </c>
      <c r="F3373" t="s">
        <v>55</v>
      </c>
      <c r="G3373" t="s">
        <v>560</v>
      </c>
      <c r="H3373" t="s">
        <v>137</v>
      </c>
      <c r="J3373" t="s">
        <v>624</v>
      </c>
      <c r="K3373" t="s">
        <v>93</v>
      </c>
      <c r="L3373" t="s">
        <v>34</v>
      </c>
      <c r="M3373" t="s">
        <v>1019</v>
      </c>
      <c r="N3373" t="s">
        <v>102</v>
      </c>
      <c r="O3373" t="s">
        <v>34</v>
      </c>
      <c r="S3373" t="s">
        <v>103</v>
      </c>
      <c r="Y3373" t="s">
        <v>42</v>
      </c>
      <c r="AL3373" t="s">
        <v>43</v>
      </c>
    </row>
    <row r="3374" spans="1:38" x14ac:dyDescent="0.25">
      <c r="A3374">
        <v>3372</v>
      </c>
      <c r="B3374" t="s">
        <v>8478</v>
      </c>
      <c r="C3374" s="6" t="s">
        <v>2271</v>
      </c>
      <c r="D3374">
        <v>47</v>
      </c>
      <c r="E3374" t="s">
        <v>46</v>
      </c>
      <c r="F3374" t="s">
        <v>55</v>
      </c>
      <c r="G3374" t="s">
        <v>87</v>
      </c>
      <c r="H3374" t="s">
        <v>82</v>
      </c>
      <c r="I3374" t="s">
        <v>57</v>
      </c>
      <c r="J3374" t="s">
        <v>87</v>
      </c>
      <c r="K3374" t="s">
        <v>82</v>
      </c>
      <c r="L3374" t="s">
        <v>70</v>
      </c>
      <c r="N3374" t="s">
        <v>59</v>
      </c>
      <c r="O3374" t="s">
        <v>70</v>
      </c>
      <c r="P3374" t="s">
        <v>87</v>
      </c>
      <c r="Q3374" t="s">
        <v>82</v>
      </c>
      <c r="S3374" t="s">
        <v>4145</v>
      </c>
      <c r="U3374" t="s">
        <v>42</v>
      </c>
      <c r="V3374" t="s">
        <v>42</v>
      </c>
      <c r="W3374" t="s">
        <v>42</v>
      </c>
      <c r="AK3374" t="s">
        <v>42</v>
      </c>
      <c r="AL3374" t="s">
        <v>43</v>
      </c>
    </row>
    <row r="3375" spans="1:38" x14ac:dyDescent="0.25">
      <c r="A3375">
        <v>3373</v>
      </c>
      <c r="B3375" t="s">
        <v>8479</v>
      </c>
      <c r="C3375" s="6" t="s">
        <v>3063</v>
      </c>
      <c r="D3375">
        <v>29</v>
      </c>
      <c r="E3375" t="s">
        <v>46</v>
      </c>
      <c r="F3375" t="s">
        <v>55</v>
      </c>
      <c r="G3375" t="s">
        <v>81</v>
      </c>
      <c r="H3375" t="s">
        <v>82</v>
      </c>
      <c r="I3375" t="s">
        <v>57</v>
      </c>
      <c r="J3375" t="s">
        <v>178</v>
      </c>
      <c r="K3375" t="s">
        <v>82</v>
      </c>
      <c r="L3375" t="s">
        <v>50</v>
      </c>
      <c r="N3375" t="s">
        <v>59</v>
      </c>
      <c r="O3375" t="s">
        <v>8480</v>
      </c>
      <c r="P3375" t="s">
        <v>749</v>
      </c>
      <c r="Q3375" t="s">
        <v>82</v>
      </c>
      <c r="S3375" t="s">
        <v>8481</v>
      </c>
      <c r="W3375" t="s">
        <v>42</v>
      </c>
      <c r="AK3375" t="s">
        <v>42</v>
      </c>
      <c r="AL3375" t="s">
        <v>43</v>
      </c>
    </row>
    <row r="3376" spans="1:38" x14ac:dyDescent="0.25">
      <c r="A3376">
        <v>3374</v>
      </c>
      <c r="B3376" t="s">
        <v>8482</v>
      </c>
      <c r="C3376" s="6" t="s">
        <v>3088</v>
      </c>
      <c r="D3376">
        <v>43</v>
      </c>
      <c r="E3376" t="s">
        <v>46</v>
      </c>
      <c r="F3376" t="s">
        <v>55</v>
      </c>
      <c r="G3376" t="s">
        <v>107</v>
      </c>
      <c r="H3376" t="s">
        <v>49</v>
      </c>
      <c r="I3376" t="s">
        <v>57</v>
      </c>
      <c r="J3376" t="s">
        <v>107</v>
      </c>
      <c r="K3376" t="s">
        <v>49</v>
      </c>
      <c r="L3376" t="s">
        <v>70</v>
      </c>
      <c r="O3376" t="s">
        <v>70</v>
      </c>
      <c r="P3376" t="s">
        <v>107</v>
      </c>
      <c r="Q3376" t="s">
        <v>49</v>
      </c>
      <c r="R3376" t="s">
        <v>57</v>
      </c>
      <c r="S3376" t="s">
        <v>813</v>
      </c>
      <c r="U3376" t="s">
        <v>42</v>
      </c>
      <c r="AA3376" t="s">
        <v>42</v>
      </c>
      <c r="AK3376" t="s">
        <v>42</v>
      </c>
      <c r="AL3376" t="s">
        <v>43</v>
      </c>
    </row>
    <row r="3377" spans="1:38" x14ac:dyDescent="0.25">
      <c r="A3377">
        <v>3375</v>
      </c>
      <c r="B3377" t="s">
        <v>8483</v>
      </c>
      <c r="C3377" s="6" t="s">
        <v>1576</v>
      </c>
      <c r="D3377">
        <v>34</v>
      </c>
      <c r="E3377" t="s">
        <v>46</v>
      </c>
      <c r="F3377" t="s">
        <v>55</v>
      </c>
      <c r="G3377" t="s">
        <v>790</v>
      </c>
      <c r="H3377" t="s">
        <v>82</v>
      </c>
      <c r="I3377" t="s">
        <v>57</v>
      </c>
      <c r="J3377" t="s">
        <v>93</v>
      </c>
      <c r="K3377" t="s">
        <v>93</v>
      </c>
      <c r="L3377" t="s">
        <v>50</v>
      </c>
      <c r="N3377" t="s">
        <v>6763</v>
      </c>
      <c r="O3377" t="s">
        <v>60</v>
      </c>
      <c r="P3377" t="s">
        <v>61</v>
      </c>
      <c r="R3377" t="s">
        <v>57</v>
      </c>
      <c r="S3377" t="s">
        <v>8484</v>
      </c>
      <c r="AA3377" t="s">
        <v>42</v>
      </c>
      <c r="AC3377" t="s">
        <v>42</v>
      </c>
      <c r="AD3377" t="s">
        <v>42</v>
      </c>
      <c r="AL3377" t="s">
        <v>43</v>
      </c>
    </row>
    <row r="3378" spans="1:38" x14ac:dyDescent="0.25">
      <c r="A3378">
        <v>3376</v>
      </c>
      <c r="B3378" t="s">
        <v>8485</v>
      </c>
      <c r="C3378" s="6" t="s">
        <v>4895</v>
      </c>
      <c r="D3378">
        <v>53</v>
      </c>
      <c r="E3378" t="s">
        <v>46</v>
      </c>
      <c r="F3378" t="s">
        <v>55</v>
      </c>
      <c r="G3378" t="s">
        <v>496</v>
      </c>
      <c r="H3378" t="s">
        <v>101</v>
      </c>
      <c r="I3378" t="s">
        <v>57</v>
      </c>
      <c r="J3378" t="s">
        <v>101</v>
      </c>
      <c r="K3378" t="s">
        <v>101</v>
      </c>
      <c r="L3378" t="s">
        <v>50</v>
      </c>
      <c r="N3378" t="s">
        <v>59</v>
      </c>
      <c r="O3378" t="s">
        <v>70</v>
      </c>
      <c r="P3378" t="s">
        <v>496</v>
      </c>
      <c r="Q3378" t="s">
        <v>101</v>
      </c>
      <c r="S3378" t="s">
        <v>8486</v>
      </c>
      <c r="T3378" t="s">
        <v>3335</v>
      </c>
      <c r="V3378" t="s">
        <v>42</v>
      </c>
      <c r="AA3378" t="s">
        <v>42</v>
      </c>
      <c r="AL3378" t="s">
        <v>43</v>
      </c>
    </row>
    <row r="3379" spans="1:38" x14ac:dyDescent="0.25">
      <c r="A3379">
        <v>3377</v>
      </c>
      <c r="B3379" t="s">
        <v>8487</v>
      </c>
      <c r="C3379" s="6" t="s">
        <v>8488</v>
      </c>
      <c r="D3379">
        <v>41</v>
      </c>
      <c r="E3379" t="s">
        <v>46</v>
      </c>
      <c r="F3379" t="s">
        <v>55</v>
      </c>
      <c r="G3379" t="s">
        <v>93</v>
      </c>
      <c r="J3379" t="s">
        <v>93</v>
      </c>
      <c r="K3379" t="s">
        <v>93</v>
      </c>
      <c r="L3379" t="s">
        <v>70</v>
      </c>
      <c r="N3379" t="s">
        <v>102</v>
      </c>
      <c r="O3379" t="s">
        <v>70</v>
      </c>
      <c r="S3379" t="s">
        <v>8489</v>
      </c>
      <c r="AC3379" t="s">
        <v>42</v>
      </c>
      <c r="AL3379" t="s">
        <v>43</v>
      </c>
    </row>
    <row r="3380" spans="1:38" x14ac:dyDescent="0.25">
      <c r="A3380">
        <v>3378</v>
      </c>
      <c r="B3380" t="s">
        <v>8490</v>
      </c>
      <c r="C3380" s="6" t="s">
        <v>3741</v>
      </c>
      <c r="D3380">
        <v>27</v>
      </c>
      <c r="E3380" t="s">
        <v>46</v>
      </c>
      <c r="F3380" t="s">
        <v>55</v>
      </c>
      <c r="G3380" t="s">
        <v>107</v>
      </c>
      <c r="H3380" t="s">
        <v>49</v>
      </c>
      <c r="I3380" t="s">
        <v>57</v>
      </c>
      <c r="J3380" t="s">
        <v>146</v>
      </c>
      <c r="L3380" t="s">
        <v>50</v>
      </c>
      <c r="N3380" t="s">
        <v>59</v>
      </c>
      <c r="O3380" t="s">
        <v>210</v>
      </c>
      <c r="P3380" t="s">
        <v>146</v>
      </c>
      <c r="S3380" t="s">
        <v>557</v>
      </c>
      <c r="U3380" t="s">
        <v>42</v>
      </c>
      <c r="AC3380" t="s">
        <v>42</v>
      </c>
      <c r="AK3380" t="s">
        <v>42</v>
      </c>
      <c r="AL3380" t="s">
        <v>43</v>
      </c>
    </row>
    <row r="3381" spans="1:38" x14ac:dyDescent="0.25">
      <c r="A3381">
        <v>3379</v>
      </c>
      <c r="B3381" t="s">
        <v>8491</v>
      </c>
      <c r="C3381" s="6" t="s">
        <v>8492</v>
      </c>
      <c r="D3381">
        <v>35</v>
      </c>
      <c r="E3381" t="s">
        <v>54</v>
      </c>
      <c r="F3381" t="s">
        <v>55</v>
      </c>
      <c r="G3381" t="s">
        <v>937</v>
      </c>
      <c r="H3381" t="s">
        <v>202</v>
      </c>
      <c r="J3381" t="s">
        <v>937</v>
      </c>
      <c r="K3381" t="s">
        <v>202</v>
      </c>
      <c r="L3381" t="s">
        <v>70</v>
      </c>
      <c r="N3381" t="s">
        <v>870</v>
      </c>
      <c r="O3381" t="s">
        <v>70</v>
      </c>
      <c r="S3381" t="s">
        <v>2623</v>
      </c>
      <c r="AD3381" t="s">
        <v>42</v>
      </c>
      <c r="AL3381" t="s">
        <v>43</v>
      </c>
    </row>
    <row r="3382" spans="1:38" x14ac:dyDescent="0.25">
      <c r="A3382">
        <v>3380</v>
      </c>
      <c r="B3382" t="s">
        <v>8493</v>
      </c>
      <c r="C3382" s="6" t="s">
        <v>6353</v>
      </c>
      <c r="D3382">
        <v>52</v>
      </c>
      <c r="E3382" t="s">
        <v>46</v>
      </c>
      <c r="F3382" t="s">
        <v>55</v>
      </c>
      <c r="G3382" t="s">
        <v>1500</v>
      </c>
      <c r="H3382" t="s">
        <v>82</v>
      </c>
      <c r="J3382" t="s">
        <v>1500</v>
      </c>
      <c r="K3382" t="s">
        <v>82</v>
      </c>
      <c r="L3382" t="s">
        <v>70</v>
      </c>
      <c r="N3382" t="s">
        <v>59</v>
      </c>
      <c r="O3382" t="s">
        <v>70</v>
      </c>
      <c r="S3382" t="s">
        <v>928</v>
      </c>
      <c r="Y3382" t="s">
        <v>42</v>
      </c>
      <c r="AL3382" t="s">
        <v>43</v>
      </c>
    </row>
    <row r="3383" spans="1:38" x14ac:dyDescent="0.25">
      <c r="A3383">
        <v>3381</v>
      </c>
      <c r="B3383" t="s">
        <v>8494</v>
      </c>
      <c r="C3383" s="6" t="s">
        <v>5623</v>
      </c>
      <c r="D3383">
        <v>33</v>
      </c>
      <c r="E3383" t="s">
        <v>46</v>
      </c>
      <c r="F3383" t="s">
        <v>55</v>
      </c>
      <c r="G3383" t="s">
        <v>136</v>
      </c>
      <c r="H3383" t="s">
        <v>137</v>
      </c>
      <c r="I3383" t="s">
        <v>57</v>
      </c>
      <c r="J3383" t="s">
        <v>136</v>
      </c>
      <c r="K3383" t="s">
        <v>137</v>
      </c>
      <c r="L3383" t="s">
        <v>50</v>
      </c>
      <c r="N3383" t="s">
        <v>166</v>
      </c>
      <c r="O3383" t="s">
        <v>70</v>
      </c>
      <c r="P3383" t="s">
        <v>136</v>
      </c>
      <c r="Q3383" t="s">
        <v>137</v>
      </c>
      <c r="S3383" t="s">
        <v>8495</v>
      </c>
      <c r="W3383" t="s">
        <v>42</v>
      </c>
      <c r="AK3383" t="s">
        <v>42</v>
      </c>
      <c r="AL3383" t="s">
        <v>43</v>
      </c>
    </row>
    <row r="3384" spans="1:38" x14ac:dyDescent="0.25">
      <c r="A3384">
        <v>3382</v>
      </c>
      <c r="B3384" t="s">
        <v>8496</v>
      </c>
      <c r="C3384" s="6" t="s">
        <v>376</v>
      </c>
      <c r="D3384">
        <v>38</v>
      </c>
      <c r="E3384" t="s">
        <v>54</v>
      </c>
      <c r="F3384" t="s">
        <v>106</v>
      </c>
      <c r="G3384" t="s">
        <v>146</v>
      </c>
      <c r="H3384" t="s">
        <v>49</v>
      </c>
      <c r="I3384" t="s">
        <v>57</v>
      </c>
      <c r="J3384" t="s">
        <v>146</v>
      </c>
      <c r="K3384" t="s">
        <v>49</v>
      </c>
      <c r="L3384" t="s">
        <v>50</v>
      </c>
      <c r="N3384" t="s">
        <v>8497</v>
      </c>
      <c r="O3384" t="s">
        <v>4481</v>
      </c>
      <c r="P3384" t="s">
        <v>146</v>
      </c>
      <c r="Q3384" t="s">
        <v>49</v>
      </c>
      <c r="S3384" t="s">
        <v>5937</v>
      </c>
      <c r="W3384" t="s">
        <v>42</v>
      </c>
      <c r="AA3384" t="s">
        <v>42</v>
      </c>
      <c r="AK3384" t="s">
        <v>42</v>
      </c>
      <c r="AL3384" t="s">
        <v>43</v>
      </c>
    </row>
    <row r="3385" spans="1:38" x14ac:dyDescent="0.25">
      <c r="A3385">
        <v>3383</v>
      </c>
      <c r="B3385" t="s">
        <v>8498</v>
      </c>
      <c r="C3385" s="6" t="s">
        <v>8499</v>
      </c>
      <c r="D3385">
        <v>49</v>
      </c>
      <c r="E3385" t="s">
        <v>46</v>
      </c>
      <c r="F3385" t="s">
        <v>55</v>
      </c>
      <c r="G3385" t="s">
        <v>208</v>
      </c>
      <c r="H3385" t="s">
        <v>93</v>
      </c>
      <c r="I3385" t="s">
        <v>57</v>
      </c>
      <c r="J3385" t="s">
        <v>208</v>
      </c>
      <c r="L3385" t="s">
        <v>70</v>
      </c>
      <c r="N3385" t="s">
        <v>59</v>
      </c>
      <c r="O3385" t="s">
        <v>70</v>
      </c>
      <c r="P3385" t="s">
        <v>208</v>
      </c>
      <c r="S3385" t="s">
        <v>1029</v>
      </c>
      <c r="U3385" t="s">
        <v>42</v>
      </c>
      <c r="V3385" t="s">
        <v>42</v>
      </c>
      <c r="AA3385" t="s">
        <v>42</v>
      </c>
      <c r="AK3385" t="s">
        <v>42</v>
      </c>
      <c r="AL3385" t="s">
        <v>43</v>
      </c>
    </row>
    <row r="3386" spans="1:38" x14ac:dyDescent="0.25">
      <c r="A3386">
        <v>3384</v>
      </c>
      <c r="B3386" t="s">
        <v>8500</v>
      </c>
      <c r="C3386" s="6" t="s">
        <v>2231</v>
      </c>
      <c r="D3386">
        <v>34</v>
      </c>
      <c r="E3386" t="s">
        <v>46</v>
      </c>
      <c r="F3386" t="s">
        <v>55</v>
      </c>
      <c r="G3386" t="s">
        <v>107</v>
      </c>
      <c r="H3386" t="s">
        <v>49</v>
      </c>
      <c r="I3386" t="s">
        <v>57</v>
      </c>
      <c r="J3386" t="s">
        <v>146</v>
      </c>
      <c r="L3386" t="s">
        <v>50</v>
      </c>
      <c r="N3386" t="s">
        <v>102</v>
      </c>
      <c r="O3386" t="s">
        <v>70</v>
      </c>
      <c r="P3386" t="s">
        <v>107</v>
      </c>
      <c r="S3386" t="s">
        <v>8501</v>
      </c>
      <c r="AC3386" t="s">
        <v>42</v>
      </c>
      <c r="AD3386" t="s">
        <v>42</v>
      </c>
      <c r="AE3386" t="s">
        <v>42</v>
      </c>
      <c r="AK3386" t="s">
        <v>42</v>
      </c>
      <c r="AL3386" t="s">
        <v>43</v>
      </c>
    </row>
    <row r="3387" spans="1:38" x14ac:dyDescent="0.25">
      <c r="A3387">
        <v>3385</v>
      </c>
      <c r="B3387" t="s">
        <v>8502</v>
      </c>
      <c r="C3387" s="6" t="s">
        <v>8503</v>
      </c>
      <c r="D3387">
        <v>64</v>
      </c>
      <c r="E3387" t="s">
        <v>46</v>
      </c>
      <c r="F3387" t="s">
        <v>55</v>
      </c>
      <c r="G3387" t="s">
        <v>615</v>
      </c>
      <c r="H3387" t="s">
        <v>101</v>
      </c>
      <c r="I3387" t="s">
        <v>57</v>
      </c>
      <c r="J3387" t="s">
        <v>101</v>
      </c>
      <c r="L3387" t="s">
        <v>50</v>
      </c>
      <c r="N3387" t="s">
        <v>59</v>
      </c>
      <c r="O3387" t="s">
        <v>34</v>
      </c>
      <c r="P3387" t="s">
        <v>496</v>
      </c>
      <c r="S3387" t="s">
        <v>412</v>
      </c>
      <c r="W3387" t="s">
        <v>42</v>
      </c>
      <c r="AK3387" t="s">
        <v>42</v>
      </c>
      <c r="AL3387" t="s">
        <v>43</v>
      </c>
    </row>
    <row r="3388" spans="1:38" x14ac:dyDescent="0.25">
      <c r="A3388">
        <v>3386</v>
      </c>
      <c r="B3388" t="s">
        <v>8504</v>
      </c>
      <c r="C3388" s="6" t="s">
        <v>5632</v>
      </c>
      <c r="D3388">
        <v>35</v>
      </c>
      <c r="E3388" t="s">
        <v>46</v>
      </c>
      <c r="F3388" t="s">
        <v>55</v>
      </c>
      <c r="G3388" t="s">
        <v>192</v>
      </c>
      <c r="H3388" t="s">
        <v>82</v>
      </c>
      <c r="I3388" t="s">
        <v>57</v>
      </c>
      <c r="J3388" t="s">
        <v>192</v>
      </c>
      <c r="K3388" t="s">
        <v>82</v>
      </c>
      <c r="L3388" t="s">
        <v>70</v>
      </c>
      <c r="O3388" t="s">
        <v>70</v>
      </c>
      <c r="P3388" t="s">
        <v>192</v>
      </c>
      <c r="R3388" t="s">
        <v>57</v>
      </c>
      <c r="S3388" t="s">
        <v>8505</v>
      </c>
      <c r="V3388" t="s">
        <v>42</v>
      </c>
      <c r="W3388" t="s">
        <v>42</v>
      </c>
      <c r="AC3388" t="s">
        <v>42</v>
      </c>
      <c r="AE3388" t="s">
        <v>42</v>
      </c>
      <c r="AI3388" t="s">
        <v>449</v>
      </c>
      <c r="AK3388" t="s">
        <v>42</v>
      </c>
      <c r="AL3388" t="s">
        <v>43</v>
      </c>
    </row>
    <row r="3389" spans="1:38" x14ac:dyDescent="0.25">
      <c r="A3389">
        <v>3387</v>
      </c>
      <c r="B3389" t="s">
        <v>8506</v>
      </c>
      <c r="C3389" s="6" t="s">
        <v>2318</v>
      </c>
      <c r="D3389">
        <v>59</v>
      </c>
      <c r="E3389" t="s">
        <v>54</v>
      </c>
      <c r="F3389" t="s">
        <v>55</v>
      </c>
      <c r="G3389" t="s">
        <v>93</v>
      </c>
      <c r="H3389" t="s">
        <v>93</v>
      </c>
      <c r="I3389" t="s">
        <v>57</v>
      </c>
      <c r="J3389" t="s">
        <v>93</v>
      </c>
      <c r="K3389" t="s">
        <v>93</v>
      </c>
      <c r="L3389" t="s">
        <v>34</v>
      </c>
      <c r="N3389" t="s">
        <v>2240</v>
      </c>
      <c r="O3389" t="s">
        <v>110</v>
      </c>
      <c r="P3389" t="s">
        <v>93</v>
      </c>
      <c r="Q3389" t="s">
        <v>93</v>
      </c>
      <c r="S3389" t="s">
        <v>8507</v>
      </c>
      <c r="T3389" t="s">
        <v>5207</v>
      </c>
      <c r="Y3389" t="s">
        <v>42</v>
      </c>
      <c r="AK3389" t="s">
        <v>42</v>
      </c>
      <c r="AL3389" t="s">
        <v>43</v>
      </c>
    </row>
    <row r="3390" spans="1:38" x14ac:dyDescent="0.25">
      <c r="A3390">
        <v>3388</v>
      </c>
      <c r="B3390" t="s">
        <v>8508</v>
      </c>
      <c r="C3390" s="6" t="s">
        <v>8509</v>
      </c>
      <c r="D3390">
        <v>27</v>
      </c>
      <c r="E3390" t="s">
        <v>54</v>
      </c>
      <c r="F3390" t="s">
        <v>55</v>
      </c>
      <c r="G3390" t="s">
        <v>93</v>
      </c>
      <c r="H3390" t="s">
        <v>93</v>
      </c>
      <c r="I3390" t="s">
        <v>57</v>
      </c>
      <c r="J3390" t="s">
        <v>93</v>
      </c>
      <c r="K3390" t="s">
        <v>93</v>
      </c>
      <c r="L3390" t="s">
        <v>50</v>
      </c>
      <c r="O3390" t="s">
        <v>70</v>
      </c>
      <c r="P3390" t="s">
        <v>93</v>
      </c>
      <c r="Q3390" t="s">
        <v>93</v>
      </c>
      <c r="R3390" t="s">
        <v>57</v>
      </c>
      <c r="S3390" t="s">
        <v>8510</v>
      </c>
      <c r="U3390" t="s">
        <v>42</v>
      </c>
      <c r="AI3390" t="s">
        <v>607</v>
      </c>
      <c r="AK3390" t="s">
        <v>42</v>
      </c>
      <c r="AL3390" t="s">
        <v>43</v>
      </c>
    </row>
    <row r="3391" spans="1:38" x14ac:dyDescent="0.25">
      <c r="A3391">
        <v>3389</v>
      </c>
      <c r="B3391" t="s">
        <v>8511</v>
      </c>
      <c r="C3391" s="6" t="s">
        <v>981</v>
      </c>
      <c r="D3391">
        <v>28</v>
      </c>
      <c r="E3391" t="s">
        <v>46</v>
      </c>
      <c r="F3391" t="s">
        <v>55</v>
      </c>
      <c r="G3391" t="s">
        <v>1263</v>
      </c>
      <c r="H3391" t="s">
        <v>101</v>
      </c>
      <c r="I3391" t="s">
        <v>57</v>
      </c>
      <c r="J3391" t="s">
        <v>1263</v>
      </c>
      <c r="L3391" t="s">
        <v>70</v>
      </c>
      <c r="N3391" t="s">
        <v>59</v>
      </c>
      <c r="O3391" t="s">
        <v>70</v>
      </c>
      <c r="P3391" t="s">
        <v>1263</v>
      </c>
      <c r="S3391" t="s">
        <v>8512</v>
      </c>
      <c r="U3391" t="s">
        <v>42</v>
      </c>
      <c r="W3391" t="s">
        <v>42</v>
      </c>
      <c r="AC3391" t="s">
        <v>42</v>
      </c>
      <c r="AI3391" t="s">
        <v>449</v>
      </c>
      <c r="AK3391" t="s">
        <v>42</v>
      </c>
      <c r="AL3391" t="s">
        <v>43</v>
      </c>
    </row>
    <row r="3392" spans="1:38" x14ac:dyDescent="0.25">
      <c r="A3392">
        <v>3390</v>
      </c>
      <c r="B3392" t="s">
        <v>8513</v>
      </c>
      <c r="C3392" s="6" t="s">
        <v>6371</v>
      </c>
      <c r="D3392">
        <v>30</v>
      </c>
      <c r="E3392" t="s">
        <v>46</v>
      </c>
      <c r="F3392" t="s">
        <v>106</v>
      </c>
      <c r="G3392" t="s">
        <v>178</v>
      </c>
      <c r="H3392" t="s">
        <v>82</v>
      </c>
      <c r="I3392" t="s">
        <v>57</v>
      </c>
      <c r="J3392" t="s">
        <v>178</v>
      </c>
      <c r="K3392" t="s">
        <v>82</v>
      </c>
      <c r="L3392" t="s">
        <v>34</v>
      </c>
      <c r="O3392" t="s">
        <v>70</v>
      </c>
      <c r="P3392" t="s">
        <v>178</v>
      </c>
      <c r="Q3392" t="s">
        <v>82</v>
      </c>
      <c r="R3392" t="s">
        <v>57</v>
      </c>
      <c r="S3392" t="s">
        <v>180</v>
      </c>
      <c r="W3392" t="s">
        <v>42</v>
      </c>
      <c r="AK3392" t="s">
        <v>42</v>
      </c>
      <c r="AL3392" t="s">
        <v>43</v>
      </c>
    </row>
    <row r="3393" spans="1:38" x14ac:dyDescent="0.25">
      <c r="A3393">
        <v>3391</v>
      </c>
      <c r="B3393" t="s">
        <v>8514</v>
      </c>
      <c r="C3393" s="6" t="s">
        <v>3097</v>
      </c>
      <c r="D3393">
        <v>27</v>
      </c>
      <c r="E3393" t="s">
        <v>46</v>
      </c>
      <c r="F3393" t="s">
        <v>47</v>
      </c>
      <c r="G3393" t="s">
        <v>525</v>
      </c>
      <c r="H3393" t="s">
        <v>93</v>
      </c>
      <c r="I3393" t="s">
        <v>57</v>
      </c>
      <c r="J3393" t="s">
        <v>93</v>
      </c>
      <c r="K3393" t="s">
        <v>93</v>
      </c>
      <c r="L3393" t="s">
        <v>50</v>
      </c>
      <c r="N3393" t="s">
        <v>59</v>
      </c>
      <c r="O3393" t="s">
        <v>70</v>
      </c>
      <c r="P3393" t="s">
        <v>525</v>
      </c>
      <c r="Q3393" t="s">
        <v>93</v>
      </c>
      <c r="S3393" t="s">
        <v>8515</v>
      </c>
      <c r="Y3393" t="s">
        <v>42</v>
      </c>
      <c r="Z3393" t="s">
        <v>42</v>
      </c>
      <c r="AA3393" t="s">
        <v>42</v>
      </c>
      <c r="AC3393" t="s">
        <v>42</v>
      </c>
      <c r="AK3393" t="s">
        <v>42</v>
      </c>
      <c r="AL3393" t="s">
        <v>43</v>
      </c>
    </row>
    <row r="3394" spans="1:38" x14ac:dyDescent="0.25">
      <c r="A3394">
        <v>3392</v>
      </c>
      <c r="B3394" t="s">
        <v>8516</v>
      </c>
      <c r="C3394" s="6" t="s">
        <v>8517</v>
      </c>
      <c r="D3394">
        <v>59</v>
      </c>
      <c r="E3394" t="s">
        <v>54</v>
      </c>
      <c r="F3394" t="s">
        <v>55</v>
      </c>
      <c r="G3394" t="s">
        <v>3528</v>
      </c>
      <c r="H3394" t="s">
        <v>251</v>
      </c>
      <c r="I3394" t="s">
        <v>57</v>
      </c>
      <c r="J3394" t="s">
        <v>3528</v>
      </c>
      <c r="K3394" t="s">
        <v>251</v>
      </c>
      <c r="L3394" t="s">
        <v>70</v>
      </c>
      <c r="N3394" t="s">
        <v>166</v>
      </c>
      <c r="O3394" t="s">
        <v>1081</v>
      </c>
      <c r="P3394" t="s">
        <v>3528</v>
      </c>
      <c r="Q3394" t="s">
        <v>251</v>
      </c>
      <c r="S3394" t="s">
        <v>8518</v>
      </c>
      <c r="V3394" t="s">
        <v>42</v>
      </c>
      <c r="AD3394" t="s">
        <v>42</v>
      </c>
      <c r="AK3394" t="s">
        <v>42</v>
      </c>
      <c r="AL3394" t="s">
        <v>43</v>
      </c>
    </row>
    <row r="3395" spans="1:38" x14ac:dyDescent="0.25">
      <c r="A3395">
        <v>3393</v>
      </c>
      <c r="B3395" t="s">
        <v>8519</v>
      </c>
      <c r="C3395" s="6" t="s">
        <v>3375</v>
      </c>
      <c r="D3395">
        <v>33</v>
      </c>
      <c r="E3395" t="s">
        <v>54</v>
      </c>
      <c r="F3395" t="s">
        <v>106</v>
      </c>
      <c r="G3395" t="s">
        <v>1117</v>
      </c>
      <c r="H3395" t="s">
        <v>93</v>
      </c>
      <c r="I3395" t="s">
        <v>57</v>
      </c>
      <c r="J3395" t="s">
        <v>1117</v>
      </c>
      <c r="K3395" t="s">
        <v>93</v>
      </c>
      <c r="L3395" t="s">
        <v>70</v>
      </c>
      <c r="N3395" t="s">
        <v>350</v>
      </c>
      <c r="O3395" t="s">
        <v>70</v>
      </c>
      <c r="P3395" t="s">
        <v>1117</v>
      </c>
      <c r="Q3395" t="s">
        <v>93</v>
      </c>
      <c r="S3395" t="s">
        <v>8520</v>
      </c>
      <c r="U3395" t="s">
        <v>42</v>
      </c>
      <c r="W3395" t="s">
        <v>42</v>
      </c>
      <c r="X3395" t="s">
        <v>42</v>
      </c>
      <c r="AC3395" t="s">
        <v>42</v>
      </c>
      <c r="AK3395" t="s">
        <v>42</v>
      </c>
      <c r="AL3395" t="s">
        <v>43</v>
      </c>
    </row>
    <row r="3396" spans="1:38" x14ac:dyDescent="0.25">
      <c r="A3396">
        <v>3394</v>
      </c>
      <c r="B3396" t="s">
        <v>8521</v>
      </c>
      <c r="C3396" s="6" t="s">
        <v>3085</v>
      </c>
      <c r="D3396">
        <v>38</v>
      </c>
      <c r="E3396" t="s">
        <v>46</v>
      </c>
      <c r="F3396" t="s">
        <v>106</v>
      </c>
      <c r="G3396" t="s">
        <v>87</v>
      </c>
      <c r="H3396" t="s">
        <v>82</v>
      </c>
      <c r="I3396" t="s">
        <v>57</v>
      </c>
      <c r="J3396" t="s">
        <v>87</v>
      </c>
      <c r="L3396" t="s">
        <v>70</v>
      </c>
      <c r="N3396" t="s">
        <v>59</v>
      </c>
      <c r="O3396" t="s">
        <v>70</v>
      </c>
      <c r="P3396" t="s">
        <v>87</v>
      </c>
      <c r="S3396" t="s">
        <v>517</v>
      </c>
      <c r="U3396" t="s">
        <v>42</v>
      </c>
      <c r="V3396" t="s">
        <v>42</v>
      </c>
      <c r="AK3396" t="s">
        <v>42</v>
      </c>
      <c r="AL3396" t="s">
        <v>43</v>
      </c>
    </row>
    <row r="3397" spans="1:38" x14ac:dyDescent="0.25">
      <c r="A3397">
        <v>3395</v>
      </c>
      <c r="B3397" t="s">
        <v>8522</v>
      </c>
      <c r="C3397" s="6" t="s">
        <v>8523</v>
      </c>
      <c r="D3397">
        <v>34</v>
      </c>
      <c r="E3397" t="s">
        <v>46</v>
      </c>
      <c r="F3397" t="s">
        <v>55</v>
      </c>
      <c r="G3397" t="s">
        <v>201</v>
      </c>
      <c r="H3397" t="s">
        <v>202</v>
      </c>
      <c r="I3397" t="s">
        <v>57</v>
      </c>
      <c r="J3397" t="s">
        <v>201</v>
      </c>
      <c r="K3397" t="s">
        <v>202</v>
      </c>
      <c r="L3397" t="s">
        <v>70</v>
      </c>
      <c r="O3397" t="s">
        <v>70</v>
      </c>
      <c r="P3397" t="s">
        <v>201</v>
      </c>
      <c r="Q3397" t="s">
        <v>202</v>
      </c>
      <c r="R3397" t="s">
        <v>57</v>
      </c>
      <c r="S3397" t="s">
        <v>2519</v>
      </c>
      <c r="Y3397" t="s">
        <v>42</v>
      </c>
      <c r="AK3397" t="s">
        <v>42</v>
      </c>
      <c r="AL3397" t="s">
        <v>43</v>
      </c>
    </row>
    <row r="3398" spans="1:38" x14ac:dyDescent="0.25">
      <c r="A3398">
        <v>3396</v>
      </c>
      <c r="B3398" t="s">
        <v>8524</v>
      </c>
      <c r="C3398" s="6" t="s">
        <v>8525</v>
      </c>
      <c r="D3398">
        <v>22</v>
      </c>
      <c r="E3398" t="s">
        <v>54</v>
      </c>
      <c r="F3398" t="s">
        <v>55</v>
      </c>
      <c r="G3398" t="s">
        <v>107</v>
      </c>
      <c r="J3398" t="s">
        <v>146</v>
      </c>
      <c r="K3398" t="s">
        <v>49</v>
      </c>
      <c r="L3398" t="s">
        <v>50</v>
      </c>
      <c r="N3398" t="s">
        <v>69</v>
      </c>
      <c r="O3398" t="s">
        <v>800</v>
      </c>
      <c r="S3398" t="s">
        <v>8526</v>
      </c>
      <c r="U3398" t="s">
        <v>42</v>
      </c>
      <c r="AL3398" t="s">
        <v>43</v>
      </c>
    </row>
    <row r="3399" spans="1:38" x14ac:dyDescent="0.25">
      <c r="A3399">
        <v>3397</v>
      </c>
      <c r="B3399" t="s">
        <v>8527</v>
      </c>
      <c r="C3399" s="6" t="s">
        <v>8528</v>
      </c>
      <c r="D3399">
        <v>56</v>
      </c>
      <c r="E3399" t="s">
        <v>46</v>
      </c>
      <c r="F3399" t="s">
        <v>55</v>
      </c>
      <c r="G3399" t="s">
        <v>92</v>
      </c>
      <c r="H3399" t="s">
        <v>93</v>
      </c>
      <c r="I3399" t="s">
        <v>57</v>
      </c>
      <c r="J3399" t="s">
        <v>92</v>
      </c>
      <c r="K3399" t="s">
        <v>93</v>
      </c>
      <c r="L3399" t="s">
        <v>70</v>
      </c>
      <c r="O3399" t="s">
        <v>70</v>
      </c>
      <c r="S3399" t="s">
        <v>873</v>
      </c>
      <c r="V3399" t="s">
        <v>42</v>
      </c>
      <c r="AL3399" t="s">
        <v>43</v>
      </c>
    </row>
    <row r="3400" spans="1:38" x14ac:dyDescent="0.25">
      <c r="A3400">
        <v>3398</v>
      </c>
      <c r="B3400" t="s">
        <v>8529</v>
      </c>
      <c r="C3400" s="6" t="s">
        <v>4640</v>
      </c>
      <c r="D3400">
        <v>33</v>
      </c>
      <c r="E3400" t="s">
        <v>54</v>
      </c>
      <c r="F3400" t="s">
        <v>55</v>
      </c>
      <c r="G3400" t="s">
        <v>165</v>
      </c>
      <c r="H3400" t="s">
        <v>93</v>
      </c>
      <c r="I3400" t="s">
        <v>57</v>
      </c>
      <c r="J3400" t="s">
        <v>165</v>
      </c>
      <c r="K3400" t="s">
        <v>93</v>
      </c>
      <c r="L3400" t="s">
        <v>50</v>
      </c>
      <c r="N3400" t="s">
        <v>166</v>
      </c>
      <c r="O3400" t="s">
        <v>70</v>
      </c>
      <c r="P3400" t="s">
        <v>165</v>
      </c>
      <c r="Q3400" t="s">
        <v>93</v>
      </c>
      <c r="R3400" t="s">
        <v>57</v>
      </c>
      <c r="S3400" t="s">
        <v>8530</v>
      </c>
      <c r="U3400" t="s">
        <v>42</v>
      </c>
      <c r="W3400" t="s">
        <v>42</v>
      </c>
      <c r="AC3400" t="s">
        <v>42</v>
      </c>
      <c r="AL3400" t="s">
        <v>43</v>
      </c>
    </row>
    <row r="3401" spans="1:38" x14ac:dyDescent="0.25">
      <c r="A3401">
        <v>3399</v>
      </c>
      <c r="B3401" t="s">
        <v>8531</v>
      </c>
      <c r="C3401" s="6" t="s">
        <v>5661</v>
      </c>
      <c r="D3401">
        <v>49</v>
      </c>
      <c r="E3401" t="s">
        <v>46</v>
      </c>
      <c r="F3401" t="s">
        <v>55</v>
      </c>
      <c r="G3401" t="s">
        <v>93</v>
      </c>
      <c r="H3401" t="s">
        <v>93</v>
      </c>
      <c r="I3401" t="s">
        <v>57</v>
      </c>
      <c r="J3401" t="s">
        <v>418</v>
      </c>
      <c r="K3401" t="s">
        <v>93</v>
      </c>
      <c r="L3401" t="s">
        <v>34</v>
      </c>
      <c r="M3401" t="s">
        <v>2772</v>
      </c>
      <c r="N3401" t="s">
        <v>59</v>
      </c>
      <c r="O3401" t="s">
        <v>287</v>
      </c>
      <c r="P3401" t="s">
        <v>418</v>
      </c>
      <c r="Q3401" t="s">
        <v>93</v>
      </c>
      <c r="R3401" t="s">
        <v>57</v>
      </c>
      <c r="S3401" t="s">
        <v>5558</v>
      </c>
      <c r="U3401" t="s">
        <v>42</v>
      </c>
      <c r="W3401" t="s">
        <v>42</v>
      </c>
      <c r="AC3401" t="s">
        <v>42</v>
      </c>
      <c r="AL3401" t="s">
        <v>43</v>
      </c>
    </row>
    <row r="3402" spans="1:38" x14ac:dyDescent="0.25">
      <c r="A3402">
        <v>3400</v>
      </c>
      <c r="B3402" t="s">
        <v>8532</v>
      </c>
      <c r="C3402" s="6" t="s">
        <v>1395</v>
      </c>
      <c r="D3402">
        <v>59</v>
      </c>
      <c r="E3402" t="s">
        <v>54</v>
      </c>
      <c r="F3402" t="s">
        <v>55</v>
      </c>
      <c r="G3402" t="s">
        <v>208</v>
      </c>
      <c r="H3402" t="s">
        <v>93</v>
      </c>
      <c r="I3402" t="s">
        <v>57</v>
      </c>
      <c r="J3402" t="s">
        <v>208</v>
      </c>
      <c r="K3402" t="s">
        <v>93</v>
      </c>
      <c r="L3402" t="s">
        <v>70</v>
      </c>
      <c r="N3402" t="s">
        <v>59</v>
      </c>
      <c r="O3402" t="s">
        <v>70</v>
      </c>
      <c r="P3402" t="s">
        <v>208</v>
      </c>
      <c r="Q3402" t="s">
        <v>93</v>
      </c>
      <c r="R3402" t="s">
        <v>57</v>
      </c>
      <c r="S3402" t="s">
        <v>8533</v>
      </c>
      <c r="U3402" t="s">
        <v>42</v>
      </c>
      <c r="V3402" t="s">
        <v>42</v>
      </c>
      <c r="W3402" t="s">
        <v>42</v>
      </c>
      <c r="AC3402" t="s">
        <v>42</v>
      </c>
      <c r="AE3402" t="s">
        <v>42</v>
      </c>
      <c r="AF3402" t="s">
        <v>42</v>
      </c>
      <c r="AI3402" t="s">
        <v>713</v>
      </c>
      <c r="AL3402" t="s">
        <v>43</v>
      </c>
    </row>
    <row r="3403" spans="1:38" x14ac:dyDescent="0.25">
      <c r="A3403">
        <v>3401</v>
      </c>
      <c r="B3403" t="s">
        <v>8534</v>
      </c>
      <c r="C3403" s="6" t="s">
        <v>4468</v>
      </c>
      <c r="D3403">
        <v>29</v>
      </c>
      <c r="E3403" t="s">
        <v>46</v>
      </c>
      <c r="F3403" t="s">
        <v>47</v>
      </c>
      <c r="G3403" t="s">
        <v>48</v>
      </c>
      <c r="H3403" t="s">
        <v>49</v>
      </c>
      <c r="J3403" t="s">
        <v>48</v>
      </c>
      <c r="K3403" t="s">
        <v>49</v>
      </c>
      <c r="L3403" t="s">
        <v>70</v>
      </c>
      <c r="N3403" t="s">
        <v>8535</v>
      </c>
      <c r="O3403" t="s">
        <v>70</v>
      </c>
      <c r="S3403" t="s">
        <v>8536</v>
      </c>
      <c r="Y3403" t="s">
        <v>42</v>
      </c>
      <c r="AA3403" t="s">
        <v>42</v>
      </c>
      <c r="AL3403" t="s">
        <v>43</v>
      </c>
    </row>
    <row r="3404" spans="1:38" x14ac:dyDescent="0.25">
      <c r="A3404">
        <v>3402</v>
      </c>
      <c r="B3404" t="s">
        <v>8537</v>
      </c>
      <c r="C3404" s="6" t="s">
        <v>3148</v>
      </c>
      <c r="D3404">
        <v>57</v>
      </c>
      <c r="E3404" t="s">
        <v>46</v>
      </c>
      <c r="F3404" t="s">
        <v>55</v>
      </c>
      <c r="G3404" t="s">
        <v>81</v>
      </c>
      <c r="H3404" t="s">
        <v>82</v>
      </c>
      <c r="I3404" t="s">
        <v>57</v>
      </c>
      <c r="J3404" t="s">
        <v>81</v>
      </c>
      <c r="K3404" t="s">
        <v>82</v>
      </c>
      <c r="L3404" t="s">
        <v>70</v>
      </c>
      <c r="N3404" t="s">
        <v>3210</v>
      </c>
      <c r="O3404" t="s">
        <v>70</v>
      </c>
      <c r="P3404" t="s">
        <v>81</v>
      </c>
      <c r="Q3404" t="s">
        <v>82</v>
      </c>
      <c r="R3404" t="s">
        <v>57</v>
      </c>
      <c r="S3404" t="s">
        <v>8538</v>
      </c>
      <c r="U3404" t="s">
        <v>42</v>
      </c>
      <c r="AA3404" t="s">
        <v>42</v>
      </c>
      <c r="AC3404" t="s">
        <v>42</v>
      </c>
      <c r="AL3404" t="s">
        <v>43</v>
      </c>
    </row>
    <row r="3405" spans="1:38" x14ac:dyDescent="0.25">
      <c r="A3405">
        <v>3403</v>
      </c>
      <c r="B3405" t="s">
        <v>8539</v>
      </c>
      <c r="C3405" s="6" t="s">
        <v>1343</v>
      </c>
      <c r="D3405">
        <v>26</v>
      </c>
      <c r="E3405" t="s">
        <v>46</v>
      </c>
      <c r="F3405" t="s">
        <v>55</v>
      </c>
      <c r="G3405" t="s">
        <v>1248</v>
      </c>
      <c r="H3405" t="s">
        <v>101</v>
      </c>
      <c r="I3405" t="s">
        <v>57</v>
      </c>
      <c r="J3405" t="s">
        <v>226</v>
      </c>
      <c r="K3405" t="s">
        <v>101</v>
      </c>
      <c r="L3405" t="s">
        <v>34</v>
      </c>
      <c r="O3405" t="s">
        <v>110</v>
      </c>
      <c r="P3405" t="s">
        <v>226</v>
      </c>
      <c r="Q3405" t="s">
        <v>101</v>
      </c>
      <c r="R3405" t="s">
        <v>57</v>
      </c>
      <c r="S3405" t="s">
        <v>565</v>
      </c>
      <c r="U3405" t="s">
        <v>42</v>
      </c>
      <c r="AK3405" t="s">
        <v>42</v>
      </c>
      <c r="AL3405" t="s">
        <v>43</v>
      </c>
    </row>
    <row r="3406" spans="1:38" x14ac:dyDescent="0.25">
      <c r="A3406">
        <v>3404</v>
      </c>
      <c r="B3406" t="s">
        <v>8540</v>
      </c>
      <c r="C3406" s="6" t="s">
        <v>1457</v>
      </c>
      <c r="D3406">
        <v>50</v>
      </c>
      <c r="E3406" t="s">
        <v>54</v>
      </c>
      <c r="F3406" t="s">
        <v>55</v>
      </c>
      <c r="G3406" t="s">
        <v>469</v>
      </c>
      <c r="H3406" t="s">
        <v>202</v>
      </c>
      <c r="J3406" t="s">
        <v>469</v>
      </c>
      <c r="K3406" t="s">
        <v>202</v>
      </c>
      <c r="L3406" t="s">
        <v>70</v>
      </c>
      <c r="N3406" t="s">
        <v>8541</v>
      </c>
      <c r="O3406" t="s">
        <v>70</v>
      </c>
      <c r="S3406" t="s">
        <v>2519</v>
      </c>
      <c r="Y3406" t="s">
        <v>42</v>
      </c>
      <c r="AL3406" t="s">
        <v>43</v>
      </c>
    </row>
    <row r="3407" spans="1:38" x14ac:dyDescent="0.25">
      <c r="A3407">
        <v>3405</v>
      </c>
      <c r="B3407" t="s">
        <v>8542</v>
      </c>
      <c r="C3407" s="6" t="s">
        <v>6061</v>
      </c>
      <c r="D3407">
        <v>44</v>
      </c>
      <c r="E3407" t="s">
        <v>46</v>
      </c>
      <c r="F3407" t="s">
        <v>55</v>
      </c>
      <c r="G3407" t="s">
        <v>97</v>
      </c>
      <c r="H3407" t="s">
        <v>82</v>
      </c>
      <c r="I3407" t="s">
        <v>57</v>
      </c>
      <c r="J3407" t="s">
        <v>97</v>
      </c>
      <c r="K3407" t="s">
        <v>82</v>
      </c>
      <c r="L3407" t="s">
        <v>70</v>
      </c>
      <c r="N3407" t="s">
        <v>166</v>
      </c>
      <c r="O3407" t="s">
        <v>70</v>
      </c>
      <c r="P3407" t="s">
        <v>97</v>
      </c>
      <c r="Q3407" t="s">
        <v>82</v>
      </c>
      <c r="S3407" t="s">
        <v>8543</v>
      </c>
      <c r="W3407" t="s">
        <v>42</v>
      </c>
      <c r="X3407" t="s">
        <v>42</v>
      </c>
      <c r="AC3407" t="s">
        <v>42</v>
      </c>
      <c r="AK3407" t="s">
        <v>42</v>
      </c>
      <c r="AL3407" t="s">
        <v>43</v>
      </c>
    </row>
    <row r="3408" spans="1:38" x14ac:dyDescent="0.25">
      <c r="A3408">
        <v>3406</v>
      </c>
      <c r="B3408" t="s">
        <v>8544</v>
      </c>
      <c r="C3408" s="6" t="s">
        <v>2558</v>
      </c>
      <c r="D3408">
        <v>37</v>
      </c>
      <c r="E3408" t="s">
        <v>46</v>
      </c>
      <c r="F3408" t="s">
        <v>55</v>
      </c>
      <c r="G3408" t="s">
        <v>165</v>
      </c>
      <c r="J3408" t="s">
        <v>165</v>
      </c>
      <c r="K3408" t="s">
        <v>93</v>
      </c>
      <c r="L3408" t="s">
        <v>34</v>
      </c>
      <c r="M3408" t="s">
        <v>8545</v>
      </c>
      <c r="N3408" t="s">
        <v>69</v>
      </c>
      <c r="O3408" t="s">
        <v>70</v>
      </c>
      <c r="S3408" t="s">
        <v>8546</v>
      </c>
      <c r="U3408" t="s">
        <v>42</v>
      </c>
      <c r="AC3408" t="s">
        <v>42</v>
      </c>
      <c r="AL3408" t="s">
        <v>43</v>
      </c>
    </row>
    <row r="3409" spans="1:38" x14ac:dyDescent="0.25">
      <c r="A3409">
        <v>3407</v>
      </c>
      <c r="B3409" t="s">
        <v>8547</v>
      </c>
      <c r="C3409" s="6" t="s">
        <v>8548</v>
      </c>
      <c r="D3409">
        <v>51</v>
      </c>
      <c r="E3409" t="s">
        <v>46</v>
      </c>
      <c r="F3409" t="s">
        <v>55</v>
      </c>
      <c r="G3409" t="s">
        <v>1131</v>
      </c>
      <c r="H3409" t="s">
        <v>101</v>
      </c>
      <c r="I3409" t="s">
        <v>57</v>
      </c>
      <c r="J3409" t="s">
        <v>101</v>
      </c>
      <c r="K3409" t="s">
        <v>101</v>
      </c>
      <c r="L3409" t="s">
        <v>34</v>
      </c>
      <c r="O3409" t="s">
        <v>60</v>
      </c>
      <c r="S3409" t="s">
        <v>8549</v>
      </c>
      <c r="U3409" t="s">
        <v>42</v>
      </c>
      <c r="Y3409" t="s">
        <v>42</v>
      </c>
      <c r="AA3409" t="s">
        <v>42</v>
      </c>
      <c r="AK3409" t="s">
        <v>42</v>
      </c>
      <c r="AL3409" t="s">
        <v>43</v>
      </c>
    </row>
    <row r="3410" spans="1:38" x14ac:dyDescent="0.25">
      <c r="A3410">
        <v>3408</v>
      </c>
      <c r="B3410" t="s">
        <v>8550</v>
      </c>
      <c r="C3410" s="6" t="s">
        <v>6197</v>
      </c>
      <c r="D3410">
        <v>24</v>
      </c>
      <c r="E3410" t="s">
        <v>54</v>
      </c>
      <c r="F3410" t="s">
        <v>55</v>
      </c>
      <c r="G3410" t="s">
        <v>150</v>
      </c>
      <c r="J3410" t="s">
        <v>150</v>
      </c>
      <c r="K3410" t="s">
        <v>93</v>
      </c>
      <c r="L3410" t="s">
        <v>70</v>
      </c>
      <c r="N3410" t="s">
        <v>59</v>
      </c>
      <c r="O3410" t="s">
        <v>70</v>
      </c>
      <c r="S3410" t="s">
        <v>538</v>
      </c>
      <c r="U3410" t="s">
        <v>42</v>
      </c>
      <c r="AL3410" t="s">
        <v>43</v>
      </c>
    </row>
    <row r="3411" spans="1:38" x14ac:dyDescent="0.25">
      <c r="A3411">
        <v>3409</v>
      </c>
      <c r="B3411" t="s">
        <v>8551</v>
      </c>
      <c r="C3411" s="6" t="s">
        <v>8552</v>
      </c>
      <c r="D3411">
        <v>57</v>
      </c>
      <c r="E3411" t="s">
        <v>54</v>
      </c>
      <c r="F3411" t="s">
        <v>55</v>
      </c>
      <c r="G3411" t="s">
        <v>49</v>
      </c>
      <c r="J3411" t="s">
        <v>49</v>
      </c>
      <c r="K3411" t="s">
        <v>49</v>
      </c>
      <c r="L3411" t="s">
        <v>70</v>
      </c>
      <c r="N3411" t="s">
        <v>83</v>
      </c>
      <c r="O3411" t="s">
        <v>70</v>
      </c>
      <c r="S3411" t="s">
        <v>8553</v>
      </c>
      <c r="Y3411" t="s">
        <v>42</v>
      </c>
      <c r="AD3411" t="s">
        <v>42</v>
      </c>
      <c r="AL3411" t="s">
        <v>43</v>
      </c>
    </row>
    <row r="3412" spans="1:38" x14ac:dyDescent="0.25">
      <c r="A3412">
        <v>3410</v>
      </c>
      <c r="B3412" t="s">
        <v>8554</v>
      </c>
      <c r="C3412" s="6" t="s">
        <v>8555</v>
      </c>
      <c r="D3412">
        <v>32</v>
      </c>
      <c r="E3412" t="s">
        <v>46</v>
      </c>
      <c r="F3412" t="s">
        <v>55</v>
      </c>
      <c r="G3412" t="s">
        <v>337</v>
      </c>
      <c r="H3412" t="s">
        <v>137</v>
      </c>
      <c r="J3412" t="s">
        <v>337</v>
      </c>
      <c r="K3412" t="s">
        <v>137</v>
      </c>
      <c r="L3412" t="s">
        <v>70</v>
      </c>
      <c r="N3412" t="s">
        <v>269</v>
      </c>
      <c r="O3412" t="s">
        <v>70</v>
      </c>
      <c r="S3412" t="s">
        <v>84</v>
      </c>
      <c r="U3412" t="s">
        <v>42</v>
      </c>
      <c r="AL3412" t="s">
        <v>43</v>
      </c>
    </row>
    <row r="3413" spans="1:38" x14ac:dyDescent="0.25">
      <c r="A3413">
        <v>3411</v>
      </c>
      <c r="B3413" t="s">
        <v>8556</v>
      </c>
      <c r="C3413" s="6" t="s">
        <v>8557</v>
      </c>
      <c r="D3413">
        <v>37</v>
      </c>
      <c r="E3413" t="s">
        <v>46</v>
      </c>
      <c r="F3413" t="s">
        <v>55</v>
      </c>
      <c r="G3413" t="s">
        <v>5480</v>
      </c>
      <c r="H3413" t="s">
        <v>137</v>
      </c>
      <c r="J3413" t="s">
        <v>1493</v>
      </c>
      <c r="K3413" t="s">
        <v>137</v>
      </c>
      <c r="L3413" t="s">
        <v>34</v>
      </c>
      <c r="M3413" t="s">
        <v>8558</v>
      </c>
      <c r="N3413" t="s">
        <v>8559</v>
      </c>
      <c r="O3413" t="s">
        <v>34</v>
      </c>
      <c r="S3413" t="s">
        <v>8560</v>
      </c>
      <c r="U3413" t="s">
        <v>42</v>
      </c>
      <c r="V3413" t="s">
        <v>42</v>
      </c>
      <c r="AL3413" t="s">
        <v>43</v>
      </c>
    </row>
    <row r="3414" spans="1:38" x14ac:dyDescent="0.25">
      <c r="A3414">
        <v>3412</v>
      </c>
      <c r="B3414" t="s">
        <v>8561</v>
      </c>
      <c r="C3414" s="6" t="s">
        <v>2905</v>
      </c>
      <c r="D3414">
        <v>65</v>
      </c>
      <c r="E3414" t="s">
        <v>46</v>
      </c>
      <c r="F3414" t="s">
        <v>55</v>
      </c>
      <c r="G3414" t="s">
        <v>1548</v>
      </c>
      <c r="I3414" t="s">
        <v>57</v>
      </c>
      <c r="J3414" t="s">
        <v>1097</v>
      </c>
      <c r="K3414" t="s">
        <v>142</v>
      </c>
      <c r="L3414" t="s">
        <v>34</v>
      </c>
      <c r="M3414" t="s">
        <v>423</v>
      </c>
      <c r="N3414" t="s">
        <v>166</v>
      </c>
      <c r="O3414" t="s">
        <v>424</v>
      </c>
      <c r="P3414" t="s">
        <v>1097</v>
      </c>
      <c r="Q3414" t="s">
        <v>142</v>
      </c>
      <c r="S3414" t="s">
        <v>8562</v>
      </c>
      <c r="W3414" t="s">
        <v>42</v>
      </c>
      <c r="AA3414" t="s">
        <v>42</v>
      </c>
      <c r="AK3414" t="s">
        <v>42</v>
      </c>
      <c r="AL3414" t="s">
        <v>43</v>
      </c>
    </row>
    <row r="3415" spans="1:38" x14ac:dyDescent="0.25">
      <c r="A3415">
        <v>3413</v>
      </c>
      <c r="B3415" t="s">
        <v>8563</v>
      </c>
      <c r="C3415" s="6" t="s">
        <v>2353</v>
      </c>
      <c r="D3415">
        <v>28</v>
      </c>
      <c r="E3415" t="s">
        <v>54</v>
      </c>
      <c r="F3415" t="s">
        <v>55</v>
      </c>
      <c r="G3415" t="s">
        <v>260</v>
      </c>
      <c r="H3415" t="s">
        <v>49</v>
      </c>
      <c r="I3415" t="s">
        <v>57</v>
      </c>
      <c r="J3415" t="s">
        <v>260</v>
      </c>
      <c r="K3415" t="s">
        <v>49</v>
      </c>
      <c r="L3415" t="s">
        <v>70</v>
      </c>
      <c r="N3415" t="s">
        <v>166</v>
      </c>
      <c r="O3415" t="s">
        <v>70</v>
      </c>
      <c r="P3415" t="s">
        <v>260</v>
      </c>
      <c r="Q3415" t="s">
        <v>49</v>
      </c>
      <c r="R3415" t="s">
        <v>57</v>
      </c>
      <c r="S3415" t="s">
        <v>8564</v>
      </c>
      <c r="W3415" t="s">
        <v>42</v>
      </c>
      <c r="AA3415" t="s">
        <v>42</v>
      </c>
      <c r="AC3415" t="s">
        <v>42</v>
      </c>
      <c r="AI3415" t="s">
        <v>8565</v>
      </c>
      <c r="AL3415" t="s">
        <v>231</v>
      </c>
    </row>
    <row r="3416" spans="1:38" x14ac:dyDescent="0.25">
      <c r="A3416">
        <v>3414</v>
      </c>
      <c r="B3416" t="s">
        <v>8566</v>
      </c>
      <c r="C3416" s="6" t="s">
        <v>99</v>
      </c>
      <c r="D3416">
        <v>56</v>
      </c>
      <c r="E3416" t="s">
        <v>46</v>
      </c>
      <c r="F3416" t="s">
        <v>55</v>
      </c>
      <c r="G3416" t="s">
        <v>82</v>
      </c>
      <c r="H3416" t="s">
        <v>82</v>
      </c>
      <c r="J3416" t="s">
        <v>82</v>
      </c>
      <c r="K3416" t="s">
        <v>82</v>
      </c>
      <c r="L3416" t="s">
        <v>34</v>
      </c>
      <c r="M3416" t="s">
        <v>951</v>
      </c>
      <c r="N3416" t="s">
        <v>59</v>
      </c>
      <c r="O3416" t="s">
        <v>34</v>
      </c>
      <c r="S3416" t="s">
        <v>8567</v>
      </c>
      <c r="Y3416" t="s">
        <v>42</v>
      </c>
      <c r="Z3416" t="s">
        <v>42</v>
      </c>
      <c r="AA3416" t="s">
        <v>42</v>
      </c>
      <c r="AL3416" t="s">
        <v>43</v>
      </c>
    </row>
    <row r="3417" spans="1:38" x14ac:dyDescent="0.25">
      <c r="A3417">
        <v>3415</v>
      </c>
      <c r="B3417" t="s">
        <v>8568</v>
      </c>
      <c r="C3417" s="6" t="s">
        <v>8056</v>
      </c>
      <c r="D3417">
        <v>25</v>
      </c>
      <c r="E3417" t="s">
        <v>46</v>
      </c>
      <c r="F3417" t="s">
        <v>55</v>
      </c>
      <c r="G3417" t="s">
        <v>974</v>
      </c>
      <c r="J3417" t="s">
        <v>974</v>
      </c>
      <c r="L3417" t="s">
        <v>70</v>
      </c>
      <c r="N3417" t="s">
        <v>59</v>
      </c>
      <c r="O3417" t="s">
        <v>70</v>
      </c>
      <c r="S3417" t="s">
        <v>8569</v>
      </c>
      <c r="W3417" t="s">
        <v>42</v>
      </c>
      <c r="AL3417" t="s">
        <v>43</v>
      </c>
    </row>
    <row r="3418" spans="1:38" x14ac:dyDescent="0.25">
      <c r="A3418">
        <v>3416</v>
      </c>
      <c r="B3418" t="s">
        <v>8570</v>
      </c>
      <c r="C3418" s="6" t="s">
        <v>2306</v>
      </c>
      <c r="D3418">
        <v>37</v>
      </c>
      <c r="E3418" t="s">
        <v>46</v>
      </c>
      <c r="F3418" t="s">
        <v>55</v>
      </c>
      <c r="G3418" t="s">
        <v>357</v>
      </c>
      <c r="H3418" t="s">
        <v>93</v>
      </c>
      <c r="I3418" t="s">
        <v>57</v>
      </c>
      <c r="J3418" t="s">
        <v>151</v>
      </c>
      <c r="L3418" t="s">
        <v>50</v>
      </c>
      <c r="N3418" t="s">
        <v>69</v>
      </c>
      <c r="O3418" t="s">
        <v>70</v>
      </c>
      <c r="P3418" t="s">
        <v>357</v>
      </c>
      <c r="S3418" t="s">
        <v>7417</v>
      </c>
      <c r="U3418" t="s">
        <v>42</v>
      </c>
      <c r="V3418" t="s">
        <v>42</v>
      </c>
      <c r="W3418" t="s">
        <v>42</v>
      </c>
      <c r="AL3418" t="s">
        <v>43</v>
      </c>
    </row>
    <row r="3419" spans="1:38" x14ac:dyDescent="0.25">
      <c r="A3419">
        <v>3417</v>
      </c>
      <c r="B3419" t="s">
        <v>8571</v>
      </c>
      <c r="C3419" s="6" t="s">
        <v>1413</v>
      </c>
      <c r="D3419">
        <v>31</v>
      </c>
      <c r="E3419" t="s">
        <v>46</v>
      </c>
      <c r="F3419" t="s">
        <v>55</v>
      </c>
      <c r="G3419" t="s">
        <v>208</v>
      </c>
      <c r="H3419" t="s">
        <v>93</v>
      </c>
      <c r="I3419" t="s">
        <v>57</v>
      </c>
      <c r="J3419" t="s">
        <v>208</v>
      </c>
      <c r="K3419" t="s">
        <v>93</v>
      </c>
      <c r="L3419" t="s">
        <v>70</v>
      </c>
      <c r="N3419" t="s">
        <v>350</v>
      </c>
      <c r="O3419" t="s">
        <v>70</v>
      </c>
      <c r="P3419" t="s">
        <v>208</v>
      </c>
      <c r="Q3419" t="s">
        <v>93</v>
      </c>
      <c r="S3419" t="s">
        <v>6669</v>
      </c>
      <c r="W3419" t="s">
        <v>42</v>
      </c>
      <c r="X3419" t="s">
        <v>42</v>
      </c>
      <c r="AK3419" t="s">
        <v>42</v>
      </c>
      <c r="AL3419" t="s">
        <v>43</v>
      </c>
    </row>
    <row r="3420" spans="1:38" x14ac:dyDescent="0.25">
      <c r="A3420">
        <v>3418</v>
      </c>
      <c r="B3420" t="s">
        <v>8572</v>
      </c>
      <c r="C3420" s="6" t="s">
        <v>8573</v>
      </c>
      <c r="D3420">
        <v>28</v>
      </c>
      <c r="E3420" t="s">
        <v>46</v>
      </c>
      <c r="F3420" t="s">
        <v>106</v>
      </c>
      <c r="G3420" t="s">
        <v>82</v>
      </c>
      <c r="H3420" t="s">
        <v>82</v>
      </c>
      <c r="I3420" t="s">
        <v>57</v>
      </c>
      <c r="J3420" t="s">
        <v>82</v>
      </c>
      <c r="K3420" t="s">
        <v>82</v>
      </c>
      <c r="L3420" t="s">
        <v>70</v>
      </c>
      <c r="O3420" t="s">
        <v>70</v>
      </c>
      <c r="S3420" t="s">
        <v>8574</v>
      </c>
      <c r="AF3420" t="s">
        <v>42</v>
      </c>
      <c r="AK3420" t="s">
        <v>42</v>
      </c>
      <c r="AL3420" t="s">
        <v>43</v>
      </c>
    </row>
    <row r="3421" spans="1:38" x14ac:dyDescent="0.25">
      <c r="A3421">
        <v>3419</v>
      </c>
      <c r="B3421" t="s">
        <v>8575</v>
      </c>
      <c r="C3421" s="6" t="s">
        <v>1403</v>
      </c>
      <c r="D3421">
        <v>45</v>
      </c>
      <c r="E3421" t="s">
        <v>46</v>
      </c>
      <c r="F3421" t="s">
        <v>55</v>
      </c>
      <c r="G3421" t="s">
        <v>422</v>
      </c>
      <c r="H3421" t="s">
        <v>82</v>
      </c>
      <c r="I3421" t="s">
        <v>57</v>
      </c>
      <c r="J3421" t="s">
        <v>422</v>
      </c>
      <c r="K3421" t="s">
        <v>82</v>
      </c>
      <c r="L3421" t="s">
        <v>70</v>
      </c>
      <c r="N3421" t="s">
        <v>170</v>
      </c>
      <c r="O3421" t="s">
        <v>70</v>
      </c>
      <c r="P3421" t="s">
        <v>422</v>
      </c>
      <c r="Q3421" t="s">
        <v>82</v>
      </c>
      <c r="S3421" t="s">
        <v>1774</v>
      </c>
      <c r="V3421" t="s">
        <v>42</v>
      </c>
      <c r="W3421" t="s">
        <v>42</v>
      </c>
      <c r="AK3421" t="s">
        <v>42</v>
      </c>
      <c r="AL3421" t="s">
        <v>43</v>
      </c>
    </row>
    <row r="3422" spans="1:38" x14ac:dyDescent="0.25">
      <c r="A3422">
        <v>3420</v>
      </c>
      <c r="B3422" t="s">
        <v>8576</v>
      </c>
      <c r="C3422" s="6" t="s">
        <v>3196</v>
      </c>
      <c r="D3422">
        <v>59</v>
      </c>
      <c r="E3422" t="s">
        <v>46</v>
      </c>
      <c r="F3422" t="s">
        <v>47</v>
      </c>
      <c r="G3422" t="s">
        <v>101</v>
      </c>
      <c r="H3422" t="s">
        <v>101</v>
      </c>
      <c r="I3422" t="s">
        <v>57</v>
      </c>
      <c r="J3422" t="s">
        <v>101</v>
      </c>
      <c r="K3422" t="s">
        <v>101</v>
      </c>
      <c r="L3422" t="s">
        <v>70</v>
      </c>
      <c r="N3422" t="s">
        <v>350</v>
      </c>
      <c r="O3422" t="s">
        <v>70</v>
      </c>
      <c r="P3422" t="s">
        <v>101</v>
      </c>
      <c r="Q3422" t="s">
        <v>101</v>
      </c>
      <c r="S3422" t="s">
        <v>247</v>
      </c>
      <c r="W3422" t="s">
        <v>42</v>
      </c>
      <c r="AK3422" t="s">
        <v>42</v>
      </c>
      <c r="AL3422" t="s">
        <v>43</v>
      </c>
    </row>
    <row r="3423" spans="1:38" x14ac:dyDescent="0.25">
      <c r="A3423">
        <v>3421</v>
      </c>
      <c r="B3423" t="s">
        <v>8577</v>
      </c>
      <c r="C3423" s="6" t="s">
        <v>3334</v>
      </c>
      <c r="D3423">
        <v>32</v>
      </c>
      <c r="E3423" t="s">
        <v>46</v>
      </c>
      <c r="F3423" t="s">
        <v>34</v>
      </c>
      <c r="G3423" t="s">
        <v>82</v>
      </c>
      <c r="H3423" t="s">
        <v>82</v>
      </c>
      <c r="I3423" t="s">
        <v>57</v>
      </c>
      <c r="J3423" t="s">
        <v>82</v>
      </c>
      <c r="K3423" t="s">
        <v>82</v>
      </c>
      <c r="L3423" t="s">
        <v>34</v>
      </c>
      <c r="N3423" t="s">
        <v>170</v>
      </c>
      <c r="O3423" t="s">
        <v>179</v>
      </c>
      <c r="P3423" t="s">
        <v>82</v>
      </c>
      <c r="Q3423" t="s">
        <v>82</v>
      </c>
      <c r="S3423" t="s">
        <v>8578</v>
      </c>
      <c r="U3423" t="s">
        <v>42</v>
      </c>
      <c r="V3423" t="s">
        <v>42</v>
      </c>
      <c r="W3423" t="s">
        <v>42</v>
      </c>
      <c r="X3423" t="s">
        <v>42</v>
      </c>
      <c r="AI3423" t="s">
        <v>713</v>
      </c>
      <c r="AK3423" t="s">
        <v>42</v>
      </c>
      <c r="AL3423" t="s">
        <v>43</v>
      </c>
    </row>
    <row r="3424" spans="1:38" x14ac:dyDescent="0.25">
      <c r="A3424">
        <v>3422</v>
      </c>
      <c r="B3424" t="s">
        <v>8579</v>
      </c>
      <c r="C3424" s="6" t="s">
        <v>1349</v>
      </c>
      <c r="D3424">
        <v>50</v>
      </c>
      <c r="E3424" t="s">
        <v>46</v>
      </c>
      <c r="F3424" t="s">
        <v>55</v>
      </c>
      <c r="G3424" t="s">
        <v>664</v>
      </c>
      <c r="H3424" t="s">
        <v>82</v>
      </c>
      <c r="I3424" t="s">
        <v>57</v>
      </c>
      <c r="J3424" t="s">
        <v>82</v>
      </c>
      <c r="K3424" t="s">
        <v>82</v>
      </c>
      <c r="L3424" t="s">
        <v>70</v>
      </c>
      <c r="N3424" t="s">
        <v>170</v>
      </c>
      <c r="O3424" t="s">
        <v>70</v>
      </c>
      <c r="P3424" t="s">
        <v>664</v>
      </c>
      <c r="Q3424" t="s">
        <v>82</v>
      </c>
      <c r="S3424" t="s">
        <v>8580</v>
      </c>
      <c r="U3424" t="s">
        <v>42</v>
      </c>
      <c r="W3424" t="s">
        <v>42</v>
      </c>
      <c r="X3424" t="s">
        <v>42</v>
      </c>
      <c r="AC3424" t="s">
        <v>42</v>
      </c>
      <c r="AK3424" t="s">
        <v>42</v>
      </c>
      <c r="AL3424" t="s">
        <v>43</v>
      </c>
    </row>
    <row r="3425" spans="1:38" x14ac:dyDescent="0.25">
      <c r="A3425">
        <v>3423</v>
      </c>
      <c r="B3425" t="s">
        <v>8581</v>
      </c>
      <c r="C3425" s="6" t="s">
        <v>8582</v>
      </c>
      <c r="D3425">
        <v>34</v>
      </c>
      <c r="E3425" t="s">
        <v>46</v>
      </c>
      <c r="F3425" t="s">
        <v>55</v>
      </c>
      <c r="G3425" t="s">
        <v>320</v>
      </c>
      <c r="H3425" t="s">
        <v>49</v>
      </c>
      <c r="I3425" t="s">
        <v>57</v>
      </c>
      <c r="J3425" t="s">
        <v>151</v>
      </c>
      <c r="L3425" t="s">
        <v>50</v>
      </c>
      <c r="N3425" t="s">
        <v>59</v>
      </c>
      <c r="O3425" t="s">
        <v>70</v>
      </c>
      <c r="P3425" t="s">
        <v>320</v>
      </c>
      <c r="S3425" t="s">
        <v>8583</v>
      </c>
      <c r="U3425" t="s">
        <v>42</v>
      </c>
      <c r="W3425" t="s">
        <v>42</v>
      </c>
      <c r="AC3425" t="s">
        <v>42</v>
      </c>
      <c r="AK3425" t="s">
        <v>42</v>
      </c>
      <c r="AL3425" t="s">
        <v>43</v>
      </c>
    </row>
    <row r="3426" spans="1:38" x14ac:dyDescent="0.25">
      <c r="A3426">
        <v>3424</v>
      </c>
      <c r="B3426" t="s">
        <v>8584</v>
      </c>
      <c r="C3426" s="6" t="s">
        <v>661</v>
      </c>
      <c r="D3426">
        <v>41</v>
      </c>
      <c r="E3426" t="s">
        <v>46</v>
      </c>
      <c r="F3426" t="s">
        <v>106</v>
      </c>
      <c r="G3426" t="s">
        <v>208</v>
      </c>
      <c r="H3426" t="s">
        <v>93</v>
      </c>
      <c r="I3426" t="s">
        <v>57</v>
      </c>
      <c r="J3426" t="s">
        <v>208</v>
      </c>
      <c r="K3426" t="s">
        <v>93</v>
      </c>
      <c r="L3426" t="s">
        <v>70</v>
      </c>
      <c r="N3426" t="s">
        <v>350</v>
      </c>
      <c r="O3426" t="s">
        <v>70</v>
      </c>
      <c r="P3426" t="s">
        <v>208</v>
      </c>
      <c r="Q3426" t="s">
        <v>93</v>
      </c>
      <c r="S3426" t="s">
        <v>8585</v>
      </c>
      <c r="U3426" t="s">
        <v>42</v>
      </c>
      <c r="W3426" t="s">
        <v>42</v>
      </c>
      <c r="X3426" t="s">
        <v>42</v>
      </c>
      <c r="AK3426" t="s">
        <v>42</v>
      </c>
      <c r="AL3426" t="s">
        <v>43</v>
      </c>
    </row>
    <row r="3427" spans="1:38" x14ac:dyDescent="0.25">
      <c r="A3427">
        <v>3425</v>
      </c>
      <c r="B3427" t="s">
        <v>8586</v>
      </c>
      <c r="C3427" s="6" t="s">
        <v>8587</v>
      </c>
      <c r="D3427">
        <v>48</v>
      </c>
      <c r="E3427" t="s">
        <v>46</v>
      </c>
      <c r="F3427" t="s">
        <v>55</v>
      </c>
      <c r="G3427" t="s">
        <v>101</v>
      </c>
      <c r="H3427" t="s">
        <v>101</v>
      </c>
      <c r="I3427" t="s">
        <v>57</v>
      </c>
      <c r="J3427" t="s">
        <v>101</v>
      </c>
      <c r="L3427" t="s">
        <v>34</v>
      </c>
      <c r="M3427" t="s">
        <v>8588</v>
      </c>
      <c r="N3427" t="s">
        <v>69</v>
      </c>
      <c r="O3427" t="s">
        <v>8588</v>
      </c>
      <c r="P3427" t="s">
        <v>101</v>
      </c>
      <c r="S3427" t="s">
        <v>8589</v>
      </c>
      <c r="U3427" t="s">
        <v>42</v>
      </c>
      <c r="W3427" t="s">
        <v>42</v>
      </c>
      <c r="AC3427" t="s">
        <v>42</v>
      </c>
      <c r="AI3427" t="s">
        <v>1104</v>
      </c>
      <c r="AK3427" t="s">
        <v>42</v>
      </c>
      <c r="AL3427" t="s">
        <v>43</v>
      </c>
    </row>
    <row r="3428" spans="1:38" x14ac:dyDescent="0.25">
      <c r="A3428">
        <v>3426</v>
      </c>
      <c r="B3428" t="s">
        <v>8590</v>
      </c>
      <c r="C3428" s="6" t="s">
        <v>3187</v>
      </c>
      <c r="D3428">
        <v>58</v>
      </c>
      <c r="E3428" t="s">
        <v>54</v>
      </c>
      <c r="F3428" t="s">
        <v>55</v>
      </c>
      <c r="G3428" t="s">
        <v>208</v>
      </c>
      <c r="H3428" t="s">
        <v>93</v>
      </c>
      <c r="I3428" t="s">
        <v>57</v>
      </c>
      <c r="J3428" t="s">
        <v>208</v>
      </c>
      <c r="K3428" t="s">
        <v>93</v>
      </c>
      <c r="L3428" t="s">
        <v>70</v>
      </c>
      <c r="N3428" t="s">
        <v>102</v>
      </c>
      <c r="O3428" t="s">
        <v>70</v>
      </c>
      <c r="P3428" t="s">
        <v>208</v>
      </c>
      <c r="Q3428" t="s">
        <v>93</v>
      </c>
      <c r="R3428" t="s">
        <v>57</v>
      </c>
      <c r="S3428" t="s">
        <v>8591</v>
      </c>
      <c r="Y3428" t="s">
        <v>42</v>
      </c>
      <c r="AA3428" t="s">
        <v>42</v>
      </c>
      <c r="AC3428" t="s">
        <v>42</v>
      </c>
      <c r="AL3428" t="s">
        <v>43</v>
      </c>
    </row>
    <row r="3429" spans="1:38" x14ac:dyDescent="0.25">
      <c r="A3429">
        <v>3427</v>
      </c>
      <c r="B3429" t="s">
        <v>8592</v>
      </c>
      <c r="C3429" s="6" t="s">
        <v>8593</v>
      </c>
      <c r="D3429">
        <v>45</v>
      </c>
      <c r="E3429" t="s">
        <v>46</v>
      </c>
      <c r="F3429" t="s">
        <v>55</v>
      </c>
      <c r="J3429" t="s">
        <v>974</v>
      </c>
      <c r="M3429" t="s">
        <v>8594</v>
      </c>
      <c r="N3429" t="s">
        <v>102</v>
      </c>
      <c r="O3429" t="s">
        <v>110</v>
      </c>
      <c r="P3429" t="s">
        <v>974</v>
      </c>
      <c r="S3429" t="s">
        <v>8595</v>
      </c>
      <c r="AC3429" t="s">
        <v>42</v>
      </c>
      <c r="AD3429" t="s">
        <v>42</v>
      </c>
      <c r="AK3429" t="s">
        <v>42</v>
      </c>
      <c r="AL3429" t="s">
        <v>43</v>
      </c>
    </row>
    <row r="3430" spans="1:38" x14ac:dyDescent="0.25">
      <c r="A3430">
        <v>3428</v>
      </c>
      <c r="B3430" t="s">
        <v>8596</v>
      </c>
      <c r="C3430" s="6" t="s">
        <v>8597</v>
      </c>
      <c r="D3430">
        <v>58</v>
      </c>
      <c r="E3430" t="s">
        <v>54</v>
      </c>
      <c r="F3430" t="s">
        <v>55</v>
      </c>
      <c r="G3430" t="s">
        <v>4255</v>
      </c>
      <c r="H3430" t="s">
        <v>93</v>
      </c>
      <c r="I3430" t="s">
        <v>57</v>
      </c>
      <c r="J3430" t="s">
        <v>93</v>
      </c>
      <c r="L3430" t="s">
        <v>50</v>
      </c>
      <c r="N3430" t="s">
        <v>69</v>
      </c>
      <c r="O3430" t="s">
        <v>60</v>
      </c>
      <c r="P3430" t="s">
        <v>61</v>
      </c>
      <c r="S3430" t="s">
        <v>8598</v>
      </c>
      <c r="U3430" t="s">
        <v>42</v>
      </c>
      <c r="AA3430" t="s">
        <v>42</v>
      </c>
      <c r="AC3430" t="s">
        <v>42</v>
      </c>
      <c r="AK3430" t="s">
        <v>42</v>
      </c>
      <c r="AL3430" t="s">
        <v>43</v>
      </c>
    </row>
    <row r="3431" spans="1:38" x14ac:dyDescent="0.25">
      <c r="A3431">
        <v>3429</v>
      </c>
      <c r="B3431" t="s">
        <v>8599</v>
      </c>
      <c r="C3431" s="6" t="s">
        <v>851</v>
      </c>
      <c r="D3431">
        <v>57</v>
      </c>
      <c r="E3431" t="s">
        <v>54</v>
      </c>
      <c r="F3431" t="s">
        <v>55</v>
      </c>
      <c r="G3431" t="s">
        <v>273</v>
      </c>
      <c r="H3431" t="s">
        <v>202</v>
      </c>
      <c r="J3431" t="s">
        <v>273</v>
      </c>
      <c r="K3431" t="s">
        <v>202</v>
      </c>
      <c r="L3431" t="s">
        <v>70</v>
      </c>
      <c r="N3431" t="s">
        <v>102</v>
      </c>
      <c r="O3431" t="s">
        <v>70</v>
      </c>
      <c r="S3431" t="s">
        <v>8600</v>
      </c>
      <c r="AC3431" t="s">
        <v>42</v>
      </c>
      <c r="AI3431" t="s">
        <v>18</v>
      </c>
      <c r="AL3431" t="s">
        <v>43</v>
      </c>
    </row>
    <row r="3432" spans="1:38" x14ac:dyDescent="0.25">
      <c r="A3432">
        <v>3430</v>
      </c>
      <c r="B3432" t="s">
        <v>8601</v>
      </c>
      <c r="C3432" s="6" t="s">
        <v>2905</v>
      </c>
      <c r="D3432">
        <v>46</v>
      </c>
      <c r="E3432" t="s">
        <v>46</v>
      </c>
      <c r="F3432" t="s">
        <v>345</v>
      </c>
      <c r="G3432" t="s">
        <v>260</v>
      </c>
      <c r="H3432" t="s">
        <v>49</v>
      </c>
      <c r="I3432" t="s">
        <v>57</v>
      </c>
      <c r="J3432" t="s">
        <v>178</v>
      </c>
      <c r="K3432" t="s">
        <v>82</v>
      </c>
      <c r="L3432" t="s">
        <v>50</v>
      </c>
      <c r="N3432" t="s">
        <v>170</v>
      </c>
      <c r="O3432" t="s">
        <v>110</v>
      </c>
      <c r="P3432" t="s">
        <v>178</v>
      </c>
      <c r="Q3432" t="s">
        <v>82</v>
      </c>
      <c r="S3432" t="s">
        <v>6733</v>
      </c>
      <c r="V3432" t="s">
        <v>42</v>
      </c>
      <c r="W3432" t="s">
        <v>42</v>
      </c>
      <c r="AK3432" t="s">
        <v>42</v>
      </c>
      <c r="AL3432" t="s">
        <v>43</v>
      </c>
    </row>
    <row r="3433" spans="1:38" x14ac:dyDescent="0.25">
      <c r="A3433">
        <v>3431</v>
      </c>
      <c r="B3433" t="s">
        <v>8602</v>
      </c>
      <c r="C3433" s="6" t="s">
        <v>4580</v>
      </c>
      <c r="D3433">
        <v>36</v>
      </c>
      <c r="E3433" t="s">
        <v>54</v>
      </c>
      <c r="F3433" t="s">
        <v>55</v>
      </c>
      <c r="G3433" t="s">
        <v>3293</v>
      </c>
      <c r="H3433" t="s">
        <v>93</v>
      </c>
      <c r="I3433" t="s">
        <v>57</v>
      </c>
      <c r="J3433" t="s">
        <v>3293</v>
      </c>
      <c r="K3433" t="s">
        <v>93</v>
      </c>
      <c r="L3433" t="s">
        <v>70</v>
      </c>
      <c r="N3433" t="s">
        <v>8603</v>
      </c>
      <c r="O3433" t="s">
        <v>70</v>
      </c>
      <c r="P3433" t="s">
        <v>3293</v>
      </c>
      <c r="Q3433" t="s">
        <v>93</v>
      </c>
      <c r="R3433" t="s">
        <v>57</v>
      </c>
      <c r="S3433" t="s">
        <v>8604</v>
      </c>
      <c r="AB3433" t="s">
        <v>42</v>
      </c>
      <c r="AH3433" t="s">
        <v>42</v>
      </c>
      <c r="AL3433" t="s">
        <v>43</v>
      </c>
    </row>
    <row r="3434" spans="1:38" x14ac:dyDescent="0.25">
      <c r="A3434">
        <v>3432</v>
      </c>
      <c r="B3434" t="s">
        <v>8605</v>
      </c>
      <c r="C3434" s="6" t="s">
        <v>8606</v>
      </c>
      <c r="D3434">
        <v>30</v>
      </c>
      <c r="E3434" t="s">
        <v>46</v>
      </c>
      <c r="F3434" t="s">
        <v>55</v>
      </c>
      <c r="G3434" t="s">
        <v>201</v>
      </c>
      <c r="H3434" t="s">
        <v>202</v>
      </c>
      <c r="J3434" t="s">
        <v>201</v>
      </c>
      <c r="K3434" t="s">
        <v>202</v>
      </c>
      <c r="L3434" t="s">
        <v>50</v>
      </c>
      <c r="N3434" t="s">
        <v>59</v>
      </c>
      <c r="O3434" t="s">
        <v>34</v>
      </c>
      <c r="S3434" t="s">
        <v>4533</v>
      </c>
      <c r="U3434" t="s">
        <v>42</v>
      </c>
      <c r="V3434" t="s">
        <v>42</v>
      </c>
      <c r="AL3434" t="s">
        <v>43</v>
      </c>
    </row>
    <row r="3435" spans="1:38" x14ac:dyDescent="0.25">
      <c r="A3435">
        <v>3433</v>
      </c>
      <c r="B3435" t="s">
        <v>8607</v>
      </c>
      <c r="C3435" s="6" t="s">
        <v>8608</v>
      </c>
      <c r="D3435">
        <v>52</v>
      </c>
      <c r="E3435" t="s">
        <v>46</v>
      </c>
      <c r="F3435" t="s">
        <v>106</v>
      </c>
      <c r="G3435" t="s">
        <v>82</v>
      </c>
      <c r="H3435" t="s">
        <v>82</v>
      </c>
      <c r="I3435" t="s">
        <v>57</v>
      </c>
      <c r="J3435" t="s">
        <v>82</v>
      </c>
      <c r="L3435" t="s">
        <v>70</v>
      </c>
      <c r="N3435" t="s">
        <v>69</v>
      </c>
      <c r="O3435" t="s">
        <v>70</v>
      </c>
      <c r="P3435" t="s">
        <v>82</v>
      </c>
      <c r="S3435" t="s">
        <v>6343</v>
      </c>
      <c r="U3435" t="s">
        <v>42</v>
      </c>
      <c r="W3435" t="s">
        <v>42</v>
      </c>
      <c r="AK3435" t="s">
        <v>42</v>
      </c>
      <c r="AL3435" t="s">
        <v>43</v>
      </c>
    </row>
    <row r="3436" spans="1:38" x14ac:dyDescent="0.25">
      <c r="A3436">
        <v>3434</v>
      </c>
      <c r="B3436" t="s">
        <v>8609</v>
      </c>
      <c r="C3436" s="6" t="s">
        <v>5736</v>
      </c>
      <c r="D3436">
        <v>29</v>
      </c>
      <c r="E3436" t="s">
        <v>46</v>
      </c>
      <c r="F3436" t="s">
        <v>55</v>
      </c>
      <c r="G3436" t="s">
        <v>192</v>
      </c>
      <c r="H3436" t="s">
        <v>82</v>
      </c>
      <c r="I3436" t="s">
        <v>57</v>
      </c>
      <c r="J3436" t="s">
        <v>192</v>
      </c>
      <c r="K3436" t="s">
        <v>82</v>
      </c>
      <c r="L3436" t="s">
        <v>70</v>
      </c>
      <c r="N3436" t="s">
        <v>59</v>
      </c>
      <c r="O3436" t="s">
        <v>70</v>
      </c>
      <c r="P3436" t="s">
        <v>192</v>
      </c>
      <c r="Q3436" t="s">
        <v>82</v>
      </c>
      <c r="R3436" t="s">
        <v>57</v>
      </c>
      <c r="S3436" t="s">
        <v>4607</v>
      </c>
      <c r="U3436" t="s">
        <v>42</v>
      </c>
      <c r="W3436" t="s">
        <v>42</v>
      </c>
      <c r="AC3436" t="s">
        <v>42</v>
      </c>
      <c r="AL3436" t="s">
        <v>43</v>
      </c>
    </row>
    <row r="3437" spans="1:38" x14ac:dyDescent="0.25">
      <c r="A3437">
        <v>3435</v>
      </c>
      <c r="B3437" t="s">
        <v>8610</v>
      </c>
      <c r="C3437" s="6" t="s">
        <v>8611</v>
      </c>
      <c r="D3437">
        <v>35</v>
      </c>
      <c r="E3437" t="s">
        <v>46</v>
      </c>
      <c r="F3437" t="s">
        <v>55</v>
      </c>
      <c r="G3437" t="s">
        <v>208</v>
      </c>
      <c r="H3437" t="s">
        <v>93</v>
      </c>
      <c r="I3437" t="s">
        <v>57</v>
      </c>
      <c r="J3437" t="s">
        <v>208</v>
      </c>
      <c r="L3437" t="s">
        <v>50</v>
      </c>
      <c r="N3437" t="s">
        <v>69</v>
      </c>
      <c r="O3437" t="s">
        <v>70</v>
      </c>
      <c r="P3437" t="s">
        <v>208</v>
      </c>
      <c r="S3437" t="s">
        <v>8612</v>
      </c>
      <c r="U3437" t="s">
        <v>42</v>
      </c>
      <c r="W3437" t="s">
        <v>42</v>
      </c>
      <c r="AC3437" t="s">
        <v>42</v>
      </c>
      <c r="AK3437" t="s">
        <v>42</v>
      </c>
      <c r="AL3437" t="s">
        <v>43</v>
      </c>
    </row>
    <row r="3438" spans="1:38" x14ac:dyDescent="0.25">
      <c r="A3438">
        <v>3436</v>
      </c>
      <c r="B3438" t="s">
        <v>8613</v>
      </c>
      <c r="C3438" s="6" t="s">
        <v>1208</v>
      </c>
      <c r="D3438">
        <v>51</v>
      </c>
      <c r="E3438" t="s">
        <v>46</v>
      </c>
      <c r="F3438" t="s">
        <v>55</v>
      </c>
      <c r="G3438" t="s">
        <v>2153</v>
      </c>
      <c r="H3438" t="s">
        <v>82</v>
      </c>
      <c r="I3438" t="s">
        <v>57</v>
      </c>
      <c r="J3438" t="s">
        <v>82</v>
      </c>
      <c r="K3438" t="s">
        <v>82</v>
      </c>
      <c r="L3438" t="s">
        <v>50</v>
      </c>
      <c r="N3438" t="s">
        <v>1760</v>
      </c>
      <c r="O3438" t="s">
        <v>70</v>
      </c>
      <c r="P3438" t="s">
        <v>2153</v>
      </c>
      <c r="Q3438" t="s">
        <v>82</v>
      </c>
      <c r="S3438" t="s">
        <v>8614</v>
      </c>
      <c r="Y3438" t="s">
        <v>42</v>
      </c>
      <c r="AK3438" t="s">
        <v>42</v>
      </c>
      <c r="AL3438" t="s">
        <v>43</v>
      </c>
    </row>
    <row r="3439" spans="1:38" x14ac:dyDescent="0.25">
      <c r="A3439">
        <v>3437</v>
      </c>
      <c r="B3439" t="s">
        <v>8615</v>
      </c>
      <c r="C3439" s="6" t="s">
        <v>1399</v>
      </c>
      <c r="D3439">
        <v>34</v>
      </c>
      <c r="E3439" t="s">
        <v>46</v>
      </c>
      <c r="F3439" t="s">
        <v>55</v>
      </c>
      <c r="G3439" t="s">
        <v>146</v>
      </c>
      <c r="H3439" t="s">
        <v>49</v>
      </c>
      <c r="J3439" t="s">
        <v>146</v>
      </c>
      <c r="K3439" t="s">
        <v>49</v>
      </c>
      <c r="L3439" t="s">
        <v>70</v>
      </c>
      <c r="N3439" t="s">
        <v>2061</v>
      </c>
      <c r="O3439" t="s">
        <v>70</v>
      </c>
      <c r="S3439" t="s">
        <v>8616</v>
      </c>
      <c r="V3439" t="s">
        <v>42</v>
      </c>
      <c r="AI3439" t="s">
        <v>8617</v>
      </c>
      <c r="AL3439" t="s">
        <v>43</v>
      </c>
    </row>
    <row r="3440" spans="1:38" x14ac:dyDescent="0.25">
      <c r="A3440">
        <v>3438</v>
      </c>
      <c r="B3440" t="s">
        <v>8618</v>
      </c>
      <c r="C3440" s="6" t="s">
        <v>3690</v>
      </c>
      <c r="D3440">
        <v>51</v>
      </c>
      <c r="E3440" t="s">
        <v>46</v>
      </c>
      <c r="F3440" t="s">
        <v>47</v>
      </c>
      <c r="G3440" t="s">
        <v>146</v>
      </c>
      <c r="H3440" t="s">
        <v>49</v>
      </c>
      <c r="I3440" t="s">
        <v>57</v>
      </c>
      <c r="J3440" t="s">
        <v>146</v>
      </c>
      <c r="K3440" t="s">
        <v>49</v>
      </c>
      <c r="L3440" t="s">
        <v>50</v>
      </c>
      <c r="N3440" t="s">
        <v>170</v>
      </c>
      <c r="O3440" t="s">
        <v>70</v>
      </c>
      <c r="P3440" t="s">
        <v>146</v>
      </c>
      <c r="Q3440" t="s">
        <v>49</v>
      </c>
      <c r="R3440" t="s">
        <v>57</v>
      </c>
      <c r="S3440" t="s">
        <v>5358</v>
      </c>
      <c r="V3440" t="s">
        <v>42</v>
      </c>
      <c r="W3440" t="s">
        <v>42</v>
      </c>
      <c r="AL3440" t="s">
        <v>43</v>
      </c>
    </row>
    <row r="3441" spans="1:38" x14ac:dyDescent="0.25">
      <c r="A3441">
        <v>3439</v>
      </c>
      <c r="B3441" t="s">
        <v>8619</v>
      </c>
      <c r="C3441" s="6" t="s">
        <v>3245</v>
      </c>
      <c r="D3441">
        <v>47</v>
      </c>
      <c r="E3441" t="s">
        <v>46</v>
      </c>
      <c r="F3441" t="s">
        <v>55</v>
      </c>
      <c r="G3441" t="s">
        <v>525</v>
      </c>
      <c r="H3441" t="s">
        <v>93</v>
      </c>
      <c r="I3441" t="s">
        <v>57</v>
      </c>
      <c r="J3441" t="s">
        <v>525</v>
      </c>
      <c r="K3441" t="s">
        <v>93</v>
      </c>
      <c r="L3441" t="s">
        <v>70</v>
      </c>
      <c r="N3441" t="s">
        <v>59</v>
      </c>
      <c r="O3441" t="s">
        <v>70</v>
      </c>
      <c r="P3441" t="s">
        <v>525</v>
      </c>
      <c r="Q3441" t="s">
        <v>93</v>
      </c>
      <c r="R3441" t="s">
        <v>57</v>
      </c>
      <c r="S3441" t="s">
        <v>8620</v>
      </c>
      <c r="W3441" t="s">
        <v>42</v>
      </c>
      <c r="AL3441" t="s">
        <v>43</v>
      </c>
    </row>
    <row r="3442" spans="1:38" x14ac:dyDescent="0.25">
      <c r="A3442">
        <v>3440</v>
      </c>
      <c r="B3442" t="s">
        <v>8621</v>
      </c>
      <c r="C3442" s="6" t="s">
        <v>8622</v>
      </c>
      <c r="D3442">
        <v>24</v>
      </c>
      <c r="E3442" t="s">
        <v>46</v>
      </c>
      <c r="F3442" t="s">
        <v>55</v>
      </c>
      <c r="G3442" t="s">
        <v>1548</v>
      </c>
      <c r="H3442" t="s">
        <v>251</v>
      </c>
      <c r="I3442" t="s">
        <v>57</v>
      </c>
      <c r="J3442" t="s">
        <v>82</v>
      </c>
      <c r="K3442" t="s">
        <v>82</v>
      </c>
      <c r="L3442" t="s">
        <v>50</v>
      </c>
      <c r="N3442" t="s">
        <v>350</v>
      </c>
      <c r="O3442" t="s">
        <v>60</v>
      </c>
      <c r="S3442" t="s">
        <v>8623</v>
      </c>
      <c r="U3442" t="s">
        <v>42</v>
      </c>
      <c r="V3442" t="s">
        <v>42</v>
      </c>
      <c r="AK3442" t="s">
        <v>42</v>
      </c>
      <c r="AL3442" t="s">
        <v>43</v>
      </c>
    </row>
    <row r="3443" spans="1:38" x14ac:dyDescent="0.25">
      <c r="A3443">
        <v>3441</v>
      </c>
      <c r="B3443" t="s">
        <v>8624</v>
      </c>
      <c r="C3443" s="6" t="s">
        <v>2064</v>
      </c>
      <c r="D3443">
        <v>46</v>
      </c>
      <c r="E3443" t="s">
        <v>46</v>
      </c>
      <c r="F3443" t="s">
        <v>55</v>
      </c>
      <c r="G3443" t="s">
        <v>1337</v>
      </c>
      <c r="H3443" t="s">
        <v>93</v>
      </c>
      <c r="I3443" t="s">
        <v>57</v>
      </c>
      <c r="J3443" t="s">
        <v>1337</v>
      </c>
      <c r="K3443" t="s">
        <v>93</v>
      </c>
      <c r="L3443" t="s">
        <v>70</v>
      </c>
      <c r="O3443" t="s">
        <v>70</v>
      </c>
      <c r="P3443" t="s">
        <v>1337</v>
      </c>
      <c r="Q3443" t="s">
        <v>93</v>
      </c>
      <c r="R3443" t="s">
        <v>57</v>
      </c>
      <c r="S3443" t="s">
        <v>8625</v>
      </c>
      <c r="U3443" t="s">
        <v>42</v>
      </c>
      <c r="AK3443" t="s">
        <v>42</v>
      </c>
      <c r="AL3443" t="s">
        <v>43</v>
      </c>
    </row>
    <row r="3444" spans="1:38" x14ac:dyDescent="0.25">
      <c r="A3444">
        <v>3442</v>
      </c>
      <c r="B3444" t="s">
        <v>8626</v>
      </c>
      <c r="C3444" s="6" t="s">
        <v>1000</v>
      </c>
      <c r="D3444">
        <v>43</v>
      </c>
      <c r="E3444" t="s">
        <v>54</v>
      </c>
      <c r="F3444" t="s">
        <v>55</v>
      </c>
      <c r="G3444" t="s">
        <v>201</v>
      </c>
      <c r="H3444" t="s">
        <v>202</v>
      </c>
      <c r="I3444" t="s">
        <v>57</v>
      </c>
      <c r="J3444" t="s">
        <v>201</v>
      </c>
      <c r="K3444" t="s">
        <v>202</v>
      </c>
      <c r="L3444" t="s">
        <v>50</v>
      </c>
      <c r="O3444" t="s">
        <v>70</v>
      </c>
      <c r="S3444" t="s">
        <v>221</v>
      </c>
      <c r="U3444" t="s">
        <v>42</v>
      </c>
      <c r="AA3444" t="s">
        <v>42</v>
      </c>
      <c r="AK3444" t="s">
        <v>42</v>
      </c>
      <c r="AL3444" t="s">
        <v>43</v>
      </c>
    </row>
    <row r="3445" spans="1:38" x14ac:dyDescent="0.25">
      <c r="A3445">
        <v>3443</v>
      </c>
      <c r="B3445" t="s">
        <v>8627</v>
      </c>
      <c r="C3445" s="6" t="s">
        <v>4072</v>
      </c>
      <c r="D3445">
        <v>54</v>
      </c>
      <c r="E3445" t="s">
        <v>46</v>
      </c>
      <c r="F3445" t="s">
        <v>106</v>
      </c>
      <c r="G3445" t="s">
        <v>1804</v>
      </c>
      <c r="J3445" t="s">
        <v>82</v>
      </c>
      <c r="L3445" t="s">
        <v>50</v>
      </c>
      <c r="N3445" t="s">
        <v>59</v>
      </c>
      <c r="O3445" t="s">
        <v>70</v>
      </c>
      <c r="S3445" t="s">
        <v>180</v>
      </c>
      <c r="T3445" t="s">
        <v>7760</v>
      </c>
      <c r="W3445" t="s">
        <v>42</v>
      </c>
      <c r="AL3445" t="s">
        <v>43</v>
      </c>
    </row>
    <row r="3446" spans="1:38" x14ac:dyDescent="0.25">
      <c r="A3446">
        <v>3444</v>
      </c>
      <c r="B3446" t="s">
        <v>8628</v>
      </c>
      <c r="C3446" s="6" t="s">
        <v>1469</v>
      </c>
      <c r="D3446">
        <v>30</v>
      </c>
      <c r="E3446" t="s">
        <v>54</v>
      </c>
      <c r="F3446" t="s">
        <v>55</v>
      </c>
      <c r="G3446" t="s">
        <v>395</v>
      </c>
      <c r="H3446" t="s">
        <v>49</v>
      </c>
      <c r="I3446" t="s">
        <v>57</v>
      </c>
      <c r="J3446" t="s">
        <v>146</v>
      </c>
      <c r="L3446" t="s">
        <v>50</v>
      </c>
      <c r="N3446" t="s">
        <v>69</v>
      </c>
      <c r="O3446" t="s">
        <v>70</v>
      </c>
      <c r="P3446" t="s">
        <v>395</v>
      </c>
      <c r="S3446" t="s">
        <v>7286</v>
      </c>
      <c r="U3446" t="s">
        <v>42</v>
      </c>
      <c r="V3446" t="s">
        <v>42</v>
      </c>
      <c r="W3446" t="s">
        <v>42</v>
      </c>
      <c r="AK3446" t="s">
        <v>42</v>
      </c>
      <c r="AL3446" t="s">
        <v>43</v>
      </c>
    </row>
    <row r="3447" spans="1:38" x14ac:dyDescent="0.25">
      <c r="A3447">
        <v>3445</v>
      </c>
      <c r="B3447" t="s">
        <v>8629</v>
      </c>
      <c r="C3447" s="6" t="s">
        <v>1232</v>
      </c>
      <c r="D3447">
        <v>45</v>
      </c>
      <c r="E3447" t="s">
        <v>46</v>
      </c>
      <c r="F3447" t="s">
        <v>732</v>
      </c>
      <c r="G3447" t="s">
        <v>82</v>
      </c>
      <c r="H3447" t="s">
        <v>82</v>
      </c>
      <c r="I3447" t="s">
        <v>57</v>
      </c>
      <c r="J3447" t="s">
        <v>82</v>
      </c>
      <c r="K3447" t="s">
        <v>82</v>
      </c>
      <c r="L3447" t="s">
        <v>34</v>
      </c>
      <c r="M3447" t="s">
        <v>8630</v>
      </c>
      <c r="N3447" t="s">
        <v>59</v>
      </c>
      <c r="O3447" t="s">
        <v>298</v>
      </c>
      <c r="P3447" t="s">
        <v>82</v>
      </c>
      <c r="Q3447" t="s">
        <v>82</v>
      </c>
      <c r="S3447" t="s">
        <v>1376</v>
      </c>
      <c r="W3447" t="s">
        <v>42</v>
      </c>
      <c r="X3447" t="s">
        <v>42</v>
      </c>
      <c r="AK3447" t="s">
        <v>42</v>
      </c>
      <c r="AL3447" t="s">
        <v>43</v>
      </c>
    </row>
    <row r="3448" spans="1:38" x14ac:dyDescent="0.25">
      <c r="A3448">
        <v>3446</v>
      </c>
      <c r="B3448" t="s">
        <v>8631</v>
      </c>
      <c r="C3448" s="6" t="s">
        <v>1363</v>
      </c>
      <c r="D3448">
        <v>40</v>
      </c>
      <c r="E3448" t="s">
        <v>54</v>
      </c>
      <c r="F3448" t="s">
        <v>55</v>
      </c>
      <c r="G3448" t="s">
        <v>503</v>
      </c>
      <c r="H3448" t="s">
        <v>82</v>
      </c>
      <c r="I3448" t="s">
        <v>57</v>
      </c>
      <c r="J3448" t="s">
        <v>502</v>
      </c>
      <c r="K3448" t="s">
        <v>82</v>
      </c>
      <c r="L3448" t="s">
        <v>34</v>
      </c>
      <c r="O3448" t="s">
        <v>34</v>
      </c>
      <c r="P3448" t="s">
        <v>502</v>
      </c>
      <c r="Q3448" t="s">
        <v>82</v>
      </c>
      <c r="R3448" t="s">
        <v>57</v>
      </c>
      <c r="S3448" t="s">
        <v>8632</v>
      </c>
      <c r="U3448" t="s">
        <v>42</v>
      </c>
      <c r="AA3448" t="s">
        <v>42</v>
      </c>
      <c r="AK3448" t="s">
        <v>42</v>
      </c>
      <c r="AL3448" t="s">
        <v>43</v>
      </c>
    </row>
    <row r="3449" spans="1:38" x14ac:dyDescent="0.25">
      <c r="A3449">
        <v>3447</v>
      </c>
      <c r="B3449" t="s">
        <v>8633</v>
      </c>
      <c r="C3449" s="6" t="s">
        <v>3251</v>
      </c>
      <c r="D3449">
        <v>31</v>
      </c>
      <c r="E3449" t="s">
        <v>46</v>
      </c>
      <c r="F3449" t="s">
        <v>55</v>
      </c>
      <c r="G3449" t="s">
        <v>178</v>
      </c>
      <c r="H3449" t="s">
        <v>82</v>
      </c>
      <c r="J3449" t="s">
        <v>1899</v>
      </c>
      <c r="K3449" t="s">
        <v>82</v>
      </c>
      <c r="M3449" t="s">
        <v>951</v>
      </c>
      <c r="N3449" t="s">
        <v>2203</v>
      </c>
      <c r="O3449" t="s">
        <v>34</v>
      </c>
      <c r="S3449" t="s">
        <v>2204</v>
      </c>
      <c r="Y3449" t="s">
        <v>42</v>
      </c>
      <c r="AL3449" t="s">
        <v>43</v>
      </c>
    </row>
    <row r="3450" spans="1:38" x14ac:dyDescent="0.25">
      <c r="A3450">
        <v>3448</v>
      </c>
      <c r="B3450" t="s">
        <v>8634</v>
      </c>
      <c r="C3450" s="6" t="s">
        <v>3297</v>
      </c>
      <c r="D3450">
        <v>71</v>
      </c>
      <c r="E3450" t="s">
        <v>46</v>
      </c>
      <c r="F3450" t="s">
        <v>47</v>
      </c>
      <c r="G3450" t="s">
        <v>87</v>
      </c>
      <c r="H3450" t="s">
        <v>82</v>
      </c>
      <c r="I3450" t="s">
        <v>57</v>
      </c>
      <c r="J3450" t="s">
        <v>87</v>
      </c>
      <c r="K3450" t="s">
        <v>82</v>
      </c>
      <c r="L3450" t="s">
        <v>70</v>
      </c>
      <c r="N3450" t="s">
        <v>59</v>
      </c>
      <c r="O3450" t="s">
        <v>60</v>
      </c>
      <c r="S3450" t="s">
        <v>6570</v>
      </c>
      <c r="U3450" t="s">
        <v>42</v>
      </c>
      <c r="AA3450" t="s">
        <v>42</v>
      </c>
      <c r="AL3450" t="s">
        <v>43</v>
      </c>
    </row>
    <row r="3451" spans="1:38" x14ac:dyDescent="0.25">
      <c r="A3451">
        <v>3449</v>
      </c>
      <c r="B3451" t="s">
        <v>8635</v>
      </c>
      <c r="C3451" s="6" t="s">
        <v>8636</v>
      </c>
      <c r="D3451">
        <v>59</v>
      </c>
      <c r="E3451" t="s">
        <v>54</v>
      </c>
      <c r="F3451" t="s">
        <v>106</v>
      </c>
      <c r="G3451" t="s">
        <v>208</v>
      </c>
      <c r="H3451" t="s">
        <v>93</v>
      </c>
      <c r="J3451" t="s">
        <v>208</v>
      </c>
      <c r="K3451" t="s">
        <v>93</v>
      </c>
      <c r="L3451" t="s">
        <v>70</v>
      </c>
      <c r="N3451" t="s">
        <v>102</v>
      </c>
      <c r="O3451" t="s">
        <v>70</v>
      </c>
      <c r="S3451" t="s">
        <v>111</v>
      </c>
      <c r="V3451" t="s">
        <v>42</v>
      </c>
      <c r="AL3451" t="s">
        <v>43</v>
      </c>
    </row>
    <row r="3452" spans="1:38" x14ac:dyDescent="0.25">
      <c r="A3452">
        <v>3450</v>
      </c>
      <c r="B3452" t="s">
        <v>8637</v>
      </c>
      <c r="C3452" s="6" t="s">
        <v>484</v>
      </c>
      <c r="D3452">
        <v>47</v>
      </c>
      <c r="E3452" t="s">
        <v>46</v>
      </c>
      <c r="F3452" t="s">
        <v>55</v>
      </c>
      <c r="G3452" t="s">
        <v>178</v>
      </c>
      <c r="H3452" t="s">
        <v>82</v>
      </c>
      <c r="I3452" t="s">
        <v>57</v>
      </c>
      <c r="J3452" t="s">
        <v>178</v>
      </c>
      <c r="L3452" t="s">
        <v>50</v>
      </c>
      <c r="N3452" t="s">
        <v>59</v>
      </c>
      <c r="O3452" t="s">
        <v>287</v>
      </c>
      <c r="P3452" t="s">
        <v>178</v>
      </c>
      <c r="S3452" t="s">
        <v>8638</v>
      </c>
      <c r="U3452" t="s">
        <v>42</v>
      </c>
      <c r="W3452" t="s">
        <v>42</v>
      </c>
      <c r="AA3452" t="s">
        <v>42</v>
      </c>
      <c r="AK3452" t="s">
        <v>42</v>
      </c>
      <c r="AL3452" t="s">
        <v>43</v>
      </c>
    </row>
    <row r="3453" spans="1:38" x14ac:dyDescent="0.25">
      <c r="A3453">
        <v>3451</v>
      </c>
      <c r="B3453" t="s">
        <v>8639</v>
      </c>
      <c r="C3453" s="6" t="s">
        <v>5789</v>
      </c>
      <c r="D3453">
        <v>35</v>
      </c>
      <c r="E3453" t="s">
        <v>54</v>
      </c>
      <c r="F3453" t="s">
        <v>74</v>
      </c>
      <c r="G3453" t="s">
        <v>146</v>
      </c>
      <c r="H3453" t="s">
        <v>49</v>
      </c>
      <c r="I3453" t="s">
        <v>57</v>
      </c>
      <c r="J3453" t="s">
        <v>146</v>
      </c>
      <c r="L3453" t="s">
        <v>50</v>
      </c>
      <c r="N3453" t="s">
        <v>69</v>
      </c>
      <c r="O3453" t="s">
        <v>60</v>
      </c>
      <c r="P3453" t="s">
        <v>61</v>
      </c>
      <c r="S3453" t="s">
        <v>8640</v>
      </c>
      <c r="U3453" t="s">
        <v>42</v>
      </c>
      <c r="W3453" t="s">
        <v>42</v>
      </c>
      <c r="AA3453" t="s">
        <v>42</v>
      </c>
      <c r="AK3453" t="s">
        <v>42</v>
      </c>
      <c r="AL3453" t="s">
        <v>43</v>
      </c>
    </row>
    <row r="3454" spans="1:38" x14ac:dyDescent="0.25">
      <c r="A3454">
        <v>3452</v>
      </c>
      <c r="B3454" t="s">
        <v>8641</v>
      </c>
      <c r="C3454" s="6" t="s">
        <v>5414</v>
      </c>
      <c r="D3454">
        <v>51</v>
      </c>
      <c r="E3454" t="s">
        <v>46</v>
      </c>
      <c r="F3454" t="s">
        <v>55</v>
      </c>
      <c r="G3454" t="s">
        <v>305</v>
      </c>
      <c r="H3454" t="s">
        <v>93</v>
      </c>
      <c r="I3454" t="s">
        <v>57</v>
      </c>
      <c r="J3454" t="s">
        <v>305</v>
      </c>
      <c r="K3454" t="s">
        <v>93</v>
      </c>
      <c r="L3454" t="s">
        <v>70</v>
      </c>
      <c r="O3454" t="s">
        <v>60</v>
      </c>
      <c r="S3454" t="s">
        <v>8642</v>
      </c>
      <c r="U3454" t="s">
        <v>42</v>
      </c>
      <c r="AA3454" t="s">
        <v>42</v>
      </c>
      <c r="AC3454" t="s">
        <v>42</v>
      </c>
      <c r="AK3454" t="s">
        <v>42</v>
      </c>
      <c r="AL3454" t="s">
        <v>43</v>
      </c>
    </row>
    <row r="3455" spans="1:38" x14ac:dyDescent="0.25">
      <c r="A3455">
        <v>3453</v>
      </c>
      <c r="B3455" t="s">
        <v>8643</v>
      </c>
      <c r="C3455" s="6" t="s">
        <v>6469</v>
      </c>
      <c r="D3455">
        <v>44</v>
      </c>
      <c r="E3455" t="s">
        <v>46</v>
      </c>
      <c r="F3455" t="s">
        <v>106</v>
      </c>
      <c r="G3455" t="s">
        <v>238</v>
      </c>
      <c r="J3455" t="s">
        <v>58</v>
      </c>
      <c r="K3455" t="s">
        <v>49</v>
      </c>
      <c r="L3455" t="s">
        <v>34</v>
      </c>
      <c r="N3455" t="s">
        <v>170</v>
      </c>
      <c r="O3455" t="s">
        <v>70</v>
      </c>
      <c r="S3455" t="s">
        <v>8644</v>
      </c>
      <c r="U3455" t="s">
        <v>42</v>
      </c>
      <c r="V3455" t="s">
        <v>42</v>
      </c>
      <c r="AL3455" t="s">
        <v>43</v>
      </c>
    </row>
    <row r="3456" spans="1:38" x14ac:dyDescent="0.25">
      <c r="A3456">
        <v>3454</v>
      </c>
      <c r="B3456" t="s">
        <v>8645</v>
      </c>
      <c r="C3456" s="6" t="s">
        <v>4704</v>
      </c>
      <c r="D3456">
        <v>49</v>
      </c>
      <c r="E3456" t="s">
        <v>46</v>
      </c>
      <c r="F3456" t="s">
        <v>55</v>
      </c>
      <c r="G3456" t="s">
        <v>82</v>
      </c>
      <c r="H3456" t="s">
        <v>82</v>
      </c>
      <c r="I3456" t="s">
        <v>57</v>
      </c>
      <c r="J3456" t="s">
        <v>82</v>
      </c>
      <c r="K3456" t="s">
        <v>82</v>
      </c>
      <c r="L3456" t="s">
        <v>70</v>
      </c>
      <c r="N3456" t="s">
        <v>350</v>
      </c>
      <c r="O3456" t="s">
        <v>70</v>
      </c>
      <c r="P3456" t="s">
        <v>82</v>
      </c>
      <c r="Q3456" t="s">
        <v>82</v>
      </c>
      <c r="R3456" t="s">
        <v>57</v>
      </c>
      <c r="S3456" t="s">
        <v>5024</v>
      </c>
      <c r="V3456" t="s">
        <v>42</v>
      </c>
      <c r="W3456" t="s">
        <v>42</v>
      </c>
      <c r="X3456" t="s">
        <v>42</v>
      </c>
      <c r="AA3456" t="s">
        <v>42</v>
      </c>
      <c r="AL3456" t="s">
        <v>43</v>
      </c>
    </row>
    <row r="3457" spans="1:38" x14ac:dyDescent="0.25">
      <c r="A3457">
        <v>3455</v>
      </c>
      <c r="B3457" t="s">
        <v>8646</v>
      </c>
      <c r="C3457" s="6" t="s">
        <v>8647</v>
      </c>
      <c r="D3457">
        <v>56</v>
      </c>
      <c r="E3457" t="s">
        <v>46</v>
      </c>
      <c r="F3457" t="s">
        <v>55</v>
      </c>
      <c r="G3457" t="s">
        <v>525</v>
      </c>
      <c r="H3457" t="s">
        <v>93</v>
      </c>
      <c r="I3457" t="s">
        <v>57</v>
      </c>
      <c r="J3457" t="s">
        <v>93</v>
      </c>
      <c r="K3457" t="s">
        <v>93</v>
      </c>
      <c r="L3457" t="s">
        <v>50</v>
      </c>
      <c r="O3457" t="s">
        <v>70</v>
      </c>
      <c r="P3457" t="s">
        <v>525</v>
      </c>
      <c r="Q3457" t="s">
        <v>93</v>
      </c>
      <c r="R3457" t="s">
        <v>57</v>
      </c>
      <c r="S3457" t="s">
        <v>8648</v>
      </c>
      <c r="U3457" t="s">
        <v>42</v>
      </c>
      <c r="AA3457" t="s">
        <v>42</v>
      </c>
      <c r="AD3457" t="s">
        <v>42</v>
      </c>
      <c r="AK3457" t="s">
        <v>42</v>
      </c>
      <c r="AL3457" t="s">
        <v>43</v>
      </c>
    </row>
    <row r="3458" spans="1:38" x14ac:dyDescent="0.25">
      <c r="A3458">
        <v>3456</v>
      </c>
      <c r="B3458" t="s">
        <v>8649</v>
      </c>
      <c r="C3458" s="6" t="s">
        <v>3066</v>
      </c>
      <c r="D3458">
        <v>35</v>
      </c>
      <c r="E3458" t="s">
        <v>46</v>
      </c>
      <c r="F3458" t="s">
        <v>47</v>
      </c>
      <c r="G3458" t="s">
        <v>165</v>
      </c>
      <c r="H3458" t="s">
        <v>93</v>
      </c>
      <c r="I3458" t="s">
        <v>57</v>
      </c>
      <c r="J3458" t="s">
        <v>208</v>
      </c>
      <c r="L3458" t="s">
        <v>50</v>
      </c>
      <c r="N3458" t="s">
        <v>69</v>
      </c>
      <c r="O3458" t="s">
        <v>975</v>
      </c>
      <c r="P3458" t="s">
        <v>208</v>
      </c>
      <c r="S3458" t="s">
        <v>8650</v>
      </c>
      <c r="U3458" t="s">
        <v>42</v>
      </c>
      <c r="W3458" t="s">
        <v>42</v>
      </c>
      <c r="AK3458" t="s">
        <v>42</v>
      </c>
      <c r="AL3458" t="s">
        <v>43</v>
      </c>
    </row>
    <row r="3459" spans="1:38" x14ac:dyDescent="0.25">
      <c r="A3459">
        <v>3457</v>
      </c>
      <c r="B3459" t="s">
        <v>8651</v>
      </c>
      <c r="C3459" s="6" t="s">
        <v>5408</v>
      </c>
      <c r="D3459">
        <v>35</v>
      </c>
      <c r="E3459" t="s">
        <v>46</v>
      </c>
      <c r="F3459" t="s">
        <v>55</v>
      </c>
      <c r="G3459" t="s">
        <v>208</v>
      </c>
      <c r="H3459" t="s">
        <v>93</v>
      </c>
      <c r="I3459" t="s">
        <v>57</v>
      </c>
      <c r="J3459" t="s">
        <v>208</v>
      </c>
      <c r="K3459" t="s">
        <v>93</v>
      </c>
      <c r="L3459" t="s">
        <v>34</v>
      </c>
      <c r="M3459" t="s">
        <v>951</v>
      </c>
      <c r="N3459" t="s">
        <v>350</v>
      </c>
      <c r="O3459" t="s">
        <v>70</v>
      </c>
      <c r="P3459" t="s">
        <v>208</v>
      </c>
      <c r="Q3459" t="s">
        <v>93</v>
      </c>
      <c r="S3459" t="s">
        <v>8652</v>
      </c>
      <c r="V3459" t="s">
        <v>42</v>
      </c>
      <c r="W3459" t="s">
        <v>42</v>
      </c>
      <c r="AD3459" t="s">
        <v>42</v>
      </c>
      <c r="AK3459" t="s">
        <v>42</v>
      </c>
      <c r="AL3459" t="s">
        <v>43</v>
      </c>
    </row>
    <row r="3460" spans="1:38" x14ac:dyDescent="0.25">
      <c r="A3460">
        <v>3458</v>
      </c>
      <c r="B3460" t="s">
        <v>8653</v>
      </c>
      <c r="C3460" s="6" t="s">
        <v>3310</v>
      </c>
      <c r="D3460">
        <v>28</v>
      </c>
      <c r="E3460" t="s">
        <v>46</v>
      </c>
      <c r="F3460" t="s">
        <v>55</v>
      </c>
      <c r="G3460" t="s">
        <v>238</v>
      </c>
      <c r="J3460" t="s">
        <v>238</v>
      </c>
      <c r="K3460" t="s">
        <v>93</v>
      </c>
      <c r="L3460" t="s">
        <v>70</v>
      </c>
      <c r="N3460" t="s">
        <v>170</v>
      </c>
      <c r="O3460" t="s">
        <v>70</v>
      </c>
      <c r="S3460" t="s">
        <v>8654</v>
      </c>
      <c r="U3460" t="s">
        <v>42</v>
      </c>
      <c r="V3460" t="s">
        <v>42</v>
      </c>
      <c r="AC3460" t="s">
        <v>42</v>
      </c>
      <c r="AL3460" t="s">
        <v>43</v>
      </c>
    </row>
    <row r="3461" spans="1:38" x14ac:dyDescent="0.25">
      <c r="A3461">
        <v>3459</v>
      </c>
      <c r="B3461" t="s">
        <v>8655</v>
      </c>
      <c r="C3461" s="6" t="s">
        <v>5799</v>
      </c>
      <c r="D3461">
        <v>42</v>
      </c>
      <c r="E3461" t="s">
        <v>54</v>
      </c>
      <c r="F3461" t="s">
        <v>55</v>
      </c>
      <c r="G3461" t="s">
        <v>238</v>
      </c>
      <c r="H3461" t="s">
        <v>93</v>
      </c>
      <c r="J3461" t="s">
        <v>238</v>
      </c>
      <c r="K3461" t="s">
        <v>93</v>
      </c>
      <c r="L3461" t="s">
        <v>70</v>
      </c>
      <c r="N3461" t="s">
        <v>102</v>
      </c>
      <c r="O3461" t="s">
        <v>70</v>
      </c>
      <c r="S3461" t="s">
        <v>103</v>
      </c>
      <c r="Y3461" t="s">
        <v>42</v>
      </c>
      <c r="AL3461" t="s">
        <v>43</v>
      </c>
    </row>
    <row r="3462" spans="1:38" x14ac:dyDescent="0.25">
      <c r="A3462">
        <v>3460</v>
      </c>
      <c r="B3462" t="s">
        <v>8656</v>
      </c>
      <c r="C3462" s="6" t="s">
        <v>4851</v>
      </c>
      <c r="D3462">
        <v>46</v>
      </c>
      <c r="E3462" t="s">
        <v>54</v>
      </c>
      <c r="F3462" t="s">
        <v>47</v>
      </c>
      <c r="G3462" t="s">
        <v>178</v>
      </c>
      <c r="H3462" t="s">
        <v>82</v>
      </c>
      <c r="I3462" t="s">
        <v>57</v>
      </c>
      <c r="J3462" t="s">
        <v>178</v>
      </c>
      <c r="K3462" t="s">
        <v>82</v>
      </c>
      <c r="L3462" t="s">
        <v>70</v>
      </c>
      <c r="N3462" t="s">
        <v>170</v>
      </c>
      <c r="O3462" t="s">
        <v>70</v>
      </c>
      <c r="P3462" t="s">
        <v>178</v>
      </c>
      <c r="Q3462" t="s">
        <v>82</v>
      </c>
      <c r="R3462" t="s">
        <v>57</v>
      </c>
      <c r="S3462" t="s">
        <v>8657</v>
      </c>
      <c r="U3462" t="s">
        <v>42</v>
      </c>
      <c r="V3462" t="s">
        <v>42</v>
      </c>
      <c r="AA3462" t="s">
        <v>42</v>
      </c>
      <c r="AL3462" t="s">
        <v>43</v>
      </c>
    </row>
    <row r="3463" spans="1:38" x14ac:dyDescent="0.25">
      <c r="A3463">
        <v>3461</v>
      </c>
      <c r="B3463" t="s">
        <v>8658</v>
      </c>
      <c r="C3463" s="6" t="s">
        <v>8659</v>
      </c>
      <c r="D3463">
        <v>24</v>
      </c>
      <c r="E3463" t="s">
        <v>46</v>
      </c>
      <c r="F3463" t="s">
        <v>55</v>
      </c>
      <c r="G3463" t="s">
        <v>341</v>
      </c>
      <c r="H3463" t="s">
        <v>101</v>
      </c>
      <c r="J3463" t="s">
        <v>341</v>
      </c>
      <c r="K3463" t="s">
        <v>101</v>
      </c>
      <c r="L3463" t="s">
        <v>50</v>
      </c>
      <c r="N3463" t="s">
        <v>269</v>
      </c>
      <c r="O3463" t="s">
        <v>1796</v>
      </c>
      <c r="S3463" t="s">
        <v>89</v>
      </c>
      <c r="U3463" t="s">
        <v>42</v>
      </c>
      <c r="AL3463" t="s">
        <v>43</v>
      </c>
    </row>
    <row r="3464" spans="1:38" x14ac:dyDescent="0.25">
      <c r="A3464">
        <v>3462</v>
      </c>
      <c r="B3464" t="s">
        <v>8660</v>
      </c>
      <c r="C3464" s="6" t="s">
        <v>4387</v>
      </c>
      <c r="D3464">
        <v>42</v>
      </c>
      <c r="E3464" t="s">
        <v>54</v>
      </c>
      <c r="F3464" t="s">
        <v>55</v>
      </c>
      <c r="G3464" t="s">
        <v>1624</v>
      </c>
      <c r="H3464" t="s">
        <v>101</v>
      </c>
      <c r="I3464" t="s">
        <v>57</v>
      </c>
      <c r="J3464" t="s">
        <v>341</v>
      </c>
      <c r="K3464" t="s">
        <v>101</v>
      </c>
      <c r="L3464" t="s">
        <v>50</v>
      </c>
      <c r="N3464" t="s">
        <v>59</v>
      </c>
      <c r="O3464" t="s">
        <v>70</v>
      </c>
      <c r="P3464" t="s">
        <v>1624</v>
      </c>
      <c r="Q3464" t="s">
        <v>101</v>
      </c>
      <c r="S3464" t="s">
        <v>8661</v>
      </c>
      <c r="W3464" t="s">
        <v>42</v>
      </c>
      <c r="AC3464" t="s">
        <v>42</v>
      </c>
      <c r="AK3464" t="s">
        <v>42</v>
      </c>
      <c r="AL3464" t="s">
        <v>43</v>
      </c>
    </row>
    <row r="3465" spans="1:38" x14ac:dyDescent="0.25">
      <c r="A3465">
        <v>3463</v>
      </c>
      <c r="B3465" t="s">
        <v>8662</v>
      </c>
      <c r="C3465" s="6" t="s">
        <v>5466</v>
      </c>
      <c r="D3465">
        <v>45</v>
      </c>
      <c r="E3465" t="s">
        <v>54</v>
      </c>
      <c r="F3465" t="s">
        <v>55</v>
      </c>
      <c r="G3465" t="s">
        <v>1731</v>
      </c>
      <c r="H3465" t="s">
        <v>93</v>
      </c>
      <c r="J3465" t="s">
        <v>1731</v>
      </c>
      <c r="K3465" t="s">
        <v>93</v>
      </c>
      <c r="L3465" t="s">
        <v>70</v>
      </c>
      <c r="N3465" t="s">
        <v>59</v>
      </c>
      <c r="O3465" t="s">
        <v>70</v>
      </c>
      <c r="S3465" t="s">
        <v>8663</v>
      </c>
      <c r="U3465" t="s">
        <v>42</v>
      </c>
      <c r="V3465" t="s">
        <v>42</v>
      </c>
      <c r="AL3465" t="s">
        <v>43</v>
      </c>
    </row>
    <row r="3466" spans="1:38" x14ac:dyDescent="0.25">
      <c r="A3466">
        <v>3464</v>
      </c>
      <c r="B3466" t="s">
        <v>8664</v>
      </c>
      <c r="C3466" s="6" t="s">
        <v>509</v>
      </c>
      <c r="D3466">
        <v>51</v>
      </c>
      <c r="E3466" t="s">
        <v>46</v>
      </c>
      <c r="F3466" t="s">
        <v>55</v>
      </c>
      <c r="G3466" t="s">
        <v>1243</v>
      </c>
      <c r="H3466" t="s">
        <v>82</v>
      </c>
      <c r="I3466" t="s">
        <v>57</v>
      </c>
      <c r="J3466" t="s">
        <v>1243</v>
      </c>
      <c r="K3466" t="s">
        <v>82</v>
      </c>
      <c r="L3466" t="s">
        <v>70</v>
      </c>
      <c r="N3466" t="s">
        <v>59</v>
      </c>
      <c r="O3466" t="s">
        <v>70</v>
      </c>
      <c r="P3466" t="s">
        <v>1243</v>
      </c>
      <c r="Q3466" t="s">
        <v>82</v>
      </c>
      <c r="S3466" t="s">
        <v>412</v>
      </c>
      <c r="W3466" t="s">
        <v>42</v>
      </c>
      <c r="AK3466" t="s">
        <v>42</v>
      </c>
      <c r="AL3466" t="s">
        <v>43</v>
      </c>
    </row>
    <row r="3467" spans="1:38" x14ac:dyDescent="0.25">
      <c r="A3467">
        <v>3465</v>
      </c>
      <c r="B3467" t="s">
        <v>8665</v>
      </c>
      <c r="C3467" s="6" t="s">
        <v>3796</v>
      </c>
      <c r="D3467">
        <v>51</v>
      </c>
      <c r="E3467" t="s">
        <v>46</v>
      </c>
      <c r="F3467" t="s">
        <v>55</v>
      </c>
      <c r="G3467" t="s">
        <v>842</v>
      </c>
      <c r="H3467" t="s">
        <v>82</v>
      </c>
      <c r="J3467" t="s">
        <v>679</v>
      </c>
      <c r="K3467" t="s">
        <v>251</v>
      </c>
      <c r="L3467" t="s">
        <v>50</v>
      </c>
      <c r="N3467" t="s">
        <v>59</v>
      </c>
      <c r="O3467" t="s">
        <v>70</v>
      </c>
      <c r="S3467" t="s">
        <v>8666</v>
      </c>
      <c r="V3467" t="s">
        <v>42</v>
      </c>
      <c r="AL3467" t="s">
        <v>43</v>
      </c>
    </row>
    <row r="3468" spans="1:38" x14ac:dyDescent="0.25">
      <c r="A3468">
        <v>3466</v>
      </c>
      <c r="B3468" t="s">
        <v>8667</v>
      </c>
      <c r="C3468" s="6" t="s">
        <v>2416</v>
      </c>
      <c r="D3468">
        <v>45</v>
      </c>
      <c r="E3468" t="s">
        <v>54</v>
      </c>
      <c r="F3468" t="s">
        <v>55</v>
      </c>
      <c r="G3468" t="s">
        <v>812</v>
      </c>
      <c r="H3468" t="s">
        <v>202</v>
      </c>
      <c r="I3468" t="s">
        <v>57</v>
      </c>
      <c r="J3468" t="s">
        <v>208</v>
      </c>
      <c r="K3468" t="s">
        <v>93</v>
      </c>
      <c r="L3468" t="s">
        <v>50</v>
      </c>
      <c r="O3468" t="s">
        <v>70</v>
      </c>
      <c r="P3468" t="s">
        <v>93</v>
      </c>
      <c r="S3468" t="s">
        <v>8668</v>
      </c>
      <c r="U3468" t="s">
        <v>42</v>
      </c>
      <c r="AC3468" t="s">
        <v>42</v>
      </c>
      <c r="AK3468" t="s">
        <v>42</v>
      </c>
      <c r="AL3468" t="s">
        <v>43</v>
      </c>
    </row>
    <row r="3469" spans="1:38" x14ac:dyDescent="0.25">
      <c r="A3469">
        <v>3467</v>
      </c>
      <c r="B3469" t="s">
        <v>8669</v>
      </c>
      <c r="C3469" s="6" t="s">
        <v>5452</v>
      </c>
      <c r="D3469">
        <v>46</v>
      </c>
      <c r="E3469" t="s">
        <v>46</v>
      </c>
      <c r="F3469" t="s">
        <v>55</v>
      </c>
      <c r="G3469" t="s">
        <v>8670</v>
      </c>
      <c r="J3469" t="s">
        <v>485</v>
      </c>
      <c r="K3469" t="s">
        <v>101</v>
      </c>
      <c r="L3469" t="s">
        <v>34</v>
      </c>
      <c r="N3469" t="s">
        <v>69</v>
      </c>
      <c r="O3469" t="s">
        <v>110</v>
      </c>
      <c r="S3469" t="s">
        <v>6127</v>
      </c>
      <c r="U3469" t="s">
        <v>42</v>
      </c>
      <c r="W3469" t="s">
        <v>42</v>
      </c>
      <c r="AL3469" t="s">
        <v>43</v>
      </c>
    </row>
    <row r="3470" spans="1:38" x14ac:dyDescent="0.25">
      <c r="A3470">
        <v>3468</v>
      </c>
      <c r="B3470" t="s">
        <v>8671</v>
      </c>
      <c r="C3470" s="6" t="s">
        <v>1591</v>
      </c>
      <c r="D3470">
        <v>40</v>
      </c>
      <c r="E3470" t="s">
        <v>46</v>
      </c>
      <c r="F3470" t="s">
        <v>55</v>
      </c>
      <c r="G3470" t="s">
        <v>201</v>
      </c>
      <c r="H3470" t="s">
        <v>202</v>
      </c>
      <c r="J3470" t="s">
        <v>201</v>
      </c>
      <c r="K3470" t="s">
        <v>202</v>
      </c>
      <c r="L3470" t="s">
        <v>70</v>
      </c>
      <c r="M3470" t="s">
        <v>8672</v>
      </c>
      <c r="N3470" t="s">
        <v>598</v>
      </c>
      <c r="O3470" t="s">
        <v>70</v>
      </c>
      <c r="S3470" t="s">
        <v>538</v>
      </c>
      <c r="U3470" t="s">
        <v>42</v>
      </c>
      <c r="AL3470" t="s">
        <v>43</v>
      </c>
    </row>
    <row r="3471" spans="1:38" x14ac:dyDescent="0.25">
      <c r="A3471">
        <v>3469</v>
      </c>
      <c r="B3471" t="s">
        <v>8673</v>
      </c>
      <c r="C3471" s="6" t="s">
        <v>7689</v>
      </c>
      <c r="D3471">
        <v>43</v>
      </c>
      <c r="E3471" t="s">
        <v>46</v>
      </c>
      <c r="F3471" t="s">
        <v>55</v>
      </c>
      <c r="G3471" t="s">
        <v>238</v>
      </c>
      <c r="H3471" t="s">
        <v>93</v>
      </c>
      <c r="I3471" t="s">
        <v>57</v>
      </c>
      <c r="J3471" t="s">
        <v>238</v>
      </c>
      <c r="K3471" t="s">
        <v>93</v>
      </c>
      <c r="L3471" t="s">
        <v>50</v>
      </c>
      <c r="N3471" t="s">
        <v>59</v>
      </c>
      <c r="O3471" t="s">
        <v>110</v>
      </c>
      <c r="P3471" t="s">
        <v>238</v>
      </c>
      <c r="Q3471" t="s">
        <v>93</v>
      </c>
      <c r="S3471" t="s">
        <v>3335</v>
      </c>
      <c r="T3471" t="s">
        <v>6819</v>
      </c>
      <c r="AD3471" t="s">
        <v>42</v>
      </c>
      <c r="AI3471" t="s">
        <v>8674</v>
      </c>
      <c r="AK3471" t="s">
        <v>42</v>
      </c>
      <c r="AL3471" t="s">
        <v>43</v>
      </c>
    </row>
    <row r="3472" spans="1:38" x14ac:dyDescent="0.25">
      <c r="A3472">
        <v>3470</v>
      </c>
      <c r="B3472" t="s">
        <v>8675</v>
      </c>
      <c r="C3472" s="6" t="s">
        <v>505</v>
      </c>
      <c r="D3472">
        <v>44</v>
      </c>
      <c r="E3472" t="s">
        <v>46</v>
      </c>
      <c r="F3472" t="s">
        <v>106</v>
      </c>
      <c r="G3472" t="s">
        <v>178</v>
      </c>
      <c r="H3472" t="s">
        <v>82</v>
      </c>
      <c r="I3472" t="s">
        <v>57</v>
      </c>
      <c r="J3472" t="s">
        <v>178</v>
      </c>
      <c r="L3472" t="s">
        <v>50</v>
      </c>
      <c r="N3472" t="s">
        <v>59</v>
      </c>
      <c r="O3472" t="s">
        <v>171</v>
      </c>
      <c r="P3472" t="s">
        <v>178</v>
      </c>
      <c r="S3472" t="s">
        <v>159</v>
      </c>
      <c r="U3472" t="s">
        <v>42</v>
      </c>
      <c r="W3472" t="s">
        <v>42</v>
      </c>
      <c r="AK3472" t="s">
        <v>42</v>
      </c>
      <c r="AL3472" t="s">
        <v>43</v>
      </c>
    </row>
    <row r="3473" spans="1:38" x14ac:dyDescent="0.25">
      <c r="A3473">
        <v>3471</v>
      </c>
      <c r="B3473" t="s">
        <v>8676</v>
      </c>
      <c r="C3473" s="6" t="s">
        <v>2209</v>
      </c>
      <c r="D3473">
        <v>46</v>
      </c>
      <c r="E3473" t="s">
        <v>46</v>
      </c>
      <c r="F3473" t="s">
        <v>55</v>
      </c>
      <c r="G3473" t="s">
        <v>341</v>
      </c>
      <c r="H3473" t="s">
        <v>101</v>
      </c>
      <c r="I3473" t="s">
        <v>57</v>
      </c>
      <c r="J3473" t="s">
        <v>1740</v>
      </c>
      <c r="L3473" t="s">
        <v>50</v>
      </c>
      <c r="N3473" t="s">
        <v>59</v>
      </c>
      <c r="O3473" t="s">
        <v>287</v>
      </c>
      <c r="P3473" t="s">
        <v>1740</v>
      </c>
      <c r="Q3473" t="s">
        <v>142</v>
      </c>
      <c r="R3473" t="s">
        <v>57</v>
      </c>
      <c r="S3473" t="s">
        <v>8677</v>
      </c>
      <c r="V3473" t="s">
        <v>42</v>
      </c>
      <c r="W3473" t="s">
        <v>42</v>
      </c>
      <c r="X3473" t="s">
        <v>42</v>
      </c>
      <c r="AC3473" t="s">
        <v>42</v>
      </c>
      <c r="AL3473" t="s">
        <v>43</v>
      </c>
    </row>
    <row r="3474" spans="1:38" x14ac:dyDescent="0.25">
      <c r="A3474">
        <v>3472</v>
      </c>
      <c r="B3474" t="s">
        <v>8678</v>
      </c>
      <c r="C3474" s="6" t="s">
        <v>161</v>
      </c>
      <c r="D3474">
        <v>28</v>
      </c>
      <c r="E3474" t="s">
        <v>46</v>
      </c>
      <c r="F3474" t="s">
        <v>55</v>
      </c>
      <c r="G3474" t="s">
        <v>8679</v>
      </c>
      <c r="H3474" t="s">
        <v>7579</v>
      </c>
      <c r="I3474" t="s">
        <v>7580</v>
      </c>
      <c r="J3474" t="s">
        <v>151</v>
      </c>
      <c r="L3474" t="s">
        <v>50</v>
      </c>
      <c r="N3474" t="s">
        <v>59</v>
      </c>
      <c r="O3474" t="s">
        <v>110</v>
      </c>
      <c r="P3474" t="s">
        <v>320</v>
      </c>
      <c r="S3474" t="s">
        <v>7170</v>
      </c>
      <c r="U3474" t="s">
        <v>42</v>
      </c>
      <c r="V3474" t="s">
        <v>42</v>
      </c>
      <c r="W3474" t="s">
        <v>42</v>
      </c>
      <c r="AK3474" t="s">
        <v>42</v>
      </c>
      <c r="AL3474" t="s">
        <v>43</v>
      </c>
    </row>
    <row r="3475" spans="1:38" x14ac:dyDescent="0.25">
      <c r="A3475">
        <v>3473</v>
      </c>
      <c r="B3475" t="s">
        <v>8680</v>
      </c>
      <c r="C3475" s="6" t="s">
        <v>2527</v>
      </c>
      <c r="D3475">
        <v>25</v>
      </c>
      <c r="E3475" t="s">
        <v>54</v>
      </c>
      <c r="F3475" t="s">
        <v>55</v>
      </c>
      <c r="G3475" t="s">
        <v>48</v>
      </c>
      <c r="H3475" t="s">
        <v>49</v>
      </c>
      <c r="I3475" t="s">
        <v>57</v>
      </c>
      <c r="J3475" t="s">
        <v>48</v>
      </c>
      <c r="K3475" t="s">
        <v>49</v>
      </c>
      <c r="L3475" t="s">
        <v>70</v>
      </c>
      <c r="O3475" t="s">
        <v>70</v>
      </c>
      <c r="P3475" t="s">
        <v>48</v>
      </c>
      <c r="Q3475" t="s">
        <v>49</v>
      </c>
      <c r="R3475" t="s">
        <v>57</v>
      </c>
      <c r="S3475" t="s">
        <v>8422</v>
      </c>
      <c r="W3475" t="s">
        <v>42</v>
      </c>
      <c r="AA3475" t="s">
        <v>42</v>
      </c>
      <c r="AK3475" t="s">
        <v>42</v>
      </c>
      <c r="AL3475" t="s">
        <v>43</v>
      </c>
    </row>
    <row r="3476" spans="1:38" x14ac:dyDescent="0.25">
      <c r="A3476">
        <v>3474</v>
      </c>
      <c r="B3476" t="s">
        <v>8681</v>
      </c>
      <c r="C3476" s="6" t="s">
        <v>1318</v>
      </c>
      <c r="D3476">
        <v>57</v>
      </c>
      <c r="E3476" t="s">
        <v>46</v>
      </c>
      <c r="F3476" t="s">
        <v>55</v>
      </c>
      <c r="G3476" t="s">
        <v>346</v>
      </c>
      <c r="H3476" t="s">
        <v>93</v>
      </c>
      <c r="I3476" t="s">
        <v>57</v>
      </c>
      <c r="J3476" t="s">
        <v>346</v>
      </c>
      <c r="L3476" t="s">
        <v>70</v>
      </c>
      <c r="N3476" t="s">
        <v>456</v>
      </c>
      <c r="O3476" t="s">
        <v>70</v>
      </c>
      <c r="P3476" t="s">
        <v>346</v>
      </c>
      <c r="S3476" t="s">
        <v>2266</v>
      </c>
      <c r="V3476" t="s">
        <v>42</v>
      </c>
      <c r="AL3476" t="s">
        <v>43</v>
      </c>
    </row>
    <row r="3477" spans="1:38" x14ac:dyDescent="0.25">
      <c r="A3477">
        <v>3475</v>
      </c>
      <c r="B3477" t="s">
        <v>8682</v>
      </c>
      <c r="C3477" s="6" t="s">
        <v>5167</v>
      </c>
      <c r="D3477">
        <v>40</v>
      </c>
      <c r="E3477" t="s">
        <v>46</v>
      </c>
      <c r="F3477" t="s">
        <v>55</v>
      </c>
      <c r="G3477" t="s">
        <v>624</v>
      </c>
      <c r="H3477" t="s">
        <v>93</v>
      </c>
      <c r="J3477" t="s">
        <v>146</v>
      </c>
      <c r="K3477" t="s">
        <v>49</v>
      </c>
      <c r="L3477" t="s">
        <v>50</v>
      </c>
      <c r="N3477" t="s">
        <v>269</v>
      </c>
      <c r="O3477" t="s">
        <v>7001</v>
      </c>
      <c r="S3477" t="s">
        <v>84</v>
      </c>
      <c r="U3477" t="s">
        <v>42</v>
      </c>
      <c r="AL3477" t="s">
        <v>43</v>
      </c>
    </row>
    <row r="3478" spans="1:38" x14ac:dyDescent="0.25">
      <c r="A3478">
        <v>3476</v>
      </c>
      <c r="B3478" t="s">
        <v>8683</v>
      </c>
      <c r="C3478" s="6" t="s">
        <v>2530</v>
      </c>
      <c r="D3478">
        <v>41</v>
      </c>
      <c r="E3478" t="s">
        <v>46</v>
      </c>
      <c r="F3478" t="s">
        <v>55</v>
      </c>
      <c r="G3478" t="s">
        <v>260</v>
      </c>
      <c r="H3478" t="s">
        <v>49</v>
      </c>
      <c r="I3478" t="s">
        <v>57</v>
      </c>
      <c r="J3478" t="s">
        <v>260</v>
      </c>
      <c r="K3478" t="s">
        <v>49</v>
      </c>
      <c r="L3478" t="s">
        <v>70</v>
      </c>
      <c r="N3478" t="s">
        <v>166</v>
      </c>
      <c r="O3478" t="s">
        <v>70</v>
      </c>
      <c r="P3478" t="s">
        <v>260</v>
      </c>
      <c r="Q3478" t="s">
        <v>49</v>
      </c>
      <c r="S3478" t="s">
        <v>8684</v>
      </c>
      <c r="U3478" t="s">
        <v>42</v>
      </c>
      <c r="AE3478" t="s">
        <v>42</v>
      </c>
      <c r="AI3478" t="s">
        <v>7738</v>
      </c>
      <c r="AK3478" t="s">
        <v>42</v>
      </c>
      <c r="AL3478" t="s">
        <v>43</v>
      </c>
    </row>
    <row r="3479" spans="1:38" x14ac:dyDescent="0.25">
      <c r="A3479">
        <v>3477</v>
      </c>
      <c r="B3479" t="s">
        <v>8685</v>
      </c>
      <c r="C3479" s="6" t="s">
        <v>8686</v>
      </c>
      <c r="D3479">
        <v>55</v>
      </c>
      <c r="E3479" t="s">
        <v>46</v>
      </c>
      <c r="F3479" t="s">
        <v>106</v>
      </c>
      <c r="G3479" t="s">
        <v>97</v>
      </c>
      <c r="H3479" t="s">
        <v>82</v>
      </c>
      <c r="J3479" t="s">
        <v>97</v>
      </c>
      <c r="K3479" t="s">
        <v>82</v>
      </c>
      <c r="L3479" t="s">
        <v>70</v>
      </c>
      <c r="N3479" t="s">
        <v>269</v>
      </c>
      <c r="O3479" t="s">
        <v>70</v>
      </c>
      <c r="S3479" t="s">
        <v>84</v>
      </c>
      <c r="U3479" t="s">
        <v>42</v>
      </c>
      <c r="AL3479" t="s">
        <v>43</v>
      </c>
    </row>
    <row r="3480" spans="1:38" x14ac:dyDescent="0.25">
      <c r="A3480">
        <v>3478</v>
      </c>
      <c r="B3480" t="s">
        <v>8687</v>
      </c>
      <c r="C3480" s="6" t="s">
        <v>5474</v>
      </c>
      <c r="D3480">
        <v>25</v>
      </c>
      <c r="E3480" t="s">
        <v>46</v>
      </c>
      <c r="F3480" t="s">
        <v>55</v>
      </c>
      <c r="G3480" t="s">
        <v>101</v>
      </c>
      <c r="H3480" t="s">
        <v>101</v>
      </c>
      <c r="I3480" t="s">
        <v>57</v>
      </c>
      <c r="J3480" t="s">
        <v>2303</v>
      </c>
      <c r="K3480" t="s">
        <v>101</v>
      </c>
      <c r="L3480" t="s">
        <v>34</v>
      </c>
      <c r="N3480" t="s">
        <v>59</v>
      </c>
      <c r="O3480" t="s">
        <v>110</v>
      </c>
      <c r="P3480" t="s">
        <v>2303</v>
      </c>
      <c r="Q3480" t="s">
        <v>101</v>
      </c>
      <c r="S3480" t="s">
        <v>8688</v>
      </c>
      <c r="V3480" t="s">
        <v>42</v>
      </c>
      <c r="W3480" t="s">
        <v>42</v>
      </c>
      <c r="AA3480" t="s">
        <v>42</v>
      </c>
      <c r="AC3480" t="s">
        <v>42</v>
      </c>
      <c r="AK3480" t="s">
        <v>42</v>
      </c>
      <c r="AL3480" t="s">
        <v>43</v>
      </c>
    </row>
    <row r="3481" spans="1:38" x14ac:dyDescent="0.25">
      <c r="A3481">
        <v>3479</v>
      </c>
      <c r="B3481" t="s">
        <v>8689</v>
      </c>
      <c r="C3481" s="6" t="s">
        <v>1339</v>
      </c>
      <c r="D3481">
        <v>43</v>
      </c>
      <c r="E3481" t="s">
        <v>46</v>
      </c>
      <c r="F3481" t="s">
        <v>106</v>
      </c>
      <c r="G3481" t="s">
        <v>208</v>
      </c>
      <c r="H3481" t="s">
        <v>93</v>
      </c>
      <c r="I3481" t="s">
        <v>57</v>
      </c>
      <c r="J3481" t="s">
        <v>208</v>
      </c>
      <c r="L3481" t="s">
        <v>50</v>
      </c>
      <c r="N3481" t="s">
        <v>59</v>
      </c>
      <c r="O3481" t="s">
        <v>70</v>
      </c>
      <c r="P3481" t="s">
        <v>208</v>
      </c>
      <c r="S3481" t="s">
        <v>412</v>
      </c>
      <c r="W3481" t="s">
        <v>42</v>
      </c>
      <c r="AK3481" t="s">
        <v>42</v>
      </c>
      <c r="AL3481" t="s">
        <v>43</v>
      </c>
    </row>
    <row r="3482" spans="1:38" x14ac:dyDescent="0.25">
      <c r="A3482">
        <v>3480</v>
      </c>
      <c r="B3482" t="s">
        <v>8690</v>
      </c>
      <c r="C3482" s="6" t="s">
        <v>4012</v>
      </c>
      <c r="D3482">
        <v>47</v>
      </c>
      <c r="E3482" t="s">
        <v>46</v>
      </c>
      <c r="F3482" t="s">
        <v>106</v>
      </c>
      <c r="G3482" t="s">
        <v>82</v>
      </c>
      <c r="H3482" t="s">
        <v>82</v>
      </c>
      <c r="I3482" t="s">
        <v>57</v>
      </c>
      <c r="J3482" t="s">
        <v>81</v>
      </c>
      <c r="L3482" t="s">
        <v>50</v>
      </c>
      <c r="N3482" t="s">
        <v>59</v>
      </c>
      <c r="O3482" t="s">
        <v>287</v>
      </c>
      <c r="P3482" t="s">
        <v>81</v>
      </c>
      <c r="S3482" t="s">
        <v>8691</v>
      </c>
      <c r="U3482" t="s">
        <v>42</v>
      </c>
      <c r="AK3482" t="s">
        <v>42</v>
      </c>
      <c r="AL3482" t="s">
        <v>43</v>
      </c>
    </row>
    <row r="3483" spans="1:38" x14ac:dyDescent="0.25">
      <c r="A3483">
        <v>3481</v>
      </c>
      <c r="B3483" t="s">
        <v>8692</v>
      </c>
      <c r="C3483" s="6" t="s">
        <v>8693</v>
      </c>
      <c r="D3483">
        <v>29</v>
      </c>
      <c r="E3483" t="s">
        <v>54</v>
      </c>
      <c r="F3483" t="s">
        <v>55</v>
      </c>
      <c r="G3483" t="s">
        <v>178</v>
      </c>
      <c r="J3483" t="s">
        <v>82</v>
      </c>
      <c r="L3483" t="s">
        <v>50</v>
      </c>
      <c r="N3483" t="s">
        <v>170</v>
      </c>
      <c r="O3483" t="s">
        <v>70</v>
      </c>
      <c r="S3483" t="s">
        <v>8694</v>
      </c>
      <c r="U3483" t="s">
        <v>42</v>
      </c>
      <c r="AL3483" t="s">
        <v>43</v>
      </c>
    </row>
    <row r="3484" spans="1:38" x14ac:dyDescent="0.25">
      <c r="A3484">
        <v>3482</v>
      </c>
      <c r="B3484" t="s">
        <v>8695</v>
      </c>
      <c r="C3484" s="6" t="s">
        <v>5494</v>
      </c>
      <c r="D3484">
        <v>30</v>
      </c>
      <c r="E3484" t="s">
        <v>46</v>
      </c>
      <c r="F3484" t="s">
        <v>55</v>
      </c>
      <c r="G3484" t="s">
        <v>81</v>
      </c>
      <c r="H3484" t="s">
        <v>82</v>
      </c>
      <c r="I3484" t="s">
        <v>57</v>
      </c>
      <c r="J3484" t="s">
        <v>81</v>
      </c>
      <c r="K3484" t="s">
        <v>82</v>
      </c>
      <c r="L3484" t="s">
        <v>50</v>
      </c>
      <c r="N3484" t="s">
        <v>59</v>
      </c>
      <c r="O3484" t="s">
        <v>70</v>
      </c>
      <c r="P3484" t="s">
        <v>81</v>
      </c>
      <c r="Q3484" t="s">
        <v>82</v>
      </c>
      <c r="R3484" t="s">
        <v>57</v>
      </c>
      <c r="S3484" t="s">
        <v>1530</v>
      </c>
      <c r="W3484" t="s">
        <v>42</v>
      </c>
      <c r="AA3484" t="s">
        <v>42</v>
      </c>
      <c r="AL3484" t="s">
        <v>43</v>
      </c>
    </row>
    <row r="3485" spans="1:38" x14ac:dyDescent="0.25">
      <c r="A3485">
        <v>3483</v>
      </c>
      <c r="B3485" t="s">
        <v>8696</v>
      </c>
      <c r="C3485" s="6" t="s">
        <v>8697</v>
      </c>
      <c r="D3485">
        <v>41</v>
      </c>
      <c r="E3485" t="s">
        <v>46</v>
      </c>
      <c r="F3485" t="s">
        <v>55</v>
      </c>
      <c r="G3485" t="s">
        <v>1624</v>
      </c>
      <c r="J3485" t="s">
        <v>422</v>
      </c>
      <c r="K3485" t="s">
        <v>82</v>
      </c>
      <c r="L3485" t="s">
        <v>34</v>
      </c>
      <c r="M3485" t="s">
        <v>1463</v>
      </c>
      <c r="N3485" t="s">
        <v>69</v>
      </c>
      <c r="O3485" t="s">
        <v>110</v>
      </c>
      <c r="S3485" t="s">
        <v>8698</v>
      </c>
      <c r="U3485" t="s">
        <v>42</v>
      </c>
      <c r="V3485" t="s">
        <v>42</v>
      </c>
      <c r="AL3485" t="s">
        <v>43</v>
      </c>
    </row>
    <row r="3486" spans="1:38" x14ac:dyDescent="0.25">
      <c r="A3486">
        <v>3484</v>
      </c>
      <c r="B3486" t="s">
        <v>8699</v>
      </c>
      <c r="C3486" s="6" t="s">
        <v>6180</v>
      </c>
      <c r="D3486">
        <v>63</v>
      </c>
      <c r="E3486" t="s">
        <v>46</v>
      </c>
      <c r="F3486" t="s">
        <v>55</v>
      </c>
      <c r="G3486" t="s">
        <v>525</v>
      </c>
      <c r="H3486" t="s">
        <v>93</v>
      </c>
      <c r="J3486" t="s">
        <v>93</v>
      </c>
      <c r="K3486" t="s">
        <v>93</v>
      </c>
      <c r="L3486" t="s">
        <v>50</v>
      </c>
      <c r="N3486" t="s">
        <v>102</v>
      </c>
      <c r="O3486" t="s">
        <v>70</v>
      </c>
      <c r="S3486" t="s">
        <v>111</v>
      </c>
      <c r="Y3486" t="s">
        <v>42</v>
      </c>
      <c r="AI3486" t="s">
        <v>1528</v>
      </c>
      <c r="AL3486" t="s">
        <v>43</v>
      </c>
    </row>
    <row r="3487" spans="1:38" x14ac:dyDescent="0.25">
      <c r="A3487">
        <v>3485</v>
      </c>
      <c r="B3487" t="s">
        <v>8700</v>
      </c>
      <c r="C3487" s="6" t="s">
        <v>8701</v>
      </c>
      <c r="D3487">
        <v>49</v>
      </c>
      <c r="E3487" t="s">
        <v>46</v>
      </c>
      <c r="F3487" t="s">
        <v>55</v>
      </c>
      <c r="G3487" t="s">
        <v>81</v>
      </c>
      <c r="H3487" t="s">
        <v>82</v>
      </c>
      <c r="J3487" t="s">
        <v>81</v>
      </c>
      <c r="K3487" t="s">
        <v>82</v>
      </c>
      <c r="L3487" t="s">
        <v>70</v>
      </c>
      <c r="N3487" t="s">
        <v>170</v>
      </c>
      <c r="O3487" t="s">
        <v>70</v>
      </c>
      <c r="S3487" t="s">
        <v>1192</v>
      </c>
      <c r="U3487" t="s">
        <v>42</v>
      </c>
      <c r="AA3487" t="s">
        <v>42</v>
      </c>
      <c r="AL3487" t="s">
        <v>43</v>
      </c>
    </row>
    <row r="3488" spans="1:38" x14ac:dyDescent="0.25">
      <c r="A3488">
        <v>3486</v>
      </c>
      <c r="B3488" t="s">
        <v>8702</v>
      </c>
      <c r="C3488" s="6" t="s">
        <v>3272</v>
      </c>
      <c r="D3488">
        <v>31</v>
      </c>
      <c r="E3488" t="s">
        <v>46</v>
      </c>
      <c r="F3488" t="s">
        <v>55</v>
      </c>
      <c r="G3488" t="s">
        <v>418</v>
      </c>
      <c r="H3488" t="s">
        <v>93</v>
      </c>
      <c r="I3488" t="s">
        <v>57</v>
      </c>
      <c r="J3488" t="s">
        <v>418</v>
      </c>
      <c r="K3488" t="s">
        <v>93</v>
      </c>
      <c r="L3488" t="s">
        <v>34</v>
      </c>
      <c r="M3488" t="s">
        <v>8703</v>
      </c>
      <c r="N3488" t="s">
        <v>166</v>
      </c>
      <c r="O3488" t="s">
        <v>1796</v>
      </c>
      <c r="P3488" t="s">
        <v>418</v>
      </c>
      <c r="Q3488" t="s">
        <v>93</v>
      </c>
      <c r="R3488" t="s">
        <v>57</v>
      </c>
      <c r="S3488" t="s">
        <v>1082</v>
      </c>
      <c r="W3488" t="s">
        <v>42</v>
      </c>
      <c r="AL3488" t="s">
        <v>43</v>
      </c>
    </row>
    <row r="3489" spans="1:38" x14ac:dyDescent="0.25">
      <c r="A3489">
        <v>3487</v>
      </c>
      <c r="B3489" t="s">
        <v>8704</v>
      </c>
      <c r="C3489" s="6" t="s">
        <v>1984</v>
      </c>
      <c r="D3489">
        <v>35</v>
      </c>
      <c r="E3489" t="s">
        <v>54</v>
      </c>
      <c r="F3489" t="s">
        <v>55</v>
      </c>
      <c r="G3489" t="s">
        <v>208</v>
      </c>
      <c r="H3489" t="s">
        <v>93</v>
      </c>
      <c r="I3489" t="s">
        <v>57</v>
      </c>
      <c r="J3489" t="s">
        <v>208</v>
      </c>
      <c r="K3489" t="s">
        <v>93</v>
      </c>
      <c r="L3489" t="s">
        <v>70</v>
      </c>
      <c r="O3489" t="s">
        <v>70</v>
      </c>
      <c r="S3489" t="s">
        <v>4545</v>
      </c>
      <c r="AG3489" t="s">
        <v>42</v>
      </c>
      <c r="AI3489" t="s">
        <v>3432</v>
      </c>
      <c r="AJ3489" t="s">
        <v>42</v>
      </c>
      <c r="AK3489" t="s">
        <v>42</v>
      </c>
      <c r="AL3489" t="s">
        <v>43</v>
      </c>
    </row>
    <row r="3490" spans="1:38" x14ac:dyDescent="0.25">
      <c r="A3490">
        <v>3488</v>
      </c>
      <c r="B3490" t="s">
        <v>8705</v>
      </c>
      <c r="C3490" s="6" t="s">
        <v>3435</v>
      </c>
      <c r="D3490">
        <v>24</v>
      </c>
      <c r="E3490" t="s">
        <v>46</v>
      </c>
      <c r="F3490" t="s">
        <v>55</v>
      </c>
      <c r="G3490" t="s">
        <v>251</v>
      </c>
      <c r="H3490" t="s">
        <v>251</v>
      </c>
      <c r="I3490" t="s">
        <v>57</v>
      </c>
      <c r="J3490" t="s">
        <v>251</v>
      </c>
      <c r="K3490" t="s">
        <v>251</v>
      </c>
      <c r="L3490" t="s">
        <v>34</v>
      </c>
      <c r="N3490" t="s">
        <v>59</v>
      </c>
      <c r="O3490" t="s">
        <v>287</v>
      </c>
      <c r="P3490" t="s">
        <v>251</v>
      </c>
      <c r="Q3490" t="s">
        <v>251</v>
      </c>
      <c r="S3490" t="s">
        <v>7170</v>
      </c>
      <c r="U3490" t="s">
        <v>42</v>
      </c>
      <c r="V3490" t="s">
        <v>42</v>
      </c>
      <c r="W3490" t="s">
        <v>42</v>
      </c>
      <c r="AK3490" t="s">
        <v>42</v>
      </c>
      <c r="AL3490" t="s">
        <v>43</v>
      </c>
    </row>
    <row r="3491" spans="1:38" x14ac:dyDescent="0.25">
      <c r="A3491">
        <v>3489</v>
      </c>
      <c r="B3491" t="s">
        <v>8706</v>
      </c>
      <c r="C3491" s="6" t="s">
        <v>356</v>
      </c>
      <c r="D3491">
        <v>44</v>
      </c>
      <c r="E3491" t="s">
        <v>46</v>
      </c>
      <c r="F3491" t="s">
        <v>47</v>
      </c>
      <c r="G3491" t="s">
        <v>165</v>
      </c>
      <c r="H3491" t="s">
        <v>93</v>
      </c>
      <c r="I3491" t="s">
        <v>57</v>
      </c>
      <c r="J3491" t="s">
        <v>165</v>
      </c>
      <c r="L3491" t="s">
        <v>70</v>
      </c>
      <c r="N3491" t="s">
        <v>69</v>
      </c>
      <c r="O3491" t="s">
        <v>70</v>
      </c>
      <c r="P3491" t="s">
        <v>165</v>
      </c>
      <c r="S3491" t="s">
        <v>828</v>
      </c>
      <c r="U3491" t="s">
        <v>42</v>
      </c>
      <c r="W3491" t="s">
        <v>42</v>
      </c>
      <c r="AK3491" t="s">
        <v>42</v>
      </c>
      <c r="AL3491" t="s">
        <v>43</v>
      </c>
    </row>
    <row r="3492" spans="1:38" x14ac:dyDescent="0.25">
      <c r="A3492">
        <v>3490</v>
      </c>
      <c r="B3492" t="s">
        <v>8707</v>
      </c>
      <c r="C3492" s="6" t="s">
        <v>8708</v>
      </c>
      <c r="D3492">
        <v>24</v>
      </c>
      <c r="E3492" t="s">
        <v>46</v>
      </c>
      <c r="F3492" t="s">
        <v>55</v>
      </c>
      <c r="G3492" t="s">
        <v>2279</v>
      </c>
      <c r="J3492" t="s">
        <v>2279</v>
      </c>
      <c r="K3492" t="s">
        <v>202</v>
      </c>
      <c r="L3492" t="s">
        <v>70</v>
      </c>
      <c r="N3492" t="s">
        <v>59</v>
      </c>
      <c r="O3492" t="s">
        <v>70</v>
      </c>
      <c r="S3492" t="s">
        <v>538</v>
      </c>
      <c r="U3492" t="s">
        <v>42</v>
      </c>
      <c r="AL3492" t="s">
        <v>43</v>
      </c>
    </row>
    <row r="3493" spans="1:38" x14ac:dyDescent="0.25">
      <c r="A3493">
        <v>3491</v>
      </c>
      <c r="B3493" t="s">
        <v>8709</v>
      </c>
      <c r="C3493" s="6" t="s">
        <v>5885</v>
      </c>
      <c r="D3493">
        <v>51</v>
      </c>
      <c r="E3493" t="s">
        <v>46</v>
      </c>
      <c r="F3493" t="s">
        <v>47</v>
      </c>
      <c r="G3493" t="s">
        <v>82</v>
      </c>
      <c r="H3493" t="s">
        <v>82</v>
      </c>
      <c r="I3493" t="s">
        <v>57</v>
      </c>
      <c r="J3493" t="s">
        <v>82</v>
      </c>
      <c r="L3493" t="s">
        <v>70</v>
      </c>
      <c r="N3493" t="s">
        <v>166</v>
      </c>
      <c r="O3493" t="s">
        <v>70</v>
      </c>
      <c r="P3493" t="s">
        <v>82</v>
      </c>
      <c r="S3493" t="s">
        <v>873</v>
      </c>
      <c r="V3493" t="s">
        <v>42</v>
      </c>
      <c r="AL3493" t="s">
        <v>43</v>
      </c>
    </row>
    <row r="3494" spans="1:38" x14ac:dyDescent="0.25">
      <c r="A3494">
        <v>3492</v>
      </c>
      <c r="B3494" t="s">
        <v>8710</v>
      </c>
      <c r="C3494" s="6" t="s">
        <v>3378</v>
      </c>
      <c r="D3494">
        <v>52</v>
      </c>
      <c r="E3494" t="s">
        <v>46</v>
      </c>
      <c r="F3494" t="s">
        <v>55</v>
      </c>
      <c r="G3494" t="s">
        <v>260</v>
      </c>
      <c r="J3494" t="s">
        <v>260</v>
      </c>
      <c r="K3494" t="s">
        <v>49</v>
      </c>
      <c r="L3494" t="s">
        <v>70</v>
      </c>
      <c r="N3494" t="s">
        <v>59</v>
      </c>
      <c r="O3494" t="s">
        <v>70</v>
      </c>
      <c r="S3494" t="s">
        <v>1012</v>
      </c>
      <c r="V3494" t="s">
        <v>42</v>
      </c>
      <c r="AL3494" t="s">
        <v>43</v>
      </c>
    </row>
    <row r="3495" spans="1:38" x14ac:dyDescent="0.25">
      <c r="A3495">
        <v>3493</v>
      </c>
      <c r="B3495" t="s">
        <v>8711</v>
      </c>
      <c r="C3495" s="6" t="s">
        <v>7577</v>
      </c>
      <c r="D3495">
        <v>27</v>
      </c>
      <c r="E3495" t="s">
        <v>46</v>
      </c>
      <c r="F3495" t="s">
        <v>55</v>
      </c>
      <c r="G3495" t="s">
        <v>341</v>
      </c>
      <c r="H3495" t="s">
        <v>101</v>
      </c>
      <c r="I3495" t="s">
        <v>57</v>
      </c>
      <c r="J3495" t="s">
        <v>341</v>
      </c>
      <c r="L3495" t="s">
        <v>50</v>
      </c>
      <c r="N3495" t="s">
        <v>69</v>
      </c>
      <c r="O3495" t="s">
        <v>70</v>
      </c>
      <c r="P3495" t="s">
        <v>341</v>
      </c>
      <c r="S3495" t="s">
        <v>412</v>
      </c>
      <c r="W3495" t="s">
        <v>42</v>
      </c>
      <c r="AK3495" t="s">
        <v>42</v>
      </c>
      <c r="AL3495" t="s">
        <v>43</v>
      </c>
    </row>
    <row r="3496" spans="1:38" x14ac:dyDescent="0.25">
      <c r="A3496">
        <v>3494</v>
      </c>
      <c r="B3496" t="s">
        <v>8712</v>
      </c>
      <c r="C3496" s="6" t="s">
        <v>8713</v>
      </c>
      <c r="D3496">
        <v>39</v>
      </c>
      <c r="E3496" t="s">
        <v>46</v>
      </c>
      <c r="F3496" t="s">
        <v>345</v>
      </c>
      <c r="G3496" t="s">
        <v>1147</v>
      </c>
      <c r="H3496" t="s">
        <v>101</v>
      </c>
      <c r="I3496" t="s">
        <v>57</v>
      </c>
      <c r="J3496" t="s">
        <v>3060</v>
      </c>
      <c r="K3496" t="s">
        <v>137</v>
      </c>
      <c r="L3496" t="s">
        <v>50</v>
      </c>
      <c r="N3496" t="s">
        <v>350</v>
      </c>
      <c r="O3496" t="s">
        <v>70</v>
      </c>
      <c r="P3496" t="s">
        <v>1147</v>
      </c>
      <c r="Q3496" t="s">
        <v>101</v>
      </c>
      <c r="S3496" t="s">
        <v>8714</v>
      </c>
      <c r="U3496" t="s">
        <v>42</v>
      </c>
      <c r="W3496" t="s">
        <v>42</v>
      </c>
      <c r="AA3496" t="s">
        <v>42</v>
      </c>
      <c r="AK3496" t="s">
        <v>42</v>
      </c>
      <c r="AL3496" t="s">
        <v>43</v>
      </c>
    </row>
    <row r="3497" spans="1:38" x14ac:dyDescent="0.25">
      <c r="A3497">
        <v>3495</v>
      </c>
      <c r="B3497" t="s">
        <v>8715</v>
      </c>
      <c r="C3497" s="6" t="s">
        <v>4725</v>
      </c>
      <c r="D3497">
        <v>24</v>
      </c>
      <c r="E3497" t="s">
        <v>54</v>
      </c>
      <c r="F3497" t="s">
        <v>47</v>
      </c>
      <c r="G3497" t="s">
        <v>93</v>
      </c>
      <c r="H3497" t="s">
        <v>93</v>
      </c>
      <c r="I3497" t="s">
        <v>57</v>
      </c>
      <c r="J3497" t="s">
        <v>93</v>
      </c>
      <c r="L3497" t="s">
        <v>50</v>
      </c>
      <c r="N3497" t="s">
        <v>59</v>
      </c>
      <c r="O3497" t="s">
        <v>1796</v>
      </c>
      <c r="P3497" t="s">
        <v>93</v>
      </c>
      <c r="S3497" t="s">
        <v>8716</v>
      </c>
      <c r="V3497" t="s">
        <v>42</v>
      </c>
      <c r="W3497" t="s">
        <v>42</v>
      </c>
      <c r="AA3497" t="s">
        <v>42</v>
      </c>
      <c r="AK3497" t="s">
        <v>42</v>
      </c>
      <c r="AL3497" t="s">
        <v>43</v>
      </c>
    </row>
    <row r="3498" spans="1:38" x14ac:dyDescent="0.25">
      <c r="A3498">
        <v>3496</v>
      </c>
      <c r="B3498" t="s">
        <v>8717</v>
      </c>
      <c r="C3498" s="6" t="s">
        <v>1950</v>
      </c>
      <c r="D3498">
        <v>57</v>
      </c>
      <c r="E3498" t="s">
        <v>54</v>
      </c>
      <c r="F3498" t="s">
        <v>55</v>
      </c>
      <c r="G3498" t="s">
        <v>97</v>
      </c>
      <c r="H3498" t="s">
        <v>82</v>
      </c>
      <c r="I3498" t="s">
        <v>57</v>
      </c>
      <c r="J3498" t="s">
        <v>97</v>
      </c>
      <c r="K3498" t="s">
        <v>82</v>
      </c>
      <c r="L3498" t="s">
        <v>70</v>
      </c>
      <c r="N3498" t="s">
        <v>170</v>
      </c>
      <c r="O3498" t="s">
        <v>70</v>
      </c>
      <c r="P3498" t="s">
        <v>97</v>
      </c>
      <c r="Q3498" t="s">
        <v>82</v>
      </c>
      <c r="R3498" t="s">
        <v>57</v>
      </c>
      <c r="S3498" t="s">
        <v>8718</v>
      </c>
      <c r="U3498" t="s">
        <v>42</v>
      </c>
      <c r="W3498" t="s">
        <v>42</v>
      </c>
      <c r="X3498" t="s">
        <v>42</v>
      </c>
      <c r="AC3498" t="s">
        <v>42</v>
      </c>
      <c r="AL3498" t="s">
        <v>43</v>
      </c>
    </row>
    <row r="3499" spans="1:38" x14ac:dyDescent="0.25">
      <c r="A3499">
        <v>3497</v>
      </c>
      <c r="B3499" t="s">
        <v>8719</v>
      </c>
      <c r="C3499" s="6" t="s">
        <v>577</v>
      </c>
      <c r="D3499">
        <v>60</v>
      </c>
      <c r="E3499" t="s">
        <v>46</v>
      </c>
      <c r="F3499" t="s">
        <v>55</v>
      </c>
      <c r="G3499" t="s">
        <v>92</v>
      </c>
      <c r="H3499" t="s">
        <v>93</v>
      </c>
      <c r="I3499" t="s">
        <v>57</v>
      </c>
      <c r="J3499" t="s">
        <v>92</v>
      </c>
      <c r="L3499" t="s">
        <v>70</v>
      </c>
      <c r="N3499" t="s">
        <v>927</v>
      </c>
      <c r="O3499" t="s">
        <v>70</v>
      </c>
      <c r="P3499" t="s">
        <v>92</v>
      </c>
      <c r="S3499" t="s">
        <v>342</v>
      </c>
      <c r="U3499" t="s">
        <v>42</v>
      </c>
      <c r="AK3499" t="s">
        <v>42</v>
      </c>
      <c r="AL3499" t="s">
        <v>43</v>
      </c>
    </row>
    <row r="3500" spans="1:38" x14ac:dyDescent="0.25">
      <c r="A3500">
        <v>3498</v>
      </c>
      <c r="B3500" t="s">
        <v>8720</v>
      </c>
      <c r="C3500" s="6" t="s">
        <v>3132</v>
      </c>
      <c r="D3500">
        <v>21</v>
      </c>
      <c r="E3500" t="s">
        <v>54</v>
      </c>
      <c r="F3500" t="s">
        <v>55</v>
      </c>
      <c r="G3500" t="s">
        <v>8721</v>
      </c>
      <c r="H3500" t="s">
        <v>8722</v>
      </c>
      <c r="I3500" t="s">
        <v>5080</v>
      </c>
      <c r="J3500" t="s">
        <v>615</v>
      </c>
      <c r="K3500" t="s">
        <v>101</v>
      </c>
      <c r="L3500" t="s">
        <v>34</v>
      </c>
      <c r="M3500" t="s">
        <v>8723</v>
      </c>
      <c r="N3500" t="s">
        <v>59</v>
      </c>
      <c r="O3500" t="s">
        <v>110</v>
      </c>
      <c r="P3500" t="s">
        <v>226</v>
      </c>
      <c r="Q3500" t="s">
        <v>101</v>
      </c>
      <c r="S3500" t="s">
        <v>8724</v>
      </c>
      <c r="W3500" t="s">
        <v>42</v>
      </c>
      <c r="AC3500" t="s">
        <v>42</v>
      </c>
      <c r="AK3500" t="s">
        <v>42</v>
      </c>
      <c r="AL3500" t="s">
        <v>43</v>
      </c>
    </row>
    <row r="3501" spans="1:38" x14ac:dyDescent="0.25">
      <c r="A3501">
        <v>3499</v>
      </c>
      <c r="B3501" t="s">
        <v>8725</v>
      </c>
      <c r="C3501" s="6" t="s">
        <v>673</v>
      </c>
      <c r="D3501">
        <v>59</v>
      </c>
      <c r="E3501" t="s">
        <v>46</v>
      </c>
      <c r="F3501" t="s">
        <v>55</v>
      </c>
      <c r="G3501" t="s">
        <v>81</v>
      </c>
      <c r="H3501" t="s">
        <v>82</v>
      </c>
      <c r="I3501" t="s">
        <v>57</v>
      </c>
      <c r="J3501" t="s">
        <v>81</v>
      </c>
      <c r="K3501" t="s">
        <v>82</v>
      </c>
      <c r="L3501" t="s">
        <v>70</v>
      </c>
      <c r="O3501" t="s">
        <v>70</v>
      </c>
      <c r="P3501" t="s">
        <v>81</v>
      </c>
      <c r="Q3501" t="s">
        <v>82</v>
      </c>
      <c r="R3501" t="s">
        <v>57</v>
      </c>
      <c r="S3501" t="s">
        <v>873</v>
      </c>
      <c r="V3501" t="s">
        <v>42</v>
      </c>
      <c r="AK3501" t="s">
        <v>1013</v>
      </c>
      <c r="AL3501" t="s">
        <v>43</v>
      </c>
    </row>
    <row r="3502" spans="1:38" x14ac:dyDescent="0.25">
      <c r="A3502">
        <v>3500</v>
      </c>
      <c r="B3502" t="s">
        <v>8726</v>
      </c>
      <c r="C3502" s="6" t="s">
        <v>8727</v>
      </c>
      <c r="D3502">
        <v>47</v>
      </c>
      <c r="E3502" t="s">
        <v>46</v>
      </c>
      <c r="F3502" t="s">
        <v>55</v>
      </c>
      <c r="G3502" t="s">
        <v>150</v>
      </c>
      <c r="H3502" t="s">
        <v>93</v>
      </c>
      <c r="J3502" t="s">
        <v>150</v>
      </c>
      <c r="K3502" t="s">
        <v>93</v>
      </c>
      <c r="L3502" t="s">
        <v>70</v>
      </c>
      <c r="N3502" t="s">
        <v>2061</v>
      </c>
      <c r="O3502" t="s">
        <v>70</v>
      </c>
      <c r="S3502" t="s">
        <v>111</v>
      </c>
      <c r="U3502" t="s">
        <v>42</v>
      </c>
      <c r="Y3502" t="s">
        <v>42</v>
      </c>
      <c r="AL3502" t="s">
        <v>43</v>
      </c>
    </row>
    <row r="3503" spans="1:38" x14ac:dyDescent="0.25">
      <c r="A3503">
        <v>3501</v>
      </c>
      <c r="B3503" t="s">
        <v>8728</v>
      </c>
      <c r="C3503" s="6" t="s">
        <v>8729</v>
      </c>
      <c r="D3503">
        <v>47</v>
      </c>
      <c r="E3503" t="s">
        <v>46</v>
      </c>
      <c r="F3503" t="s">
        <v>106</v>
      </c>
      <c r="G3503" t="s">
        <v>346</v>
      </c>
      <c r="H3503" t="s">
        <v>93</v>
      </c>
      <c r="J3503" t="s">
        <v>346</v>
      </c>
      <c r="K3503" t="s">
        <v>93</v>
      </c>
      <c r="L3503" t="s">
        <v>70</v>
      </c>
      <c r="N3503" t="s">
        <v>269</v>
      </c>
      <c r="O3503" t="s">
        <v>70</v>
      </c>
      <c r="S3503" t="s">
        <v>308</v>
      </c>
      <c r="U3503" t="s">
        <v>42</v>
      </c>
      <c r="V3503" t="s">
        <v>42</v>
      </c>
      <c r="AL3503" t="s">
        <v>43</v>
      </c>
    </row>
    <row r="3504" spans="1:38" x14ac:dyDescent="0.25">
      <c r="A3504">
        <v>3502</v>
      </c>
      <c r="B3504" t="s">
        <v>8730</v>
      </c>
      <c r="C3504" s="6" t="s">
        <v>2815</v>
      </c>
      <c r="D3504">
        <v>27</v>
      </c>
      <c r="E3504" t="s">
        <v>46</v>
      </c>
      <c r="F3504" t="s">
        <v>34</v>
      </c>
      <c r="G3504" t="s">
        <v>82</v>
      </c>
      <c r="J3504" t="s">
        <v>82</v>
      </c>
      <c r="L3504" t="s">
        <v>70</v>
      </c>
      <c r="N3504" t="s">
        <v>166</v>
      </c>
      <c r="O3504" t="s">
        <v>70</v>
      </c>
      <c r="P3504" t="s">
        <v>82</v>
      </c>
      <c r="Q3504" t="s">
        <v>82</v>
      </c>
      <c r="S3504" t="s">
        <v>412</v>
      </c>
      <c r="W3504" t="s">
        <v>42</v>
      </c>
      <c r="AK3504" t="s">
        <v>42</v>
      </c>
      <c r="AL3504" t="s">
        <v>43</v>
      </c>
    </row>
    <row r="3505" spans="1:38" x14ac:dyDescent="0.25">
      <c r="A3505">
        <v>3503</v>
      </c>
      <c r="B3505" t="s">
        <v>8731</v>
      </c>
      <c r="C3505" s="6" t="s">
        <v>5522</v>
      </c>
      <c r="D3505">
        <v>46</v>
      </c>
      <c r="E3505" t="s">
        <v>54</v>
      </c>
      <c r="F3505" t="s">
        <v>106</v>
      </c>
      <c r="G3505" t="s">
        <v>146</v>
      </c>
      <c r="H3505" t="s">
        <v>49</v>
      </c>
      <c r="J3505" t="s">
        <v>146</v>
      </c>
      <c r="K3505" t="s">
        <v>49</v>
      </c>
      <c r="L3505" t="s">
        <v>50</v>
      </c>
      <c r="N3505" t="s">
        <v>269</v>
      </c>
      <c r="O3505" t="s">
        <v>70</v>
      </c>
      <c r="S3505" t="s">
        <v>84</v>
      </c>
      <c r="U3505" t="s">
        <v>42</v>
      </c>
      <c r="AL3505" t="s">
        <v>43</v>
      </c>
    </row>
    <row r="3506" spans="1:38" x14ac:dyDescent="0.25">
      <c r="A3506">
        <v>3504</v>
      </c>
      <c r="B3506" t="s">
        <v>8732</v>
      </c>
      <c r="C3506" s="6" t="s">
        <v>5736</v>
      </c>
      <c r="D3506">
        <v>59</v>
      </c>
      <c r="E3506" t="s">
        <v>46</v>
      </c>
      <c r="F3506" t="s">
        <v>47</v>
      </c>
      <c r="G3506" t="s">
        <v>82</v>
      </c>
      <c r="H3506" t="s">
        <v>82</v>
      </c>
      <c r="I3506" t="s">
        <v>57</v>
      </c>
      <c r="J3506" t="s">
        <v>82</v>
      </c>
      <c r="K3506" t="s">
        <v>82</v>
      </c>
      <c r="L3506" t="s">
        <v>70</v>
      </c>
      <c r="N3506" t="s">
        <v>166</v>
      </c>
      <c r="P3506" t="s">
        <v>82</v>
      </c>
      <c r="Q3506" t="s">
        <v>82</v>
      </c>
      <c r="R3506" t="s">
        <v>57</v>
      </c>
      <c r="S3506" t="s">
        <v>412</v>
      </c>
      <c r="W3506" t="s">
        <v>42</v>
      </c>
      <c r="AL3506" t="s">
        <v>43</v>
      </c>
    </row>
    <row r="3507" spans="1:38" x14ac:dyDescent="0.25">
      <c r="A3507">
        <v>3505</v>
      </c>
      <c r="B3507" t="s">
        <v>8733</v>
      </c>
      <c r="C3507" s="6" t="s">
        <v>1615</v>
      </c>
      <c r="D3507">
        <v>52</v>
      </c>
      <c r="E3507" t="s">
        <v>46</v>
      </c>
      <c r="F3507" t="s">
        <v>47</v>
      </c>
      <c r="G3507" t="s">
        <v>1804</v>
      </c>
      <c r="H3507" t="s">
        <v>82</v>
      </c>
      <c r="I3507" t="s">
        <v>57</v>
      </c>
      <c r="J3507" t="s">
        <v>82</v>
      </c>
      <c r="L3507" t="s">
        <v>50</v>
      </c>
      <c r="N3507" t="s">
        <v>59</v>
      </c>
      <c r="O3507" t="s">
        <v>60</v>
      </c>
      <c r="P3507" t="s">
        <v>61</v>
      </c>
      <c r="S3507" t="s">
        <v>8734</v>
      </c>
      <c r="AA3507" t="s">
        <v>42</v>
      </c>
      <c r="AC3507" t="s">
        <v>42</v>
      </c>
      <c r="AL3507" t="s">
        <v>43</v>
      </c>
    </row>
    <row r="3508" spans="1:38" x14ac:dyDescent="0.25">
      <c r="A3508">
        <v>3506</v>
      </c>
      <c r="B3508" t="s">
        <v>8735</v>
      </c>
      <c r="C3508" s="6" t="s">
        <v>3442</v>
      </c>
      <c r="D3508">
        <v>51</v>
      </c>
      <c r="E3508" t="s">
        <v>46</v>
      </c>
      <c r="F3508" t="s">
        <v>55</v>
      </c>
      <c r="G3508" t="s">
        <v>146</v>
      </c>
      <c r="J3508" t="s">
        <v>146</v>
      </c>
      <c r="L3508" t="s">
        <v>50</v>
      </c>
      <c r="N3508" t="s">
        <v>166</v>
      </c>
      <c r="O3508" t="s">
        <v>110</v>
      </c>
      <c r="S3508" t="s">
        <v>1818</v>
      </c>
      <c r="U3508" t="s">
        <v>42</v>
      </c>
      <c r="AI3508" t="s">
        <v>3366</v>
      </c>
      <c r="AL3508" t="s">
        <v>43</v>
      </c>
    </row>
    <row r="3509" spans="1:38" x14ac:dyDescent="0.25">
      <c r="A3509">
        <v>3507</v>
      </c>
      <c r="B3509" t="s">
        <v>8736</v>
      </c>
      <c r="C3509" s="6" t="s">
        <v>3340</v>
      </c>
      <c r="D3509">
        <v>36</v>
      </c>
      <c r="E3509" t="s">
        <v>46</v>
      </c>
      <c r="F3509" t="s">
        <v>55</v>
      </c>
      <c r="G3509" t="s">
        <v>337</v>
      </c>
      <c r="H3509" t="s">
        <v>137</v>
      </c>
      <c r="I3509" t="s">
        <v>57</v>
      </c>
      <c r="J3509" t="s">
        <v>82</v>
      </c>
      <c r="K3509" t="s">
        <v>82</v>
      </c>
      <c r="L3509" t="s">
        <v>34</v>
      </c>
      <c r="N3509" t="s">
        <v>59</v>
      </c>
      <c r="O3509" t="s">
        <v>1796</v>
      </c>
      <c r="P3509" t="s">
        <v>82</v>
      </c>
      <c r="Q3509" t="s">
        <v>82</v>
      </c>
      <c r="S3509" t="s">
        <v>7032</v>
      </c>
      <c r="T3509" t="s">
        <v>3335</v>
      </c>
      <c r="V3509" t="s">
        <v>42</v>
      </c>
      <c r="W3509" t="s">
        <v>42</v>
      </c>
      <c r="X3509" t="s">
        <v>42</v>
      </c>
      <c r="AK3509" t="s">
        <v>42</v>
      </c>
      <c r="AL3509" t="s">
        <v>43</v>
      </c>
    </row>
    <row r="3510" spans="1:38" x14ac:dyDescent="0.25">
      <c r="A3510">
        <v>3508</v>
      </c>
      <c r="B3510" t="s">
        <v>8737</v>
      </c>
      <c r="C3510" s="6" t="s">
        <v>5955</v>
      </c>
      <c r="D3510">
        <v>21</v>
      </c>
      <c r="E3510" t="s">
        <v>54</v>
      </c>
      <c r="F3510" t="s">
        <v>55</v>
      </c>
      <c r="G3510" t="s">
        <v>574</v>
      </c>
      <c r="H3510" t="s">
        <v>251</v>
      </c>
      <c r="J3510" t="s">
        <v>82</v>
      </c>
      <c r="K3510" t="s">
        <v>82</v>
      </c>
      <c r="L3510" t="s">
        <v>50</v>
      </c>
      <c r="N3510" t="s">
        <v>170</v>
      </c>
      <c r="O3510" t="s">
        <v>800</v>
      </c>
      <c r="S3510" t="s">
        <v>3712</v>
      </c>
      <c r="U3510" t="s">
        <v>42</v>
      </c>
      <c r="V3510" t="s">
        <v>42</v>
      </c>
      <c r="AL3510" t="s">
        <v>43</v>
      </c>
    </row>
    <row r="3511" spans="1:38" x14ac:dyDescent="0.25">
      <c r="A3511">
        <v>3509</v>
      </c>
      <c r="B3511" t="s">
        <v>8738</v>
      </c>
      <c r="C3511" s="6" t="s">
        <v>8739</v>
      </c>
      <c r="D3511">
        <v>42</v>
      </c>
      <c r="E3511" t="s">
        <v>46</v>
      </c>
      <c r="F3511" t="s">
        <v>55</v>
      </c>
      <c r="G3511" t="s">
        <v>525</v>
      </c>
      <c r="J3511" t="s">
        <v>525</v>
      </c>
      <c r="K3511" t="s">
        <v>93</v>
      </c>
      <c r="L3511" t="s">
        <v>70</v>
      </c>
      <c r="N3511" t="s">
        <v>59</v>
      </c>
      <c r="O3511" t="s">
        <v>70</v>
      </c>
      <c r="S3511" t="s">
        <v>538</v>
      </c>
      <c r="T3511" t="s">
        <v>8740</v>
      </c>
      <c r="U3511" t="s">
        <v>42</v>
      </c>
      <c r="AL3511" t="s">
        <v>43</v>
      </c>
    </row>
    <row r="3512" spans="1:38" x14ac:dyDescent="0.25">
      <c r="A3512">
        <v>3510</v>
      </c>
      <c r="B3512" t="s">
        <v>8741</v>
      </c>
      <c r="C3512" s="6" t="s">
        <v>4318</v>
      </c>
      <c r="D3512">
        <v>25</v>
      </c>
      <c r="E3512" t="s">
        <v>46</v>
      </c>
      <c r="F3512" t="s">
        <v>55</v>
      </c>
      <c r="G3512" t="s">
        <v>7727</v>
      </c>
      <c r="H3512" t="s">
        <v>82</v>
      </c>
      <c r="J3512" t="s">
        <v>7727</v>
      </c>
      <c r="K3512" t="s">
        <v>82</v>
      </c>
      <c r="L3512" t="s">
        <v>70</v>
      </c>
      <c r="N3512" t="s">
        <v>269</v>
      </c>
      <c r="O3512" t="s">
        <v>70</v>
      </c>
      <c r="S3512" t="s">
        <v>84</v>
      </c>
      <c r="U3512" t="s">
        <v>42</v>
      </c>
      <c r="AL3512" t="s">
        <v>43</v>
      </c>
    </row>
    <row r="3513" spans="1:38" x14ac:dyDescent="0.25">
      <c r="A3513">
        <v>3511</v>
      </c>
      <c r="B3513" t="s">
        <v>8742</v>
      </c>
      <c r="C3513" s="6" t="s">
        <v>1025</v>
      </c>
      <c r="D3513">
        <v>33</v>
      </c>
      <c r="E3513" t="s">
        <v>54</v>
      </c>
      <c r="F3513" t="s">
        <v>55</v>
      </c>
      <c r="G3513" t="s">
        <v>2405</v>
      </c>
      <c r="H3513" t="s">
        <v>101</v>
      </c>
      <c r="I3513" t="s">
        <v>57</v>
      </c>
      <c r="J3513" t="s">
        <v>82</v>
      </c>
      <c r="K3513" t="s">
        <v>82</v>
      </c>
      <c r="L3513" t="s">
        <v>50</v>
      </c>
      <c r="N3513" t="s">
        <v>350</v>
      </c>
      <c r="O3513" t="s">
        <v>70</v>
      </c>
      <c r="P3513" t="s">
        <v>82</v>
      </c>
      <c r="Q3513" t="s">
        <v>82</v>
      </c>
      <c r="S3513" t="s">
        <v>4673</v>
      </c>
      <c r="W3513" t="s">
        <v>42</v>
      </c>
      <c r="AK3513" t="s">
        <v>42</v>
      </c>
      <c r="AL3513" t="s">
        <v>43</v>
      </c>
    </row>
    <row r="3514" spans="1:38" x14ac:dyDescent="0.25">
      <c r="A3514">
        <v>3512</v>
      </c>
      <c r="B3514" t="s">
        <v>8743</v>
      </c>
      <c r="C3514" s="6" t="s">
        <v>2395</v>
      </c>
      <c r="D3514">
        <v>66</v>
      </c>
      <c r="E3514" t="s">
        <v>54</v>
      </c>
      <c r="F3514" t="s">
        <v>55</v>
      </c>
      <c r="G3514" t="s">
        <v>447</v>
      </c>
      <c r="H3514" t="s">
        <v>82</v>
      </c>
      <c r="I3514" t="s">
        <v>57</v>
      </c>
      <c r="J3514" t="s">
        <v>447</v>
      </c>
      <c r="K3514" t="s">
        <v>82</v>
      </c>
      <c r="L3514" t="s">
        <v>70</v>
      </c>
      <c r="N3514" t="s">
        <v>5363</v>
      </c>
      <c r="O3514" t="s">
        <v>70</v>
      </c>
      <c r="P3514" t="s">
        <v>447</v>
      </c>
      <c r="Q3514" t="s">
        <v>82</v>
      </c>
      <c r="S3514" t="s">
        <v>8744</v>
      </c>
      <c r="AA3514" t="s">
        <v>42</v>
      </c>
      <c r="AC3514" t="s">
        <v>42</v>
      </c>
      <c r="AF3514" t="s">
        <v>42</v>
      </c>
      <c r="AK3514" t="s">
        <v>42</v>
      </c>
      <c r="AL3514" t="s">
        <v>43</v>
      </c>
    </row>
    <row r="3515" spans="1:38" x14ac:dyDescent="0.25">
      <c r="A3515">
        <v>3513</v>
      </c>
      <c r="B3515" t="s">
        <v>8745</v>
      </c>
      <c r="C3515" s="6" t="s">
        <v>8746</v>
      </c>
      <c r="D3515">
        <v>40</v>
      </c>
      <c r="E3515" t="s">
        <v>46</v>
      </c>
      <c r="F3515" t="s">
        <v>55</v>
      </c>
      <c r="G3515" t="s">
        <v>146</v>
      </c>
      <c r="H3515" t="s">
        <v>49</v>
      </c>
      <c r="J3515" t="s">
        <v>146</v>
      </c>
      <c r="K3515" t="s">
        <v>49</v>
      </c>
      <c r="L3515" t="s">
        <v>50</v>
      </c>
      <c r="N3515" t="s">
        <v>2614</v>
      </c>
      <c r="O3515" t="s">
        <v>70</v>
      </c>
      <c r="S3515" t="s">
        <v>8747</v>
      </c>
      <c r="V3515" t="s">
        <v>42</v>
      </c>
      <c r="W3515" t="s">
        <v>42</v>
      </c>
      <c r="AA3515" t="s">
        <v>42</v>
      </c>
      <c r="AL3515" t="s">
        <v>43</v>
      </c>
    </row>
    <row r="3516" spans="1:38" x14ac:dyDescent="0.25">
      <c r="A3516">
        <v>3514</v>
      </c>
      <c r="B3516" t="s">
        <v>8748</v>
      </c>
      <c r="C3516" s="6" t="s">
        <v>692</v>
      </c>
      <c r="D3516">
        <v>25</v>
      </c>
      <c r="E3516" t="s">
        <v>46</v>
      </c>
      <c r="F3516" t="s">
        <v>55</v>
      </c>
      <c r="G3516" t="s">
        <v>132</v>
      </c>
      <c r="H3516" t="s">
        <v>93</v>
      </c>
      <c r="I3516" t="s">
        <v>57</v>
      </c>
      <c r="J3516" t="s">
        <v>132</v>
      </c>
      <c r="K3516" t="s">
        <v>93</v>
      </c>
      <c r="L3516" t="s">
        <v>70</v>
      </c>
      <c r="O3516" t="s">
        <v>60</v>
      </c>
      <c r="P3516" t="s">
        <v>132</v>
      </c>
      <c r="Q3516" t="s">
        <v>93</v>
      </c>
      <c r="R3516" t="s">
        <v>57</v>
      </c>
      <c r="S3516" t="s">
        <v>8749</v>
      </c>
      <c r="AA3516" t="s">
        <v>42</v>
      </c>
      <c r="AC3516" t="s">
        <v>42</v>
      </c>
      <c r="AL3516" t="s">
        <v>43</v>
      </c>
    </row>
    <row r="3517" spans="1:38" x14ac:dyDescent="0.25">
      <c r="A3517">
        <v>3515</v>
      </c>
      <c r="B3517" t="s">
        <v>8750</v>
      </c>
      <c r="C3517" s="6" t="s">
        <v>4360</v>
      </c>
      <c r="D3517">
        <v>29</v>
      </c>
      <c r="E3517" t="s">
        <v>46</v>
      </c>
      <c r="F3517" t="s">
        <v>106</v>
      </c>
      <c r="G3517" t="s">
        <v>93</v>
      </c>
      <c r="H3517" t="s">
        <v>93</v>
      </c>
      <c r="I3517" t="s">
        <v>57</v>
      </c>
      <c r="J3517" t="s">
        <v>93</v>
      </c>
      <c r="K3517" t="s">
        <v>93</v>
      </c>
      <c r="L3517" t="s">
        <v>34</v>
      </c>
      <c r="N3517" t="s">
        <v>2019</v>
      </c>
      <c r="O3517" t="s">
        <v>1960</v>
      </c>
      <c r="P3517" t="s">
        <v>93</v>
      </c>
      <c r="Q3517" t="s">
        <v>93</v>
      </c>
      <c r="S3517" t="s">
        <v>8751</v>
      </c>
      <c r="U3517" t="s">
        <v>42</v>
      </c>
      <c r="V3517" t="s">
        <v>42</v>
      </c>
      <c r="W3517" t="s">
        <v>42</v>
      </c>
      <c r="AK3517" t="s">
        <v>42</v>
      </c>
      <c r="AL3517" t="s">
        <v>43</v>
      </c>
    </row>
    <row r="3518" spans="1:38" x14ac:dyDescent="0.25">
      <c r="A3518">
        <v>3516</v>
      </c>
      <c r="B3518" t="s">
        <v>8752</v>
      </c>
      <c r="C3518" s="6" t="s">
        <v>2536</v>
      </c>
      <c r="D3518">
        <v>35</v>
      </c>
      <c r="E3518" t="s">
        <v>46</v>
      </c>
      <c r="F3518" t="s">
        <v>55</v>
      </c>
      <c r="G3518" t="s">
        <v>82</v>
      </c>
      <c r="H3518" t="s">
        <v>82</v>
      </c>
      <c r="I3518" t="s">
        <v>57</v>
      </c>
      <c r="J3518" t="s">
        <v>82</v>
      </c>
      <c r="K3518" t="s">
        <v>82</v>
      </c>
      <c r="L3518" t="s">
        <v>70</v>
      </c>
      <c r="N3518" t="s">
        <v>59</v>
      </c>
      <c r="O3518" t="s">
        <v>411</v>
      </c>
      <c r="P3518" t="s">
        <v>82</v>
      </c>
      <c r="Q3518" t="s">
        <v>82</v>
      </c>
      <c r="S3518" t="s">
        <v>412</v>
      </c>
      <c r="W3518" t="s">
        <v>42</v>
      </c>
      <c r="AK3518" t="s">
        <v>42</v>
      </c>
      <c r="AL3518" t="s">
        <v>43</v>
      </c>
    </row>
    <row r="3519" spans="1:38" x14ac:dyDescent="0.25">
      <c r="A3519">
        <v>3517</v>
      </c>
      <c r="B3519" t="s">
        <v>8753</v>
      </c>
      <c r="C3519" s="6" t="s">
        <v>427</v>
      </c>
      <c r="D3519">
        <v>50</v>
      </c>
      <c r="E3519" t="s">
        <v>46</v>
      </c>
      <c r="F3519" t="s">
        <v>55</v>
      </c>
      <c r="G3519" t="s">
        <v>208</v>
      </c>
      <c r="H3519" t="s">
        <v>93</v>
      </c>
      <c r="I3519" t="s">
        <v>57</v>
      </c>
      <c r="J3519" t="s">
        <v>208</v>
      </c>
      <c r="K3519" t="s">
        <v>93</v>
      </c>
      <c r="L3519" t="s">
        <v>70</v>
      </c>
      <c r="N3519" t="s">
        <v>8754</v>
      </c>
      <c r="O3519" t="s">
        <v>70</v>
      </c>
      <c r="P3519" t="s">
        <v>208</v>
      </c>
      <c r="Q3519" t="s">
        <v>93</v>
      </c>
      <c r="S3519" t="s">
        <v>8755</v>
      </c>
      <c r="Y3519" t="s">
        <v>42</v>
      </c>
      <c r="AA3519" t="s">
        <v>42</v>
      </c>
      <c r="AC3519" t="s">
        <v>42</v>
      </c>
      <c r="AK3519" t="s">
        <v>42</v>
      </c>
      <c r="AL3519" t="s">
        <v>43</v>
      </c>
    </row>
    <row r="3520" spans="1:38" x14ac:dyDescent="0.25">
      <c r="A3520">
        <v>3518</v>
      </c>
      <c r="B3520" t="s">
        <v>8756</v>
      </c>
      <c r="C3520" s="6" t="s">
        <v>1612</v>
      </c>
      <c r="D3520">
        <v>35</v>
      </c>
      <c r="E3520" t="s">
        <v>46</v>
      </c>
      <c r="F3520" t="s">
        <v>106</v>
      </c>
      <c r="G3520" t="s">
        <v>93</v>
      </c>
      <c r="H3520" t="s">
        <v>93</v>
      </c>
      <c r="I3520" t="s">
        <v>57</v>
      </c>
      <c r="J3520" t="s">
        <v>93</v>
      </c>
      <c r="L3520" t="s">
        <v>70</v>
      </c>
      <c r="N3520" t="s">
        <v>59</v>
      </c>
      <c r="O3520" t="s">
        <v>70</v>
      </c>
      <c r="P3520" t="s">
        <v>93</v>
      </c>
      <c r="S3520" t="s">
        <v>412</v>
      </c>
      <c r="W3520" t="s">
        <v>42</v>
      </c>
      <c r="AK3520" t="s">
        <v>42</v>
      </c>
      <c r="AL3520" t="s">
        <v>43</v>
      </c>
    </row>
    <row r="3521" spans="1:38" x14ac:dyDescent="0.25">
      <c r="A3521">
        <v>3519</v>
      </c>
      <c r="B3521" t="s">
        <v>8757</v>
      </c>
      <c r="C3521" s="6" t="s">
        <v>8758</v>
      </c>
      <c r="D3521">
        <v>46</v>
      </c>
      <c r="E3521" t="s">
        <v>46</v>
      </c>
      <c r="F3521" t="s">
        <v>55</v>
      </c>
      <c r="G3521" t="s">
        <v>2091</v>
      </c>
      <c r="H3521" t="s">
        <v>82</v>
      </c>
      <c r="J3521" t="s">
        <v>178</v>
      </c>
      <c r="K3521" t="s">
        <v>82</v>
      </c>
      <c r="L3521" t="s">
        <v>50</v>
      </c>
      <c r="N3521" t="s">
        <v>3512</v>
      </c>
      <c r="O3521" t="s">
        <v>70</v>
      </c>
      <c r="S3521" t="s">
        <v>994</v>
      </c>
      <c r="V3521" t="s">
        <v>42</v>
      </c>
      <c r="AL3521" t="s">
        <v>43</v>
      </c>
    </row>
    <row r="3522" spans="1:38" x14ac:dyDescent="0.25">
      <c r="A3522">
        <v>3520</v>
      </c>
      <c r="B3522" t="s">
        <v>8759</v>
      </c>
      <c r="C3522" s="6" t="s">
        <v>7933</v>
      </c>
      <c r="D3522">
        <v>23</v>
      </c>
      <c r="E3522" t="s">
        <v>46</v>
      </c>
      <c r="F3522" t="s">
        <v>55</v>
      </c>
      <c r="G3522" t="s">
        <v>502</v>
      </c>
      <c r="H3522" t="s">
        <v>82</v>
      </c>
      <c r="I3522" t="s">
        <v>57</v>
      </c>
      <c r="J3522" t="s">
        <v>502</v>
      </c>
      <c r="K3522" t="s">
        <v>82</v>
      </c>
      <c r="L3522" t="s">
        <v>70</v>
      </c>
      <c r="N3522" t="s">
        <v>166</v>
      </c>
      <c r="O3522" t="s">
        <v>70</v>
      </c>
      <c r="P3522" t="s">
        <v>502</v>
      </c>
      <c r="Q3522" t="s">
        <v>82</v>
      </c>
      <c r="R3522" t="s">
        <v>57</v>
      </c>
      <c r="S3522" t="s">
        <v>8760</v>
      </c>
      <c r="U3522" t="s">
        <v>42</v>
      </c>
      <c r="AL3522" t="s">
        <v>43</v>
      </c>
    </row>
    <row r="3523" spans="1:38" x14ac:dyDescent="0.25">
      <c r="A3523">
        <v>3521</v>
      </c>
      <c r="B3523" t="s">
        <v>8761</v>
      </c>
      <c r="C3523" s="6" t="s">
        <v>8762</v>
      </c>
      <c r="D3523">
        <v>36</v>
      </c>
      <c r="E3523" t="s">
        <v>46</v>
      </c>
      <c r="F3523" t="s">
        <v>55</v>
      </c>
      <c r="G3523" t="s">
        <v>178</v>
      </c>
      <c r="H3523" t="s">
        <v>82</v>
      </c>
      <c r="J3523" t="s">
        <v>178</v>
      </c>
      <c r="K3523" t="s">
        <v>82</v>
      </c>
      <c r="L3523" t="s">
        <v>70</v>
      </c>
      <c r="N3523" t="s">
        <v>2203</v>
      </c>
      <c r="O3523" t="s">
        <v>70</v>
      </c>
      <c r="S3523" t="s">
        <v>2204</v>
      </c>
      <c r="Y3523" t="s">
        <v>42</v>
      </c>
      <c r="AL3523" t="s">
        <v>43</v>
      </c>
    </row>
    <row r="3524" spans="1:38" x14ac:dyDescent="0.25">
      <c r="A3524">
        <v>3522</v>
      </c>
      <c r="B3524" t="s">
        <v>8763</v>
      </c>
      <c r="C3524" s="6" t="s">
        <v>1237</v>
      </c>
      <c r="D3524">
        <v>52</v>
      </c>
      <c r="E3524" t="s">
        <v>54</v>
      </c>
      <c r="F3524" t="s">
        <v>55</v>
      </c>
      <c r="G3524" t="s">
        <v>2405</v>
      </c>
      <c r="H3524" t="s">
        <v>101</v>
      </c>
      <c r="I3524" t="s">
        <v>57</v>
      </c>
      <c r="J3524" t="s">
        <v>2405</v>
      </c>
      <c r="K3524" t="s">
        <v>101</v>
      </c>
      <c r="L3524" t="s">
        <v>70</v>
      </c>
      <c r="N3524" t="s">
        <v>102</v>
      </c>
      <c r="O3524" t="s">
        <v>70</v>
      </c>
      <c r="P3524" t="s">
        <v>2405</v>
      </c>
      <c r="Q3524" t="s">
        <v>101</v>
      </c>
      <c r="R3524" t="s">
        <v>57</v>
      </c>
      <c r="S3524" t="s">
        <v>8764</v>
      </c>
      <c r="Y3524" t="s">
        <v>42</v>
      </c>
      <c r="AC3524" t="s">
        <v>42</v>
      </c>
      <c r="AL3524" t="s">
        <v>43</v>
      </c>
    </row>
    <row r="3525" spans="1:38" x14ac:dyDescent="0.25">
      <c r="A3525">
        <v>3523</v>
      </c>
      <c r="B3525" t="s">
        <v>8765</v>
      </c>
      <c r="C3525" s="6" t="s">
        <v>8766</v>
      </c>
      <c r="D3525">
        <v>44</v>
      </c>
      <c r="E3525" t="s">
        <v>46</v>
      </c>
      <c r="F3525" t="s">
        <v>55</v>
      </c>
      <c r="G3525" t="s">
        <v>496</v>
      </c>
      <c r="J3525" t="s">
        <v>101</v>
      </c>
      <c r="K3525" t="s">
        <v>101</v>
      </c>
      <c r="L3525" t="s">
        <v>50</v>
      </c>
      <c r="N3525" t="s">
        <v>59</v>
      </c>
      <c r="O3525" t="s">
        <v>70</v>
      </c>
      <c r="S3525" t="s">
        <v>8767</v>
      </c>
      <c r="U3525" t="s">
        <v>42</v>
      </c>
      <c r="Y3525" t="s">
        <v>42</v>
      </c>
      <c r="AA3525" t="s">
        <v>42</v>
      </c>
      <c r="AL3525" t="s">
        <v>43</v>
      </c>
    </row>
    <row r="3526" spans="1:38" x14ac:dyDescent="0.25">
      <c r="A3526">
        <v>3524</v>
      </c>
      <c r="B3526" t="s">
        <v>8768</v>
      </c>
      <c r="C3526" s="6" t="s">
        <v>741</v>
      </c>
      <c r="D3526">
        <v>40</v>
      </c>
      <c r="E3526" t="s">
        <v>46</v>
      </c>
      <c r="F3526" t="s">
        <v>55</v>
      </c>
      <c r="G3526" t="s">
        <v>362</v>
      </c>
      <c r="H3526" t="s">
        <v>251</v>
      </c>
      <c r="I3526" t="s">
        <v>57</v>
      </c>
      <c r="J3526" t="s">
        <v>362</v>
      </c>
      <c r="K3526" t="s">
        <v>251</v>
      </c>
      <c r="L3526" t="s">
        <v>70</v>
      </c>
      <c r="N3526" t="s">
        <v>8769</v>
      </c>
      <c r="O3526" t="s">
        <v>70</v>
      </c>
      <c r="P3526" t="s">
        <v>362</v>
      </c>
      <c r="Q3526" t="s">
        <v>251</v>
      </c>
      <c r="R3526" t="s">
        <v>57</v>
      </c>
      <c r="S3526" t="s">
        <v>8770</v>
      </c>
      <c r="AC3526" t="s">
        <v>42</v>
      </c>
      <c r="AI3526" t="s">
        <v>1324</v>
      </c>
      <c r="AL3526" t="s">
        <v>43</v>
      </c>
    </row>
    <row r="3527" spans="1:38" x14ac:dyDescent="0.25">
      <c r="A3527">
        <v>3525</v>
      </c>
      <c r="B3527" t="s">
        <v>8771</v>
      </c>
      <c r="C3527" s="6" t="s">
        <v>8772</v>
      </c>
      <c r="D3527">
        <v>31</v>
      </c>
      <c r="E3527" t="s">
        <v>46</v>
      </c>
      <c r="F3527" t="s">
        <v>55</v>
      </c>
      <c r="G3527" t="s">
        <v>208</v>
      </c>
      <c r="H3527" t="s">
        <v>93</v>
      </c>
      <c r="J3527" t="s">
        <v>208</v>
      </c>
      <c r="K3527" t="s">
        <v>93</v>
      </c>
      <c r="L3527" t="s">
        <v>50</v>
      </c>
      <c r="N3527" t="s">
        <v>83</v>
      </c>
      <c r="O3527" t="s">
        <v>70</v>
      </c>
      <c r="S3527" t="s">
        <v>111</v>
      </c>
      <c r="U3527" t="s">
        <v>42</v>
      </c>
      <c r="V3527" t="s">
        <v>42</v>
      </c>
      <c r="AA3527" t="s">
        <v>42</v>
      </c>
      <c r="AC3527" t="s">
        <v>42</v>
      </c>
      <c r="AL3527" t="s">
        <v>43</v>
      </c>
    </row>
    <row r="3528" spans="1:38" x14ac:dyDescent="0.25">
      <c r="A3528">
        <v>3526</v>
      </c>
      <c r="B3528" t="s">
        <v>8773</v>
      </c>
      <c r="C3528" s="6" t="s">
        <v>6631</v>
      </c>
      <c r="D3528">
        <v>35</v>
      </c>
      <c r="E3528" t="s">
        <v>46</v>
      </c>
      <c r="F3528" t="s">
        <v>55</v>
      </c>
      <c r="G3528" t="s">
        <v>615</v>
      </c>
      <c r="H3528" t="s">
        <v>101</v>
      </c>
      <c r="I3528" t="s">
        <v>57</v>
      </c>
      <c r="J3528" t="s">
        <v>615</v>
      </c>
      <c r="K3528" t="s">
        <v>101</v>
      </c>
      <c r="L3528" t="s">
        <v>70</v>
      </c>
      <c r="N3528" t="s">
        <v>59</v>
      </c>
      <c r="O3528" t="s">
        <v>70</v>
      </c>
      <c r="P3528" t="s">
        <v>615</v>
      </c>
      <c r="Q3528" t="s">
        <v>101</v>
      </c>
      <c r="S3528" t="s">
        <v>412</v>
      </c>
      <c r="W3528" t="s">
        <v>42</v>
      </c>
      <c r="AK3528" t="s">
        <v>42</v>
      </c>
      <c r="AL3528" t="s">
        <v>43</v>
      </c>
    </row>
    <row r="3529" spans="1:38" x14ac:dyDescent="0.25">
      <c r="A3529">
        <v>3527</v>
      </c>
      <c r="B3529" t="s">
        <v>8774</v>
      </c>
      <c r="C3529" s="6" t="s">
        <v>6622</v>
      </c>
      <c r="D3529">
        <v>28</v>
      </c>
      <c r="E3529" t="s">
        <v>46</v>
      </c>
      <c r="F3529" t="s">
        <v>106</v>
      </c>
      <c r="G3529" t="s">
        <v>260</v>
      </c>
      <c r="H3529" t="s">
        <v>49</v>
      </c>
      <c r="I3529" t="s">
        <v>57</v>
      </c>
      <c r="J3529" t="s">
        <v>260</v>
      </c>
      <c r="L3529" t="s">
        <v>50</v>
      </c>
      <c r="N3529" t="s">
        <v>2633</v>
      </c>
      <c r="O3529" t="s">
        <v>70</v>
      </c>
      <c r="P3529" t="s">
        <v>260</v>
      </c>
      <c r="S3529" t="s">
        <v>2649</v>
      </c>
      <c r="AD3529" t="s">
        <v>42</v>
      </c>
      <c r="AK3529" t="s">
        <v>42</v>
      </c>
      <c r="AL3529" t="s">
        <v>43</v>
      </c>
    </row>
    <row r="3530" spans="1:38" x14ac:dyDescent="0.25">
      <c r="A3530">
        <v>3528</v>
      </c>
      <c r="B3530" t="s">
        <v>8775</v>
      </c>
      <c r="C3530" s="6" t="s">
        <v>776</v>
      </c>
      <c r="D3530">
        <v>45</v>
      </c>
      <c r="E3530" t="s">
        <v>46</v>
      </c>
      <c r="F3530" t="s">
        <v>106</v>
      </c>
      <c r="G3530" t="s">
        <v>2091</v>
      </c>
      <c r="H3530" t="s">
        <v>82</v>
      </c>
      <c r="I3530" t="s">
        <v>57</v>
      </c>
      <c r="J3530" t="s">
        <v>2091</v>
      </c>
      <c r="K3530" t="s">
        <v>82</v>
      </c>
      <c r="L3530" t="s">
        <v>70</v>
      </c>
      <c r="N3530" t="s">
        <v>166</v>
      </c>
      <c r="O3530" t="s">
        <v>70</v>
      </c>
      <c r="P3530" t="s">
        <v>2091</v>
      </c>
      <c r="Q3530" t="s">
        <v>82</v>
      </c>
      <c r="R3530" t="s">
        <v>57</v>
      </c>
      <c r="S3530" t="s">
        <v>8776</v>
      </c>
      <c r="V3530" t="s">
        <v>42</v>
      </c>
      <c r="W3530" t="s">
        <v>42</v>
      </c>
      <c r="AL3530" t="s">
        <v>43</v>
      </c>
    </row>
    <row r="3531" spans="1:38" x14ac:dyDescent="0.25">
      <c r="A3531">
        <v>3529</v>
      </c>
      <c r="B3531" t="s">
        <v>8777</v>
      </c>
      <c r="C3531" s="6" t="s">
        <v>796</v>
      </c>
      <c r="D3531">
        <v>25</v>
      </c>
      <c r="E3531" t="s">
        <v>46</v>
      </c>
      <c r="F3531" t="s">
        <v>55</v>
      </c>
      <c r="G3531" t="s">
        <v>341</v>
      </c>
      <c r="H3531" t="s">
        <v>101</v>
      </c>
      <c r="I3531" t="s">
        <v>57</v>
      </c>
      <c r="J3531" t="s">
        <v>2962</v>
      </c>
      <c r="L3531" t="s">
        <v>34</v>
      </c>
      <c r="M3531" t="s">
        <v>210</v>
      </c>
      <c r="N3531" t="s">
        <v>69</v>
      </c>
      <c r="O3531" t="s">
        <v>975</v>
      </c>
      <c r="P3531" t="s">
        <v>2962</v>
      </c>
      <c r="S3531" t="s">
        <v>8778</v>
      </c>
      <c r="U3531" t="s">
        <v>42</v>
      </c>
      <c r="W3531" t="s">
        <v>42</v>
      </c>
      <c r="AC3531" t="s">
        <v>42</v>
      </c>
      <c r="AK3531" t="s">
        <v>42</v>
      </c>
      <c r="AL3531" t="s">
        <v>43</v>
      </c>
    </row>
    <row r="3532" spans="1:38" x14ac:dyDescent="0.25">
      <c r="A3532">
        <v>3530</v>
      </c>
      <c r="B3532" t="s">
        <v>8779</v>
      </c>
      <c r="C3532" s="6" t="s">
        <v>8780</v>
      </c>
      <c r="D3532">
        <v>35</v>
      </c>
      <c r="E3532" t="s">
        <v>46</v>
      </c>
      <c r="F3532" t="s">
        <v>55</v>
      </c>
      <c r="G3532" t="s">
        <v>525</v>
      </c>
      <c r="H3532" t="s">
        <v>93</v>
      </c>
      <c r="I3532" t="s">
        <v>57</v>
      </c>
      <c r="J3532" t="s">
        <v>525</v>
      </c>
      <c r="L3532" t="s">
        <v>70</v>
      </c>
      <c r="N3532" t="s">
        <v>69</v>
      </c>
      <c r="O3532" t="s">
        <v>70</v>
      </c>
      <c r="P3532" t="s">
        <v>525</v>
      </c>
      <c r="S3532" t="s">
        <v>8781</v>
      </c>
      <c r="W3532" t="s">
        <v>42</v>
      </c>
      <c r="AA3532" t="s">
        <v>42</v>
      </c>
      <c r="AK3532" t="s">
        <v>42</v>
      </c>
      <c r="AL3532" t="s">
        <v>43</v>
      </c>
    </row>
    <row r="3533" spans="1:38" x14ac:dyDescent="0.25">
      <c r="A3533">
        <v>3531</v>
      </c>
      <c r="B3533" t="s">
        <v>8782</v>
      </c>
      <c r="C3533" s="6" t="s">
        <v>6314</v>
      </c>
      <c r="D3533">
        <v>38</v>
      </c>
      <c r="E3533" t="s">
        <v>46</v>
      </c>
      <c r="F3533" t="s">
        <v>55</v>
      </c>
      <c r="G3533" t="s">
        <v>92</v>
      </c>
      <c r="H3533" t="s">
        <v>93</v>
      </c>
      <c r="I3533" t="s">
        <v>57</v>
      </c>
      <c r="J3533" t="s">
        <v>92</v>
      </c>
      <c r="K3533" t="s">
        <v>93</v>
      </c>
      <c r="L3533" t="s">
        <v>34</v>
      </c>
      <c r="O3533" t="s">
        <v>975</v>
      </c>
      <c r="P3533" t="s">
        <v>92</v>
      </c>
      <c r="Q3533" t="s">
        <v>93</v>
      </c>
      <c r="R3533" t="s">
        <v>57</v>
      </c>
      <c r="S3533" t="s">
        <v>8783</v>
      </c>
      <c r="W3533" t="s">
        <v>42</v>
      </c>
      <c r="AK3533" t="s">
        <v>42</v>
      </c>
      <c r="AL3533" t="s">
        <v>43</v>
      </c>
    </row>
    <row r="3534" spans="1:38" x14ac:dyDescent="0.25">
      <c r="A3534">
        <v>3532</v>
      </c>
      <c r="B3534" t="s">
        <v>8784</v>
      </c>
      <c r="C3534" s="6" t="s">
        <v>1198</v>
      </c>
      <c r="D3534">
        <v>27</v>
      </c>
      <c r="E3534" t="s">
        <v>46</v>
      </c>
      <c r="F3534" t="s">
        <v>55</v>
      </c>
      <c r="G3534" t="s">
        <v>97</v>
      </c>
      <c r="H3534" t="s">
        <v>82</v>
      </c>
      <c r="I3534" t="s">
        <v>57</v>
      </c>
      <c r="J3534" t="s">
        <v>97</v>
      </c>
      <c r="K3534" t="s">
        <v>82</v>
      </c>
      <c r="L3534" t="s">
        <v>70</v>
      </c>
      <c r="N3534" t="s">
        <v>166</v>
      </c>
      <c r="O3534" t="s">
        <v>70</v>
      </c>
      <c r="P3534" t="s">
        <v>97</v>
      </c>
      <c r="Q3534" t="s">
        <v>82</v>
      </c>
      <c r="S3534" t="s">
        <v>565</v>
      </c>
      <c r="U3534" t="s">
        <v>42</v>
      </c>
      <c r="AK3534" t="s">
        <v>42</v>
      </c>
      <c r="AL3534" t="s">
        <v>43</v>
      </c>
    </row>
    <row r="3535" spans="1:38" x14ac:dyDescent="0.25">
      <c r="A3535">
        <v>3533</v>
      </c>
      <c r="B3535" t="s">
        <v>8785</v>
      </c>
      <c r="C3535" s="6" t="s">
        <v>2998</v>
      </c>
      <c r="D3535">
        <v>48</v>
      </c>
      <c r="E3535" t="s">
        <v>46</v>
      </c>
      <c r="F3535" t="s">
        <v>106</v>
      </c>
      <c r="G3535" t="s">
        <v>1243</v>
      </c>
      <c r="H3535" t="s">
        <v>82</v>
      </c>
      <c r="I3535" t="s">
        <v>57</v>
      </c>
      <c r="J3535" t="s">
        <v>82</v>
      </c>
      <c r="K3535" t="s">
        <v>82</v>
      </c>
      <c r="L3535" t="s">
        <v>50</v>
      </c>
      <c r="N3535" t="s">
        <v>170</v>
      </c>
      <c r="O3535" t="s">
        <v>70</v>
      </c>
      <c r="P3535" t="s">
        <v>1243</v>
      </c>
      <c r="Q3535" t="s">
        <v>82</v>
      </c>
      <c r="S3535" t="s">
        <v>8786</v>
      </c>
      <c r="W3535" t="s">
        <v>42</v>
      </c>
      <c r="AC3535" t="s">
        <v>42</v>
      </c>
      <c r="AK3535" t="s">
        <v>42</v>
      </c>
      <c r="AL3535" t="s">
        <v>43</v>
      </c>
    </row>
    <row r="3536" spans="1:38" x14ac:dyDescent="0.25">
      <c r="A3536">
        <v>3534</v>
      </c>
      <c r="B3536" t="s">
        <v>8787</v>
      </c>
      <c r="C3536" s="6" t="s">
        <v>685</v>
      </c>
      <c r="D3536">
        <v>38</v>
      </c>
      <c r="E3536" t="s">
        <v>46</v>
      </c>
      <c r="F3536" t="s">
        <v>55</v>
      </c>
      <c r="G3536" t="s">
        <v>225</v>
      </c>
      <c r="H3536" t="s">
        <v>137</v>
      </c>
      <c r="I3536" t="s">
        <v>57</v>
      </c>
      <c r="J3536" t="s">
        <v>225</v>
      </c>
      <c r="K3536" t="s">
        <v>137</v>
      </c>
      <c r="L3536" t="s">
        <v>70</v>
      </c>
      <c r="O3536" t="s">
        <v>70</v>
      </c>
      <c r="S3536" t="s">
        <v>8788</v>
      </c>
      <c r="Y3536" t="s">
        <v>42</v>
      </c>
      <c r="AG3536" t="s">
        <v>42</v>
      </c>
      <c r="AI3536" t="s">
        <v>3432</v>
      </c>
      <c r="AJ3536" t="s">
        <v>42</v>
      </c>
      <c r="AK3536" t="s">
        <v>42</v>
      </c>
      <c r="AL3536" t="s">
        <v>43</v>
      </c>
    </row>
    <row r="3537" spans="1:38" x14ac:dyDescent="0.25">
      <c r="A3537">
        <v>3535</v>
      </c>
      <c r="B3537" t="s">
        <v>8789</v>
      </c>
      <c r="C3537" s="6" t="s">
        <v>651</v>
      </c>
      <c r="D3537">
        <v>36</v>
      </c>
      <c r="E3537" t="s">
        <v>46</v>
      </c>
      <c r="F3537" t="s">
        <v>55</v>
      </c>
      <c r="G3537" t="s">
        <v>422</v>
      </c>
      <c r="H3537" t="s">
        <v>82</v>
      </c>
      <c r="J3537" t="s">
        <v>260</v>
      </c>
      <c r="K3537" t="s">
        <v>49</v>
      </c>
      <c r="L3537" t="s">
        <v>34</v>
      </c>
      <c r="M3537" t="s">
        <v>8790</v>
      </c>
      <c r="N3537" t="s">
        <v>59</v>
      </c>
      <c r="O3537" t="s">
        <v>110</v>
      </c>
      <c r="S3537" t="s">
        <v>4533</v>
      </c>
      <c r="U3537" t="s">
        <v>42</v>
      </c>
      <c r="V3537" t="s">
        <v>42</v>
      </c>
      <c r="AL3537" t="s">
        <v>43</v>
      </c>
    </row>
    <row r="3538" spans="1:38" x14ac:dyDescent="0.25">
      <c r="A3538">
        <v>3536</v>
      </c>
      <c r="B3538" t="s">
        <v>8791</v>
      </c>
      <c r="C3538" s="6" t="s">
        <v>8792</v>
      </c>
      <c r="D3538">
        <v>57</v>
      </c>
      <c r="E3538" t="s">
        <v>46</v>
      </c>
      <c r="F3538" t="s">
        <v>55</v>
      </c>
      <c r="G3538" t="s">
        <v>1213</v>
      </c>
      <c r="H3538" t="s">
        <v>142</v>
      </c>
      <c r="I3538" t="s">
        <v>57</v>
      </c>
      <c r="J3538" t="s">
        <v>82</v>
      </c>
      <c r="K3538" t="s">
        <v>82</v>
      </c>
      <c r="L3538" t="s">
        <v>50</v>
      </c>
      <c r="N3538" t="s">
        <v>166</v>
      </c>
      <c r="O3538" t="s">
        <v>60</v>
      </c>
      <c r="S3538" t="s">
        <v>412</v>
      </c>
      <c r="W3538" t="s">
        <v>42</v>
      </c>
      <c r="AK3538" t="s">
        <v>42</v>
      </c>
      <c r="AL3538" t="s">
        <v>43</v>
      </c>
    </row>
    <row r="3539" spans="1:38" x14ac:dyDescent="0.25">
      <c r="A3539">
        <v>3537</v>
      </c>
      <c r="B3539" t="s">
        <v>8793</v>
      </c>
      <c r="C3539" s="6" t="s">
        <v>8794</v>
      </c>
      <c r="D3539">
        <v>22</v>
      </c>
      <c r="E3539" t="s">
        <v>46</v>
      </c>
      <c r="F3539" t="s">
        <v>55</v>
      </c>
      <c r="G3539" t="s">
        <v>81</v>
      </c>
      <c r="H3539" t="s">
        <v>82</v>
      </c>
      <c r="I3539" t="s">
        <v>57</v>
      </c>
      <c r="J3539" t="s">
        <v>81</v>
      </c>
      <c r="K3539" t="s">
        <v>82</v>
      </c>
      <c r="L3539" t="s">
        <v>70</v>
      </c>
      <c r="O3539" t="s">
        <v>70</v>
      </c>
      <c r="P3539" t="s">
        <v>81</v>
      </c>
      <c r="Q3539" t="s">
        <v>82</v>
      </c>
      <c r="R3539" t="s">
        <v>57</v>
      </c>
      <c r="S3539" t="s">
        <v>342</v>
      </c>
      <c r="U3539" t="s">
        <v>42</v>
      </c>
      <c r="AK3539" t="s">
        <v>42</v>
      </c>
      <c r="AL3539" t="s">
        <v>43</v>
      </c>
    </row>
    <row r="3540" spans="1:38" x14ac:dyDescent="0.25">
      <c r="A3540">
        <v>3538</v>
      </c>
      <c r="B3540" t="s">
        <v>8795</v>
      </c>
      <c r="C3540" s="6" t="s">
        <v>3643</v>
      </c>
      <c r="D3540">
        <v>35</v>
      </c>
      <c r="E3540" t="s">
        <v>46</v>
      </c>
      <c r="F3540" t="s">
        <v>55</v>
      </c>
      <c r="G3540" t="s">
        <v>92</v>
      </c>
      <c r="H3540" t="s">
        <v>93</v>
      </c>
      <c r="I3540" t="s">
        <v>57</v>
      </c>
      <c r="J3540" t="s">
        <v>92</v>
      </c>
      <c r="K3540" t="s">
        <v>93</v>
      </c>
      <c r="L3540" t="s">
        <v>70</v>
      </c>
      <c r="O3540" t="s">
        <v>70</v>
      </c>
      <c r="P3540" t="s">
        <v>92</v>
      </c>
      <c r="Q3540" t="s">
        <v>93</v>
      </c>
      <c r="R3540" t="s">
        <v>57</v>
      </c>
      <c r="S3540" t="s">
        <v>6851</v>
      </c>
      <c r="W3540" t="s">
        <v>42</v>
      </c>
      <c r="AK3540" t="s">
        <v>42</v>
      </c>
      <c r="AL3540" t="s">
        <v>43</v>
      </c>
    </row>
    <row r="3541" spans="1:38" x14ac:dyDescent="0.25">
      <c r="A3541">
        <v>3539</v>
      </c>
      <c r="B3541" t="s">
        <v>8796</v>
      </c>
      <c r="C3541" s="6" t="s">
        <v>8797</v>
      </c>
      <c r="D3541">
        <v>38</v>
      </c>
      <c r="E3541" t="s">
        <v>46</v>
      </c>
      <c r="F3541" t="s">
        <v>106</v>
      </c>
      <c r="G3541" t="s">
        <v>238</v>
      </c>
      <c r="H3541" t="s">
        <v>93</v>
      </c>
      <c r="I3541" t="s">
        <v>57</v>
      </c>
      <c r="J3541" t="s">
        <v>238</v>
      </c>
      <c r="L3541" t="s">
        <v>70</v>
      </c>
      <c r="N3541" t="s">
        <v>69</v>
      </c>
      <c r="O3541" t="s">
        <v>70</v>
      </c>
      <c r="P3541" t="s">
        <v>238</v>
      </c>
      <c r="S3541" t="s">
        <v>8798</v>
      </c>
      <c r="W3541" t="s">
        <v>42</v>
      </c>
      <c r="AC3541" t="s">
        <v>42</v>
      </c>
      <c r="AE3541" t="s">
        <v>42</v>
      </c>
      <c r="AK3541" t="s">
        <v>42</v>
      </c>
      <c r="AL3541" t="s">
        <v>43</v>
      </c>
    </row>
    <row r="3542" spans="1:38" x14ac:dyDescent="0.25">
      <c r="A3542">
        <v>3540</v>
      </c>
      <c r="B3542" t="s">
        <v>8799</v>
      </c>
      <c r="C3542" s="6" t="s">
        <v>7247</v>
      </c>
      <c r="D3542">
        <v>28</v>
      </c>
      <c r="E3542" t="s">
        <v>54</v>
      </c>
      <c r="F3542" t="s">
        <v>55</v>
      </c>
      <c r="G3542" t="s">
        <v>87</v>
      </c>
      <c r="H3542" t="s">
        <v>82</v>
      </c>
      <c r="J3542" t="s">
        <v>82</v>
      </c>
      <c r="K3542" t="s">
        <v>82</v>
      </c>
      <c r="L3542" t="s">
        <v>50</v>
      </c>
      <c r="N3542" t="s">
        <v>170</v>
      </c>
      <c r="O3542" t="s">
        <v>70</v>
      </c>
      <c r="S3542" t="s">
        <v>3517</v>
      </c>
      <c r="U3542" t="s">
        <v>42</v>
      </c>
      <c r="AL3542" t="s">
        <v>43</v>
      </c>
    </row>
    <row r="3543" spans="1:38" x14ac:dyDescent="0.25">
      <c r="A3543">
        <v>3541</v>
      </c>
      <c r="B3543" t="s">
        <v>8800</v>
      </c>
      <c r="C3543" s="6" t="s">
        <v>5617</v>
      </c>
      <c r="D3543">
        <v>53</v>
      </c>
      <c r="E3543" t="s">
        <v>46</v>
      </c>
      <c r="F3543" t="s">
        <v>55</v>
      </c>
      <c r="G3543" t="s">
        <v>909</v>
      </c>
      <c r="H3543" t="s">
        <v>93</v>
      </c>
      <c r="J3543" t="s">
        <v>146</v>
      </c>
      <c r="K3543" t="s">
        <v>49</v>
      </c>
      <c r="L3543" t="s">
        <v>50</v>
      </c>
      <c r="N3543" t="s">
        <v>8801</v>
      </c>
      <c r="O3543" t="s">
        <v>60</v>
      </c>
      <c r="S3543" t="s">
        <v>8802</v>
      </c>
      <c r="U3543" t="s">
        <v>42</v>
      </c>
      <c r="AC3543" t="s">
        <v>42</v>
      </c>
      <c r="AL3543" t="s">
        <v>43</v>
      </c>
    </row>
    <row r="3544" spans="1:38" x14ac:dyDescent="0.25">
      <c r="A3544">
        <v>3542</v>
      </c>
      <c r="B3544" t="s">
        <v>8803</v>
      </c>
      <c r="C3544" s="6" t="s">
        <v>3489</v>
      </c>
      <c r="D3544">
        <v>43</v>
      </c>
      <c r="E3544" t="s">
        <v>46</v>
      </c>
      <c r="F3544" t="s">
        <v>106</v>
      </c>
      <c r="G3544" t="s">
        <v>208</v>
      </c>
      <c r="I3544" t="s">
        <v>57</v>
      </c>
      <c r="J3544" t="s">
        <v>201</v>
      </c>
      <c r="K3544" t="s">
        <v>202</v>
      </c>
      <c r="L3544" t="s">
        <v>34</v>
      </c>
      <c r="M3544" t="s">
        <v>8804</v>
      </c>
      <c r="N3544" t="s">
        <v>59</v>
      </c>
      <c r="O3544" t="s">
        <v>110</v>
      </c>
      <c r="P3544" t="s">
        <v>201</v>
      </c>
      <c r="Q3544" t="s">
        <v>202</v>
      </c>
      <c r="R3544" t="s">
        <v>57</v>
      </c>
      <c r="S3544" t="s">
        <v>1220</v>
      </c>
      <c r="U3544" t="s">
        <v>42</v>
      </c>
      <c r="V3544" t="s">
        <v>42</v>
      </c>
      <c r="AL3544" t="s">
        <v>43</v>
      </c>
    </row>
    <row r="3545" spans="1:38" x14ac:dyDescent="0.25">
      <c r="A3545">
        <v>3543</v>
      </c>
      <c r="B3545" t="s">
        <v>8805</v>
      </c>
      <c r="C3545" s="6" t="s">
        <v>4956</v>
      </c>
      <c r="D3545">
        <v>22</v>
      </c>
      <c r="E3545" t="s">
        <v>46</v>
      </c>
      <c r="F3545" t="s">
        <v>55</v>
      </c>
      <c r="G3545" t="s">
        <v>1125</v>
      </c>
      <c r="H3545" t="s">
        <v>49</v>
      </c>
      <c r="J3545" t="s">
        <v>48</v>
      </c>
      <c r="K3545" t="s">
        <v>49</v>
      </c>
      <c r="L3545" t="s">
        <v>50</v>
      </c>
      <c r="N3545" t="s">
        <v>269</v>
      </c>
      <c r="O3545" t="s">
        <v>70</v>
      </c>
      <c r="S3545" t="s">
        <v>84</v>
      </c>
      <c r="U3545" t="s">
        <v>42</v>
      </c>
      <c r="AL3545" t="s">
        <v>43</v>
      </c>
    </row>
    <row r="3546" spans="1:38" x14ac:dyDescent="0.25">
      <c r="A3546">
        <v>3544</v>
      </c>
      <c r="B3546" t="s">
        <v>8806</v>
      </c>
      <c r="C3546" s="6" t="s">
        <v>658</v>
      </c>
      <c r="D3546">
        <v>63</v>
      </c>
      <c r="E3546" t="s">
        <v>46</v>
      </c>
      <c r="F3546" t="s">
        <v>55</v>
      </c>
      <c r="G3546" t="s">
        <v>82</v>
      </c>
      <c r="H3546" t="s">
        <v>82</v>
      </c>
      <c r="J3546" t="s">
        <v>82</v>
      </c>
      <c r="K3546" t="s">
        <v>82</v>
      </c>
      <c r="L3546" t="s">
        <v>50</v>
      </c>
      <c r="N3546" t="s">
        <v>59</v>
      </c>
      <c r="O3546" t="s">
        <v>70</v>
      </c>
      <c r="S3546" t="s">
        <v>51</v>
      </c>
      <c r="V3546" t="s">
        <v>42</v>
      </c>
      <c r="AL3546" t="s">
        <v>43</v>
      </c>
    </row>
    <row r="3547" spans="1:38" x14ac:dyDescent="0.25">
      <c r="A3547">
        <v>3545</v>
      </c>
      <c r="B3547" t="s">
        <v>8807</v>
      </c>
      <c r="C3547" s="6" t="s">
        <v>815</v>
      </c>
      <c r="D3547">
        <v>46</v>
      </c>
      <c r="E3547" t="s">
        <v>54</v>
      </c>
      <c r="F3547" t="s">
        <v>55</v>
      </c>
      <c r="G3547" t="s">
        <v>151</v>
      </c>
      <c r="J3547" t="s">
        <v>151</v>
      </c>
      <c r="K3547" t="s">
        <v>93</v>
      </c>
      <c r="L3547" t="s">
        <v>70</v>
      </c>
      <c r="N3547" t="s">
        <v>102</v>
      </c>
      <c r="O3547" t="s">
        <v>70</v>
      </c>
      <c r="S3547" t="s">
        <v>8808</v>
      </c>
      <c r="W3547" t="s">
        <v>42</v>
      </c>
      <c r="Y3547" t="s">
        <v>42</v>
      </c>
      <c r="AL3547" t="s">
        <v>43</v>
      </c>
    </row>
    <row r="3548" spans="1:38" x14ac:dyDescent="0.25">
      <c r="A3548">
        <v>3546</v>
      </c>
      <c r="B3548" t="s">
        <v>8809</v>
      </c>
      <c r="C3548" s="6" t="s">
        <v>2841</v>
      </c>
      <c r="D3548">
        <v>36</v>
      </c>
      <c r="E3548" t="s">
        <v>46</v>
      </c>
      <c r="F3548" t="s">
        <v>55</v>
      </c>
      <c r="G3548" t="s">
        <v>842</v>
      </c>
      <c r="H3548" t="s">
        <v>82</v>
      </c>
      <c r="I3548" t="s">
        <v>57</v>
      </c>
      <c r="J3548" t="s">
        <v>165</v>
      </c>
      <c r="K3548" t="s">
        <v>93</v>
      </c>
      <c r="L3548" t="s">
        <v>34</v>
      </c>
      <c r="M3548" t="s">
        <v>5374</v>
      </c>
      <c r="N3548" t="s">
        <v>59</v>
      </c>
      <c r="O3548" t="s">
        <v>34</v>
      </c>
      <c r="P3548" t="s">
        <v>165</v>
      </c>
      <c r="Q3548" t="s">
        <v>93</v>
      </c>
      <c r="R3548" t="s">
        <v>57</v>
      </c>
      <c r="S3548" t="s">
        <v>825</v>
      </c>
      <c r="U3548" t="s">
        <v>42</v>
      </c>
      <c r="W3548" t="s">
        <v>42</v>
      </c>
      <c r="AL3548" t="s">
        <v>43</v>
      </c>
    </row>
    <row r="3549" spans="1:38" x14ac:dyDescent="0.25">
      <c r="A3549">
        <v>3547</v>
      </c>
      <c r="B3549" t="s">
        <v>8810</v>
      </c>
      <c r="C3549" s="6" t="s">
        <v>5114</v>
      </c>
      <c r="D3549">
        <v>54</v>
      </c>
      <c r="E3549" t="s">
        <v>46</v>
      </c>
      <c r="F3549" t="s">
        <v>55</v>
      </c>
      <c r="G3549" t="s">
        <v>749</v>
      </c>
      <c r="H3549" t="s">
        <v>82</v>
      </c>
      <c r="I3549" t="s">
        <v>57</v>
      </c>
      <c r="J3549" t="s">
        <v>178</v>
      </c>
      <c r="K3549" t="s">
        <v>82</v>
      </c>
      <c r="L3549" t="s">
        <v>50</v>
      </c>
      <c r="O3549" t="s">
        <v>70</v>
      </c>
      <c r="P3549" t="s">
        <v>749</v>
      </c>
      <c r="Q3549" t="s">
        <v>82</v>
      </c>
      <c r="R3549" t="s">
        <v>57</v>
      </c>
      <c r="S3549" t="s">
        <v>8811</v>
      </c>
      <c r="AC3549" t="s">
        <v>42</v>
      </c>
      <c r="AI3549" t="s">
        <v>1452</v>
      </c>
      <c r="AJ3549" t="s">
        <v>42</v>
      </c>
      <c r="AK3549" t="s">
        <v>42</v>
      </c>
      <c r="AL3549" t="s">
        <v>43</v>
      </c>
    </row>
    <row r="3550" spans="1:38" x14ac:dyDescent="0.25">
      <c r="A3550">
        <v>3548</v>
      </c>
      <c r="B3550" t="s">
        <v>8812</v>
      </c>
      <c r="C3550" s="6" t="s">
        <v>964</v>
      </c>
      <c r="D3550">
        <v>31</v>
      </c>
      <c r="E3550" t="s">
        <v>54</v>
      </c>
      <c r="F3550" t="s">
        <v>55</v>
      </c>
      <c r="J3550" t="s">
        <v>93</v>
      </c>
      <c r="K3550" t="s">
        <v>93</v>
      </c>
      <c r="L3550" t="s">
        <v>34</v>
      </c>
      <c r="M3550" t="s">
        <v>8813</v>
      </c>
      <c r="N3550" t="s">
        <v>59</v>
      </c>
      <c r="O3550" t="s">
        <v>8813</v>
      </c>
      <c r="P3550" t="s">
        <v>93</v>
      </c>
      <c r="Q3550" t="s">
        <v>93</v>
      </c>
      <c r="R3550" t="s">
        <v>57</v>
      </c>
      <c r="S3550" t="s">
        <v>8814</v>
      </c>
      <c r="U3550" t="s">
        <v>42</v>
      </c>
      <c r="V3550" t="s">
        <v>42</v>
      </c>
      <c r="AA3550" t="s">
        <v>42</v>
      </c>
      <c r="AC3550" t="s">
        <v>42</v>
      </c>
      <c r="AL3550" t="s">
        <v>43</v>
      </c>
    </row>
    <row r="3551" spans="1:38" x14ac:dyDescent="0.25">
      <c r="A3551">
        <v>3549</v>
      </c>
      <c r="B3551" t="s">
        <v>8815</v>
      </c>
      <c r="C3551" s="6" t="s">
        <v>5051</v>
      </c>
      <c r="D3551">
        <v>33</v>
      </c>
      <c r="E3551" t="s">
        <v>46</v>
      </c>
      <c r="F3551" t="s">
        <v>55</v>
      </c>
      <c r="G3551" t="s">
        <v>615</v>
      </c>
      <c r="H3551" t="s">
        <v>101</v>
      </c>
      <c r="J3551" t="s">
        <v>615</v>
      </c>
      <c r="K3551" t="s">
        <v>101</v>
      </c>
      <c r="L3551" t="s">
        <v>70</v>
      </c>
      <c r="N3551" t="s">
        <v>59</v>
      </c>
      <c r="O3551" t="s">
        <v>70</v>
      </c>
      <c r="S3551" t="s">
        <v>538</v>
      </c>
      <c r="U3551" t="s">
        <v>42</v>
      </c>
      <c r="AL3551" t="s">
        <v>43</v>
      </c>
    </row>
    <row r="3552" spans="1:38" x14ac:dyDescent="0.25">
      <c r="A3552">
        <v>3550</v>
      </c>
      <c r="B3552" t="s">
        <v>8816</v>
      </c>
      <c r="C3552" s="6" t="s">
        <v>8817</v>
      </c>
      <c r="D3552">
        <v>41</v>
      </c>
      <c r="E3552" t="s">
        <v>54</v>
      </c>
      <c r="F3552" t="s">
        <v>55</v>
      </c>
      <c r="G3552" t="s">
        <v>165</v>
      </c>
      <c r="J3552" t="s">
        <v>165</v>
      </c>
      <c r="L3552" t="s">
        <v>50</v>
      </c>
      <c r="N3552" t="s">
        <v>59</v>
      </c>
      <c r="O3552" t="s">
        <v>70</v>
      </c>
      <c r="S3552" t="s">
        <v>8818</v>
      </c>
      <c r="V3552" t="s">
        <v>42</v>
      </c>
      <c r="AD3552" t="s">
        <v>42</v>
      </c>
      <c r="AL3552" t="s">
        <v>43</v>
      </c>
    </row>
    <row r="3553" spans="1:38" x14ac:dyDescent="0.25">
      <c r="A3553">
        <v>3551</v>
      </c>
      <c r="B3553" t="s">
        <v>8819</v>
      </c>
      <c r="C3553" s="6" t="s">
        <v>8820</v>
      </c>
      <c r="D3553">
        <v>57</v>
      </c>
      <c r="E3553" t="s">
        <v>54</v>
      </c>
      <c r="F3553" t="s">
        <v>55</v>
      </c>
      <c r="G3553" t="s">
        <v>1592</v>
      </c>
      <c r="H3553" t="s">
        <v>142</v>
      </c>
      <c r="I3553" t="s">
        <v>57</v>
      </c>
      <c r="J3553" t="s">
        <v>1592</v>
      </c>
      <c r="L3553" t="s">
        <v>70</v>
      </c>
      <c r="N3553" t="s">
        <v>59</v>
      </c>
      <c r="O3553" t="s">
        <v>70</v>
      </c>
      <c r="P3553" t="s">
        <v>1592</v>
      </c>
      <c r="S3553" t="s">
        <v>873</v>
      </c>
      <c r="V3553" t="s">
        <v>42</v>
      </c>
      <c r="AL3553" t="s">
        <v>43</v>
      </c>
    </row>
    <row r="3554" spans="1:38" x14ac:dyDescent="0.25">
      <c r="A3554">
        <v>3552</v>
      </c>
      <c r="B3554" t="s">
        <v>8821</v>
      </c>
      <c r="C3554" s="6" t="s">
        <v>6350</v>
      </c>
      <c r="D3554">
        <v>33</v>
      </c>
      <c r="E3554" t="s">
        <v>46</v>
      </c>
      <c r="F3554" t="s">
        <v>55</v>
      </c>
      <c r="J3554" t="s">
        <v>422</v>
      </c>
      <c r="K3554" t="s">
        <v>82</v>
      </c>
      <c r="L3554" t="s">
        <v>34</v>
      </c>
      <c r="M3554" t="s">
        <v>1019</v>
      </c>
      <c r="N3554" t="s">
        <v>166</v>
      </c>
      <c r="O3554" t="s">
        <v>70</v>
      </c>
      <c r="P3554" t="s">
        <v>422</v>
      </c>
      <c r="Q3554" t="s">
        <v>82</v>
      </c>
      <c r="R3554" t="s">
        <v>57</v>
      </c>
      <c r="S3554" t="s">
        <v>8822</v>
      </c>
      <c r="W3554" t="s">
        <v>42</v>
      </c>
      <c r="X3554" t="s">
        <v>42</v>
      </c>
      <c r="AF3554" t="s">
        <v>42</v>
      </c>
      <c r="AI3554" t="s">
        <v>1642</v>
      </c>
      <c r="AL3554" t="s">
        <v>43</v>
      </c>
    </row>
    <row r="3555" spans="1:38" x14ac:dyDescent="0.25">
      <c r="A3555">
        <v>3553</v>
      </c>
      <c r="B3555" t="s">
        <v>8823</v>
      </c>
      <c r="C3555" s="6" t="s">
        <v>3164</v>
      </c>
      <c r="D3555">
        <v>32</v>
      </c>
      <c r="E3555" t="s">
        <v>54</v>
      </c>
      <c r="F3555" t="s">
        <v>55</v>
      </c>
      <c r="G3555" t="s">
        <v>418</v>
      </c>
      <c r="H3555" t="s">
        <v>93</v>
      </c>
      <c r="J3555" t="s">
        <v>82</v>
      </c>
      <c r="K3555" t="s">
        <v>82</v>
      </c>
      <c r="L3555" t="s">
        <v>34</v>
      </c>
      <c r="M3555" t="s">
        <v>8824</v>
      </c>
      <c r="N3555" t="s">
        <v>59</v>
      </c>
      <c r="O3555" t="s">
        <v>110</v>
      </c>
      <c r="S3555" t="s">
        <v>8825</v>
      </c>
      <c r="U3555" t="s">
        <v>42</v>
      </c>
      <c r="AC3555" t="s">
        <v>42</v>
      </c>
      <c r="AL3555" t="s">
        <v>43</v>
      </c>
    </row>
    <row r="3556" spans="1:38" x14ac:dyDescent="0.25">
      <c r="A3556">
        <v>3554</v>
      </c>
      <c r="B3556" t="s">
        <v>8826</v>
      </c>
      <c r="C3556" s="6" t="s">
        <v>8827</v>
      </c>
      <c r="D3556">
        <v>48</v>
      </c>
      <c r="E3556" t="s">
        <v>46</v>
      </c>
      <c r="F3556" t="s">
        <v>55</v>
      </c>
      <c r="G3556" t="s">
        <v>790</v>
      </c>
      <c r="H3556" t="s">
        <v>82</v>
      </c>
      <c r="I3556" t="s">
        <v>57</v>
      </c>
      <c r="J3556" t="s">
        <v>790</v>
      </c>
      <c r="K3556" t="s">
        <v>82</v>
      </c>
      <c r="L3556" t="s">
        <v>70</v>
      </c>
      <c r="O3556" t="s">
        <v>70</v>
      </c>
      <c r="P3556" t="s">
        <v>790</v>
      </c>
      <c r="Q3556" t="s">
        <v>82</v>
      </c>
      <c r="R3556" t="s">
        <v>57</v>
      </c>
      <c r="S3556" t="s">
        <v>8828</v>
      </c>
      <c r="Y3556" t="s">
        <v>42</v>
      </c>
      <c r="AA3556" t="s">
        <v>42</v>
      </c>
      <c r="AD3556" t="s">
        <v>42</v>
      </c>
      <c r="AK3556" t="s">
        <v>42</v>
      </c>
      <c r="AL3556" t="s">
        <v>43</v>
      </c>
    </row>
    <row r="3557" spans="1:38" x14ac:dyDescent="0.25">
      <c r="A3557">
        <v>3555</v>
      </c>
      <c r="B3557" t="s">
        <v>8829</v>
      </c>
      <c r="C3557" s="6" t="s">
        <v>2693</v>
      </c>
      <c r="D3557">
        <v>48</v>
      </c>
      <c r="E3557" t="s">
        <v>54</v>
      </c>
      <c r="F3557" t="s">
        <v>55</v>
      </c>
      <c r="G3557" t="s">
        <v>192</v>
      </c>
      <c r="H3557" t="s">
        <v>82</v>
      </c>
      <c r="J3557" t="s">
        <v>192</v>
      </c>
      <c r="K3557" t="s">
        <v>82</v>
      </c>
      <c r="L3557" t="s">
        <v>70</v>
      </c>
      <c r="N3557" t="s">
        <v>102</v>
      </c>
      <c r="O3557" t="s">
        <v>70</v>
      </c>
      <c r="S3557" t="s">
        <v>111</v>
      </c>
      <c r="T3557" t="s">
        <v>3871</v>
      </c>
      <c r="Y3557" t="s">
        <v>42</v>
      </c>
      <c r="AA3557" t="s">
        <v>42</v>
      </c>
      <c r="AC3557" t="s">
        <v>42</v>
      </c>
      <c r="AL3557" t="s">
        <v>43</v>
      </c>
    </row>
    <row r="3558" spans="1:38" x14ac:dyDescent="0.25">
      <c r="A3558">
        <v>3556</v>
      </c>
      <c r="B3558" t="s">
        <v>8830</v>
      </c>
      <c r="C3558" s="6" t="s">
        <v>6042</v>
      </c>
      <c r="D3558">
        <v>56</v>
      </c>
      <c r="E3558" t="s">
        <v>46</v>
      </c>
      <c r="F3558" t="s">
        <v>55</v>
      </c>
      <c r="G3558" t="s">
        <v>1337</v>
      </c>
      <c r="H3558" t="s">
        <v>93</v>
      </c>
      <c r="I3558" t="s">
        <v>57</v>
      </c>
      <c r="J3558" t="s">
        <v>1337</v>
      </c>
      <c r="L3558" t="s">
        <v>34</v>
      </c>
      <c r="M3558" t="s">
        <v>5374</v>
      </c>
      <c r="N3558" t="s">
        <v>59</v>
      </c>
      <c r="O3558" t="s">
        <v>287</v>
      </c>
      <c r="P3558" t="s">
        <v>1337</v>
      </c>
      <c r="S3558" t="s">
        <v>517</v>
      </c>
      <c r="U3558" t="s">
        <v>42</v>
      </c>
      <c r="V3558" t="s">
        <v>42</v>
      </c>
      <c r="AK3558" t="s">
        <v>42</v>
      </c>
      <c r="AL3558" t="s">
        <v>43</v>
      </c>
    </row>
    <row r="3559" spans="1:38" x14ac:dyDescent="0.25">
      <c r="A3559">
        <v>3557</v>
      </c>
      <c r="B3559" t="s">
        <v>8831</v>
      </c>
      <c r="C3559" s="6" t="s">
        <v>2821</v>
      </c>
      <c r="D3559">
        <v>38</v>
      </c>
      <c r="E3559" t="s">
        <v>46</v>
      </c>
      <c r="F3559" t="s">
        <v>55</v>
      </c>
      <c r="G3559" t="s">
        <v>146</v>
      </c>
      <c r="H3559" t="s">
        <v>49</v>
      </c>
      <c r="I3559" t="s">
        <v>57</v>
      </c>
      <c r="J3559" t="s">
        <v>107</v>
      </c>
      <c r="K3559" t="s">
        <v>49</v>
      </c>
      <c r="L3559" t="s">
        <v>34</v>
      </c>
      <c r="M3559" t="s">
        <v>234</v>
      </c>
      <c r="N3559" t="s">
        <v>456</v>
      </c>
      <c r="O3559" t="s">
        <v>110</v>
      </c>
      <c r="P3559" t="s">
        <v>107</v>
      </c>
      <c r="Q3559" t="s">
        <v>49</v>
      </c>
      <c r="R3559" t="s">
        <v>57</v>
      </c>
      <c r="S3559" t="s">
        <v>8832</v>
      </c>
      <c r="U3559" t="s">
        <v>42</v>
      </c>
      <c r="V3559" t="s">
        <v>42</v>
      </c>
      <c r="AA3559" t="s">
        <v>42</v>
      </c>
      <c r="AE3559" t="s">
        <v>42</v>
      </c>
      <c r="AL3559" t="s">
        <v>43</v>
      </c>
    </row>
    <row r="3560" spans="1:38" x14ac:dyDescent="0.25">
      <c r="A3560">
        <v>3558</v>
      </c>
      <c r="B3560" t="s">
        <v>8833</v>
      </c>
      <c r="C3560" s="6" t="s">
        <v>8834</v>
      </c>
      <c r="D3560">
        <v>30</v>
      </c>
      <c r="E3560" t="s">
        <v>46</v>
      </c>
      <c r="F3560" t="s">
        <v>55</v>
      </c>
      <c r="G3560" t="s">
        <v>146</v>
      </c>
      <c r="H3560" t="s">
        <v>49</v>
      </c>
      <c r="I3560" t="s">
        <v>57</v>
      </c>
      <c r="J3560" t="s">
        <v>49</v>
      </c>
      <c r="K3560" t="s">
        <v>49</v>
      </c>
      <c r="L3560" t="s">
        <v>34</v>
      </c>
      <c r="O3560" t="s">
        <v>210</v>
      </c>
      <c r="S3560" t="s">
        <v>8835</v>
      </c>
      <c r="U3560" t="s">
        <v>42</v>
      </c>
      <c r="AA3560" t="s">
        <v>42</v>
      </c>
      <c r="AC3560" t="s">
        <v>42</v>
      </c>
      <c r="AK3560" t="s">
        <v>42</v>
      </c>
      <c r="AL3560" t="s">
        <v>43</v>
      </c>
    </row>
    <row r="3561" spans="1:38" x14ac:dyDescent="0.25">
      <c r="A3561">
        <v>3559</v>
      </c>
      <c r="B3561" t="s">
        <v>8836</v>
      </c>
      <c r="C3561" s="6" t="s">
        <v>8837</v>
      </c>
      <c r="D3561">
        <v>64</v>
      </c>
      <c r="E3561" t="s">
        <v>46</v>
      </c>
      <c r="F3561" t="s">
        <v>55</v>
      </c>
      <c r="G3561" t="s">
        <v>649</v>
      </c>
      <c r="H3561" t="s">
        <v>82</v>
      </c>
      <c r="J3561" t="s">
        <v>81</v>
      </c>
      <c r="K3561" t="s">
        <v>82</v>
      </c>
      <c r="L3561" t="s">
        <v>50</v>
      </c>
      <c r="N3561" t="s">
        <v>269</v>
      </c>
      <c r="O3561" t="s">
        <v>70</v>
      </c>
      <c r="S3561" t="s">
        <v>1551</v>
      </c>
      <c r="U3561" t="s">
        <v>42</v>
      </c>
      <c r="AA3561" t="s">
        <v>42</v>
      </c>
      <c r="AL3561" t="s">
        <v>43</v>
      </c>
    </row>
    <row r="3562" spans="1:38" x14ac:dyDescent="0.25">
      <c r="A3562">
        <v>3560</v>
      </c>
      <c r="B3562" t="s">
        <v>8838</v>
      </c>
      <c r="C3562" s="6" t="s">
        <v>3408</v>
      </c>
      <c r="D3562">
        <v>49</v>
      </c>
      <c r="E3562" t="s">
        <v>46</v>
      </c>
      <c r="F3562" t="s">
        <v>55</v>
      </c>
      <c r="G3562" t="s">
        <v>192</v>
      </c>
      <c r="H3562" t="s">
        <v>82</v>
      </c>
      <c r="I3562" t="s">
        <v>57</v>
      </c>
      <c r="J3562" t="s">
        <v>192</v>
      </c>
      <c r="K3562" t="s">
        <v>82</v>
      </c>
      <c r="L3562" t="s">
        <v>70</v>
      </c>
      <c r="O3562" t="s">
        <v>70</v>
      </c>
      <c r="P3562" t="s">
        <v>192</v>
      </c>
      <c r="Q3562" t="s">
        <v>82</v>
      </c>
      <c r="R3562" t="s">
        <v>57</v>
      </c>
      <c r="S3562" t="s">
        <v>8839</v>
      </c>
      <c r="Y3562" t="s">
        <v>42</v>
      </c>
      <c r="Z3562" t="s">
        <v>42</v>
      </c>
      <c r="AC3562" t="s">
        <v>42</v>
      </c>
      <c r="AK3562" t="s">
        <v>42</v>
      </c>
      <c r="AL3562" t="s">
        <v>43</v>
      </c>
    </row>
    <row r="3563" spans="1:38" x14ac:dyDescent="0.25">
      <c r="A3563">
        <v>3561</v>
      </c>
      <c r="B3563" t="s">
        <v>8840</v>
      </c>
      <c r="C3563" s="6" t="s">
        <v>8841</v>
      </c>
      <c r="D3563">
        <v>38</v>
      </c>
      <c r="E3563" t="s">
        <v>46</v>
      </c>
      <c r="F3563" t="s">
        <v>106</v>
      </c>
      <c r="G3563" t="s">
        <v>208</v>
      </c>
      <c r="H3563" t="s">
        <v>93</v>
      </c>
      <c r="I3563" t="s">
        <v>57</v>
      </c>
      <c r="J3563" t="s">
        <v>93</v>
      </c>
      <c r="K3563" t="s">
        <v>93</v>
      </c>
      <c r="L3563" t="s">
        <v>34</v>
      </c>
      <c r="M3563" t="s">
        <v>1718</v>
      </c>
      <c r="N3563" t="s">
        <v>8842</v>
      </c>
      <c r="O3563" t="s">
        <v>34</v>
      </c>
      <c r="P3563" t="s">
        <v>208</v>
      </c>
      <c r="Q3563" t="s">
        <v>93</v>
      </c>
      <c r="R3563" t="s">
        <v>57</v>
      </c>
      <c r="S3563" t="s">
        <v>8843</v>
      </c>
      <c r="AC3563" t="s">
        <v>42</v>
      </c>
      <c r="AD3563" t="s">
        <v>42</v>
      </c>
      <c r="AL3563" t="s">
        <v>43</v>
      </c>
    </row>
    <row r="3564" spans="1:38" x14ac:dyDescent="0.25">
      <c r="A3564">
        <v>3562</v>
      </c>
      <c r="B3564" t="s">
        <v>8844</v>
      </c>
      <c r="C3564" s="6" t="s">
        <v>2705</v>
      </c>
      <c r="D3564">
        <v>50</v>
      </c>
      <c r="E3564" t="s">
        <v>46</v>
      </c>
      <c r="F3564" t="s">
        <v>55</v>
      </c>
      <c r="G3564" t="s">
        <v>81</v>
      </c>
      <c r="H3564" t="s">
        <v>82</v>
      </c>
      <c r="I3564" t="s">
        <v>57</v>
      </c>
      <c r="J3564" t="s">
        <v>81</v>
      </c>
      <c r="K3564" t="s">
        <v>82</v>
      </c>
      <c r="L3564" t="s">
        <v>70</v>
      </c>
      <c r="N3564" t="s">
        <v>166</v>
      </c>
      <c r="O3564" t="s">
        <v>70</v>
      </c>
      <c r="P3564" t="s">
        <v>81</v>
      </c>
      <c r="Q3564" t="s">
        <v>82</v>
      </c>
      <c r="S3564" t="s">
        <v>8845</v>
      </c>
      <c r="V3564" t="s">
        <v>42</v>
      </c>
      <c r="W3564" t="s">
        <v>42</v>
      </c>
      <c r="AK3564" t="s">
        <v>42</v>
      </c>
      <c r="AL3564" t="s">
        <v>43</v>
      </c>
    </row>
    <row r="3565" spans="1:38" x14ac:dyDescent="0.25">
      <c r="A3565">
        <v>3563</v>
      </c>
      <c r="B3565" t="s">
        <v>8846</v>
      </c>
      <c r="C3565" s="6" t="s">
        <v>921</v>
      </c>
      <c r="D3565">
        <v>21</v>
      </c>
      <c r="E3565" t="s">
        <v>54</v>
      </c>
      <c r="F3565" t="s">
        <v>55</v>
      </c>
      <c r="G3565" t="s">
        <v>107</v>
      </c>
      <c r="H3565" t="s">
        <v>49</v>
      </c>
      <c r="I3565" t="s">
        <v>57</v>
      </c>
      <c r="J3565" t="s">
        <v>146</v>
      </c>
      <c r="L3565" t="s">
        <v>50</v>
      </c>
      <c r="N3565" t="s">
        <v>59</v>
      </c>
      <c r="O3565" t="s">
        <v>377</v>
      </c>
      <c r="P3565" t="s">
        <v>146</v>
      </c>
      <c r="S3565" t="s">
        <v>6513</v>
      </c>
      <c r="U3565" t="s">
        <v>42</v>
      </c>
      <c r="AK3565" t="s">
        <v>42</v>
      </c>
      <c r="AL3565" t="s">
        <v>43</v>
      </c>
    </row>
    <row r="3566" spans="1:38" x14ac:dyDescent="0.25">
      <c r="A3566">
        <v>3564</v>
      </c>
      <c r="B3566" t="s">
        <v>8847</v>
      </c>
      <c r="C3566" s="6" t="s">
        <v>259</v>
      </c>
      <c r="D3566">
        <v>29</v>
      </c>
      <c r="E3566" t="s">
        <v>46</v>
      </c>
      <c r="F3566" t="s">
        <v>55</v>
      </c>
      <c r="G3566" t="s">
        <v>793</v>
      </c>
      <c r="J3566" t="s">
        <v>793</v>
      </c>
      <c r="K3566" t="s">
        <v>137</v>
      </c>
      <c r="L3566" t="s">
        <v>70</v>
      </c>
      <c r="N3566" t="s">
        <v>59</v>
      </c>
      <c r="O3566" t="s">
        <v>70</v>
      </c>
      <c r="S3566" t="s">
        <v>8848</v>
      </c>
      <c r="T3566" t="s">
        <v>8849</v>
      </c>
      <c r="V3566" t="s">
        <v>42</v>
      </c>
      <c r="AC3566" t="s">
        <v>42</v>
      </c>
      <c r="AL3566" t="s">
        <v>43</v>
      </c>
    </row>
    <row r="3567" spans="1:38" x14ac:dyDescent="0.25">
      <c r="A3567">
        <v>3565</v>
      </c>
      <c r="B3567" t="s">
        <v>8850</v>
      </c>
      <c r="C3567" s="6" t="s">
        <v>2951</v>
      </c>
      <c r="D3567">
        <v>35</v>
      </c>
      <c r="E3567" t="s">
        <v>46</v>
      </c>
      <c r="F3567" t="s">
        <v>55</v>
      </c>
      <c r="G3567" t="s">
        <v>418</v>
      </c>
      <c r="H3567" t="s">
        <v>93</v>
      </c>
      <c r="I3567" t="s">
        <v>57</v>
      </c>
      <c r="J3567" t="s">
        <v>418</v>
      </c>
      <c r="K3567" t="s">
        <v>93</v>
      </c>
      <c r="L3567" t="s">
        <v>70</v>
      </c>
      <c r="N3567" t="s">
        <v>170</v>
      </c>
      <c r="O3567" t="s">
        <v>70</v>
      </c>
      <c r="P3567" t="s">
        <v>418</v>
      </c>
      <c r="Q3567" t="s">
        <v>93</v>
      </c>
      <c r="R3567" t="s">
        <v>57</v>
      </c>
      <c r="S3567" t="s">
        <v>8851</v>
      </c>
      <c r="U3567" t="s">
        <v>42</v>
      </c>
      <c r="AA3567" t="s">
        <v>42</v>
      </c>
      <c r="AL3567" t="s">
        <v>43</v>
      </c>
    </row>
    <row r="3568" spans="1:38" x14ac:dyDescent="0.25">
      <c r="A3568">
        <v>3566</v>
      </c>
      <c r="B3568" t="s">
        <v>8852</v>
      </c>
      <c r="C3568" s="6" t="s">
        <v>8853</v>
      </c>
      <c r="D3568">
        <v>42</v>
      </c>
      <c r="E3568" t="s">
        <v>46</v>
      </c>
      <c r="F3568" t="s">
        <v>55</v>
      </c>
      <c r="G3568" t="s">
        <v>422</v>
      </c>
      <c r="H3568" t="s">
        <v>82</v>
      </c>
      <c r="I3568" t="s">
        <v>57</v>
      </c>
      <c r="J3568" t="s">
        <v>422</v>
      </c>
      <c r="K3568" t="s">
        <v>82</v>
      </c>
      <c r="L3568" t="s">
        <v>50</v>
      </c>
      <c r="N3568" t="s">
        <v>170</v>
      </c>
      <c r="O3568" t="s">
        <v>70</v>
      </c>
      <c r="P3568" t="s">
        <v>422</v>
      </c>
      <c r="Q3568" t="s">
        <v>82</v>
      </c>
      <c r="S3568" t="s">
        <v>8854</v>
      </c>
      <c r="W3568" t="s">
        <v>42</v>
      </c>
      <c r="AK3568" t="s">
        <v>42</v>
      </c>
      <c r="AL3568" t="s">
        <v>43</v>
      </c>
    </row>
    <row r="3569" spans="1:38" x14ac:dyDescent="0.25">
      <c r="A3569">
        <v>3567</v>
      </c>
      <c r="B3569" t="s">
        <v>8855</v>
      </c>
      <c r="C3569" s="6" t="s">
        <v>8856</v>
      </c>
      <c r="D3569">
        <v>32</v>
      </c>
      <c r="E3569" t="s">
        <v>46</v>
      </c>
      <c r="F3569" t="s">
        <v>55</v>
      </c>
      <c r="G3569" t="s">
        <v>92</v>
      </c>
      <c r="H3569" t="s">
        <v>93</v>
      </c>
      <c r="I3569" t="s">
        <v>57</v>
      </c>
      <c r="J3569" t="s">
        <v>93</v>
      </c>
      <c r="K3569" t="s">
        <v>93</v>
      </c>
      <c r="L3569" t="s">
        <v>50</v>
      </c>
      <c r="N3569" t="s">
        <v>166</v>
      </c>
      <c r="O3569" t="s">
        <v>70</v>
      </c>
      <c r="P3569" t="s">
        <v>92</v>
      </c>
      <c r="Q3569" t="s">
        <v>93</v>
      </c>
      <c r="R3569" t="s">
        <v>57</v>
      </c>
      <c r="S3569" t="s">
        <v>8857</v>
      </c>
      <c r="U3569" t="s">
        <v>42</v>
      </c>
      <c r="W3569" t="s">
        <v>42</v>
      </c>
      <c r="X3569" t="s">
        <v>42</v>
      </c>
      <c r="AA3569" t="s">
        <v>42</v>
      </c>
      <c r="AC3569" t="s">
        <v>42</v>
      </c>
      <c r="AL3569" t="s">
        <v>43</v>
      </c>
    </row>
    <row r="3570" spans="1:38" x14ac:dyDescent="0.25">
      <c r="A3570">
        <v>3568</v>
      </c>
      <c r="B3570" t="s">
        <v>8858</v>
      </c>
      <c r="C3570" s="6" t="s">
        <v>8859</v>
      </c>
      <c r="D3570">
        <v>47</v>
      </c>
      <c r="E3570" t="s">
        <v>54</v>
      </c>
      <c r="F3570" t="s">
        <v>55</v>
      </c>
      <c r="G3570" t="s">
        <v>447</v>
      </c>
      <c r="H3570" t="s">
        <v>82</v>
      </c>
      <c r="J3570" t="s">
        <v>447</v>
      </c>
      <c r="K3570" t="s">
        <v>82</v>
      </c>
      <c r="L3570" t="s">
        <v>70</v>
      </c>
      <c r="N3570" t="s">
        <v>170</v>
      </c>
      <c r="O3570" t="s">
        <v>70</v>
      </c>
      <c r="S3570" t="s">
        <v>89</v>
      </c>
      <c r="U3570" t="s">
        <v>42</v>
      </c>
      <c r="AL3570" t="s">
        <v>43</v>
      </c>
    </row>
    <row r="3571" spans="1:38" x14ac:dyDescent="0.25">
      <c r="A3571">
        <v>3569</v>
      </c>
      <c r="B3571" t="s">
        <v>8860</v>
      </c>
      <c r="C3571" s="6" t="s">
        <v>1041</v>
      </c>
      <c r="D3571">
        <v>48</v>
      </c>
      <c r="E3571" t="s">
        <v>46</v>
      </c>
      <c r="F3571" t="s">
        <v>106</v>
      </c>
      <c r="G3571" t="s">
        <v>93</v>
      </c>
      <c r="J3571" t="s">
        <v>93</v>
      </c>
      <c r="K3571" t="s">
        <v>93</v>
      </c>
      <c r="L3571" t="s">
        <v>70</v>
      </c>
      <c r="N3571" t="s">
        <v>269</v>
      </c>
      <c r="O3571" t="s">
        <v>70</v>
      </c>
      <c r="S3571" t="s">
        <v>1551</v>
      </c>
      <c r="U3571" t="s">
        <v>42</v>
      </c>
      <c r="AA3571" t="s">
        <v>42</v>
      </c>
      <c r="AL3571" t="s">
        <v>43</v>
      </c>
    </row>
    <row r="3572" spans="1:38" x14ac:dyDescent="0.25">
      <c r="A3572">
        <v>3570</v>
      </c>
      <c r="B3572" t="s">
        <v>8861</v>
      </c>
      <c r="C3572" s="6" t="s">
        <v>6406</v>
      </c>
      <c r="D3572">
        <v>57</v>
      </c>
      <c r="E3572" t="s">
        <v>46</v>
      </c>
      <c r="F3572" t="s">
        <v>55</v>
      </c>
      <c r="G3572" t="s">
        <v>101</v>
      </c>
      <c r="H3572" t="s">
        <v>101</v>
      </c>
      <c r="I3572" t="s">
        <v>57</v>
      </c>
      <c r="J3572" t="s">
        <v>101</v>
      </c>
      <c r="K3572" t="s">
        <v>101</v>
      </c>
      <c r="L3572" t="s">
        <v>70</v>
      </c>
      <c r="N3572" t="s">
        <v>8862</v>
      </c>
      <c r="O3572" t="s">
        <v>70</v>
      </c>
      <c r="P3572" t="s">
        <v>101</v>
      </c>
      <c r="Q3572" t="s">
        <v>101</v>
      </c>
      <c r="R3572" t="s">
        <v>57</v>
      </c>
      <c r="S3572" t="s">
        <v>5117</v>
      </c>
      <c r="U3572" t="s">
        <v>42</v>
      </c>
      <c r="W3572" t="s">
        <v>42</v>
      </c>
      <c r="AA3572" t="s">
        <v>42</v>
      </c>
      <c r="AL3572" t="s">
        <v>43</v>
      </c>
    </row>
    <row r="3573" spans="1:38" x14ac:dyDescent="0.25">
      <c r="A3573">
        <v>3571</v>
      </c>
      <c r="B3573" t="s">
        <v>8863</v>
      </c>
      <c r="C3573" s="6" t="s">
        <v>1204</v>
      </c>
      <c r="D3573">
        <v>59</v>
      </c>
      <c r="E3573" t="s">
        <v>46</v>
      </c>
      <c r="F3573" t="s">
        <v>106</v>
      </c>
      <c r="J3573" t="s">
        <v>146</v>
      </c>
      <c r="K3573" t="s">
        <v>49</v>
      </c>
      <c r="L3573" t="s">
        <v>34</v>
      </c>
      <c r="M3573" t="s">
        <v>8864</v>
      </c>
      <c r="N3573" t="s">
        <v>59</v>
      </c>
      <c r="O3573" t="s">
        <v>298</v>
      </c>
      <c r="P3573" t="s">
        <v>146</v>
      </c>
      <c r="Q3573" t="s">
        <v>49</v>
      </c>
      <c r="S3573" t="s">
        <v>8865</v>
      </c>
      <c r="U3573" t="s">
        <v>42</v>
      </c>
      <c r="W3573" t="s">
        <v>42</v>
      </c>
      <c r="AA3573" t="s">
        <v>42</v>
      </c>
      <c r="AD3573" t="s">
        <v>42</v>
      </c>
      <c r="AK3573" t="s">
        <v>42</v>
      </c>
      <c r="AL3573" t="s">
        <v>43</v>
      </c>
    </row>
    <row r="3574" spans="1:38" x14ac:dyDescent="0.25">
      <c r="A3574">
        <v>3572</v>
      </c>
      <c r="B3574" t="s">
        <v>8866</v>
      </c>
      <c r="C3574" s="6" t="s">
        <v>8867</v>
      </c>
      <c r="D3574">
        <v>51</v>
      </c>
      <c r="E3574" t="s">
        <v>46</v>
      </c>
      <c r="F3574" t="s">
        <v>55</v>
      </c>
      <c r="G3574" t="s">
        <v>8868</v>
      </c>
      <c r="H3574" t="s">
        <v>2510</v>
      </c>
      <c r="I3574" t="s">
        <v>67</v>
      </c>
      <c r="J3574" t="s">
        <v>937</v>
      </c>
      <c r="K3574" t="s">
        <v>202</v>
      </c>
      <c r="L3574" t="s">
        <v>34</v>
      </c>
      <c r="M3574" t="s">
        <v>280</v>
      </c>
      <c r="N3574" t="s">
        <v>170</v>
      </c>
      <c r="O3574" t="s">
        <v>70</v>
      </c>
      <c r="P3574" t="s">
        <v>937</v>
      </c>
      <c r="Q3574" t="s">
        <v>202</v>
      </c>
      <c r="R3574" t="s">
        <v>57</v>
      </c>
      <c r="S3574" t="s">
        <v>8869</v>
      </c>
      <c r="U3574" t="s">
        <v>42</v>
      </c>
      <c r="V3574" t="s">
        <v>42</v>
      </c>
      <c r="AL3574" t="s">
        <v>43</v>
      </c>
    </row>
    <row r="3575" spans="1:38" x14ac:dyDescent="0.25">
      <c r="A3575">
        <v>3573</v>
      </c>
      <c r="B3575" t="s">
        <v>8870</v>
      </c>
      <c r="C3575" s="6" t="s">
        <v>1084</v>
      </c>
      <c r="D3575">
        <v>53</v>
      </c>
      <c r="E3575" t="s">
        <v>54</v>
      </c>
      <c r="F3575" t="s">
        <v>55</v>
      </c>
      <c r="G3575" t="s">
        <v>208</v>
      </c>
      <c r="J3575" t="s">
        <v>81</v>
      </c>
      <c r="L3575" t="s">
        <v>50</v>
      </c>
      <c r="N3575" t="s">
        <v>59</v>
      </c>
      <c r="O3575" t="s">
        <v>70</v>
      </c>
      <c r="S3575" t="s">
        <v>8871</v>
      </c>
      <c r="U3575" t="s">
        <v>42</v>
      </c>
      <c r="AC3575" t="s">
        <v>42</v>
      </c>
      <c r="AF3575" t="s">
        <v>42</v>
      </c>
      <c r="AL3575" t="s">
        <v>43</v>
      </c>
    </row>
    <row r="3576" spans="1:38" x14ac:dyDescent="0.25">
      <c r="A3576">
        <v>3574</v>
      </c>
      <c r="B3576" t="s">
        <v>8872</v>
      </c>
      <c r="C3576" s="6" t="s">
        <v>947</v>
      </c>
      <c r="D3576">
        <v>40</v>
      </c>
      <c r="E3576" t="s">
        <v>54</v>
      </c>
      <c r="F3576" t="s">
        <v>55</v>
      </c>
      <c r="G3576" t="s">
        <v>668</v>
      </c>
      <c r="H3576" t="s">
        <v>202</v>
      </c>
      <c r="I3576" t="s">
        <v>57</v>
      </c>
      <c r="J3576" t="s">
        <v>668</v>
      </c>
      <c r="L3576" t="s">
        <v>70</v>
      </c>
      <c r="N3576" t="s">
        <v>59</v>
      </c>
      <c r="O3576" t="s">
        <v>70</v>
      </c>
      <c r="P3576" t="s">
        <v>668</v>
      </c>
      <c r="S3576" t="s">
        <v>8873</v>
      </c>
      <c r="U3576" t="s">
        <v>42</v>
      </c>
      <c r="V3576" t="s">
        <v>42</v>
      </c>
      <c r="AK3576" t="s">
        <v>42</v>
      </c>
      <c r="AL3576" t="s">
        <v>43</v>
      </c>
    </row>
    <row r="3577" spans="1:38" x14ac:dyDescent="0.25">
      <c r="A3577">
        <v>3575</v>
      </c>
      <c r="B3577" t="s">
        <v>8874</v>
      </c>
      <c r="C3577" s="6" t="s">
        <v>8875</v>
      </c>
      <c r="D3577">
        <v>31</v>
      </c>
      <c r="E3577" t="s">
        <v>46</v>
      </c>
      <c r="F3577" t="s">
        <v>55</v>
      </c>
      <c r="G3577" t="s">
        <v>165</v>
      </c>
      <c r="H3577" t="s">
        <v>93</v>
      </c>
      <c r="I3577" t="s">
        <v>57</v>
      </c>
      <c r="J3577" t="s">
        <v>560</v>
      </c>
      <c r="K3577" t="s">
        <v>137</v>
      </c>
      <c r="L3577" t="s">
        <v>34</v>
      </c>
      <c r="N3577" t="s">
        <v>59</v>
      </c>
      <c r="O3577" t="s">
        <v>8272</v>
      </c>
      <c r="P3577" t="s">
        <v>165</v>
      </c>
      <c r="Q3577" t="s">
        <v>93</v>
      </c>
      <c r="S3577" t="s">
        <v>8876</v>
      </c>
      <c r="W3577" t="s">
        <v>42</v>
      </c>
      <c r="Y3577" t="s">
        <v>42</v>
      </c>
      <c r="Z3577" t="s">
        <v>42</v>
      </c>
      <c r="AA3577" t="s">
        <v>42</v>
      </c>
      <c r="AK3577" t="s">
        <v>42</v>
      </c>
      <c r="AL3577" t="s">
        <v>43</v>
      </c>
    </row>
    <row r="3578" spans="1:38" x14ac:dyDescent="0.25">
      <c r="A3578">
        <v>3576</v>
      </c>
      <c r="B3578" t="s">
        <v>8877</v>
      </c>
      <c r="C3578" s="6" t="s">
        <v>7314</v>
      </c>
      <c r="D3578">
        <v>28</v>
      </c>
      <c r="E3578" t="s">
        <v>54</v>
      </c>
      <c r="F3578" t="s">
        <v>55</v>
      </c>
      <c r="G3578" t="s">
        <v>201</v>
      </c>
      <c r="H3578" t="s">
        <v>202</v>
      </c>
      <c r="J3578" t="s">
        <v>201</v>
      </c>
      <c r="K3578" t="s">
        <v>202</v>
      </c>
      <c r="L3578" t="s">
        <v>50</v>
      </c>
      <c r="N3578" t="s">
        <v>59</v>
      </c>
      <c r="O3578" t="s">
        <v>70</v>
      </c>
      <c r="S3578" t="s">
        <v>538</v>
      </c>
      <c r="U3578" t="s">
        <v>42</v>
      </c>
      <c r="AL3578" t="s">
        <v>43</v>
      </c>
    </row>
    <row r="3579" spans="1:38" x14ac:dyDescent="0.25">
      <c r="A3579">
        <v>3577</v>
      </c>
      <c r="B3579" t="s">
        <v>8878</v>
      </c>
      <c r="C3579" s="6" t="s">
        <v>7037</v>
      </c>
      <c r="D3579">
        <v>45</v>
      </c>
      <c r="E3579" t="s">
        <v>46</v>
      </c>
      <c r="F3579" t="s">
        <v>55</v>
      </c>
      <c r="G3579" t="s">
        <v>525</v>
      </c>
      <c r="H3579" t="s">
        <v>93</v>
      </c>
      <c r="J3579" t="s">
        <v>93</v>
      </c>
      <c r="K3579" t="s">
        <v>93</v>
      </c>
      <c r="L3579" t="s">
        <v>50</v>
      </c>
      <c r="N3579" t="s">
        <v>102</v>
      </c>
      <c r="O3579" t="s">
        <v>70</v>
      </c>
      <c r="S3579" t="s">
        <v>2623</v>
      </c>
      <c r="AD3579" t="s">
        <v>42</v>
      </c>
      <c r="AL3579" t="s">
        <v>43</v>
      </c>
    </row>
    <row r="3580" spans="1:38" x14ac:dyDescent="0.25">
      <c r="A3580">
        <v>3578</v>
      </c>
      <c r="B3580" t="s">
        <v>8879</v>
      </c>
      <c r="C3580" s="6" t="s">
        <v>803</v>
      </c>
      <c r="D3580">
        <v>56</v>
      </c>
      <c r="E3580" t="s">
        <v>46</v>
      </c>
      <c r="F3580" t="s">
        <v>55</v>
      </c>
      <c r="G3580" t="s">
        <v>1561</v>
      </c>
      <c r="H3580" t="s">
        <v>251</v>
      </c>
      <c r="I3580" t="s">
        <v>57</v>
      </c>
      <c r="J3580" t="s">
        <v>267</v>
      </c>
      <c r="L3580" t="s">
        <v>50</v>
      </c>
      <c r="N3580" t="s">
        <v>456</v>
      </c>
      <c r="O3580" t="s">
        <v>70</v>
      </c>
      <c r="P3580" t="s">
        <v>1561</v>
      </c>
      <c r="S3580" t="s">
        <v>8880</v>
      </c>
      <c r="Y3580" t="s">
        <v>42</v>
      </c>
      <c r="AB3580" t="s">
        <v>42</v>
      </c>
      <c r="AC3580" t="s">
        <v>42</v>
      </c>
      <c r="AF3580" t="s">
        <v>42</v>
      </c>
      <c r="AK3580" t="s">
        <v>42</v>
      </c>
      <c r="AL3580" t="s">
        <v>43</v>
      </c>
    </row>
    <row r="3581" spans="1:38" x14ac:dyDescent="0.25">
      <c r="A3581">
        <v>3579</v>
      </c>
      <c r="B3581" t="s">
        <v>8881</v>
      </c>
      <c r="C3581" s="6" t="s">
        <v>5713</v>
      </c>
      <c r="D3581">
        <v>27</v>
      </c>
      <c r="E3581" t="s">
        <v>46</v>
      </c>
      <c r="F3581" t="s">
        <v>106</v>
      </c>
      <c r="G3581" t="s">
        <v>82</v>
      </c>
      <c r="H3581" t="s">
        <v>82</v>
      </c>
      <c r="I3581" t="s">
        <v>57</v>
      </c>
      <c r="J3581" t="s">
        <v>82</v>
      </c>
      <c r="K3581" t="s">
        <v>82</v>
      </c>
      <c r="L3581" t="s">
        <v>50</v>
      </c>
      <c r="O3581" t="s">
        <v>2559</v>
      </c>
      <c r="S3581" t="s">
        <v>8882</v>
      </c>
      <c r="U3581" t="s">
        <v>42</v>
      </c>
      <c r="W3581" t="s">
        <v>42</v>
      </c>
      <c r="AF3581" t="s">
        <v>42</v>
      </c>
      <c r="AI3581" t="s">
        <v>713</v>
      </c>
      <c r="AK3581" t="s">
        <v>42</v>
      </c>
      <c r="AL3581" t="s">
        <v>43</v>
      </c>
    </row>
    <row r="3582" spans="1:38" x14ac:dyDescent="0.25">
      <c r="A3582">
        <v>3580</v>
      </c>
      <c r="B3582" t="s">
        <v>8883</v>
      </c>
      <c r="C3582" s="6" t="s">
        <v>5132</v>
      </c>
      <c r="D3582">
        <v>38</v>
      </c>
      <c r="E3582" t="s">
        <v>46</v>
      </c>
      <c r="F3582" t="s">
        <v>106</v>
      </c>
      <c r="G3582" t="s">
        <v>260</v>
      </c>
      <c r="H3582" t="s">
        <v>49</v>
      </c>
      <c r="I3582" t="s">
        <v>57</v>
      </c>
      <c r="J3582" t="s">
        <v>260</v>
      </c>
      <c r="L3582" t="s">
        <v>70</v>
      </c>
      <c r="N3582" t="s">
        <v>870</v>
      </c>
      <c r="O3582" t="s">
        <v>70</v>
      </c>
      <c r="P3582" t="s">
        <v>260</v>
      </c>
      <c r="S3582" t="s">
        <v>8884</v>
      </c>
      <c r="W3582" t="s">
        <v>42</v>
      </c>
      <c r="AA3582" t="s">
        <v>42</v>
      </c>
      <c r="AB3582" t="s">
        <v>42</v>
      </c>
      <c r="AI3582" t="s">
        <v>1528</v>
      </c>
      <c r="AJ3582" t="s">
        <v>42</v>
      </c>
      <c r="AK3582" t="s">
        <v>42</v>
      </c>
      <c r="AL3582" t="s">
        <v>43</v>
      </c>
    </row>
    <row r="3583" spans="1:38" x14ac:dyDescent="0.25">
      <c r="A3583">
        <v>3581</v>
      </c>
      <c r="B3583" t="s">
        <v>8885</v>
      </c>
      <c r="C3583" s="6" t="s">
        <v>8886</v>
      </c>
      <c r="D3583">
        <v>18</v>
      </c>
      <c r="E3583" t="s">
        <v>46</v>
      </c>
      <c r="F3583" t="s">
        <v>55</v>
      </c>
      <c r="G3583" t="s">
        <v>65</v>
      </c>
      <c r="J3583" t="s">
        <v>68</v>
      </c>
      <c r="K3583" t="s">
        <v>49</v>
      </c>
      <c r="L3583" t="s">
        <v>50</v>
      </c>
      <c r="N3583" t="s">
        <v>59</v>
      </c>
      <c r="O3583" t="s">
        <v>70</v>
      </c>
      <c r="S3583" t="s">
        <v>8887</v>
      </c>
      <c r="Z3583" t="s">
        <v>42</v>
      </c>
      <c r="AC3583" t="s">
        <v>42</v>
      </c>
      <c r="AL3583" t="s">
        <v>43</v>
      </c>
    </row>
    <row r="3584" spans="1:38" x14ac:dyDescent="0.25">
      <c r="A3584">
        <v>3582</v>
      </c>
      <c r="B3584" t="s">
        <v>8888</v>
      </c>
      <c r="C3584" s="6" t="s">
        <v>7044</v>
      </c>
      <c r="D3584">
        <v>33</v>
      </c>
      <c r="E3584" t="s">
        <v>46</v>
      </c>
      <c r="F3584" t="s">
        <v>55</v>
      </c>
      <c r="G3584" t="s">
        <v>81</v>
      </c>
      <c r="J3584" t="s">
        <v>81</v>
      </c>
      <c r="K3584" t="s">
        <v>82</v>
      </c>
      <c r="L3584" t="s">
        <v>70</v>
      </c>
      <c r="N3584" t="s">
        <v>69</v>
      </c>
      <c r="O3584" t="s">
        <v>70</v>
      </c>
      <c r="S3584" t="s">
        <v>8889</v>
      </c>
      <c r="V3584" t="s">
        <v>42</v>
      </c>
      <c r="Y3584" t="s">
        <v>42</v>
      </c>
      <c r="AC3584" t="s">
        <v>42</v>
      </c>
      <c r="AL3584" t="s">
        <v>43</v>
      </c>
    </row>
    <row r="3585" spans="1:38" x14ac:dyDescent="0.25">
      <c r="A3585">
        <v>3583</v>
      </c>
      <c r="B3585" t="s">
        <v>8890</v>
      </c>
      <c r="C3585" s="6" t="s">
        <v>8891</v>
      </c>
      <c r="D3585">
        <v>40</v>
      </c>
      <c r="E3585" t="s">
        <v>54</v>
      </c>
      <c r="F3585" t="s">
        <v>55</v>
      </c>
      <c r="G3585" t="s">
        <v>1592</v>
      </c>
      <c r="H3585" t="s">
        <v>142</v>
      </c>
      <c r="J3585" t="s">
        <v>1592</v>
      </c>
      <c r="K3585" t="s">
        <v>142</v>
      </c>
      <c r="L3585" t="s">
        <v>70</v>
      </c>
      <c r="N3585" t="s">
        <v>170</v>
      </c>
      <c r="O3585" t="s">
        <v>70</v>
      </c>
      <c r="S3585" t="s">
        <v>111</v>
      </c>
      <c r="V3585" t="s">
        <v>42</v>
      </c>
      <c r="AI3585" t="s">
        <v>5165</v>
      </c>
      <c r="AL3585" t="s">
        <v>43</v>
      </c>
    </row>
    <row r="3586" spans="1:38" x14ac:dyDescent="0.25">
      <c r="A3586">
        <v>3584</v>
      </c>
      <c r="B3586" t="s">
        <v>8892</v>
      </c>
      <c r="C3586" s="6" t="s">
        <v>3519</v>
      </c>
      <c r="D3586">
        <v>55</v>
      </c>
      <c r="E3586" t="s">
        <v>54</v>
      </c>
      <c r="F3586" t="s">
        <v>55</v>
      </c>
      <c r="G3586" t="s">
        <v>749</v>
      </c>
      <c r="H3586" t="s">
        <v>82</v>
      </c>
      <c r="I3586" t="s">
        <v>57</v>
      </c>
      <c r="J3586" t="s">
        <v>503</v>
      </c>
      <c r="K3586" t="s">
        <v>82</v>
      </c>
      <c r="L3586" t="s">
        <v>50</v>
      </c>
      <c r="O3586" t="s">
        <v>70</v>
      </c>
      <c r="P3586" t="s">
        <v>749</v>
      </c>
      <c r="Q3586" t="s">
        <v>82</v>
      </c>
      <c r="R3586" t="s">
        <v>57</v>
      </c>
      <c r="S3586" t="s">
        <v>8893</v>
      </c>
      <c r="Y3586" t="s">
        <v>42</v>
      </c>
      <c r="AC3586" t="s">
        <v>42</v>
      </c>
      <c r="AK3586" t="s">
        <v>42</v>
      </c>
      <c r="AL3586" t="s">
        <v>43</v>
      </c>
    </row>
    <row r="3587" spans="1:38" x14ac:dyDescent="0.25">
      <c r="A3587">
        <v>3585</v>
      </c>
      <c r="B3587" t="s">
        <v>8894</v>
      </c>
      <c r="C3587" s="6" t="s">
        <v>2721</v>
      </c>
      <c r="D3587">
        <v>41</v>
      </c>
      <c r="F3587" t="s">
        <v>55</v>
      </c>
      <c r="G3587" t="s">
        <v>107</v>
      </c>
      <c r="H3587" t="s">
        <v>49</v>
      </c>
      <c r="I3587" t="s">
        <v>57</v>
      </c>
      <c r="J3587" t="s">
        <v>107</v>
      </c>
      <c r="K3587" t="s">
        <v>49</v>
      </c>
      <c r="L3587" t="s">
        <v>70</v>
      </c>
      <c r="N3587" t="s">
        <v>170</v>
      </c>
      <c r="O3587" t="s">
        <v>70</v>
      </c>
      <c r="P3587" t="s">
        <v>107</v>
      </c>
      <c r="Q3587" t="s">
        <v>49</v>
      </c>
      <c r="S3587" t="s">
        <v>8895</v>
      </c>
      <c r="V3587" t="s">
        <v>42</v>
      </c>
      <c r="W3587" t="s">
        <v>42</v>
      </c>
      <c r="AA3587" t="s">
        <v>42</v>
      </c>
      <c r="AK3587" t="s">
        <v>42</v>
      </c>
      <c r="AL3587" t="s">
        <v>43</v>
      </c>
    </row>
    <row r="3588" spans="1:38" x14ac:dyDescent="0.25">
      <c r="A3588">
        <v>3586</v>
      </c>
      <c r="B3588" t="s">
        <v>8896</v>
      </c>
      <c r="C3588" s="6" t="s">
        <v>2777</v>
      </c>
      <c r="D3588">
        <v>54</v>
      </c>
      <c r="E3588" t="s">
        <v>54</v>
      </c>
      <c r="F3588" t="s">
        <v>106</v>
      </c>
      <c r="G3588" t="s">
        <v>208</v>
      </c>
      <c r="H3588" t="s">
        <v>93</v>
      </c>
      <c r="I3588" t="s">
        <v>57</v>
      </c>
      <c r="J3588" t="s">
        <v>208</v>
      </c>
      <c r="K3588" t="s">
        <v>93</v>
      </c>
      <c r="L3588" t="s">
        <v>70</v>
      </c>
      <c r="O3588" t="s">
        <v>70</v>
      </c>
      <c r="P3588" t="s">
        <v>208</v>
      </c>
      <c r="Q3588" t="s">
        <v>93</v>
      </c>
      <c r="R3588" t="s">
        <v>57</v>
      </c>
      <c r="S3588" t="s">
        <v>8897</v>
      </c>
      <c r="AC3588" t="s">
        <v>42</v>
      </c>
      <c r="AD3588" t="s">
        <v>42</v>
      </c>
      <c r="AK3588" t="s">
        <v>42</v>
      </c>
      <c r="AL3588" t="s">
        <v>43</v>
      </c>
    </row>
    <row r="3589" spans="1:38" x14ac:dyDescent="0.25">
      <c r="A3589">
        <v>3587</v>
      </c>
      <c r="B3589" t="s">
        <v>8898</v>
      </c>
      <c r="C3589" s="6" t="s">
        <v>1697</v>
      </c>
      <c r="D3589">
        <v>22</v>
      </c>
      <c r="E3589" t="s">
        <v>54</v>
      </c>
      <c r="F3589" t="s">
        <v>55</v>
      </c>
      <c r="G3589" t="s">
        <v>341</v>
      </c>
      <c r="H3589" t="s">
        <v>101</v>
      </c>
      <c r="I3589" t="s">
        <v>57</v>
      </c>
      <c r="J3589" t="s">
        <v>101</v>
      </c>
      <c r="K3589" t="s">
        <v>101</v>
      </c>
      <c r="L3589" t="s">
        <v>50</v>
      </c>
      <c r="N3589" t="s">
        <v>59</v>
      </c>
      <c r="O3589" t="s">
        <v>110</v>
      </c>
      <c r="P3589" t="s">
        <v>496</v>
      </c>
      <c r="Q3589" t="s">
        <v>101</v>
      </c>
      <c r="S3589" t="s">
        <v>8899</v>
      </c>
      <c r="U3589" t="s">
        <v>42</v>
      </c>
      <c r="W3589" t="s">
        <v>42</v>
      </c>
      <c r="AA3589" t="s">
        <v>42</v>
      </c>
      <c r="AC3589" t="s">
        <v>42</v>
      </c>
      <c r="AK3589" t="s">
        <v>42</v>
      </c>
      <c r="AL3589" t="s">
        <v>43</v>
      </c>
    </row>
    <row r="3590" spans="1:38" x14ac:dyDescent="0.25">
      <c r="A3590">
        <v>3588</v>
      </c>
      <c r="B3590" t="s">
        <v>8900</v>
      </c>
      <c r="C3590" s="6" t="s">
        <v>2780</v>
      </c>
      <c r="D3590">
        <v>58</v>
      </c>
      <c r="E3590" t="s">
        <v>46</v>
      </c>
      <c r="F3590" t="s">
        <v>55</v>
      </c>
      <c r="G3590" t="s">
        <v>165</v>
      </c>
      <c r="J3590" t="s">
        <v>165</v>
      </c>
      <c r="K3590" t="s">
        <v>93</v>
      </c>
      <c r="L3590" t="s">
        <v>50</v>
      </c>
      <c r="N3590" t="s">
        <v>59</v>
      </c>
      <c r="O3590" t="s">
        <v>34</v>
      </c>
      <c r="S3590" t="s">
        <v>538</v>
      </c>
      <c r="T3590" t="s">
        <v>8901</v>
      </c>
      <c r="U3590" t="s">
        <v>42</v>
      </c>
      <c r="AL3590" t="s">
        <v>43</v>
      </c>
    </row>
    <row r="3591" spans="1:38" x14ac:dyDescent="0.25">
      <c r="A3591">
        <v>3589</v>
      </c>
      <c r="B3591" t="s">
        <v>8902</v>
      </c>
      <c r="C3591" s="6" t="s">
        <v>8903</v>
      </c>
      <c r="D3591">
        <v>60</v>
      </c>
      <c r="E3591" t="s">
        <v>46</v>
      </c>
      <c r="F3591" t="s">
        <v>60</v>
      </c>
      <c r="G3591" t="s">
        <v>97</v>
      </c>
      <c r="J3591" t="s">
        <v>422</v>
      </c>
      <c r="K3591" t="s">
        <v>82</v>
      </c>
      <c r="L3591" t="s">
        <v>50</v>
      </c>
      <c r="N3591" t="s">
        <v>269</v>
      </c>
      <c r="O3591" t="s">
        <v>34</v>
      </c>
      <c r="S3591" t="s">
        <v>84</v>
      </c>
      <c r="U3591" t="s">
        <v>42</v>
      </c>
      <c r="AL3591" t="s">
        <v>43</v>
      </c>
    </row>
    <row r="3592" spans="1:38" x14ac:dyDescent="0.25">
      <c r="A3592">
        <v>3590</v>
      </c>
      <c r="B3592" t="s">
        <v>8904</v>
      </c>
      <c r="C3592" s="6" t="s">
        <v>3655</v>
      </c>
      <c r="D3592">
        <v>30</v>
      </c>
      <c r="E3592" t="s">
        <v>46</v>
      </c>
      <c r="F3592" t="s">
        <v>55</v>
      </c>
      <c r="G3592" t="s">
        <v>165</v>
      </c>
      <c r="H3592" t="s">
        <v>93</v>
      </c>
      <c r="I3592" t="s">
        <v>57</v>
      </c>
      <c r="J3592" t="s">
        <v>178</v>
      </c>
      <c r="K3592" t="s">
        <v>82</v>
      </c>
      <c r="L3592" t="s">
        <v>50</v>
      </c>
      <c r="N3592" t="s">
        <v>59</v>
      </c>
      <c r="O3592" t="s">
        <v>179</v>
      </c>
      <c r="P3592" t="s">
        <v>178</v>
      </c>
      <c r="Q3592" t="s">
        <v>82</v>
      </c>
      <c r="S3592" t="s">
        <v>8905</v>
      </c>
      <c r="W3592" t="s">
        <v>42</v>
      </c>
      <c r="X3592" t="s">
        <v>42</v>
      </c>
      <c r="AK3592" t="s">
        <v>42</v>
      </c>
      <c r="AL3592" t="s">
        <v>43</v>
      </c>
    </row>
    <row r="3593" spans="1:38" x14ac:dyDescent="0.25">
      <c r="A3593">
        <v>3591</v>
      </c>
      <c r="B3593" t="s">
        <v>8906</v>
      </c>
      <c r="C3593" s="6" t="s">
        <v>2791</v>
      </c>
      <c r="D3593">
        <v>34</v>
      </c>
      <c r="E3593" t="s">
        <v>54</v>
      </c>
      <c r="F3593" t="s">
        <v>55</v>
      </c>
      <c r="G3593" t="s">
        <v>2091</v>
      </c>
      <c r="H3593" t="s">
        <v>82</v>
      </c>
      <c r="I3593" t="s">
        <v>57</v>
      </c>
      <c r="J3593" t="s">
        <v>2091</v>
      </c>
      <c r="K3593" t="s">
        <v>82</v>
      </c>
      <c r="L3593" t="s">
        <v>70</v>
      </c>
      <c r="N3593" t="s">
        <v>59</v>
      </c>
      <c r="O3593" t="s">
        <v>70</v>
      </c>
      <c r="P3593" t="s">
        <v>2091</v>
      </c>
      <c r="Q3593" t="s">
        <v>82</v>
      </c>
      <c r="R3593" t="s">
        <v>57</v>
      </c>
      <c r="S3593" t="s">
        <v>8907</v>
      </c>
      <c r="U3593" t="s">
        <v>42</v>
      </c>
      <c r="V3593" t="s">
        <v>42</v>
      </c>
      <c r="AA3593" t="s">
        <v>42</v>
      </c>
      <c r="AL3593" t="s">
        <v>43</v>
      </c>
    </row>
    <row r="3594" spans="1:38" x14ac:dyDescent="0.25">
      <c r="A3594">
        <v>3592</v>
      </c>
      <c r="B3594" t="s">
        <v>8908</v>
      </c>
      <c r="C3594" s="6" t="s">
        <v>7102</v>
      </c>
      <c r="D3594">
        <v>46</v>
      </c>
      <c r="E3594" t="s">
        <v>46</v>
      </c>
      <c r="F3594" t="s">
        <v>55</v>
      </c>
      <c r="G3594" t="s">
        <v>4118</v>
      </c>
      <c r="H3594" t="s">
        <v>49</v>
      </c>
      <c r="I3594" t="s">
        <v>57</v>
      </c>
      <c r="J3594" t="s">
        <v>4118</v>
      </c>
      <c r="L3594" t="s">
        <v>70</v>
      </c>
      <c r="N3594" t="s">
        <v>59</v>
      </c>
      <c r="O3594" t="s">
        <v>70</v>
      </c>
      <c r="P3594" t="s">
        <v>4118</v>
      </c>
      <c r="S3594" t="s">
        <v>8909</v>
      </c>
      <c r="U3594" t="s">
        <v>42</v>
      </c>
      <c r="W3594" t="s">
        <v>42</v>
      </c>
      <c r="AA3594" t="s">
        <v>42</v>
      </c>
      <c r="AK3594" t="s">
        <v>42</v>
      </c>
      <c r="AL3594" t="s">
        <v>43</v>
      </c>
    </row>
    <row r="3595" spans="1:38" x14ac:dyDescent="0.25">
      <c r="A3595">
        <v>3593</v>
      </c>
      <c r="B3595" t="s">
        <v>8910</v>
      </c>
      <c r="C3595" s="6" t="s">
        <v>6531</v>
      </c>
      <c r="D3595">
        <v>28</v>
      </c>
      <c r="E3595" t="s">
        <v>46</v>
      </c>
      <c r="F3595" t="s">
        <v>106</v>
      </c>
      <c r="G3595" t="s">
        <v>178</v>
      </c>
      <c r="H3595" t="s">
        <v>82</v>
      </c>
      <c r="I3595" t="s">
        <v>57</v>
      </c>
      <c r="J3595" t="s">
        <v>178</v>
      </c>
      <c r="K3595" t="s">
        <v>82</v>
      </c>
      <c r="L3595" t="s">
        <v>70</v>
      </c>
      <c r="N3595" t="s">
        <v>166</v>
      </c>
      <c r="O3595" t="s">
        <v>70</v>
      </c>
      <c r="P3595" t="s">
        <v>178</v>
      </c>
      <c r="Q3595" t="s">
        <v>82</v>
      </c>
      <c r="S3595" t="s">
        <v>873</v>
      </c>
      <c r="V3595" t="s">
        <v>42</v>
      </c>
      <c r="AL3595" t="s">
        <v>43</v>
      </c>
    </row>
    <row r="3596" spans="1:38" x14ac:dyDescent="0.25">
      <c r="A3596">
        <v>3594</v>
      </c>
      <c r="B3596" t="s">
        <v>8911</v>
      </c>
      <c r="C3596" s="6" t="s">
        <v>8912</v>
      </c>
      <c r="D3596">
        <v>54</v>
      </c>
      <c r="E3596" t="s">
        <v>46</v>
      </c>
      <c r="F3596" t="s">
        <v>55</v>
      </c>
      <c r="G3596" t="s">
        <v>107</v>
      </c>
      <c r="J3596" t="s">
        <v>107</v>
      </c>
      <c r="L3596" t="s">
        <v>34</v>
      </c>
      <c r="M3596" t="s">
        <v>8913</v>
      </c>
      <c r="N3596" t="s">
        <v>59</v>
      </c>
      <c r="O3596" t="s">
        <v>70</v>
      </c>
      <c r="S3596" t="s">
        <v>8914</v>
      </c>
      <c r="T3596" t="s">
        <v>8915</v>
      </c>
      <c r="V3596" t="s">
        <v>42</v>
      </c>
      <c r="W3596" t="s">
        <v>42</v>
      </c>
      <c r="AA3596" t="s">
        <v>42</v>
      </c>
      <c r="AL3596" t="s">
        <v>43</v>
      </c>
    </row>
    <row r="3597" spans="1:38" x14ac:dyDescent="0.25">
      <c r="A3597">
        <v>3595</v>
      </c>
      <c r="B3597" t="s">
        <v>8916</v>
      </c>
      <c r="C3597" s="6" t="s">
        <v>8917</v>
      </c>
      <c r="D3597">
        <v>61</v>
      </c>
      <c r="E3597" t="s">
        <v>54</v>
      </c>
      <c r="F3597" t="s">
        <v>106</v>
      </c>
      <c r="G3597" t="s">
        <v>82</v>
      </c>
      <c r="H3597" t="s">
        <v>82</v>
      </c>
      <c r="I3597" t="s">
        <v>57</v>
      </c>
      <c r="J3597" t="s">
        <v>82</v>
      </c>
      <c r="K3597" t="s">
        <v>82</v>
      </c>
      <c r="L3597" t="s">
        <v>50</v>
      </c>
      <c r="N3597" t="s">
        <v>59</v>
      </c>
      <c r="O3597" t="s">
        <v>287</v>
      </c>
      <c r="P3597" t="s">
        <v>82</v>
      </c>
      <c r="Q3597" t="s">
        <v>82</v>
      </c>
      <c r="R3597" t="s">
        <v>57</v>
      </c>
      <c r="S3597" t="s">
        <v>8918</v>
      </c>
      <c r="V3597" t="s">
        <v>42</v>
      </c>
      <c r="AL3597" t="s">
        <v>43</v>
      </c>
    </row>
    <row r="3598" spans="1:38" x14ac:dyDescent="0.25">
      <c r="A3598">
        <v>3596</v>
      </c>
      <c r="B3598" t="s">
        <v>8919</v>
      </c>
      <c r="C3598" s="6" t="s">
        <v>6486</v>
      </c>
      <c r="D3598">
        <v>29</v>
      </c>
      <c r="E3598" t="s">
        <v>46</v>
      </c>
      <c r="F3598" t="s">
        <v>55</v>
      </c>
      <c r="G3598" t="s">
        <v>442</v>
      </c>
      <c r="H3598" t="s">
        <v>49</v>
      </c>
      <c r="J3598" t="s">
        <v>260</v>
      </c>
      <c r="K3598" t="s">
        <v>49</v>
      </c>
      <c r="L3598" t="s">
        <v>34</v>
      </c>
      <c r="M3598" t="s">
        <v>8920</v>
      </c>
      <c r="N3598" t="s">
        <v>269</v>
      </c>
      <c r="O3598" t="s">
        <v>110</v>
      </c>
      <c r="S3598" t="s">
        <v>4656</v>
      </c>
      <c r="U3598" t="s">
        <v>42</v>
      </c>
      <c r="V3598" t="s">
        <v>42</v>
      </c>
      <c r="AL3598" t="s">
        <v>43</v>
      </c>
    </row>
    <row r="3599" spans="1:38" x14ac:dyDescent="0.25">
      <c r="A3599">
        <v>3597</v>
      </c>
      <c r="B3599" t="s">
        <v>8921</v>
      </c>
      <c r="C3599" s="6" t="s">
        <v>8922</v>
      </c>
      <c r="D3599">
        <v>66</v>
      </c>
      <c r="E3599" t="s">
        <v>46</v>
      </c>
      <c r="F3599" t="s">
        <v>55</v>
      </c>
      <c r="G3599" t="s">
        <v>624</v>
      </c>
      <c r="J3599" t="s">
        <v>624</v>
      </c>
      <c r="L3599" t="s">
        <v>70</v>
      </c>
      <c r="N3599" t="s">
        <v>83</v>
      </c>
      <c r="O3599" t="s">
        <v>70</v>
      </c>
      <c r="S3599" t="s">
        <v>1039</v>
      </c>
      <c r="U3599" t="s">
        <v>42</v>
      </c>
      <c r="Y3599" t="s">
        <v>42</v>
      </c>
      <c r="AL3599" t="s">
        <v>43</v>
      </c>
    </row>
    <row r="3600" spans="1:38" x14ac:dyDescent="0.25">
      <c r="A3600">
        <v>3598</v>
      </c>
      <c r="B3600" t="s">
        <v>8923</v>
      </c>
      <c r="C3600" s="6" t="s">
        <v>5761</v>
      </c>
      <c r="D3600">
        <v>52</v>
      </c>
      <c r="E3600" t="s">
        <v>46</v>
      </c>
      <c r="F3600" t="s">
        <v>55</v>
      </c>
      <c r="G3600" t="s">
        <v>428</v>
      </c>
      <c r="H3600" t="s">
        <v>93</v>
      </c>
      <c r="J3600" t="s">
        <v>346</v>
      </c>
      <c r="K3600" t="s">
        <v>93</v>
      </c>
      <c r="L3600" t="s">
        <v>34</v>
      </c>
      <c r="M3600" t="s">
        <v>8924</v>
      </c>
      <c r="N3600" t="s">
        <v>170</v>
      </c>
      <c r="O3600" t="s">
        <v>110</v>
      </c>
      <c r="S3600" t="s">
        <v>994</v>
      </c>
      <c r="T3600" t="s">
        <v>1874</v>
      </c>
      <c r="V3600" t="s">
        <v>42</v>
      </c>
      <c r="AL3600" t="s">
        <v>43</v>
      </c>
    </row>
    <row r="3601" spans="1:38" x14ac:dyDescent="0.25">
      <c r="A3601">
        <v>3599</v>
      </c>
      <c r="B3601" t="s">
        <v>8925</v>
      </c>
      <c r="C3601" s="6" t="s">
        <v>1007</v>
      </c>
      <c r="D3601">
        <v>35</v>
      </c>
      <c r="E3601" t="s">
        <v>46</v>
      </c>
      <c r="F3601" t="s">
        <v>55</v>
      </c>
      <c r="G3601" t="s">
        <v>178</v>
      </c>
      <c r="H3601" t="s">
        <v>82</v>
      </c>
      <c r="I3601" t="s">
        <v>57</v>
      </c>
      <c r="J3601" t="s">
        <v>178</v>
      </c>
      <c r="K3601" t="s">
        <v>82</v>
      </c>
      <c r="L3601" t="s">
        <v>70</v>
      </c>
      <c r="O3601" t="s">
        <v>70</v>
      </c>
      <c r="P3601" t="s">
        <v>178</v>
      </c>
      <c r="Q3601" t="s">
        <v>82</v>
      </c>
      <c r="R3601" t="s">
        <v>57</v>
      </c>
      <c r="S3601" t="s">
        <v>8926</v>
      </c>
      <c r="V3601" t="s">
        <v>42</v>
      </c>
      <c r="W3601" t="s">
        <v>42</v>
      </c>
      <c r="AE3601" t="s">
        <v>42</v>
      </c>
      <c r="AK3601" t="s">
        <v>42</v>
      </c>
      <c r="AL3601" t="s">
        <v>43</v>
      </c>
    </row>
    <row r="3602" spans="1:38" x14ac:dyDescent="0.25">
      <c r="A3602">
        <v>3600</v>
      </c>
      <c r="B3602" t="s">
        <v>8927</v>
      </c>
      <c r="C3602" s="6" t="s">
        <v>6461</v>
      </c>
      <c r="D3602">
        <v>57</v>
      </c>
      <c r="E3602" t="s">
        <v>46</v>
      </c>
      <c r="F3602" t="s">
        <v>106</v>
      </c>
      <c r="G3602" t="s">
        <v>146</v>
      </c>
      <c r="H3602" t="s">
        <v>49</v>
      </c>
      <c r="I3602" t="s">
        <v>57</v>
      </c>
      <c r="J3602" t="s">
        <v>146</v>
      </c>
      <c r="L3602" t="s">
        <v>50</v>
      </c>
      <c r="N3602" t="s">
        <v>59</v>
      </c>
      <c r="O3602" t="s">
        <v>70</v>
      </c>
      <c r="P3602" t="s">
        <v>146</v>
      </c>
      <c r="S3602" t="s">
        <v>8928</v>
      </c>
      <c r="U3602" t="s">
        <v>42</v>
      </c>
      <c r="AK3602" t="s">
        <v>42</v>
      </c>
      <c r="AL3602" t="s">
        <v>43</v>
      </c>
    </row>
    <row r="3603" spans="1:38" x14ac:dyDescent="0.25">
      <c r="A3603">
        <v>3601</v>
      </c>
      <c r="B3603" t="s">
        <v>8929</v>
      </c>
      <c r="C3603" s="6" t="s">
        <v>3946</v>
      </c>
      <c r="D3603">
        <v>36</v>
      </c>
      <c r="E3603" t="s">
        <v>46</v>
      </c>
      <c r="F3603" t="s">
        <v>55</v>
      </c>
      <c r="G3603" t="s">
        <v>422</v>
      </c>
      <c r="H3603" t="s">
        <v>82</v>
      </c>
      <c r="I3603" t="s">
        <v>57</v>
      </c>
      <c r="J3603" t="s">
        <v>422</v>
      </c>
      <c r="K3603" t="s">
        <v>82</v>
      </c>
      <c r="L3603" t="s">
        <v>70</v>
      </c>
      <c r="O3603" t="s">
        <v>70</v>
      </c>
      <c r="P3603" t="s">
        <v>422</v>
      </c>
      <c r="Q3603" t="s">
        <v>82</v>
      </c>
      <c r="R3603" t="s">
        <v>57</v>
      </c>
      <c r="S3603" t="s">
        <v>8930</v>
      </c>
      <c r="U3603" t="s">
        <v>42</v>
      </c>
      <c r="V3603" t="s">
        <v>42</v>
      </c>
      <c r="W3603" t="s">
        <v>42</v>
      </c>
      <c r="AK3603" t="s">
        <v>42</v>
      </c>
      <c r="AL3603" t="s">
        <v>43</v>
      </c>
    </row>
    <row r="3604" spans="1:38" x14ac:dyDescent="0.25">
      <c r="A3604">
        <v>3602</v>
      </c>
      <c r="B3604" t="s">
        <v>8931</v>
      </c>
      <c r="C3604" s="6" t="s">
        <v>888</v>
      </c>
      <c r="D3604">
        <v>34</v>
      </c>
      <c r="E3604" t="s">
        <v>46</v>
      </c>
      <c r="F3604" t="s">
        <v>55</v>
      </c>
      <c r="G3604" t="s">
        <v>178</v>
      </c>
      <c r="H3604" t="s">
        <v>82</v>
      </c>
      <c r="I3604" t="s">
        <v>57</v>
      </c>
      <c r="J3604" t="s">
        <v>178</v>
      </c>
      <c r="K3604" t="s">
        <v>82</v>
      </c>
      <c r="L3604" t="s">
        <v>70</v>
      </c>
      <c r="N3604" t="s">
        <v>166</v>
      </c>
      <c r="O3604" t="s">
        <v>70</v>
      </c>
      <c r="P3604" t="s">
        <v>178</v>
      </c>
      <c r="Q3604" t="s">
        <v>82</v>
      </c>
      <c r="R3604" t="s">
        <v>57</v>
      </c>
      <c r="S3604" t="s">
        <v>8932</v>
      </c>
      <c r="W3604" t="s">
        <v>42</v>
      </c>
      <c r="X3604" t="s">
        <v>42</v>
      </c>
      <c r="AL3604" t="s">
        <v>43</v>
      </c>
    </row>
    <row r="3605" spans="1:38" x14ac:dyDescent="0.25">
      <c r="A3605">
        <v>3603</v>
      </c>
      <c r="B3605" t="s">
        <v>8933</v>
      </c>
      <c r="C3605" s="6" t="s">
        <v>3939</v>
      </c>
      <c r="D3605">
        <v>55</v>
      </c>
      <c r="E3605" t="s">
        <v>46</v>
      </c>
      <c r="F3605" t="s">
        <v>55</v>
      </c>
      <c r="G3605" t="s">
        <v>525</v>
      </c>
      <c r="H3605" t="s">
        <v>93</v>
      </c>
      <c r="I3605" t="s">
        <v>57</v>
      </c>
      <c r="J3605" t="s">
        <v>93</v>
      </c>
      <c r="K3605" t="s">
        <v>93</v>
      </c>
      <c r="L3605" t="s">
        <v>50</v>
      </c>
      <c r="O3605" t="s">
        <v>2446</v>
      </c>
      <c r="P3605" t="s">
        <v>93</v>
      </c>
      <c r="Q3605" t="s">
        <v>93</v>
      </c>
      <c r="R3605" t="s">
        <v>57</v>
      </c>
      <c r="S3605" t="s">
        <v>8934</v>
      </c>
      <c r="Y3605" t="s">
        <v>42</v>
      </c>
      <c r="AC3605" t="s">
        <v>42</v>
      </c>
      <c r="AK3605" t="s">
        <v>42</v>
      </c>
      <c r="AL3605" t="s">
        <v>43</v>
      </c>
    </row>
    <row r="3606" spans="1:38" x14ac:dyDescent="0.25">
      <c r="A3606">
        <v>3604</v>
      </c>
      <c r="B3606" t="s">
        <v>8935</v>
      </c>
      <c r="C3606" s="6" t="s">
        <v>3013</v>
      </c>
      <c r="D3606">
        <v>59</v>
      </c>
      <c r="E3606" t="s">
        <v>46</v>
      </c>
      <c r="F3606" t="s">
        <v>55</v>
      </c>
      <c r="G3606" t="s">
        <v>790</v>
      </c>
      <c r="H3606" t="s">
        <v>82</v>
      </c>
      <c r="I3606" t="s">
        <v>57</v>
      </c>
      <c r="J3606" t="s">
        <v>790</v>
      </c>
      <c r="K3606" t="s">
        <v>82</v>
      </c>
      <c r="L3606" t="s">
        <v>34</v>
      </c>
      <c r="M3606" t="s">
        <v>7110</v>
      </c>
      <c r="N3606" t="s">
        <v>59</v>
      </c>
      <c r="O3606" t="s">
        <v>34</v>
      </c>
      <c r="P3606" t="s">
        <v>790</v>
      </c>
      <c r="Q3606" t="s">
        <v>82</v>
      </c>
      <c r="R3606" t="s">
        <v>57</v>
      </c>
      <c r="S3606" t="s">
        <v>8936</v>
      </c>
      <c r="U3606" t="s">
        <v>42</v>
      </c>
      <c r="V3606" t="s">
        <v>42</v>
      </c>
      <c r="AL3606" t="s">
        <v>43</v>
      </c>
    </row>
    <row r="3607" spans="1:38" x14ac:dyDescent="0.25">
      <c r="A3607">
        <v>3605</v>
      </c>
      <c r="B3607" t="s">
        <v>8937</v>
      </c>
      <c r="C3607" s="6" t="s">
        <v>3897</v>
      </c>
      <c r="D3607">
        <v>55</v>
      </c>
      <c r="E3607" t="s">
        <v>54</v>
      </c>
      <c r="F3607" t="s">
        <v>74</v>
      </c>
      <c r="G3607" t="s">
        <v>1991</v>
      </c>
      <c r="H3607" t="s">
        <v>93</v>
      </c>
      <c r="I3607" t="s">
        <v>57</v>
      </c>
      <c r="J3607" t="s">
        <v>1991</v>
      </c>
      <c r="L3607" t="s">
        <v>70</v>
      </c>
      <c r="N3607" t="s">
        <v>59</v>
      </c>
      <c r="O3607" t="s">
        <v>70</v>
      </c>
      <c r="P3607" t="s">
        <v>1991</v>
      </c>
      <c r="S3607" t="s">
        <v>8938</v>
      </c>
      <c r="AC3607" t="s">
        <v>42</v>
      </c>
      <c r="AF3607" t="s">
        <v>42</v>
      </c>
      <c r="AK3607" t="s">
        <v>42</v>
      </c>
      <c r="AL3607" t="s">
        <v>43</v>
      </c>
    </row>
    <row r="3608" spans="1:38" x14ac:dyDescent="0.25">
      <c r="A3608">
        <v>3606</v>
      </c>
      <c r="B3608" t="s">
        <v>8939</v>
      </c>
      <c r="C3608" s="6" t="s">
        <v>4777</v>
      </c>
      <c r="D3608">
        <v>24</v>
      </c>
      <c r="E3608" t="s">
        <v>46</v>
      </c>
      <c r="F3608" t="s">
        <v>55</v>
      </c>
      <c r="G3608" t="s">
        <v>146</v>
      </c>
      <c r="H3608" t="s">
        <v>49</v>
      </c>
      <c r="J3608" t="s">
        <v>146</v>
      </c>
      <c r="K3608" t="s">
        <v>49</v>
      </c>
      <c r="L3608" t="s">
        <v>70</v>
      </c>
      <c r="N3608" t="s">
        <v>102</v>
      </c>
      <c r="O3608" t="s">
        <v>70</v>
      </c>
      <c r="S3608" t="s">
        <v>111</v>
      </c>
      <c r="Y3608" t="s">
        <v>42</v>
      </c>
      <c r="AA3608" t="s">
        <v>42</v>
      </c>
      <c r="AC3608" t="s">
        <v>42</v>
      </c>
      <c r="AL3608" t="s">
        <v>43</v>
      </c>
    </row>
    <row r="3609" spans="1:38" x14ac:dyDescent="0.25">
      <c r="A3609">
        <v>3607</v>
      </c>
      <c r="B3609" t="s">
        <v>8940</v>
      </c>
      <c r="C3609" s="6" t="s">
        <v>6155</v>
      </c>
      <c r="D3609">
        <v>39</v>
      </c>
      <c r="E3609" t="s">
        <v>46</v>
      </c>
      <c r="F3609" t="s">
        <v>55</v>
      </c>
      <c r="G3609" t="s">
        <v>909</v>
      </c>
      <c r="H3609" t="s">
        <v>93</v>
      </c>
      <c r="I3609" t="s">
        <v>57</v>
      </c>
      <c r="J3609" t="s">
        <v>146</v>
      </c>
      <c r="K3609" t="s">
        <v>49</v>
      </c>
      <c r="L3609" t="s">
        <v>34</v>
      </c>
      <c r="M3609" t="s">
        <v>1885</v>
      </c>
      <c r="N3609" t="s">
        <v>166</v>
      </c>
      <c r="O3609" t="s">
        <v>60</v>
      </c>
      <c r="P3609" t="s">
        <v>146</v>
      </c>
      <c r="Q3609" t="s">
        <v>49</v>
      </c>
      <c r="R3609" t="s">
        <v>57</v>
      </c>
      <c r="S3609" t="s">
        <v>8941</v>
      </c>
      <c r="U3609" t="s">
        <v>42</v>
      </c>
      <c r="W3609" t="s">
        <v>42</v>
      </c>
      <c r="AA3609" t="s">
        <v>42</v>
      </c>
      <c r="AC3609" t="s">
        <v>42</v>
      </c>
      <c r="AL3609" t="s">
        <v>43</v>
      </c>
    </row>
    <row r="3610" spans="1:38" x14ac:dyDescent="0.25">
      <c r="A3610">
        <v>3608</v>
      </c>
      <c r="B3610" t="s">
        <v>8942</v>
      </c>
      <c r="C3610" s="6" t="s">
        <v>2079</v>
      </c>
      <c r="D3610">
        <v>51</v>
      </c>
      <c r="E3610" t="s">
        <v>46</v>
      </c>
      <c r="F3610" t="s">
        <v>55</v>
      </c>
      <c r="G3610" t="s">
        <v>93</v>
      </c>
      <c r="H3610" t="s">
        <v>93</v>
      </c>
      <c r="I3610" t="s">
        <v>57</v>
      </c>
      <c r="J3610" t="s">
        <v>93</v>
      </c>
      <c r="K3610" t="s">
        <v>93</v>
      </c>
      <c r="L3610" t="s">
        <v>70</v>
      </c>
      <c r="N3610" t="s">
        <v>59</v>
      </c>
      <c r="O3610" t="s">
        <v>70</v>
      </c>
      <c r="P3610" t="s">
        <v>93</v>
      </c>
      <c r="Q3610" t="s">
        <v>93</v>
      </c>
      <c r="S3610" t="s">
        <v>8943</v>
      </c>
      <c r="U3610" t="s">
        <v>42</v>
      </c>
      <c r="AC3610" t="s">
        <v>42</v>
      </c>
      <c r="AD3610" t="s">
        <v>42</v>
      </c>
      <c r="AK3610" t="s">
        <v>42</v>
      </c>
      <c r="AL3610" t="s">
        <v>43</v>
      </c>
    </row>
    <row r="3611" spans="1:38" x14ac:dyDescent="0.25">
      <c r="A3611">
        <v>3609</v>
      </c>
      <c r="B3611" t="s">
        <v>8944</v>
      </c>
      <c r="C3611" s="6" t="s">
        <v>6466</v>
      </c>
      <c r="D3611">
        <v>45</v>
      </c>
      <c r="E3611" t="s">
        <v>46</v>
      </c>
      <c r="F3611" t="s">
        <v>106</v>
      </c>
      <c r="G3611" t="s">
        <v>260</v>
      </c>
      <c r="H3611" t="s">
        <v>49</v>
      </c>
      <c r="I3611" t="s">
        <v>57</v>
      </c>
      <c r="J3611" t="s">
        <v>260</v>
      </c>
      <c r="K3611" t="s">
        <v>49</v>
      </c>
      <c r="L3611" t="s">
        <v>34</v>
      </c>
      <c r="N3611" t="s">
        <v>59</v>
      </c>
      <c r="O3611" t="s">
        <v>8272</v>
      </c>
      <c r="P3611" t="s">
        <v>260</v>
      </c>
      <c r="Q3611" t="s">
        <v>49</v>
      </c>
      <c r="S3611" t="s">
        <v>8945</v>
      </c>
      <c r="U3611" t="s">
        <v>42</v>
      </c>
      <c r="V3611" t="s">
        <v>42</v>
      </c>
      <c r="W3611" t="s">
        <v>42</v>
      </c>
      <c r="AA3611" t="s">
        <v>42</v>
      </c>
      <c r="AK3611" t="s">
        <v>42</v>
      </c>
      <c r="AL3611" t="s">
        <v>43</v>
      </c>
    </row>
    <row r="3612" spans="1:38" x14ac:dyDescent="0.25">
      <c r="A3612">
        <v>3610</v>
      </c>
      <c r="B3612" t="s">
        <v>8946</v>
      </c>
      <c r="C3612" s="6" t="s">
        <v>6483</v>
      </c>
      <c r="D3612">
        <v>24</v>
      </c>
      <c r="E3612" t="s">
        <v>46</v>
      </c>
      <c r="F3612" t="s">
        <v>55</v>
      </c>
      <c r="G3612" t="s">
        <v>3638</v>
      </c>
      <c r="H3612" t="s">
        <v>93</v>
      </c>
      <c r="I3612" t="s">
        <v>57</v>
      </c>
      <c r="J3612" t="s">
        <v>3638</v>
      </c>
      <c r="K3612" t="s">
        <v>93</v>
      </c>
      <c r="L3612" t="s">
        <v>70</v>
      </c>
      <c r="O3612" t="s">
        <v>70</v>
      </c>
      <c r="P3612" t="s">
        <v>3638</v>
      </c>
      <c r="Q3612" t="s">
        <v>93</v>
      </c>
      <c r="R3612" t="s">
        <v>57</v>
      </c>
      <c r="S3612" t="s">
        <v>412</v>
      </c>
      <c r="W3612" t="s">
        <v>42</v>
      </c>
      <c r="AK3612" t="s">
        <v>42</v>
      </c>
      <c r="AL3612" t="s">
        <v>43</v>
      </c>
    </row>
    <row r="3613" spans="1:38" x14ac:dyDescent="0.25">
      <c r="A3613">
        <v>3611</v>
      </c>
      <c r="B3613" t="s">
        <v>8947</v>
      </c>
      <c r="C3613" s="6" t="s">
        <v>5077</v>
      </c>
      <c r="D3613">
        <v>33</v>
      </c>
      <c r="E3613" t="s">
        <v>46</v>
      </c>
      <c r="F3613" t="s">
        <v>55</v>
      </c>
      <c r="G3613" t="s">
        <v>2405</v>
      </c>
      <c r="H3613" t="s">
        <v>101</v>
      </c>
      <c r="I3613" t="s">
        <v>57</v>
      </c>
      <c r="J3613" t="s">
        <v>2405</v>
      </c>
      <c r="K3613" t="s">
        <v>101</v>
      </c>
      <c r="L3613" t="s">
        <v>70</v>
      </c>
      <c r="N3613" t="s">
        <v>2240</v>
      </c>
      <c r="O3613" t="s">
        <v>70</v>
      </c>
      <c r="P3613" t="s">
        <v>2405</v>
      </c>
      <c r="Q3613" t="s">
        <v>101</v>
      </c>
      <c r="R3613" t="s">
        <v>57</v>
      </c>
      <c r="S3613" t="s">
        <v>8948</v>
      </c>
      <c r="AC3613" t="s">
        <v>42</v>
      </c>
      <c r="AI3613" t="s">
        <v>4982</v>
      </c>
      <c r="AL3613" t="s">
        <v>43</v>
      </c>
    </row>
    <row r="3614" spans="1:38" x14ac:dyDescent="0.25">
      <c r="A3614">
        <v>3612</v>
      </c>
      <c r="B3614" t="s">
        <v>8949</v>
      </c>
      <c r="C3614" s="6" t="s">
        <v>8950</v>
      </c>
      <c r="D3614">
        <v>41</v>
      </c>
      <c r="E3614" t="s">
        <v>46</v>
      </c>
      <c r="F3614" t="s">
        <v>106</v>
      </c>
      <c r="J3614" t="s">
        <v>146</v>
      </c>
      <c r="K3614" t="s">
        <v>49</v>
      </c>
      <c r="L3614" t="s">
        <v>50</v>
      </c>
      <c r="N3614" t="s">
        <v>170</v>
      </c>
      <c r="O3614" t="s">
        <v>1885</v>
      </c>
      <c r="P3614" t="s">
        <v>146</v>
      </c>
      <c r="Q3614" t="s">
        <v>49</v>
      </c>
      <c r="S3614" t="s">
        <v>8895</v>
      </c>
      <c r="V3614" t="s">
        <v>42</v>
      </c>
      <c r="W3614" t="s">
        <v>42</v>
      </c>
      <c r="AA3614" t="s">
        <v>42</v>
      </c>
      <c r="AK3614" t="s">
        <v>42</v>
      </c>
      <c r="AL3614" t="s">
        <v>43</v>
      </c>
    </row>
    <row r="3615" spans="1:38" x14ac:dyDescent="0.25">
      <c r="A3615">
        <v>3613</v>
      </c>
      <c r="B3615" t="s">
        <v>8951</v>
      </c>
      <c r="C3615" s="6" t="s">
        <v>398</v>
      </c>
      <c r="D3615">
        <v>34</v>
      </c>
      <c r="E3615" t="s">
        <v>54</v>
      </c>
      <c r="F3615" t="s">
        <v>55</v>
      </c>
      <c r="G3615" t="s">
        <v>422</v>
      </c>
      <c r="H3615" t="s">
        <v>82</v>
      </c>
      <c r="I3615" t="s">
        <v>57</v>
      </c>
      <c r="J3615" t="s">
        <v>422</v>
      </c>
      <c r="K3615" t="s">
        <v>82</v>
      </c>
      <c r="L3615" t="s">
        <v>34</v>
      </c>
      <c r="M3615" t="s">
        <v>8952</v>
      </c>
      <c r="N3615" t="s">
        <v>59</v>
      </c>
      <c r="O3615" t="s">
        <v>110</v>
      </c>
      <c r="P3615" t="s">
        <v>422</v>
      </c>
      <c r="Q3615" t="s">
        <v>82</v>
      </c>
      <c r="R3615" t="s">
        <v>57</v>
      </c>
      <c r="S3615" t="s">
        <v>8953</v>
      </c>
      <c r="V3615" t="s">
        <v>42</v>
      </c>
      <c r="W3615" t="s">
        <v>42</v>
      </c>
      <c r="AA3615" t="s">
        <v>42</v>
      </c>
      <c r="AC3615" t="s">
        <v>42</v>
      </c>
      <c r="AI3615" t="s">
        <v>713</v>
      </c>
      <c r="AL3615" t="s">
        <v>43</v>
      </c>
    </row>
    <row r="3616" spans="1:38" x14ac:dyDescent="0.25">
      <c r="A3616">
        <v>3614</v>
      </c>
      <c r="B3616" t="s">
        <v>8954</v>
      </c>
      <c r="C3616" s="6" t="s">
        <v>4315</v>
      </c>
      <c r="D3616">
        <v>58</v>
      </c>
      <c r="E3616" t="s">
        <v>46</v>
      </c>
      <c r="F3616" t="s">
        <v>47</v>
      </c>
      <c r="G3616" t="s">
        <v>93</v>
      </c>
      <c r="H3616" t="s">
        <v>93</v>
      </c>
      <c r="I3616" t="s">
        <v>57</v>
      </c>
      <c r="J3616" t="s">
        <v>93</v>
      </c>
      <c r="L3616" t="s">
        <v>50</v>
      </c>
      <c r="N3616" t="s">
        <v>59</v>
      </c>
      <c r="O3616" t="s">
        <v>70</v>
      </c>
      <c r="P3616" t="s">
        <v>93</v>
      </c>
      <c r="S3616" t="s">
        <v>8955</v>
      </c>
      <c r="U3616" t="s">
        <v>42</v>
      </c>
      <c r="Y3616" t="s">
        <v>42</v>
      </c>
      <c r="AC3616" t="s">
        <v>42</v>
      </c>
      <c r="AK3616" t="s">
        <v>42</v>
      </c>
      <c r="AL3616" t="s">
        <v>43</v>
      </c>
    </row>
    <row r="3617" spans="1:38" x14ac:dyDescent="0.25">
      <c r="A3617">
        <v>3615</v>
      </c>
      <c r="B3617" t="s">
        <v>8956</v>
      </c>
      <c r="C3617" s="6" t="s">
        <v>3784</v>
      </c>
      <c r="D3617">
        <v>33</v>
      </c>
      <c r="E3617" t="s">
        <v>46</v>
      </c>
      <c r="F3617" t="s">
        <v>55</v>
      </c>
      <c r="G3617" t="s">
        <v>136</v>
      </c>
      <c r="H3617" t="s">
        <v>137</v>
      </c>
      <c r="I3617" t="s">
        <v>57</v>
      </c>
      <c r="J3617" t="s">
        <v>136</v>
      </c>
      <c r="K3617" t="s">
        <v>137</v>
      </c>
      <c r="L3617" t="s">
        <v>70</v>
      </c>
      <c r="O3617" t="s">
        <v>70</v>
      </c>
      <c r="P3617" t="s">
        <v>136</v>
      </c>
      <c r="Q3617" t="s">
        <v>137</v>
      </c>
      <c r="R3617" t="s">
        <v>57</v>
      </c>
      <c r="S3617" t="s">
        <v>8957</v>
      </c>
      <c r="W3617" t="s">
        <v>42</v>
      </c>
      <c r="AC3617" t="s">
        <v>42</v>
      </c>
      <c r="AK3617" t="s">
        <v>42</v>
      </c>
      <c r="AL3617" t="s">
        <v>43</v>
      </c>
    </row>
    <row r="3618" spans="1:38" x14ac:dyDescent="0.25">
      <c r="A3618">
        <v>3616</v>
      </c>
      <c r="B3618" t="s">
        <v>8958</v>
      </c>
      <c r="C3618" s="6" t="s">
        <v>4346</v>
      </c>
      <c r="D3618">
        <v>51</v>
      </c>
      <c r="E3618" t="s">
        <v>54</v>
      </c>
      <c r="F3618" t="s">
        <v>55</v>
      </c>
      <c r="G3618" t="s">
        <v>909</v>
      </c>
      <c r="J3618" t="s">
        <v>909</v>
      </c>
      <c r="L3618" t="s">
        <v>70</v>
      </c>
      <c r="S3618" t="s">
        <v>8959</v>
      </c>
      <c r="Y3618" t="s">
        <v>42</v>
      </c>
      <c r="AE3618" t="s">
        <v>42</v>
      </c>
      <c r="AI3618" t="s">
        <v>1621</v>
      </c>
      <c r="AL3618" t="s">
        <v>43</v>
      </c>
    </row>
    <row r="3619" spans="1:38" x14ac:dyDescent="0.25">
      <c r="A3619">
        <v>3617</v>
      </c>
      <c r="B3619" t="s">
        <v>8960</v>
      </c>
      <c r="C3619" s="6" t="s">
        <v>6505</v>
      </c>
      <c r="D3619">
        <v>45</v>
      </c>
      <c r="E3619" t="s">
        <v>46</v>
      </c>
      <c r="F3619" t="s">
        <v>55</v>
      </c>
      <c r="G3619" t="s">
        <v>208</v>
      </c>
      <c r="J3619" t="s">
        <v>208</v>
      </c>
      <c r="K3619" t="s">
        <v>93</v>
      </c>
      <c r="L3619" t="s">
        <v>70</v>
      </c>
      <c r="N3619" t="s">
        <v>170</v>
      </c>
      <c r="O3619" t="s">
        <v>70</v>
      </c>
      <c r="S3619" t="s">
        <v>84</v>
      </c>
      <c r="U3619" t="s">
        <v>42</v>
      </c>
      <c r="AL3619" t="s">
        <v>43</v>
      </c>
    </row>
    <row r="3620" spans="1:38" x14ac:dyDescent="0.25">
      <c r="A3620">
        <v>3618</v>
      </c>
      <c r="B3620" t="s">
        <v>8961</v>
      </c>
      <c r="C3620" s="6" t="s">
        <v>996</v>
      </c>
      <c r="D3620">
        <v>57</v>
      </c>
      <c r="E3620" t="s">
        <v>54</v>
      </c>
      <c r="F3620" t="s">
        <v>55</v>
      </c>
      <c r="G3620" t="s">
        <v>208</v>
      </c>
      <c r="H3620" t="s">
        <v>93</v>
      </c>
      <c r="I3620" t="s">
        <v>57</v>
      </c>
      <c r="J3620" t="s">
        <v>208</v>
      </c>
      <c r="K3620" t="s">
        <v>93</v>
      </c>
      <c r="L3620" t="s">
        <v>70</v>
      </c>
      <c r="N3620" t="s">
        <v>102</v>
      </c>
      <c r="O3620" t="s">
        <v>70</v>
      </c>
      <c r="P3620" t="s">
        <v>208</v>
      </c>
      <c r="Q3620" t="s">
        <v>93</v>
      </c>
      <c r="R3620" t="s">
        <v>57</v>
      </c>
      <c r="S3620" t="s">
        <v>8962</v>
      </c>
      <c r="AC3620" t="s">
        <v>42</v>
      </c>
      <c r="AD3620" t="s">
        <v>42</v>
      </c>
      <c r="AL3620" t="s">
        <v>43</v>
      </c>
    </row>
    <row r="3621" spans="1:38" x14ac:dyDescent="0.25">
      <c r="A3621">
        <v>3619</v>
      </c>
      <c r="B3621" t="s">
        <v>8963</v>
      </c>
      <c r="C3621" s="6" t="s">
        <v>1956</v>
      </c>
      <c r="D3621">
        <v>34</v>
      </c>
      <c r="E3621" t="s">
        <v>46</v>
      </c>
      <c r="F3621" t="s">
        <v>732</v>
      </c>
      <c r="G3621" t="s">
        <v>146</v>
      </c>
      <c r="H3621" t="s">
        <v>49</v>
      </c>
      <c r="I3621" t="s">
        <v>57</v>
      </c>
      <c r="J3621" t="s">
        <v>146</v>
      </c>
      <c r="K3621" t="s">
        <v>49</v>
      </c>
      <c r="L3621" t="s">
        <v>70</v>
      </c>
      <c r="N3621" t="s">
        <v>170</v>
      </c>
      <c r="O3621" t="s">
        <v>70</v>
      </c>
      <c r="P3621" t="s">
        <v>146</v>
      </c>
      <c r="Q3621" t="s">
        <v>49</v>
      </c>
      <c r="S3621" t="s">
        <v>8964</v>
      </c>
      <c r="W3621" t="s">
        <v>42</v>
      </c>
      <c r="AK3621" t="s">
        <v>42</v>
      </c>
      <c r="AL3621" t="s">
        <v>43</v>
      </c>
    </row>
    <row r="3622" spans="1:38" x14ac:dyDescent="0.25">
      <c r="A3622">
        <v>3620</v>
      </c>
      <c r="B3622" t="s">
        <v>8965</v>
      </c>
      <c r="C3622" s="6" t="s">
        <v>2919</v>
      </c>
      <c r="D3622">
        <v>55</v>
      </c>
      <c r="E3622" t="s">
        <v>54</v>
      </c>
      <c r="F3622" t="s">
        <v>55</v>
      </c>
      <c r="G3622" t="s">
        <v>438</v>
      </c>
      <c r="H3622" t="s">
        <v>82</v>
      </c>
      <c r="I3622" t="s">
        <v>57</v>
      </c>
      <c r="J3622" t="s">
        <v>82</v>
      </c>
      <c r="K3622" t="s">
        <v>82</v>
      </c>
      <c r="L3622" t="s">
        <v>50</v>
      </c>
      <c r="N3622" t="s">
        <v>350</v>
      </c>
      <c r="O3622" t="s">
        <v>70</v>
      </c>
      <c r="P3622" t="s">
        <v>438</v>
      </c>
      <c r="Q3622" t="s">
        <v>82</v>
      </c>
      <c r="S3622" t="s">
        <v>8966</v>
      </c>
      <c r="T3622" t="s">
        <v>2199</v>
      </c>
      <c r="U3622" t="s">
        <v>42</v>
      </c>
      <c r="V3622" t="s">
        <v>42</v>
      </c>
      <c r="W3622" t="s">
        <v>42</v>
      </c>
      <c r="X3622" t="s">
        <v>42</v>
      </c>
      <c r="AC3622" t="s">
        <v>42</v>
      </c>
      <c r="AK3622" t="s">
        <v>42</v>
      </c>
      <c r="AL3622" t="s">
        <v>43</v>
      </c>
    </row>
    <row r="3623" spans="1:38" x14ac:dyDescent="0.25">
      <c r="A3623">
        <v>3621</v>
      </c>
      <c r="B3623" t="s">
        <v>8967</v>
      </c>
      <c r="C3623" s="6" t="s">
        <v>2287</v>
      </c>
      <c r="D3623">
        <v>53</v>
      </c>
      <c r="E3623" t="s">
        <v>46</v>
      </c>
      <c r="F3623" t="s">
        <v>47</v>
      </c>
      <c r="G3623" t="s">
        <v>422</v>
      </c>
      <c r="H3623" t="s">
        <v>82</v>
      </c>
      <c r="I3623" t="s">
        <v>57</v>
      </c>
      <c r="J3623" t="s">
        <v>1804</v>
      </c>
      <c r="K3623" t="s">
        <v>82</v>
      </c>
      <c r="L3623" t="s">
        <v>34</v>
      </c>
      <c r="M3623" t="s">
        <v>8968</v>
      </c>
      <c r="N3623" t="s">
        <v>170</v>
      </c>
      <c r="O3623" t="s">
        <v>110</v>
      </c>
      <c r="P3623" t="s">
        <v>1804</v>
      </c>
      <c r="Q3623" t="s">
        <v>82</v>
      </c>
      <c r="R3623" t="s">
        <v>57</v>
      </c>
      <c r="S3623" t="s">
        <v>1514</v>
      </c>
      <c r="U3623" t="s">
        <v>42</v>
      </c>
      <c r="V3623" t="s">
        <v>42</v>
      </c>
      <c r="AA3623" t="s">
        <v>42</v>
      </c>
      <c r="AL3623" t="s">
        <v>43</v>
      </c>
    </row>
    <row r="3624" spans="1:38" x14ac:dyDescent="0.25">
      <c r="A3624">
        <v>3622</v>
      </c>
      <c r="B3624" t="s">
        <v>8969</v>
      </c>
      <c r="C3624" s="6" t="s">
        <v>1907</v>
      </c>
      <c r="D3624">
        <v>24</v>
      </c>
      <c r="E3624" t="s">
        <v>46</v>
      </c>
      <c r="F3624" t="s">
        <v>55</v>
      </c>
      <c r="G3624" t="s">
        <v>132</v>
      </c>
      <c r="H3624" t="s">
        <v>93</v>
      </c>
      <c r="I3624" t="s">
        <v>57</v>
      </c>
      <c r="J3624" t="s">
        <v>132</v>
      </c>
      <c r="K3624" t="s">
        <v>93</v>
      </c>
      <c r="L3624" t="s">
        <v>70</v>
      </c>
      <c r="N3624" t="s">
        <v>166</v>
      </c>
      <c r="O3624" t="s">
        <v>70</v>
      </c>
      <c r="P3624" t="s">
        <v>132</v>
      </c>
      <c r="Q3624" t="s">
        <v>93</v>
      </c>
      <c r="R3624" t="s">
        <v>57</v>
      </c>
      <c r="S3624" t="s">
        <v>8970</v>
      </c>
      <c r="V3624" t="s">
        <v>42</v>
      </c>
      <c r="AD3624" t="s">
        <v>42</v>
      </c>
      <c r="AL3624" t="s">
        <v>43</v>
      </c>
    </row>
    <row r="3625" spans="1:38" x14ac:dyDescent="0.25">
      <c r="A3625">
        <v>3623</v>
      </c>
      <c r="B3625" t="s">
        <v>8971</v>
      </c>
      <c r="C3625" s="6" t="s">
        <v>8972</v>
      </c>
      <c r="D3625">
        <v>52</v>
      </c>
      <c r="E3625" t="s">
        <v>46</v>
      </c>
      <c r="F3625" t="s">
        <v>55</v>
      </c>
      <c r="G3625" t="s">
        <v>341</v>
      </c>
      <c r="H3625" t="s">
        <v>101</v>
      </c>
      <c r="J3625" t="s">
        <v>341</v>
      </c>
      <c r="K3625" t="s">
        <v>101</v>
      </c>
      <c r="L3625" t="s">
        <v>70</v>
      </c>
      <c r="N3625" t="s">
        <v>166</v>
      </c>
      <c r="O3625" t="s">
        <v>60</v>
      </c>
      <c r="S3625" t="s">
        <v>8666</v>
      </c>
      <c r="V3625" t="s">
        <v>42</v>
      </c>
      <c r="AL3625" t="s">
        <v>43</v>
      </c>
    </row>
    <row r="3626" spans="1:38" x14ac:dyDescent="0.25">
      <c r="A3626">
        <v>3624</v>
      </c>
      <c r="B3626" t="s">
        <v>8973</v>
      </c>
      <c r="C3626" s="6" t="s">
        <v>7433</v>
      </c>
      <c r="D3626">
        <v>26</v>
      </c>
      <c r="E3626" t="s">
        <v>46</v>
      </c>
      <c r="F3626" t="s">
        <v>55</v>
      </c>
      <c r="G3626" t="s">
        <v>165</v>
      </c>
      <c r="H3626" t="s">
        <v>93</v>
      </c>
      <c r="I3626" t="s">
        <v>57</v>
      </c>
      <c r="J3626" t="s">
        <v>165</v>
      </c>
      <c r="L3626" t="s">
        <v>70</v>
      </c>
      <c r="N3626" t="s">
        <v>69</v>
      </c>
      <c r="O3626" t="s">
        <v>70</v>
      </c>
      <c r="P3626" t="s">
        <v>165</v>
      </c>
      <c r="S3626" t="s">
        <v>8974</v>
      </c>
      <c r="U3626" t="s">
        <v>42</v>
      </c>
      <c r="W3626" t="s">
        <v>42</v>
      </c>
      <c r="AK3626" t="s">
        <v>42</v>
      </c>
      <c r="AL3626" t="s">
        <v>43</v>
      </c>
    </row>
    <row r="3627" spans="1:38" x14ac:dyDescent="0.25">
      <c r="A3627">
        <v>3625</v>
      </c>
      <c r="B3627" t="s">
        <v>8975</v>
      </c>
      <c r="C3627" s="6" t="s">
        <v>2851</v>
      </c>
      <c r="D3627">
        <v>32</v>
      </c>
      <c r="E3627" t="s">
        <v>46</v>
      </c>
      <c r="F3627" t="s">
        <v>55</v>
      </c>
      <c r="G3627" t="s">
        <v>560</v>
      </c>
      <c r="H3627" t="s">
        <v>137</v>
      </c>
      <c r="I3627" t="s">
        <v>57</v>
      </c>
      <c r="J3627" t="s">
        <v>560</v>
      </c>
      <c r="L3627" t="s">
        <v>70</v>
      </c>
      <c r="N3627" t="s">
        <v>927</v>
      </c>
      <c r="O3627" t="s">
        <v>70</v>
      </c>
      <c r="P3627" t="s">
        <v>560</v>
      </c>
      <c r="S3627" t="s">
        <v>8976</v>
      </c>
      <c r="U3627" t="s">
        <v>42</v>
      </c>
      <c r="W3627" t="s">
        <v>42</v>
      </c>
      <c r="AC3627" t="s">
        <v>42</v>
      </c>
      <c r="AK3627" t="s">
        <v>42</v>
      </c>
      <c r="AL3627" t="s">
        <v>43</v>
      </c>
    </row>
    <row r="3628" spans="1:38" x14ac:dyDescent="0.25">
      <c r="A3628">
        <v>3626</v>
      </c>
      <c r="B3628" t="s">
        <v>8977</v>
      </c>
      <c r="C3628" s="6" t="s">
        <v>283</v>
      </c>
      <c r="D3628">
        <v>32</v>
      </c>
      <c r="E3628" t="s">
        <v>46</v>
      </c>
      <c r="F3628" t="s">
        <v>55</v>
      </c>
      <c r="G3628" t="s">
        <v>93</v>
      </c>
      <c r="J3628" t="s">
        <v>93</v>
      </c>
      <c r="K3628" t="s">
        <v>93</v>
      </c>
      <c r="L3628" t="s">
        <v>50</v>
      </c>
      <c r="N3628" t="s">
        <v>102</v>
      </c>
      <c r="O3628" t="s">
        <v>34</v>
      </c>
      <c r="S3628" t="s">
        <v>125</v>
      </c>
      <c r="AD3628" t="s">
        <v>42</v>
      </c>
      <c r="AL3628" t="s">
        <v>43</v>
      </c>
    </row>
    <row r="3629" spans="1:38" x14ac:dyDescent="0.25">
      <c r="A3629">
        <v>3627</v>
      </c>
      <c r="B3629" t="s">
        <v>8978</v>
      </c>
      <c r="C3629" s="6" t="s">
        <v>3798</v>
      </c>
      <c r="D3629">
        <v>52</v>
      </c>
      <c r="E3629" t="s">
        <v>46</v>
      </c>
      <c r="F3629" t="s">
        <v>55</v>
      </c>
      <c r="G3629" t="s">
        <v>208</v>
      </c>
      <c r="H3629" t="s">
        <v>93</v>
      </c>
      <c r="I3629" t="s">
        <v>57</v>
      </c>
      <c r="J3629" t="s">
        <v>208</v>
      </c>
      <c r="K3629" t="s">
        <v>93</v>
      </c>
      <c r="L3629" t="s">
        <v>70</v>
      </c>
      <c r="N3629" t="s">
        <v>170</v>
      </c>
      <c r="O3629" t="s">
        <v>70</v>
      </c>
      <c r="P3629" t="s">
        <v>208</v>
      </c>
      <c r="Q3629" t="s">
        <v>93</v>
      </c>
      <c r="S3629" t="s">
        <v>8979</v>
      </c>
      <c r="U3629" t="s">
        <v>42</v>
      </c>
      <c r="AK3629" t="s">
        <v>42</v>
      </c>
      <c r="AL3629" t="s">
        <v>43</v>
      </c>
    </row>
    <row r="3630" spans="1:38" x14ac:dyDescent="0.25">
      <c r="A3630">
        <v>3628</v>
      </c>
      <c r="B3630" t="s">
        <v>8980</v>
      </c>
      <c r="C3630" s="6" t="s">
        <v>912</v>
      </c>
      <c r="D3630">
        <v>55</v>
      </c>
      <c r="E3630" t="s">
        <v>46</v>
      </c>
      <c r="F3630" t="s">
        <v>55</v>
      </c>
      <c r="G3630" t="s">
        <v>1804</v>
      </c>
      <c r="H3630" t="s">
        <v>82</v>
      </c>
      <c r="I3630" t="s">
        <v>57</v>
      </c>
      <c r="J3630" t="s">
        <v>1804</v>
      </c>
      <c r="K3630" t="s">
        <v>82</v>
      </c>
      <c r="L3630" t="s">
        <v>70</v>
      </c>
      <c r="N3630" t="s">
        <v>59</v>
      </c>
      <c r="O3630" t="s">
        <v>70</v>
      </c>
      <c r="P3630" t="s">
        <v>1804</v>
      </c>
      <c r="Q3630" t="s">
        <v>82</v>
      </c>
      <c r="R3630" t="s">
        <v>57</v>
      </c>
      <c r="S3630" t="s">
        <v>8981</v>
      </c>
      <c r="U3630" t="s">
        <v>42</v>
      </c>
      <c r="W3630" t="s">
        <v>42</v>
      </c>
      <c r="X3630" t="s">
        <v>42</v>
      </c>
      <c r="AI3630" t="s">
        <v>2682</v>
      </c>
      <c r="AL3630" t="s">
        <v>43</v>
      </c>
    </row>
    <row r="3631" spans="1:38" x14ac:dyDescent="0.25">
      <c r="A3631">
        <v>3629</v>
      </c>
      <c r="B3631" t="s">
        <v>8982</v>
      </c>
      <c r="C3631" s="6" t="s">
        <v>7298</v>
      </c>
      <c r="D3631">
        <v>31</v>
      </c>
      <c r="E3631" t="s">
        <v>46</v>
      </c>
      <c r="F3631" t="s">
        <v>55</v>
      </c>
      <c r="G3631" t="s">
        <v>384</v>
      </c>
      <c r="H3631" t="s">
        <v>202</v>
      </c>
      <c r="I3631" t="s">
        <v>57</v>
      </c>
      <c r="J3631" t="s">
        <v>384</v>
      </c>
      <c r="K3631" t="s">
        <v>202</v>
      </c>
      <c r="L3631" t="s">
        <v>34</v>
      </c>
      <c r="N3631" t="s">
        <v>166</v>
      </c>
      <c r="O3631" t="s">
        <v>3082</v>
      </c>
      <c r="P3631" t="s">
        <v>384</v>
      </c>
      <c r="Q3631" t="s">
        <v>202</v>
      </c>
      <c r="S3631" t="s">
        <v>8845</v>
      </c>
      <c r="V3631" t="s">
        <v>42</v>
      </c>
      <c r="W3631" t="s">
        <v>42</v>
      </c>
      <c r="AK3631" t="s">
        <v>42</v>
      </c>
      <c r="AL3631" t="s">
        <v>43</v>
      </c>
    </row>
    <row r="3632" spans="1:38" x14ac:dyDescent="0.25">
      <c r="A3632">
        <v>3630</v>
      </c>
      <c r="B3632" t="s">
        <v>8983</v>
      </c>
      <c r="C3632" s="6" t="s">
        <v>6523</v>
      </c>
      <c r="D3632">
        <v>31</v>
      </c>
      <c r="E3632" t="s">
        <v>46</v>
      </c>
      <c r="F3632" t="s">
        <v>55</v>
      </c>
      <c r="G3632" t="s">
        <v>541</v>
      </c>
      <c r="H3632" t="s">
        <v>137</v>
      </c>
      <c r="I3632" t="s">
        <v>57</v>
      </c>
      <c r="J3632" t="s">
        <v>541</v>
      </c>
      <c r="L3632" t="s">
        <v>70</v>
      </c>
      <c r="N3632" t="s">
        <v>59</v>
      </c>
      <c r="O3632" t="s">
        <v>70</v>
      </c>
      <c r="P3632" t="s">
        <v>541</v>
      </c>
      <c r="S3632" t="s">
        <v>342</v>
      </c>
      <c r="U3632" t="s">
        <v>42</v>
      </c>
      <c r="AK3632" t="s">
        <v>42</v>
      </c>
      <c r="AL3632" t="s">
        <v>43</v>
      </c>
    </row>
    <row r="3633" spans="1:38" x14ac:dyDescent="0.25">
      <c r="A3633">
        <v>3631</v>
      </c>
      <c r="B3633" t="s">
        <v>8984</v>
      </c>
      <c r="C3633" s="6" t="s">
        <v>3320</v>
      </c>
      <c r="D3633">
        <v>50</v>
      </c>
      <c r="E3633" t="s">
        <v>46</v>
      </c>
      <c r="F3633" t="s">
        <v>55</v>
      </c>
      <c r="G3633" t="s">
        <v>81</v>
      </c>
      <c r="H3633" t="s">
        <v>82</v>
      </c>
      <c r="I3633" t="s">
        <v>57</v>
      </c>
      <c r="J3633" t="s">
        <v>178</v>
      </c>
      <c r="K3633" t="s">
        <v>82</v>
      </c>
      <c r="L3633" t="s">
        <v>50</v>
      </c>
      <c r="N3633" t="s">
        <v>166</v>
      </c>
      <c r="O3633" t="s">
        <v>975</v>
      </c>
      <c r="P3633" t="s">
        <v>178</v>
      </c>
      <c r="Q3633" t="s">
        <v>82</v>
      </c>
      <c r="S3633" t="s">
        <v>8985</v>
      </c>
      <c r="W3633" t="s">
        <v>42</v>
      </c>
      <c r="X3633" t="s">
        <v>42</v>
      </c>
      <c r="AK3633" t="s">
        <v>42</v>
      </c>
      <c r="AL3633" t="s">
        <v>43</v>
      </c>
    </row>
    <row r="3634" spans="1:38" x14ac:dyDescent="0.25">
      <c r="A3634">
        <v>3632</v>
      </c>
      <c r="B3634" t="s">
        <v>8986</v>
      </c>
      <c r="C3634" s="6" t="s">
        <v>6529</v>
      </c>
      <c r="D3634">
        <v>54</v>
      </c>
      <c r="E3634" t="s">
        <v>54</v>
      </c>
      <c r="F3634" t="s">
        <v>55</v>
      </c>
      <c r="G3634" t="s">
        <v>201</v>
      </c>
      <c r="H3634" t="s">
        <v>202</v>
      </c>
      <c r="I3634" t="s">
        <v>57</v>
      </c>
      <c r="J3634" t="s">
        <v>201</v>
      </c>
      <c r="K3634" t="s">
        <v>202</v>
      </c>
      <c r="L3634" t="s">
        <v>70</v>
      </c>
      <c r="N3634" t="s">
        <v>166</v>
      </c>
      <c r="O3634" t="s">
        <v>70</v>
      </c>
      <c r="P3634" t="s">
        <v>201</v>
      </c>
      <c r="Q3634" t="s">
        <v>202</v>
      </c>
      <c r="S3634" t="s">
        <v>8987</v>
      </c>
      <c r="Y3634" t="s">
        <v>42</v>
      </c>
      <c r="AA3634" t="s">
        <v>42</v>
      </c>
      <c r="AJ3634" t="s">
        <v>42</v>
      </c>
      <c r="AK3634" t="s">
        <v>42</v>
      </c>
      <c r="AL3634" t="s">
        <v>43</v>
      </c>
    </row>
    <row r="3635" spans="1:38" x14ac:dyDescent="0.25">
      <c r="A3635">
        <v>3633</v>
      </c>
      <c r="B3635" t="s">
        <v>8988</v>
      </c>
      <c r="C3635" s="6" t="s">
        <v>8989</v>
      </c>
      <c r="D3635">
        <v>25</v>
      </c>
      <c r="E3635" t="s">
        <v>46</v>
      </c>
      <c r="F3635" t="s">
        <v>55</v>
      </c>
      <c r="G3635" t="s">
        <v>422</v>
      </c>
      <c r="H3635" t="s">
        <v>82</v>
      </c>
      <c r="I3635" t="s">
        <v>57</v>
      </c>
      <c r="J3635" t="s">
        <v>422</v>
      </c>
      <c r="K3635" t="s">
        <v>82</v>
      </c>
      <c r="L3635" t="s">
        <v>70</v>
      </c>
      <c r="O3635" t="s">
        <v>70</v>
      </c>
      <c r="P3635" t="s">
        <v>422</v>
      </c>
      <c r="Q3635" t="s">
        <v>82</v>
      </c>
      <c r="R3635" t="s">
        <v>57</v>
      </c>
      <c r="S3635" t="s">
        <v>565</v>
      </c>
      <c r="U3635" t="s">
        <v>42</v>
      </c>
      <c r="AK3635" t="s">
        <v>42</v>
      </c>
      <c r="AL3635" t="s">
        <v>43</v>
      </c>
    </row>
    <row r="3636" spans="1:38" x14ac:dyDescent="0.25">
      <c r="A3636">
        <v>3634</v>
      </c>
      <c r="B3636" t="s">
        <v>8990</v>
      </c>
      <c r="C3636" s="6" t="s">
        <v>157</v>
      </c>
      <c r="D3636">
        <v>34</v>
      </c>
      <c r="E3636" t="s">
        <v>46</v>
      </c>
      <c r="F3636" t="s">
        <v>55</v>
      </c>
      <c r="G3636" t="s">
        <v>357</v>
      </c>
      <c r="H3636" t="s">
        <v>93</v>
      </c>
      <c r="I3636" t="s">
        <v>57</v>
      </c>
      <c r="J3636" t="s">
        <v>346</v>
      </c>
      <c r="L3636" t="s">
        <v>34</v>
      </c>
      <c r="M3636" t="s">
        <v>110</v>
      </c>
      <c r="N3636" t="s">
        <v>59</v>
      </c>
      <c r="O3636" t="s">
        <v>110</v>
      </c>
      <c r="P3636" t="s">
        <v>346</v>
      </c>
      <c r="S3636" t="s">
        <v>517</v>
      </c>
      <c r="U3636" t="s">
        <v>42</v>
      </c>
      <c r="V3636" t="s">
        <v>42</v>
      </c>
      <c r="AK3636" t="s">
        <v>42</v>
      </c>
      <c r="AL3636" t="s">
        <v>43</v>
      </c>
    </row>
    <row r="3637" spans="1:38" x14ac:dyDescent="0.25">
      <c r="A3637">
        <v>3635</v>
      </c>
      <c r="B3637" t="s">
        <v>8991</v>
      </c>
      <c r="C3637" s="6" t="s">
        <v>3842</v>
      </c>
      <c r="D3637">
        <v>50</v>
      </c>
      <c r="E3637" t="s">
        <v>54</v>
      </c>
      <c r="F3637" t="s">
        <v>55</v>
      </c>
      <c r="G3637" t="s">
        <v>208</v>
      </c>
      <c r="H3637" t="s">
        <v>93</v>
      </c>
      <c r="I3637" t="s">
        <v>57</v>
      </c>
      <c r="J3637" t="s">
        <v>208</v>
      </c>
      <c r="K3637" t="s">
        <v>93</v>
      </c>
      <c r="L3637" t="s">
        <v>50</v>
      </c>
      <c r="N3637" t="s">
        <v>102</v>
      </c>
      <c r="O3637" t="s">
        <v>70</v>
      </c>
      <c r="P3637" t="s">
        <v>208</v>
      </c>
      <c r="Q3637" t="s">
        <v>93</v>
      </c>
      <c r="R3637" t="s">
        <v>57</v>
      </c>
      <c r="S3637" t="s">
        <v>8992</v>
      </c>
      <c r="Y3637" t="s">
        <v>42</v>
      </c>
      <c r="AL3637" t="s">
        <v>43</v>
      </c>
    </row>
    <row r="3638" spans="1:38" x14ac:dyDescent="0.25">
      <c r="A3638">
        <v>3636</v>
      </c>
      <c r="B3638" t="s">
        <v>8993</v>
      </c>
      <c r="C3638" s="6" t="s">
        <v>3023</v>
      </c>
      <c r="D3638">
        <v>43</v>
      </c>
      <c r="E3638" t="s">
        <v>46</v>
      </c>
      <c r="F3638" t="s">
        <v>106</v>
      </c>
      <c r="G3638" t="s">
        <v>208</v>
      </c>
      <c r="H3638" t="s">
        <v>93</v>
      </c>
      <c r="I3638" t="s">
        <v>57</v>
      </c>
      <c r="J3638" t="s">
        <v>208</v>
      </c>
      <c r="K3638" t="s">
        <v>93</v>
      </c>
      <c r="L3638" t="s">
        <v>50</v>
      </c>
      <c r="N3638" t="s">
        <v>59</v>
      </c>
      <c r="O3638" t="s">
        <v>411</v>
      </c>
      <c r="P3638" t="s">
        <v>208</v>
      </c>
      <c r="Q3638" t="s">
        <v>93</v>
      </c>
      <c r="S3638" t="s">
        <v>8994</v>
      </c>
      <c r="W3638" t="s">
        <v>42</v>
      </c>
      <c r="X3638" t="s">
        <v>42</v>
      </c>
      <c r="AK3638" t="s">
        <v>42</v>
      </c>
      <c r="AL3638" t="s">
        <v>43</v>
      </c>
    </row>
    <row r="3639" spans="1:38" x14ac:dyDescent="0.25">
      <c r="A3639">
        <v>3637</v>
      </c>
      <c r="B3639" t="s">
        <v>8995</v>
      </c>
      <c r="C3639" s="6" t="s">
        <v>1343</v>
      </c>
      <c r="D3639">
        <v>53</v>
      </c>
      <c r="E3639" t="s">
        <v>46</v>
      </c>
      <c r="F3639" t="s">
        <v>55</v>
      </c>
      <c r="G3639" t="s">
        <v>58</v>
      </c>
      <c r="H3639" t="s">
        <v>49</v>
      </c>
      <c r="I3639" t="s">
        <v>57</v>
      </c>
      <c r="J3639" t="s">
        <v>58</v>
      </c>
      <c r="K3639" t="s">
        <v>49</v>
      </c>
      <c r="L3639" t="s">
        <v>70</v>
      </c>
      <c r="O3639" t="s">
        <v>70</v>
      </c>
      <c r="S3639" t="s">
        <v>8996</v>
      </c>
      <c r="U3639" t="s">
        <v>42</v>
      </c>
      <c r="V3639" t="s">
        <v>42</v>
      </c>
      <c r="AC3639" t="s">
        <v>42</v>
      </c>
      <c r="AI3639" t="s">
        <v>487</v>
      </c>
      <c r="AK3639" t="s">
        <v>42</v>
      </c>
      <c r="AL3639" t="s">
        <v>43</v>
      </c>
    </row>
    <row r="3640" spans="1:38" x14ac:dyDescent="0.25">
      <c r="A3640">
        <v>3638</v>
      </c>
      <c r="B3640" t="s">
        <v>8997</v>
      </c>
      <c r="C3640" s="6" t="s">
        <v>2087</v>
      </c>
      <c r="D3640">
        <v>54</v>
      </c>
      <c r="E3640" t="s">
        <v>54</v>
      </c>
      <c r="F3640" t="s">
        <v>55</v>
      </c>
      <c r="G3640" t="s">
        <v>496</v>
      </c>
      <c r="H3640" t="s">
        <v>101</v>
      </c>
      <c r="I3640" t="s">
        <v>57</v>
      </c>
      <c r="J3640" t="s">
        <v>496</v>
      </c>
      <c r="L3640" t="s">
        <v>70</v>
      </c>
      <c r="N3640" t="s">
        <v>927</v>
      </c>
      <c r="O3640" t="s">
        <v>70</v>
      </c>
      <c r="P3640" t="s">
        <v>496</v>
      </c>
      <c r="S3640" t="s">
        <v>412</v>
      </c>
      <c r="W3640" t="s">
        <v>42</v>
      </c>
      <c r="AK3640" t="s">
        <v>42</v>
      </c>
      <c r="AL3640" t="s">
        <v>43</v>
      </c>
    </row>
    <row r="3641" spans="1:38" x14ac:dyDescent="0.25">
      <c r="A3641">
        <v>3639</v>
      </c>
      <c r="B3641" t="s">
        <v>8998</v>
      </c>
      <c r="C3641" s="6" t="s">
        <v>5866</v>
      </c>
      <c r="D3641">
        <v>58</v>
      </c>
      <c r="E3641" t="s">
        <v>46</v>
      </c>
      <c r="F3641" t="s">
        <v>47</v>
      </c>
      <c r="G3641" t="s">
        <v>101</v>
      </c>
      <c r="H3641" t="s">
        <v>101</v>
      </c>
      <c r="I3641" t="s">
        <v>57</v>
      </c>
      <c r="J3641" t="s">
        <v>101</v>
      </c>
      <c r="K3641" t="s">
        <v>101</v>
      </c>
      <c r="L3641" t="s">
        <v>50</v>
      </c>
      <c r="N3641" t="s">
        <v>170</v>
      </c>
      <c r="O3641" t="s">
        <v>70</v>
      </c>
      <c r="P3641" t="s">
        <v>101</v>
      </c>
      <c r="Q3641" t="s">
        <v>101</v>
      </c>
      <c r="R3641" t="s">
        <v>57</v>
      </c>
      <c r="S3641" t="s">
        <v>8999</v>
      </c>
      <c r="U3641" t="s">
        <v>42</v>
      </c>
      <c r="V3641" t="s">
        <v>42</v>
      </c>
      <c r="W3641" t="s">
        <v>42</v>
      </c>
      <c r="X3641" t="s">
        <v>42</v>
      </c>
      <c r="Y3641" t="s">
        <v>42</v>
      </c>
      <c r="AC3641" t="s">
        <v>42</v>
      </c>
      <c r="AI3641" t="s">
        <v>998</v>
      </c>
      <c r="AL3641" t="s">
        <v>43</v>
      </c>
    </row>
    <row r="3642" spans="1:38" x14ac:dyDescent="0.25">
      <c r="A3642">
        <v>3640</v>
      </c>
      <c r="B3642" t="s">
        <v>9000</v>
      </c>
      <c r="C3642" s="6" t="s">
        <v>5892</v>
      </c>
      <c r="D3642">
        <v>28</v>
      </c>
      <c r="E3642" t="s">
        <v>46</v>
      </c>
      <c r="F3642" t="s">
        <v>55</v>
      </c>
      <c r="G3642" t="s">
        <v>793</v>
      </c>
      <c r="J3642" t="s">
        <v>793</v>
      </c>
      <c r="K3642" t="s">
        <v>137</v>
      </c>
      <c r="L3642" t="s">
        <v>70</v>
      </c>
      <c r="N3642" t="s">
        <v>69</v>
      </c>
      <c r="O3642" t="s">
        <v>70</v>
      </c>
      <c r="S3642" t="s">
        <v>9001</v>
      </c>
      <c r="Z3642" t="s">
        <v>42</v>
      </c>
      <c r="AC3642" t="s">
        <v>42</v>
      </c>
      <c r="AL3642" t="s">
        <v>43</v>
      </c>
    </row>
    <row r="3643" spans="1:38" x14ac:dyDescent="0.25">
      <c r="A3643">
        <v>3641</v>
      </c>
      <c r="B3643" t="s">
        <v>9002</v>
      </c>
      <c r="C3643" s="6" t="s">
        <v>4001</v>
      </c>
      <c r="D3643">
        <v>49</v>
      </c>
      <c r="E3643" t="s">
        <v>46</v>
      </c>
      <c r="F3643" t="s">
        <v>55</v>
      </c>
      <c r="G3643" t="s">
        <v>165</v>
      </c>
      <c r="H3643" t="s">
        <v>93</v>
      </c>
      <c r="I3643" t="s">
        <v>57</v>
      </c>
      <c r="J3643" t="s">
        <v>165</v>
      </c>
      <c r="K3643" t="s">
        <v>93</v>
      </c>
      <c r="L3643" t="s">
        <v>70</v>
      </c>
      <c r="N3643" t="s">
        <v>166</v>
      </c>
      <c r="O3643" t="s">
        <v>70</v>
      </c>
      <c r="P3643" t="s">
        <v>165</v>
      </c>
      <c r="Q3643" t="s">
        <v>93</v>
      </c>
      <c r="S3643" t="s">
        <v>9003</v>
      </c>
      <c r="T3643" t="s">
        <v>9004</v>
      </c>
      <c r="U3643" t="s">
        <v>42</v>
      </c>
      <c r="V3643" t="s">
        <v>42</v>
      </c>
      <c r="W3643" t="s">
        <v>42</v>
      </c>
      <c r="X3643" t="s">
        <v>42</v>
      </c>
      <c r="AK3643" t="s">
        <v>42</v>
      </c>
      <c r="AL3643" t="s">
        <v>43</v>
      </c>
    </row>
    <row r="3644" spans="1:38" x14ac:dyDescent="0.25">
      <c r="A3644">
        <v>3642</v>
      </c>
      <c r="B3644" t="s">
        <v>9005</v>
      </c>
      <c r="C3644" s="6" t="s">
        <v>1060</v>
      </c>
      <c r="D3644">
        <v>44</v>
      </c>
      <c r="E3644" t="s">
        <v>46</v>
      </c>
      <c r="F3644" t="s">
        <v>55</v>
      </c>
      <c r="G3644" t="s">
        <v>3638</v>
      </c>
      <c r="H3644" t="s">
        <v>93</v>
      </c>
      <c r="I3644" t="s">
        <v>57</v>
      </c>
      <c r="J3644" t="s">
        <v>146</v>
      </c>
      <c r="K3644" t="s">
        <v>49</v>
      </c>
      <c r="L3644" t="s">
        <v>50</v>
      </c>
      <c r="N3644" t="s">
        <v>59</v>
      </c>
      <c r="O3644" t="s">
        <v>60</v>
      </c>
      <c r="P3644" t="s">
        <v>146</v>
      </c>
      <c r="Q3644" t="s">
        <v>49</v>
      </c>
      <c r="S3644" t="s">
        <v>159</v>
      </c>
      <c r="U3644" t="s">
        <v>42</v>
      </c>
      <c r="W3644" t="s">
        <v>42</v>
      </c>
      <c r="AK3644" t="s">
        <v>42</v>
      </c>
      <c r="AL3644" t="s">
        <v>43</v>
      </c>
    </row>
    <row r="3645" spans="1:38" x14ac:dyDescent="0.25">
      <c r="A3645">
        <v>3643</v>
      </c>
      <c r="B3645" t="s">
        <v>9006</v>
      </c>
      <c r="C3645" s="6" t="s">
        <v>5371</v>
      </c>
      <c r="D3645">
        <v>56</v>
      </c>
      <c r="E3645" t="s">
        <v>46</v>
      </c>
      <c r="F3645" t="s">
        <v>55</v>
      </c>
      <c r="G3645" t="s">
        <v>92</v>
      </c>
      <c r="H3645" t="s">
        <v>93</v>
      </c>
      <c r="I3645" t="s">
        <v>57</v>
      </c>
      <c r="J3645" t="s">
        <v>92</v>
      </c>
      <c r="K3645" t="s">
        <v>93</v>
      </c>
      <c r="L3645" t="s">
        <v>70</v>
      </c>
      <c r="N3645" t="s">
        <v>59</v>
      </c>
      <c r="O3645" t="s">
        <v>70</v>
      </c>
      <c r="P3645" t="s">
        <v>92</v>
      </c>
      <c r="Q3645" t="s">
        <v>93</v>
      </c>
      <c r="R3645" t="s">
        <v>57</v>
      </c>
      <c r="S3645" t="s">
        <v>9007</v>
      </c>
      <c r="V3645" t="s">
        <v>42</v>
      </c>
      <c r="Y3645" t="s">
        <v>42</v>
      </c>
      <c r="AC3645" t="s">
        <v>42</v>
      </c>
      <c r="AL3645" t="s">
        <v>43</v>
      </c>
    </row>
    <row r="3646" spans="1:38" x14ac:dyDescent="0.25">
      <c r="A3646">
        <v>3644</v>
      </c>
      <c r="B3646" t="s">
        <v>9008</v>
      </c>
      <c r="C3646" s="6" t="s">
        <v>2981</v>
      </c>
      <c r="D3646">
        <v>52</v>
      </c>
      <c r="E3646" t="s">
        <v>46</v>
      </c>
      <c r="F3646" t="s">
        <v>55</v>
      </c>
      <c r="G3646" t="s">
        <v>81</v>
      </c>
      <c r="H3646" t="s">
        <v>82</v>
      </c>
      <c r="I3646" t="s">
        <v>57</v>
      </c>
      <c r="J3646" t="s">
        <v>81</v>
      </c>
      <c r="L3646" t="s">
        <v>70</v>
      </c>
      <c r="N3646" t="s">
        <v>59</v>
      </c>
      <c r="O3646" t="s">
        <v>70</v>
      </c>
      <c r="P3646" t="s">
        <v>81</v>
      </c>
      <c r="S3646" t="s">
        <v>252</v>
      </c>
      <c r="U3646" t="s">
        <v>42</v>
      </c>
      <c r="W3646" t="s">
        <v>42</v>
      </c>
      <c r="AK3646" t="s">
        <v>42</v>
      </c>
      <c r="AL3646" t="s">
        <v>43</v>
      </c>
    </row>
    <row r="3647" spans="1:38" x14ac:dyDescent="0.25">
      <c r="A3647">
        <v>3645</v>
      </c>
      <c r="B3647" t="s">
        <v>9009</v>
      </c>
      <c r="C3647" s="6" t="s">
        <v>5911</v>
      </c>
      <c r="D3647">
        <v>60</v>
      </c>
      <c r="E3647" t="s">
        <v>46</v>
      </c>
      <c r="F3647" t="s">
        <v>55</v>
      </c>
      <c r="G3647" t="s">
        <v>469</v>
      </c>
      <c r="H3647" t="s">
        <v>202</v>
      </c>
      <c r="I3647" t="s">
        <v>57</v>
      </c>
      <c r="J3647" t="s">
        <v>469</v>
      </c>
      <c r="K3647" t="s">
        <v>202</v>
      </c>
      <c r="L3647" t="s">
        <v>70</v>
      </c>
      <c r="N3647" t="s">
        <v>59</v>
      </c>
      <c r="O3647" t="s">
        <v>70</v>
      </c>
      <c r="P3647" t="s">
        <v>469</v>
      </c>
      <c r="Q3647" t="s">
        <v>202</v>
      </c>
      <c r="S3647" t="s">
        <v>9010</v>
      </c>
      <c r="AC3647" t="s">
        <v>42</v>
      </c>
      <c r="AE3647" t="s">
        <v>42</v>
      </c>
      <c r="AL3647" t="s">
        <v>43</v>
      </c>
    </row>
    <row r="3648" spans="1:38" x14ac:dyDescent="0.25">
      <c r="A3648">
        <v>3646</v>
      </c>
      <c r="B3648" t="s">
        <v>9011</v>
      </c>
      <c r="C3648" s="6" t="s">
        <v>3878</v>
      </c>
      <c r="D3648">
        <v>41</v>
      </c>
      <c r="E3648" t="s">
        <v>46</v>
      </c>
      <c r="F3648" t="s">
        <v>55</v>
      </c>
      <c r="G3648" t="s">
        <v>93</v>
      </c>
      <c r="H3648" t="s">
        <v>93</v>
      </c>
      <c r="I3648" t="s">
        <v>57</v>
      </c>
      <c r="J3648" t="s">
        <v>93</v>
      </c>
      <c r="L3648" t="s">
        <v>70</v>
      </c>
      <c r="M3648" t="s">
        <v>9012</v>
      </c>
      <c r="N3648" t="s">
        <v>927</v>
      </c>
      <c r="O3648" t="s">
        <v>411</v>
      </c>
      <c r="P3648" t="s">
        <v>93</v>
      </c>
      <c r="S3648" t="s">
        <v>9013</v>
      </c>
      <c r="U3648" t="s">
        <v>42</v>
      </c>
      <c r="AK3648" t="s">
        <v>42</v>
      </c>
      <c r="AL3648" t="s">
        <v>43</v>
      </c>
    </row>
    <row r="3649" spans="1:38" x14ac:dyDescent="0.25">
      <c r="A3649">
        <v>3647</v>
      </c>
      <c r="B3649" t="s">
        <v>9014</v>
      </c>
      <c r="C3649" s="6" t="s">
        <v>6568</v>
      </c>
      <c r="D3649">
        <v>39</v>
      </c>
      <c r="E3649" t="s">
        <v>46</v>
      </c>
      <c r="F3649" t="s">
        <v>106</v>
      </c>
      <c r="G3649" t="s">
        <v>81</v>
      </c>
      <c r="H3649" t="s">
        <v>82</v>
      </c>
      <c r="I3649" t="s">
        <v>57</v>
      </c>
      <c r="J3649" t="s">
        <v>165</v>
      </c>
      <c r="K3649" t="s">
        <v>93</v>
      </c>
      <c r="L3649" t="s">
        <v>50</v>
      </c>
      <c r="N3649" t="s">
        <v>59</v>
      </c>
      <c r="O3649" t="s">
        <v>70</v>
      </c>
      <c r="P3649" t="s">
        <v>165</v>
      </c>
      <c r="Q3649" t="s">
        <v>93</v>
      </c>
      <c r="R3649" t="s">
        <v>57</v>
      </c>
      <c r="S3649" t="s">
        <v>342</v>
      </c>
      <c r="U3649" t="s">
        <v>42</v>
      </c>
      <c r="AL3649" t="s">
        <v>43</v>
      </c>
    </row>
    <row r="3650" spans="1:38" x14ac:dyDescent="0.25">
      <c r="A3650">
        <v>3648</v>
      </c>
      <c r="B3650" t="s">
        <v>9015</v>
      </c>
      <c r="C3650" s="6" t="s">
        <v>9016</v>
      </c>
      <c r="D3650">
        <v>29</v>
      </c>
      <c r="E3650" t="s">
        <v>54</v>
      </c>
      <c r="F3650" t="s">
        <v>55</v>
      </c>
      <c r="G3650" t="s">
        <v>9017</v>
      </c>
      <c r="H3650" t="s">
        <v>1517</v>
      </c>
      <c r="I3650" t="s">
        <v>67</v>
      </c>
      <c r="J3650" t="s">
        <v>82</v>
      </c>
      <c r="K3650" t="s">
        <v>82</v>
      </c>
      <c r="L3650" t="s">
        <v>50</v>
      </c>
      <c r="N3650" t="s">
        <v>166</v>
      </c>
      <c r="O3650" t="s">
        <v>424</v>
      </c>
      <c r="P3650" t="s">
        <v>82</v>
      </c>
      <c r="Q3650" t="s">
        <v>82</v>
      </c>
      <c r="S3650" t="s">
        <v>9018</v>
      </c>
      <c r="V3650" t="s">
        <v>42</v>
      </c>
      <c r="W3650" t="s">
        <v>42</v>
      </c>
      <c r="X3650" t="s">
        <v>42</v>
      </c>
      <c r="AI3650" t="s">
        <v>713</v>
      </c>
      <c r="AK3650" t="s">
        <v>42</v>
      </c>
      <c r="AL3650" t="s">
        <v>43</v>
      </c>
    </row>
    <row r="3651" spans="1:38" x14ac:dyDescent="0.25">
      <c r="A3651">
        <v>3649</v>
      </c>
      <c r="B3651" t="s">
        <v>9019</v>
      </c>
      <c r="C3651" s="6" t="s">
        <v>2919</v>
      </c>
      <c r="D3651">
        <v>25</v>
      </c>
      <c r="E3651" t="s">
        <v>46</v>
      </c>
      <c r="F3651" t="s">
        <v>55</v>
      </c>
      <c r="G3651" t="s">
        <v>1740</v>
      </c>
      <c r="H3651" t="s">
        <v>142</v>
      </c>
      <c r="I3651" t="s">
        <v>57</v>
      </c>
      <c r="J3651" t="s">
        <v>1740</v>
      </c>
      <c r="K3651" t="s">
        <v>142</v>
      </c>
      <c r="L3651" t="s">
        <v>70</v>
      </c>
      <c r="N3651" t="s">
        <v>59</v>
      </c>
      <c r="O3651" t="s">
        <v>70</v>
      </c>
      <c r="P3651" t="s">
        <v>1740</v>
      </c>
      <c r="Q3651" t="s">
        <v>142</v>
      </c>
      <c r="S3651" t="s">
        <v>412</v>
      </c>
      <c r="W3651" t="s">
        <v>42</v>
      </c>
      <c r="AK3651" t="s">
        <v>42</v>
      </c>
      <c r="AL3651" t="s">
        <v>43</v>
      </c>
    </row>
    <row r="3652" spans="1:38" x14ac:dyDescent="0.25">
      <c r="A3652">
        <v>3650</v>
      </c>
      <c r="B3652" t="s">
        <v>9020</v>
      </c>
      <c r="C3652" s="6" t="s">
        <v>2029</v>
      </c>
      <c r="D3652">
        <v>52</v>
      </c>
      <c r="E3652" t="s">
        <v>46</v>
      </c>
      <c r="F3652" t="s">
        <v>55</v>
      </c>
      <c r="G3652" t="s">
        <v>496</v>
      </c>
      <c r="H3652" t="s">
        <v>101</v>
      </c>
      <c r="I3652" t="s">
        <v>57</v>
      </c>
      <c r="J3652" t="s">
        <v>496</v>
      </c>
      <c r="K3652" t="s">
        <v>101</v>
      </c>
      <c r="L3652" t="s">
        <v>70</v>
      </c>
      <c r="O3652" t="s">
        <v>70</v>
      </c>
      <c r="P3652" t="s">
        <v>496</v>
      </c>
      <c r="Q3652" t="s">
        <v>101</v>
      </c>
      <c r="R3652" t="s">
        <v>57</v>
      </c>
      <c r="S3652" t="s">
        <v>659</v>
      </c>
      <c r="U3652" t="s">
        <v>42</v>
      </c>
      <c r="V3652" t="s">
        <v>42</v>
      </c>
      <c r="AK3652" t="s">
        <v>42</v>
      </c>
      <c r="AL3652" t="s">
        <v>43</v>
      </c>
    </row>
    <row r="3653" spans="1:38" x14ac:dyDescent="0.25">
      <c r="A3653">
        <v>3651</v>
      </c>
      <c r="B3653" t="s">
        <v>9021</v>
      </c>
      <c r="C3653" s="6" t="s">
        <v>1134</v>
      </c>
      <c r="D3653">
        <v>35</v>
      </c>
      <c r="E3653" t="s">
        <v>46</v>
      </c>
      <c r="F3653" t="s">
        <v>106</v>
      </c>
      <c r="G3653" t="s">
        <v>97</v>
      </c>
      <c r="H3653" t="s">
        <v>82</v>
      </c>
      <c r="I3653" t="s">
        <v>57</v>
      </c>
      <c r="J3653" t="s">
        <v>422</v>
      </c>
      <c r="K3653" t="s">
        <v>82</v>
      </c>
      <c r="L3653" t="s">
        <v>34</v>
      </c>
      <c r="M3653" t="s">
        <v>8952</v>
      </c>
      <c r="N3653" t="s">
        <v>59</v>
      </c>
      <c r="O3653" t="s">
        <v>110</v>
      </c>
      <c r="P3653" t="s">
        <v>422</v>
      </c>
      <c r="Q3653" t="s">
        <v>82</v>
      </c>
      <c r="S3653" t="s">
        <v>9022</v>
      </c>
      <c r="V3653" t="s">
        <v>42</v>
      </c>
      <c r="W3653" t="s">
        <v>42</v>
      </c>
      <c r="X3653" t="s">
        <v>42</v>
      </c>
      <c r="AI3653" t="s">
        <v>2682</v>
      </c>
      <c r="AK3653" t="s">
        <v>42</v>
      </c>
      <c r="AL3653" t="s">
        <v>43</v>
      </c>
    </row>
    <row r="3654" spans="1:38" x14ac:dyDescent="0.25">
      <c r="A3654">
        <v>3652</v>
      </c>
      <c r="B3654" t="s">
        <v>9023</v>
      </c>
      <c r="C3654" s="6" t="s">
        <v>2872</v>
      </c>
      <c r="D3654">
        <v>62</v>
      </c>
      <c r="E3654" t="s">
        <v>46</v>
      </c>
      <c r="F3654" t="s">
        <v>47</v>
      </c>
      <c r="G3654" t="s">
        <v>146</v>
      </c>
      <c r="H3654" t="s">
        <v>49</v>
      </c>
      <c r="I3654" t="s">
        <v>57</v>
      </c>
      <c r="J3654" t="s">
        <v>146</v>
      </c>
      <c r="K3654" t="s">
        <v>49</v>
      </c>
      <c r="L3654" t="s">
        <v>50</v>
      </c>
      <c r="N3654" t="s">
        <v>166</v>
      </c>
      <c r="O3654" t="s">
        <v>2446</v>
      </c>
      <c r="P3654" t="s">
        <v>146</v>
      </c>
      <c r="Q3654" t="s">
        <v>49</v>
      </c>
      <c r="S3654" t="s">
        <v>9024</v>
      </c>
      <c r="T3654" t="s">
        <v>9025</v>
      </c>
      <c r="U3654" t="s">
        <v>42</v>
      </c>
      <c r="W3654" t="s">
        <v>42</v>
      </c>
      <c r="AK3654" t="s">
        <v>42</v>
      </c>
      <c r="AL3654" t="s">
        <v>43</v>
      </c>
    </row>
    <row r="3655" spans="1:38" x14ac:dyDescent="0.25">
      <c r="A3655">
        <v>3653</v>
      </c>
      <c r="B3655" t="s">
        <v>9026</v>
      </c>
      <c r="C3655" s="6" t="s">
        <v>3839</v>
      </c>
      <c r="D3655">
        <v>54</v>
      </c>
      <c r="E3655" t="s">
        <v>46</v>
      </c>
      <c r="F3655" t="s">
        <v>55</v>
      </c>
      <c r="G3655" t="s">
        <v>87</v>
      </c>
      <c r="H3655" t="s">
        <v>82</v>
      </c>
      <c r="I3655" t="s">
        <v>57</v>
      </c>
      <c r="J3655" t="s">
        <v>87</v>
      </c>
      <c r="K3655" t="s">
        <v>82</v>
      </c>
      <c r="L3655" t="s">
        <v>70</v>
      </c>
      <c r="N3655" t="s">
        <v>166</v>
      </c>
      <c r="O3655" t="s">
        <v>70</v>
      </c>
      <c r="P3655" t="s">
        <v>87</v>
      </c>
      <c r="Q3655" t="s">
        <v>82</v>
      </c>
      <c r="R3655" t="s">
        <v>57</v>
      </c>
      <c r="S3655" t="s">
        <v>342</v>
      </c>
      <c r="U3655" t="s">
        <v>42</v>
      </c>
      <c r="AL3655" t="s">
        <v>43</v>
      </c>
    </row>
    <row r="3656" spans="1:38" x14ac:dyDescent="0.25">
      <c r="A3656">
        <v>3654</v>
      </c>
      <c r="B3656" t="s">
        <v>9027</v>
      </c>
      <c r="C3656" s="6" t="s">
        <v>9028</v>
      </c>
      <c r="D3656">
        <v>56</v>
      </c>
      <c r="E3656" t="s">
        <v>46</v>
      </c>
      <c r="F3656" t="s">
        <v>47</v>
      </c>
      <c r="G3656" t="s">
        <v>346</v>
      </c>
      <c r="H3656" t="s">
        <v>93</v>
      </c>
      <c r="J3656" t="s">
        <v>208</v>
      </c>
      <c r="K3656" t="s">
        <v>93</v>
      </c>
      <c r="L3656" t="s">
        <v>34</v>
      </c>
      <c r="M3656" t="s">
        <v>9029</v>
      </c>
      <c r="N3656" t="s">
        <v>7706</v>
      </c>
      <c r="O3656" t="s">
        <v>975</v>
      </c>
      <c r="S3656" t="s">
        <v>994</v>
      </c>
      <c r="V3656" t="s">
        <v>42</v>
      </c>
      <c r="AL3656" t="s">
        <v>43</v>
      </c>
    </row>
    <row r="3657" spans="1:38" x14ac:dyDescent="0.25">
      <c r="A3657">
        <v>3655</v>
      </c>
      <c r="B3657" t="s">
        <v>9030</v>
      </c>
      <c r="C3657" s="6" t="s">
        <v>2994</v>
      </c>
      <c r="D3657">
        <v>36</v>
      </c>
      <c r="E3657" t="s">
        <v>46</v>
      </c>
      <c r="F3657" t="s">
        <v>55</v>
      </c>
      <c r="G3657" t="s">
        <v>48</v>
      </c>
      <c r="J3657" t="s">
        <v>48</v>
      </c>
      <c r="K3657" t="s">
        <v>49</v>
      </c>
      <c r="L3657" t="s">
        <v>70</v>
      </c>
      <c r="N3657" t="s">
        <v>59</v>
      </c>
      <c r="O3657" t="s">
        <v>70</v>
      </c>
      <c r="S3657" t="s">
        <v>538</v>
      </c>
      <c r="U3657" t="s">
        <v>42</v>
      </c>
      <c r="AL3657" t="s">
        <v>43</v>
      </c>
    </row>
    <row r="3658" spans="1:38" x14ac:dyDescent="0.25">
      <c r="A3658">
        <v>3656</v>
      </c>
      <c r="B3658" t="s">
        <v>9031</v>
      </c>
      <c r="C3658" s="6" t="s">
        <v>5929</v>
      </c>
      <c r="D3658">
        <v>28</v>
      </c>
      <c r="E3658" t="s">
        <v>46</v>
      </c>
      <c r="F3658" t="s">
        <v>55</v>
      </c>
      <c r="G3658" t="s">
        <v>1740</v>
      </c>
      <c r="H3658" t="s">
        <v>142</v>
      </c>
      <c r="I3658" t="s">
        <v>57</v>
      </c>
      <c r="J3658" t="s">
        <v>341</v>
      </c>
      <c r="L3658" t="s">
        <v>50</v>
      </c>
      <c r="N3658" t="s">
        <v>59</v>
      </c>
      <c r="O3658" t="s">
        <v>287</v>
      </c>
      <c r="P3658" t="s">
        <v>3731</v>
      </c>
      <c r="S3658" t="s">
        <v>7170</v>
      </c>
      <c r="U3658" t="s">
        <v>42</v>
      </c>
      <c r="V3658" t="s">
        <v>42</v>
      </c>
      <c r="W3658" t="s">
        <v>42</v>
      </c>
      <c r="AK3658" t="s">
        <v>42</v>
      </c>
      <c r="AL3658" t="s">
        <v>43</v>
      </c>
    </row>
    <row r="3659" spans="1:38" x14ac:dyDescent="0.25">
      <c r="A3659">
        <v>3657</v>
      </c>
      <c r="B3659" t="s">
        <v>9032</v>
      </c>
      <c r="C3659" s="6" t="s">
        <v>9033</v>
      </c>
      <c r="D3659">
        <v>51</v>
      </c>
      <c r="E3659" t="s">
        <v>46</v>
      </c>
      <c r="F3659" t="s">
        <v>55</v>
      </c>
      <c r="G3659" t="s">
        <v>399</v>
      </c>
      <c r="H3659" t="s">
        <v>202</v>
      </c>
      <c r="I3659" t="s">
        <v>57</v>
      </c>
      <c r="J3659" t="s">
        <v>399</v>
      </c>
      <c r="K3659" t="s">
        <v>202</v>
      </c>
      <c r="L3659" t="s">
        <v>70</v>
      </c>
      <c r="O3659" t="s">
        <v>70</v>
      </c>
      <c r="S3659" t="s">
        <v>1012</v>
      </c>
      <c r="V3659" t="s">
        <v>42</v>
      </c>
      <c r="AL3659" t="s">
        <v>43</v>
      </c>
    </row>
    <row r="3660" spans="1:38" x14ac:dyDescent="0.25">
      <c r="A3660">
        <v>3658</v>
      </c>
      <c r="B3660" t="s">
        <v>9034</v>
      </c>
      <c r="C3660" s="6" t="s">
        <v>7080</v>
      </c>
      <c r="D3660">
        <v>45</v>
      </c>
      <c r="E3660" t="s">
        <v>46</v>
      </c>
      <c r="F3660" t="s">
        <v>55</v>
      </c>
      <c r="G3660" t="s">
        <v>201</v>
      </c>
      <c r="I3660" t="s">
        <v>57</v>
      </c>
      <c r="J3660" t="s">
        <v>201</v>
      </c>
      <c r="L3660" t="s">
        <v>50</v>
      </c>
      <c r="N3660" t="s">
        <v>59</v>
      </c>
      <c r="O3660" t="s">
        <v>60</v>
      </c>
      <c r="P3660" t="s">
        <v>61</v>
      </c>
      <c r="S3660" t="s">
        <v>9035</v>
      </c>
      <c r="U3660" t="s">
        <v>42</v>
      </c>
      <c r="AD3660" t="s">
        <v>42</v>
      </c>
      <c r="AK3660" t="s">
        <v>42</v>
      </c>
      <c r="AL3660" t="s">
        <v>43</v>
      </c>
    </row>
    <row r="3661" spans="1:38" x14ac:dyDescent="0.25">
      <c r="A3661">
        <v>3659</v>
      </c>
      <c r="B3661" t="s">
        <v>9036</v>
      </c>
      <c r="C3661" s="6" t="s">
        <v>9037</v>
      </c>
      <c r="D3661">
        <v>49</v>
      </c>
      <c r="E3661" t="s">
        <v>54</v>
      </c>
      <c r="F3661" t="s">
        <v>47</v>
      </c>
      <c r="G3661" t="s">
        <v>93</v>
      </c>
      <c r="H3661" t="s">
        <v>93</v>
      </c>
      <c r="J3661" t="s">
        <v>93</v>
      </c>
      <c r="K3661" t="s">
        <v>93</v>
      </c>
      <c r="L3661" t="s">
        <v>50</v>
      </c>
      <c r="N3661" t="s">
        <v>3512</v>
      </c>
      <c r="O3661" t="s">
        <v>60</v>
      </c>
      <c r="S3661" t="s">
        <v>994</v>
      </c>
      <c r="T3661" t="s">
        <v>9038</v>
      </c>
      <c r="V3661" t="s">
        <v>42</v>
      </c>
      <c r="AL3661" t="s">
        <v>43</v>
      </c>
    </row>
    <row r="3662" spans="1:38" x14ac:dyDescent="0.25">
      <c r="A3662">
        <v>3660</v>
      </c>
      <c r="B3662" t="s">
        <v>9039</v>
      </c>
      <c r="C3662" s="6" t="s">
        <v>1208</v>
      </c>
      <c r="D3662">
        <v>54</v>
      </c>
      <c r="E3662" t="s">
        <v>46</v>
      </c>
      <c r="F3662" t="s">
        <v>55</v>
      </c>
      <c r="G3662" t="s">
        <v>1131</v>
      </c>
      <c r="H3662" t="s">
        <v>101</v>
      </c>
      <c r="I3662" t="s">
        <v>57</v>
      </c>
      <c r="J3662" t="s">
        <v>341</v>
      </c>
      <c r="K3662" t="s">
        <v>101</v>
      </c>
      <c r="L3662" t="s">
        <v>50</v>
      </c>
      <c r="N3662" t="s">
        <v>166</v>
      </c>
      <c r="O3662" t="s">
        <v>70</v>
      </c>
      <c r="P3662" t="s">
        <v>1131</v>
      </c>
      <c r="Q3662" t="s">
        <v>101</v>
      </c>
      <c r="S3662" t="s">
        <v>9040</v>
      </c>
      <c r="W3662" t="s">
        <v>42</v>
      </c>
      <c r="AK3662" t="s">
        <v>42</v>
      </c>
      <c r="AL3662" t="s">
        <v>43</v>
      </c>
    </row>
    <row r="3663" spans="1:38" x14ac:dyDescent="0.25">
      <c r="A3663">
        <v>3661</v>
      </c>
      <c r="B3663" t="s">
        <v>9041</v>
      </c>
      <c r="C3663" s="6" t="s">
        <v>5826</v>
      </c>
      <c r="D3663">
        <v>22</v>
      </c>
      <c r="E3663" t="s">
        <v>54</v>
      </c>
      <c r="F3663" t="s">
        <v>55</v>
      </c>
      <c r="G3663" t="s">
        <v>260</v>
      </c>
      <c r="J3663" t="s">
        <v>260</v>
      </c>
      <c r="K3663" t="s">
        <v>49</v>
      </c>
      <c r="L3663" t="s">
        <v>70</v>
      </c>
      <c r="N3663" t="s">
        <v>1550</v>
      </c>
      <c r="O3663" t="s">
        <v>70</v>
      </c>
      <c r="S3663" t="s">
        <v>9042</v>
      </c>
      <c r="U3663" t="s">
        <v>42</v>
      </c>
      <c r="W3663" t="s">
        <v>42</v>
      </c>
      <c r="AE3663" t="s">
        <v>42</v>
      </c>
      <c r="AL3663" t="s">
        <v>43</v>
      </c>
    </row>
    <row r="3664" spans="1:38" x14ac:dyDescent="0.25">
      <c r="A3664">
        <v>3662</v>
      </c>
      <c r="B3664" t="s">
        <v>9043</v>
      </c>
      <c r="C3664" s="6" t="s">
        <v>9044</v>
      </c>
      <c r="D3664">
        <v>62</v>
      </c>
      <c r="E3664" t="s">
        <v>54</v>
      </c>
      <c r="F3664" t="s">
        <v>106</v>
      </c>
      <c r="G3664" t="s">
        <v>93</v>
      </c>
      <c r="J3664" t="s">
        <v>93</v>
      </c>
      <c r="K3664" t="s">
        <v>93</v>
      </c>
      <c r="L3664" t="s">
        <v>50</v>
      </c>
      <c r="N3664" t="s">
        <v>2061</v>
      </c>
      <c r="O3664" t="s">
        <v>70</v>
      </c>
      <c r="S3664" t="s">
        <v>9045</v>
      </c>
      <c r="U3664" t="s">
        <v>42</v>
      </c>
      <c r="AF3664" t="s">
        <v>42</v>
      </c>
      <c r="AL3664" t="s">
        <v>43</v>
      </c>
    </row>
    <row r="3665" spans="1:38" x14ac:dyDescent="0.25">
      <c r="A3665">
        <v>3663</v>
      </c>
      <c r="B3665" t="s">
        <v>9046</v>
      </c>
      <c r="C3665" s="6" t="s">
        <v>1615</v>
      </c>
      <c r="D3665">
        <v>55</v>
      </c>
      <c r="E3665" t="s">
        <v>46</v>
      </c>
      <c r="F3665" t="s">
        <v>47</v>
      </c>
      <c r="G3665" t="s">
        <v>48</v>
      </c>
      <c r="H3665" t="s">
        <v>49</v>
      </c>
      <c r="I3665" t="s">
        <v>57</v>
      </c>
      <c r="J3665" t="s">
        <v>48</v>
      </c>
      <c r="L3665" t="s">
        <v>34</v>
      </c>
      <c r="M3665" t="s">
        <v>9047</v>
      </c>
      <c r="N3665" t="s">
        <v>59</v>
      </c>
      <c r="O3665" t="s">
        <v>110</v>
      </c>
      <c r="P3665" t="s">
        <v>48</v>
      </c>
      <c r="S3665" t="s">
        <v>873</v>
      </c>
      <c r="V3665" t="s">
        <v>42</v>
      </c>
      <c r="AL3665" t="s">
        <v>43</v>
      </c>
    </row>
    <row r="3666" spans="1:38" x14ac:dyDescent="0.25">
      <c r="A3666">
        <v>3664</v>
      </c>
      <c r="B3666" t="s">
        <v>9048</v>
      </c>
      <c r="C3666" s="6" t="s">
        <v>1936</v>
      </c>
      <c r="D3666">
        <v>42</v>
      </c>
      <c r="E3666" t="s">
        <v>46</v>
      </c>
      <c r="F3666" t="s">
        <v>55</v>
      </c>
      <c r="G3666" t="s">
        <v>81</v>
      </c>
      <c r="H3666" t="s">
        <v>82</v>
      </c>
      <c r="I3666" t="s">
        <v>57</v>
      </c>
      <c r="J3666" t="s">
        <v>81</v>
      </c>
      <c r="L3666" t="s">
        <v>70</v>
      </c>
      <c r="N3666" t="s">
        <v>1510</v>
      </c>
      <c r="O3666" t="s">
        <v>70</v>
      </c>
      <c r="P3666" t="s">
        <v>81</v>
      </c>
      <c r="S3666" t="s">
        <v>9049</v>
      </c>
      <c r="Y3666" t="s">
        <v>42</v>
      </c>
      <c r="AK3666" t="s">
        <v>42</v>
      </c>
      <c r="AL3666" t="s">
        <v>43</v>
      </c>
    </row>
    <row r="3667" spans="1:38" x14ac:dyDescent="0.25">
      <c r="A3667">
        <v>3665</v>
      </c>
      <c r="B3667" t="s">
        <v>9050</v>
      </c>
      <c r="C3667" s="6" t="s">
        <v>4085</v>
      </c>
      <c r="D3667">
        <v>27</v>
      </c>
      <c r="E3667" t="s">
        <v>54</v>
      </c>
      <c r="F3667" t="s">
        <v>55</v>
      </c>
      <c r="G3667" t="s">
        <v>165</v>
      </c>
      <c r="H3667" t="s">
        <v>93</v>
      </c>
      <c r="I3667" t="s">
        <v>57</v>
      </c>
      <c r="J3667" t="s">
        <v>165</v>
      </c>
      <c r="K3667" t="s">
        <v>93</v>
      </c>
      <c r="L3667" t="s">
        <v>70</v>
      </c>
      <c r="N3667" t="s">
        <v>59</v>
      </c>
      <c r="O3667" t="s">
        <v>70</v>
      </c>
      <c r="P3667" t="s">
        <v>165</v>
      </c>
      <c r="Q3667" t="s">
        <v>93</v>
      </c>
      <c r="S3667" t="s">
        <v>9051</v>
      </c>
      <c r="W3667" t="s">
        <v>42</v>
      </c>
      <c r="AC3667" t="s">
        <v>42</v>
      </c>
      <c r="AK3667" t="s">
        <v>42</v>
      </c>
      <c r="AL3667" t="s">
        <v>43</v>
      </c>
    </row>
    <row r="3668" spans="1:38" x14ac:dyDescent="0.25">
      <c r="A3668">
        <v>3666</v>
      </c>
      <c r="B3668" t="s">
        <v>9052</v>
      </c>
      <c r="C3668" s="6" t="s">
        <v>5536</v>
      </c>
      <c r="D3668">
        <v>50</v>
      </c>
      <c r="E3668" t="s">
        <v>46</v>
      </c>
      <c r="F3668" t="s">
        <v>55</v>
      </c>
      <c r="G3668" t="s">
        <v>238</v>
      </c>
      <c r="H3668" t="s">
        <v>93</v>
      </c>
      <c r="I3668" t="s">
        <v>57</v>
      </c>
      <c r="J3668" t="s">
        <v>238</v>
      </c>
      <c r="L3668" t="s">
        <v>70</v>
      </c>
      <c r="N3668" t="s">
        <v>170</v>
      </c>
      <c r="O3668" t="s">
        <v>70</v>
      </c>
      <c r="P3668" t="s">
        <v>238</v>
      </c>
      <c r="S3668" t="s">
        <v>9053</v>
      </c>
      <c r="W3668" t="s">
        <v>42</v>
      </c>
      <c r="Y3668" t="s">
        <v>42</v>
      </c>
      <c r="AC3668" t="s">
        <v>42</v>
      </c>
      <c r="AK3668" t="s">
        <v>42</v>
      </c>
      <c r="AL3668" t="s">
        <v>43</v>
      </c>
    </row>
    <row r="3669" spans="1:38" x14ac:dyDescent="0.25">
      <c r="A3669">
        <v>3667</v>
      </c>
      <c r="B3669" t="s">
        <v>9054</v>
      </c>
      <c r="C3669" s="6" t="s">
        <v>966</v>
      </c>
      <c r="D3669">
        <v>35</v>
      </c>
      <c r="E3669" t="s">
        <v>46</v>
      </c>
      <c r="F3669" t="s">
        <v>55</v>
      </c>
      <c r="G3669" t="s">
        <v>683</v>
      </c>
      <c r="J3669" t="s">
        <v>683</v>
      </c>
      <c r="K3669" t="s">
        <v>49</v>
      </c>
      <c r="L3669" t="s">
        <v>34</v>
      </c>
      <c r="M3669" t="s">
        <v>9055</v>
      </c>
      <c r="N3669" t="s">
        <v>59</v>
      </c>
      <c r="O3669" t="s">
        <v>110</v>
      </c>
      <c r="S3669" t="s">
        <v>9056</v>
      </c>
      <c r="U3669" t="s">
        <v>42</v>
      </c>
      <c r="W3669" t="s">
        <v>42</v>
      </c>
      <c r="Y3669" t="s">
        <v>42</v>
      </c>
      <c r="AC3669" t="s">
        <v>42</v>
      </c>
      <c r="AL3669" t="s">
        <v>43</v>
      </c>
    </row>
    <row r="3670" spans="1:38" x14ac:dyDescent="0.25">
      <c r="A3670">
        <v>3668</v>
      </c>
      <c r="B3670" t="s">
        <v>9057</v>
      </c>
      <c r="C3670" s="6" t="s">
        <v>2617</v>
      </c>
      <c r="D3670">
        <v>59</v>
      </c>
      <c r="E3670" t="s">
        <v>46</v>
      </c>
      <c r="F3670" t="s">
        <v>55</v>
      </c>
      <c r="G3670" t="s">
        <v>150</v>
      </c>
      <c r="H3670" t="s">
        <v>93</v>
      </c>
      <c r="I3670" t="s">
        <v>57</v>
      </c>
      <c r="J3670" t="s">
        <v>150</v>
      </c>
      <c r="L3670" t="s">
        <v>70</v>
      </c>
      <c r="N3670" t="s">
        <v>870</v>
      </c>
      <c r="O3670" t="s">
        <v>70</v>
      </c>
      <c r="P3670" t="s">
        <v>150</v>
      </c>
      <c r="S3670" t="s">
        <v>9058</v>
      </c>
      <c r="Y3670" t="s">
        <v>42</v>
      </c>
      <c r="AD3670" t="s">
        <v>42</v>
      </c>
      <c r="AG3670" t="s">
        <v>42</v>
      </c>
      <c r="AK3670" t="s">
        <v>42</v>
      </c>
      <c r="AL3670" t="s">
        <v>43</v>
      </c>
    </row>
    <row r="3671" spans="1:38" x14ac:dyDescent="0.25">
      <c r="A3671">
        <v>3669</v>
      </c>
      <c r="B3671" t="s">
        <v>9059</v>
      </c>
      <c r="C3671" s="6" t="s">
        <v>947</v>
      </c>
      <c r="D3671">
        <v>56</v>
      </c>
      <c r="E3671" t="s">
        <v>54</v>
      </c>
      <c r="F3671" t="s">
        <v>55</v>
      </c>
      <c r="G3671" t="s">
        <v>1991</v>
      </c>
      <c r="H3671" t="s">
        <v>93</v>
      </c>
      <c r="I3671" t="s">
        <v>57</v>
      </c>
      <c r="J3671" t="s">
        <v>1991</v>
      </c>
      <c r="L3671" t="s">
        <v>70</v>
      </c>
      <c r="N3671" t="s">
        <v>1908</v>
      </c>
      <c r="O3671" t="s">
        <v>70</v>
      </c>
      <c r="P3671" t="s">
        <v>1991</v>
      </c>
      <c r="S3671" t="s">
        <v>9060</v>
      </c>
      <c r="AC3671" t="s">
        <v>42</v>
      </c>
      <c r="AI3671" t="s">
        <v>9061</v>
      </c>
      <c r="AK3671" t="s">
        <v>42</v>
      </c>
      <c r="AL3671" t="s">
        <v>43</v>
      </c>
    </row>
    <row r="3672" spans="1:38" x14ac:dyDescent="0.25">
      <c r="A3672">
        <v>3670</v>
      </c>
      <c r="B3672" t="s">
        <v>9062</v>
      </c>
      <c r="C3672" s="6" t="s">
        <v>6306</v>
      </c>
      <c r="D3672">
        <v>32</v>
      </c>
      <c r="E3672" t="s">
        <v>46</v>
      </c>
      <c r="F3672" t="s">
        <v>55</v>
      </c>
      <c r="G3672" t="s">
        <v>208</v>
      </c>
      <c r="H3672" t="s">
        <v>93</v>
      </c>
      <c r="I3672" t="s">
        <v>57</v>
      </c>
      <c r="J3672" t="s">
        <v>208</v>
      </c>
      <c r="K3672" t="s">
        <v>93</v>
      </c>
      <c r="L3672" t="s">
        <v>70</v>
      </c>
      <c r="O3672" t="s">
        <v>70</v>
      </c>
      <c r="S3672" t="s">
        <v>9063</v>
      </c>
      <c r="U3672" t="s">
        <v>42</v>
      </c>
      <c r="W3672" t="s">
        <v>42</v>
      </c>
      <c r="AC3672" t="s">
        <v>42</v>
      </c>
      <c r="AK3672" t="s">
        <v>42</v>
      </c>
      <c r="AL3672" t="s">
        <v>43</v>
      </c>
    </row>
    <row r="3673" spans="1:38" x14ac:dyDescent="0.25">
      <c r="A3673">
        <v>3671</v>
      </c>
      <c r="B3673" t="s">
        <v>9064</v>
      </c>
      <c r="C3673" s="6" t="s">
        <v>141</v>
      </c>
      <c r="D3673">
        <v>45</v>
      </c>
      <c r="E3673" t="s">
        <v>46</v>
      </c>
      <c r="F3673" t="s">
        <v>106</v>
      </c>
      <c r="J3673" t="s">
        <v>178</v>
      </c>
      <c r="L3673" t="s">
        <v>50</v>
      </c>
      <c r="P3673" t="s">
        <v>178</v>
      </c>
      <c r="S3673" t="s">
        <v>9065</v>
      </c>
      <c r="U3673" t="s">
        <v>42</v>
      </c>
      <c r="V3673" t="s">
        <v>42</v>
      </c>
      <c r="W3673" t="s">
        <v>42</v>
      </c>
      <c r="AK3673" t="s">
        <v>42</v>
      </c>
      <c r="AL3673" t="s">
        <v>231</v>
      </c>
    </row>
    <row r="3674" spans="1:38" x14ac:dyDescent="0.25">
      <c r="A3674">
        <v>3672</v>
      </c>
      <c r="B3674" t="s">
        <v>9066</v>
      </c>
      <c r="C3674" s="6" t="s">
        <v>5316</v>
      </c>
      <c r="D3674">
        <v>59</v>
      </c>
      <c r="E3674" t="s">
        <v>46</v>
      </c>
      <c r="F3674" t="s">
        <v>55</v>
      </c>
      <c r="G3674" t="s">
        <v>341</v>
      </c>
      <c r="H3674" t="s">
        <v>101</v>
      </c>
      <c r="I3674" t="s">
        <v>57</v>
      </c>
      <c r="J3674" t="s">
        <v>341</v>
      </c>
      <c r="K3674" t="s">
        <v>101</v>
      </c>
      <c r="L3674" t="s">
        <v>70</v>
      </c>
      <c r="N3674" t="s">
        <v>59</v>
      </c>
      <c r="O3674" t="s">
        <v>70</v>
      </c>
      <c r="P3674" t="s">
        <v>341</v>
      </c>
      <c r="Q3674" t="s">
        <v>101</v>
      </c>
      <c r="R3674" t="s">
        <v>57</v>
      </c>
      <c r="S3674" t="s">
        <v>9067</v>
      </c>
      <c r="AJ3674" t="s">
        <v>42</v>
      </c>
      <c r="AL3674" t="s">
        <v>43</v>
      </c>
    </row>
    <row r="3675" spans="1:38" x14ac:dyDescent="0.25">
      <c r="A3675">
        <v>3673</v>
      </c>
      <c r="B3675" t="s">
        <v>9068</v>
      </c>
      <c r="C3675" s="6" t="s">
        <v>6166</v>
      </c>
      <c r="D3675">
        <v>33</v>
      </c>
      <c r="E3675" t="s">
        <v>46</v>
      </c>
      <c r="F3675" t="s">
        <v>55</v>
      </c>
      <c r="G3675" t="s">
        <v>178</v>
      </c>
      <c r="H3675" t="s">
        <v>82</v>
      </c>
      <c r="I3675" t="s">
        <v>57</v>
      </c>
      <c r="J3675" t="s">
        <v>2091</v>
      </c>
      <c r="L3675" t="s">
        <v>34</v>
      </c>
      <c r="M3675" t="s">
        <v>9069</v>
      </c>
      <c r="N3675" t="s">
        <v>59</v>
      </c>
      <c r="O3675" t="s">
        <v>287</v>
      </c>
      <c r="P3675" t="s">
        <v>2091</v>
      </c>
      <c r="S3675" t="s">
        <v>9070</v>
      </c>
      <c r="AC3675" t="s">
        <v>42</v>
      </c>
      <c r="AJ3675" t="s">
        <v>42</v>
      </c>
      <c r="AK3675" t="s">
        <v>42</v>
      </c>
      <c r="AL3675" t="s">
        <v>43</v>
      </c>
    </row>
    <row r="3676" spans="1:38" x14ac:dyDescent="0.25">
      <c r="A3676">
        <v>3674</v>
      </c>
      <c r="B3676" t="s">
        <v>9071</v>
      </c>
      <c r="C3676" s="6" t="s">
        <v>7247</v>
      </c>
      <c r="D3676">
        <v>46</v>
      </c>
      <c r="E3676" t="s">
        <v>46</v>
      </c>
      <c r="F3676" t="s">
        <v>55</v>
      </c>
      <c r="G3676" t="s">
        <v>305</v>
      </c>
      <c r="H3676" t="s">
        <v>93</v>
      </c>
      <c r="J3676" t="s">
        <v>305</v>
      </c>
      <c r="K3676" t="s">
        <v>93</v>
      </c>
      <c r="L3676" t="s">
        <v>70</v>
      </c>
      <c r="N3676" t="s">
        <v>102</v>
      </c>
      <c r="O3676" t="s">
        <v>70</v>
      </c>
      <c r="S3676" t="s">
        <v>9072</v>
      </c>
      <c r="AD3676" t="s">
        <v>42</v>
      </c>
      <c r="AL3676" t="s">
        <v>43</v>
      </c>
    </row>
    <row r="3677" spans="1:38" x14ac:dyDescent="0.25">
      <c r="A3677">
        <v>3675</v>
      </c>
      <c r="B3677" t="s">
        <v>9073</v>
      </c>
      <c r="C3677" s="6" t="s">
        <v>9074</v>
      </c>
      <c r="D3677">
        <v>49</v>
      </c>
      <c r="E3677" t="s">
        <v>46</v>
      </c>
      <c r="F3677" t="s">
        <v>55</v>
      </c>
      <c r="G3677" t="s">
        <v>207</v>
      </c>
      <c r="J3677" t="s">
        <v>208</v>
      </c>
      <c r="K3677" t="s">
        <v>93</v>
      </c>
      <c r="L3677" t="s">
        <v>50</v>
      </c>
      <c r="N3677" t="s">
        <v>170</v>
      </c>
      <c r="O3677" t="s">
        <v>70</v>
      </c>
      <c r="S3677" t="s">
        <v>4411</v>
      </c>
      <c r="U3677" t="s">
        <v>42</v>
      </c>
      <c r="W3677" t="s">
        <v>42</v>
      </c>
      <c r="AL3677" t="s">
        <v>43</v>
      </c>
    </row>
    <row r="3678" spans="1:38" x14ac:dyDescent="0.25">
      <c r="A3678">
        <v>3676</v>
      </c>
      <c r="B3678" t="s">
        <v>9075</v>
      </c>
      <c r="C3678" s="6" t="s">
        <v>5232</v>
      </c>
      <c r="D3678">
        <v>28</v>
      </c>
      <c r="E3678" t="s">
        <v>46</v>
      </c>
      <c r="F3678" t="s">
        <v>55</v>
      </c>
      <c r="G3678" t="s">
        <v>469</v>
      </c>
      <c r="H3678" t="s">
        <v>202</v>
      </c>
      <c r="I3678" t="s">
        <v>57</v>
      </c>
      <c r="J3678" t="s">
        <v>469</v>
      </c>
      <c r="K3678" t="s">
        <v>202</v>
      </c>
      <c r="L3678" t="s">
        <v>50</v>
      </c>
      <c r="O3678" t="s">
        <v>70</v>
      </c>
      <c r="S3678" t="s">
        <v>538</v>
      </c>
      <c r="U3678" t="s">
        <v>42</v>
      </c>
      <c r="AK3678" t="s">
        <v>42</v>
      </c>
      <c r="AL3678" t="s">
        <v>43</v>
      </c>
    </row>
    <row r="3679" spans="1:38" x14ac:dyDescent="0.25">
      <c r="A3679">
        <v>3677</v>
      </c>
      <c r="B3679" t="s">
        <v>9076</v>
      </c>
      <c r="C3679" s="6" t="s">
        <v>1177</v>
      </c>
      <c r="D3679">
        <v>53</v>
      </c>
      <c r="E3679" t="s">
        <v>46</v>
      </c>
      <c r="F3679" t="s">
        <v>55</v>
      </c>
      <c r="G3679" t="s">
        <v>82</v>
      </c>
      <c r="H3679" t="s">
        <v>82</v>
      </c>
      <c r="I3679" t="s">
        <v>57</v>
      </c>
      <c r="J3679" t="s">
        <v>1804</v>
      </c>
      <c r="K3679" t="s">
        <v>82</v>
      </c>
      <c r="L3679" t="s">
        <v>34</v>
      </c>
      <c r="M3679" t="s">
        <v>9077</v>
      </c>
      <c r="N3679" t="s">
        <v>350</v>
      </c>
      <c r="O3679" t="s">
        <v>110</v>
      </c>
      <c r="P3679" t="s">
        <v>1804</v>
      </c>
      <c r="Q3679" t="s">
        <v>82</v>
      </c>
      <c r="S3679" t="s">
        <v>9078</v>
      </c>
      <c r="V3679" t="s">
        <v>42</v>
      </c>
      <c r="W3679" t="s">
        <v>42</v>
      </c>
      <c r="AA3679" t="s">
        <v>42</v>
      </c>
      <c r="AK3679" t="s">
        <v>42</v>
      </c>
      <c r="AL3679" t="s">
        <v>43</v>
      </c>
    </row>
    <row r="3680" spans="1:38" x14ac:dyDescent="0.25">
      <c r="A3680">
        <v>3678</v>
      </c>
      <c r="B3680" t="s">
        <v>9079</v>
      </c>
      <c r="C3680" s="6" t="s">
        <v>6951</v>
      </c>
      <c r="D3680">
        <v>33</v>
      </c>
      <c r="E3680" t="s">
        <v>46</v>
      </c>
      <c r="F3680" t="s">
        <v>55</v>
      </c>
      <c r="G3680" t="s">
        <v>1561</v>
      </c>
      <c r="H3680" t="s">
        <v>251</v>
      </c>
      <c r="I3680" t="s">
        <v>57</v>
      </c>
      <c r="J3680" t="s">
        <v>1561</v>
      </c>
      <c r="L3680" t="s">
        <v>70</v>
      </c>
      <c r="N3680" t="s">
        <v>69</v>
      </c>
      <c r="O3680" t="s">
        <v>70</v>
      </c>
      <c r="P3680" t="s">
        <v>1561</v>
      </c>
      <c r="S3680" t="s">
        <v>412</v>
      </c>
      <c r="W3680" t="s">
        <v>42</v>
      </c>
      <c r="AK3680" t="s">
        <v>42</v>
      </c>
      <c r="AL3680" t="s">
        <v>43</v>
      </c>
    </row>
    <row r="3681" spans="1:38" x14ac:dyDescent="0.25">
      <c r="A3681">
        <v>3679</v>
      </c>
      <c r="B3681" t="s">
        <v>9080</v>
      </c>
      <c r="C3681" s="6" t="s">
        <v>2157</v>
      </c>
      <c r="D3681">
        <v>40</v>
      </c>
      <c r="E3681" t="s">
        <v>54</v>
      </c>
      <c r="F3681" t="s">
        <v>55</v>
      </c>
      <c r="G3681" t="s">
        <v>1097</v>
      </c>
      <c r="H3681" t="s">
        <v>142</v>
      </c>
      <c r="I3681" t="s">
        <v>57</v>
      </c>
      <c r="J3681" t="s">
        <v>1097</v>
      </c>
      <c r="K3681" t="s">
        <v>142</v>
      </c>
      <c r="L3681" t="s">
        <v>70</v>
      </c>
      <c r="N3681" t="s">
        <v>59</v>
      </c>
      <c r="O3681" t="s">
        <v>287</v>
      </c>
      <c r="P3681" t="s">
        <v>1097</v>
      </c>
      <c r="Q3681" t="s">
        <v>142</v>
      </c>
      <c r="R3681" t="s">
        <v>57</v>
      </c>
      <c r="S3681" t="s">
        <v>9081</v>
      </c>
      <c r="AC3681" t="s">
        <v>42</v>
      </c>
      <c r="AD3681" t="s">
        <v>42</v>
      </c>
      <c r="AL3681" t="s">
        <v>43</v>
      </c>
    </row>
    <row r="3682" spans="1:38" x14ac:dyDescent="0.25">
      <c r="A3682">
        <v>3680</v>
      </c>
      <c r="B3682" t="s">
        <v>9082</v>
      </c>
      <c r="C3682" s="6" t="s">
        <v>1519</v>
      </c>
      <c r="D3682">
        <v>32</v>
      </c>
      <c r="E3682" t="s">
        <v>46</v>
      </c>
      <c r="F3682" t="s">
        <v>55</v>
      </c>
      <c r="G3682" t="s">
        <v>151</v>
      </c>
      <c r="H3682" t="s">
        <v>93</v>
      </c>
      <c r="I3682" t="s">
        <v>57</v>
      </c>
      <c r="J3682" t="s">
        <v>151</v>
      </c>
      <c r="K3682" t="s">
        <v>93</v>
      </c>
      <c r="L3682" t="s">
        <v>70</v>
      </c>
      <c r="N3682" t="s">
        <v>59</v>
      </c>
      <c r="O3682" t="s">
        <v>70</v>
      </c>
      <c r="P3682" t="s">
        <v>151</v>
      </c>
      <c r="Q3682" t="s">
        <v>93</v>
      </c>
      <c r="S3682" t="s">
        <v>9083</v>
      </c>
      <c r="U3682" t="s">
        <v>42</v>
      </c>
      <c r="W3682" t="s">
        <v>42</v>
      </c>
      <c r="AH3682" t="s">
        <v>42</v>
      </c>
      <c r="AK3682" t="s">
        <v>42</v>
      </c>
      <c r="AL3682" t="s">
        <v>43</v>
      </c>
    </row>
    <row r="3683" spans="1:38" x14ac:dyDescent="0.25">
      <c r="A3683">
        <v>3681</v>
      </c>
      <c r="B3683" t="s">
        <v>9084</v>
      </c>
      <c r="C3683" s="6" t="s">
        <v>9085</v>
      </c>
      <c r="D3683">
        <v>55</v>
      </c>
      <c r="E3683" t="s">
        <v>46</v>
      </c>
      <c r="F3683" t="s">
        <v>55</v>
      </c>
      <c r="G3683" t="s">
        <v>428</v>
      </c>
      <c r="H3683" t="s">
        <v>93</v>
      </c>
      <c r="I3683" t="s">
        <v>57</v>
      </c>
      <c r="J3683" t="s">
        <v>208</v>
      </c>
      <c r="K3683" t="s">
        <v>93</v>
      </c>
      <c r="L3683" t="s">
        <v>9086</v>
      </c>
      <c r="N3683" t="s">
        <v>59</v>
      </c>
      <c r="O3683" t="s">
        <v>60</v>
      </c>
      <c r="P3683" t="s">
        <v>61</v>
      </c>
      <c r="R3683" t="s">
        <v>57</v>
      </c>
      <c r="S3683" t="s">
        <v>9087</v>
      </c>
      <c r="U3683" t="s">
        <v>42</v>
      </c>
      <c r="V3683" t="s">
        <v>42</v>
      </c>
      <c r="AL3683" t="s">
        <v>43</v>
      </c>
    </row>
    <row r="3684" spans="1:38" x14ac:dyDescent="0.25">
      <c r="A3684">
        <v>3682</v>
      </c>
      <c r="B3684" t="s">
        <v>9088</v>
      </c>
      <c r="C3684" s="6" t="s">
        <v>2220</v>
      </c>
      <c r="D3684">
        <v>63</v>
      </c>
      <c r="E3684" t="s">
        <v>46</v>
      </c>
      <c r="F3684" t="s">
        <v>55</v>
      </c>
      <c r="G3684" t="s">
        <v>9089</v>
      </c>
      <c r="H3684" t="s">
        <v>49</v>
      </c>
      <c r="I3684" t="s">
        <v>57</v>
      </c>
      <c r="J3684" t="s">
        <v>9089</v>
      </c>
      <c r="K3684" t="s">
        <v>49</v>
      </c>
      <c r="L3684" t="s">
        <v>70</v>
      </c>
      <c r="N3684" t="s">
        <v>59</v>
      </c>
      <c r="O3684" t="s">
        <v>70</v>
      </c>
      <c r="P3684" t="s">
        <v>9089</v>
      </c>
      <c r="Q3684" t="s">
        <v>49</v>
      </c>
      <c r="S3684" t="s">
        <v>9090</v>
      </c>
      <c r="U3684" t="s">
        <v>42</v>
      </c>
      <c r="W3684" t="s">
        <v>42</v>
      </c>
      <c r="AA3684" t="s">
        <v>42</v>
      </c>
      <c r="AF3684" t="s">
        <v>42</v>
      </c>
      <c r="AK3684" t="s">
        <v>42</v>
      </c>
      <c r="AL3684" t="s">
        <v>43</v>
      </c>
    </row>
    <row r="3685" spans="1:38" x14ac:dyDescent="0.25">
      <c r="A3685">
        <v>3683</v>
      </c>
      <c r="B3685" t="s">
        <v>9091</v>
      </c>
      <c r="C3685" s="6" t="s">
        <v>4997</v>
      </c>
      <c r="D3685">
        <v>31</v>
      </c>
      <c r="E3685" t="s">
        <v>54</v>
      </c>
      <c r="F3685" t="s">
        <v>55</v>
      </c>
      <c r="G3685" t="s">
        <v>2405</v>
      </c>
      <c r="H3685" t="s">
        <v>101</v>
      </c>
      <c r="I3685" t="s">
        <v>57</v>
      </c>
      <c r="J3685" t="s">
        <v>496</v>
      </c>
      <c r="K3685" t="s">
        <v>101</v>
      </c>
      <c r="L3685" t="s">
        <v>34</v>
      </c>
      <c r="M3685" t="s">
        <v>9092</v>
      </c>
      <c r="N3685" t="s">
        <v>59</v>
      </c>
      <c r="O3685" t="s">
        <v>110</v>
      </c>
      <c r="P3685" t="s">
        <v>496</v>
      </c>
      <c r="Q3685" t="s">
        <v>101</v>
      </c>
      <c r="S3685" t="s">
        <v>9093</v>
      </c>
      <c r="AC3685" t="s">
        <v>42</v>
      </c>
      <c r="AD3685" t="s">
        <v>42</v>
      </c>
      <c r="AK3685" t="s">
        <v>42</v>
      </c>
      <c r="AL3685" t="s">
        <v>43</v>
      </c>
    </row>
    <row r="3686" spans="1:38" x14ac:dyDescent="0.25">
      <c r="A3686">
        <v>3684</v>
      </c>
      <c r="B3686" t="s">
        <v>9094</v>
      </c>
      <c r="C3686" s="6" t="s">
        <v>9095</v>
      </c>
      <c r="D3686">
        <v>29</v>
      </c>
      <c r="E3686" t="s">
        <v>54</v>
      </c>
      <c r="F3686" t="s">
        <v>55</v>
      </c>
      <c r="G3686" t="s">
        <v>251</v>
      </c>
      <c r="H3686" t="s">
        <v>251</v>
      </c>
      <c r="J3686" t="s">
        <v>422</v>
      </c>
      <c r="K3686" t="s">
        <v>82</v>
      </c>
      <c r="L3686" t="s">
        <v>50</v>
      </c>
      <c r="N3686" t="s">
        <v>170</v>
      </c>
      <c r="O3686" t="s">
        <v>60</v>
      </c>
      <c r="S3686" t="s">
        <v>1192</v>
      </c>
      <c r="U3686" t="s">
        <v>42</v>
      </c>
      <c r="AA3686" t="s">
        <v>42</v>
      </c>
      <c r="AL3686" t="s">
        <v>43</v>
      </c>
    </row>
    <row r="3687" spans="1:38" x14ac:dyDescent="0.25">
      <c r="A3687">
        <v>3685</v>
      </c>
      <c r="B3687" t="s">
        <v>9096</v>
      </c>
      <c r="C3687" s="6" t="s">
        <v>5694</v>
      </c>
      <c r="D3687">
        <v>59</v>
      </c>
      <c r="E3687" t="s">
        <v>54</v>
      </c>
      <c r="F3687" t="s">
        <v>55</v>
      </c>
      <c r="G3687" t="s">
        <v>82</v>
      </c>
      <c r="H3687" t="s">
        <v>82</v>
      </c>
      <c r="I3687" t="s">
        <v>57</v>
      </c>
      <c r="J3687" t="s">
        <v>82</v>
      </c>
      <c r="K3687" t="s">
        <v>82</v>
      </c>
      <c r="L3687" t="s">
        <v>70</v>
      </c>
      <c r="N3687" t="s">
        <v>59</v>
      </c>
      <c r="O3687" t="s">
        <v>70</v>
      </c>
      <c r="P3687" t="s">
        <v>82</v>
      </c>
      <c r="Q3687" t="s">
        <v>82</v>
      </c>
      <c r="R3687" t="s">
        <v>57</v>
      </c>
      <c r="S3687" t="s">
        <v>7144</v>
      </c>
      <c r="U3687" t="s">
        <v>42</v>
      </c>
      <c r="AC3687" t="s">
        <v>42</v>
      </c>
      <c r="AL3687" t="s">
        <v>43</v>
      </c>
    </row>
    <row r="3688" spans="1:38" x14ac:dyDescent="0.25">
      <c r="A3688">
        <v>3686</v>
      </c>
      <c r="B3688" t="s">
        <v>9097</v>
      </c>
      <c r="C3688" s="6" t="s">
        <v>200</v>
      </c>
      <c r="D3688">
        <v>44</v>
      </c>
      <c r="E3688" t="s">
        <v>46</v>
      </c>
      <c r="F3688" t="s">
        <v>55</v>
      </c>
      <c r="G3688" t="s">
        <v>208</v>
      </c>
      <c r="H3688" t="s">
        <v>93</v>
      </c>
      <c r="I3688" t="s">
        <v>57</v>
      </c>
      <c r="J3688" t="s">
        <v>208</v>
      </c>
      <c r="K3688" t="s">
        <v>93</v>
      </c>
      <c r="L3688" t="s">
        <v>70</v>
      </c>
      <c r="N3688" t="s">
        <v>59</v>
      </c>
      <c r="O3688" t="s">
        <v>70</v>
      </c>
      <c r="P3688" t="s">
        <v>208</v>
      </c>
      <c r="Q3688" t="s">
        <v>93</v>
      </c>
      <c r="S3688" t="s">
        <v>6617</v>
      </c>
      <c r="U3688" t="s">
        <v>42</v>
      </c>
      <c r="W3688" t="s">
        <v>42</v>
      </c>
      <c r="AK3688" t="s">
        <v>42</v>
      </c>
      <c r="AL3688" t="s">
        <v>43</v>
      </c>
    </row>
    <row r="3689" spans="1:38" x14ac:dyDescent="0.25">
      <c r="A3689">
        <v>3687</v>
      </c>
      <c r="B3689" t="s">
        <v>9098</v>
      </c>
      <c r="C3689" s="6" t="s">
        <v>1743</v>
      </c>
      <c r="D3689">
        <v>60</v>
      </c>
      <c r="E3689" t="s">
        <v>54</v>
      </c>
      <c r="F3689" t="s">
        <v>55</v>
      </c>
      <c r="G3689" t="s">
        <v>664</v>
      </c>
      <c r="H3689" t="s">
        <v>82</v>
      </c>
      <c r="I3689" t="s">
        <v>57</v>
      </c>
      <c r="J3689" t="s">
        <v>664</v>
      </c>
      <c r="K3689" t="s">
        <v>82</v>
      </c>
      <c r="L3689" t="s">
        <v>70</v>
      </c>
      <c r="N3689" t="s">
        <v>166</v>
      </c>
      <c r="O3689" t="s">
        <v>70</v>
      </c>
      <c r="P3689" t="s">
        <v>664</v>
      </c>
      <c r="Q3689" t="s">
        <v>82</v>
      </c>
      <c r="S3689" t="s">
        <v>2190</v>
      </c>
      <c r="W3689" t="s">
        <v>42</v>
      </c>
      <c r="X3689" t="s">
        <v>42</v>
      </c>
      <c r="AK3689" t="s">
        <v>42</v>
      </c>
      <c r="AL3689" t="s">
        <v>43</v>
      </c>
    </row>
    <row r="3690" spans="1:38" x14ac:dyDescent="0.25">
      <c r="A3690">
        <v>3688</v>
      </c>
      <c r="B3690" t="s">
        <v>9099</v>
      </c>
      <c r="C3690" s="6" t="s">
        <v>4357</v>
      </c>
      <c r="D3690">
        <v>44</v>
      </c>
      <c r="E3690" t="s">
        <v>46</v>
      </c>
      <c r="F3690" t="s">
        <v>55</v>
      </c>
      <c r="G3690" t="s">
        <v>346</v>
      </c>
      <c r="H3690" t="s">
        <v>93</v>
      </c>
      <c r="I3690" t="s">
        <v>57</v>
      </c>
      <c r="J3690" t="s">
        <v>208</v>
      </c>
      <c r="K3690" t="s">
        <v>93</v>
      </c>
      <c r="L3690" t="s">
        <v>50</v>
      </c>
      <c r="N3690" t="s">
        <v>350</v>
      </c>
      <c r="O3690" t="s">
        <v>70</v>
      </c>
      <c r="P3690" t="s">
        <v>346</v>
      </c>
      <c r="Q3690" t="s">
        <v>93</v>
      </c>
      <c r="S3690" t="s">
        <v>9100</v>
      </c>
      <c r="U3690" t="s">
        <v>42</v>
      </c>
      <c r="W3690" t="s">
        <v>42</v>
      </c>
      <c r="AC3690" t="s">
        <v>42</v>
      </c>
      <c r="AF3690" t="s">
        <v>42</v>
      </c>
      <c r="AK3690" t="s">
        <v>42</v>
      </c>
      <c r="AL3690" t="s">
        <v>43</v>
      </c>
    </row>
    <row r="3691" spans="1:38" x14ac:dyDescent="0.25">
      <c r="A3691">
        <v>3689</v>
      </c>
      <c r="B3691" t="s">
        <v>9101</v>
      </c>
      <c r="C3691" s="6" t="s">
        <v>8081</v>
      </c>
      <c r="D3691">
        <v>34</v>
      </c>
      <c r="E3691" t="s">
        <v>54</v>
      </c>
      <c r="F3691" t="s">
        <v>55</v>
      </c>
      <c r="G3691" t="s">
        <v>9102</v>
      </c>
      <c r="H3691" t="s">
        <v>1593</v>
      </c>
      <c r="J3691" t="s">
        <v>58</v>
      </c>
      <c r="K3691" t="s">
        <v>49</v>
      </c>
      <c r="L3691" t="s">
        <v>34</v>
      </c>
      <c r="M3691" t="s">
        <v>9103</v>
      </c>
      <c r="N3691" t="s">
        <v>9104</v>
      </c>
      <c r="O3691" t="s">
        <v>34</v>
      </c>
      <c r="S3691" t="s">
        <v>9105</v>
      </c>
      <c r="AI3691" t="s">
        <v>9106</v>
      </c>
      <c r="AL3691" t="s">
        <v>43</v>
      </c>
    </row>
    <row r="3692" spans="1:38" x14ac:dyDescent="0.25">
      <c r="A3692">
        <v>3690</v>
      </c>
      <c r="B3692" t="s">
        <v>9107</v>
      </c>
      <c r="C3692" s="6" t="s">
        <v>6353</v>
      </c>
      <c r="D3692">
        <v>53</v>
      </c>
      <c r="E3692" t="s">
        <v>46</v>
      </c>
      <c r="F3692" t="s">
        <v>47</v>
      </c>
      <c r="G3692" t="s">
        <v>93</v>
      </c>
      <c r="H3692" t="s">
        <v>93</v>
      </c>
      <c r="J3692" t="s">
        <v>93</v>
      </c>
      <c r="K3692" t="s">
        <v>93</v>
      </c>
      <c r="L3692" t="s">
        <v>70</v>
      </c>
      <c r="N3692" t="s">
        <v>59</v>
      </c>
      <c r="O3692" t="s">
        <v>70</v>
      </c>
      <c r="S3692" t="s">
        <v>9108</v>
      </c>
      <c r="V3692" t="s">
        <v>42</v>
      </c>
      <c r="Y3692" t="s">
        <v>42</v>
      </c>
      <c r="AA3692" t="s">
        <v>42</v>
      </c>
      <c r="AC3692" t="s">
        <v>42</v>
      </c>
      <c r="AL3692" t="s">
        <v>43</v>
      </c>
    </row>
    <row r="3693" spans="1:38" x14ac:dyDescent="0.25">
      <c r="A3693">
        <v>3691</v>
      </c>
      <c r="B3693" t="s">
        <v>9109</v>
      </c>
      <c r="C3693" s="6" t="s">
        <v>2594</v>
      </c>
      <c r="D3693">
        <v>48</v>
      </c>
      <c r="E3693" t="s">
        <v>46</v>
      </c>
      <c r="F3693" t="s">
        <v>55</v>
      </c>
      <c r="G3693" t="s">
        <v>178</v>
      </c>
      <c r="H3693" t="s">
        <v>82</v>
      </c>
      <c r="I3693" t="s">
        <v>57</v>
      </c>
      <c r="J3693" t="s">
        <v>178</v>
      </c>
      <c r="K3693" t="s">
        <v>82</v>
      </c>
      <c r="L3693" t="s">
        <v>70</v>
      </c>
      <c r="N3693" t="s">
        <v>59</v>
      </c>
      <c r="O3693" t="s">
        <v>70</v>
      </c>
      <c r="P3693" t="s">
        <v>178</v>
      </c>
      <c r="Q3693" t="s">
        <v>82</v>
      </c>
      <c r="S3693" t="s">
        <v>412</v>
      </c>
      <c r="W3693" t="s">
        <v>42</v>
      </c>
      <c r="AK3693" t="s">
        <v>42</v>
      </c>
      <c r="AL3693" t="s">
        <v>43</v>
      </c>
    </row>
    <row r="3694" spans="1:38" x14ac:dyDescent="0.25">
      <c r="A3694">
        <v>3692</v>
      </c>
      <c r="B3694" t="s">
        <v>9110</v>
      </c>
      <c r="C3694" s="6" t="s">
        <v>4140</v>
      </c>
      <c r="D3694">
        <v>32</v>
      </c>
      <c r="E3694" t="s">
        <v>46</v>
      </c>
      <c r="F3694" t="s">
        <v>55</v>
      </c>
      <c r="G3694" t="s">
        <v>101</v>
      </c>
      <c r="H3694" t="s">
        <v>101</v>
      </c>
      <c r="I3694" t="s">
        <v>57</v>
      </c>
      <c r="J3694" t="s">
        <v>101</v>
      </c>
      <c r="K3694" t="s">
        <v>101</v>
      </c>
      <c r="L3694" t="s">
        <v>70</v>
      </c>
      <c r="O3694" t="s">
        <v>70</v>
      </c>
      <c r="P3694" t="s">
        <v>101</v>
      </c>
      <c r="Q3694" t="s">
        <v>101</v>
      </c>
      <c r="R3694" t="s">
        <v>57</v>
      </c>
      <c r="S3694" t="s">
        <v>538</v>
      </c>
      <c r="U3694" t="s">
        <v>42</v>
      </c>
      <c r="AK3694" t="s">
        <v>42</v>
      </c>
      <c r="AL3694" t="s">
        <v>43</v>
      </c>
    </row>
    <row r="3695" spans="1:38" x14ac:dyDescent="0.25">
      <c r="A3695">
        <v>3693</v>
      </c>
      <c r="B3695" t="s">
        <v>9111</v>
      </c>
      <c r="C3695" s="6" t="s">
        <v>1307</v>
      </c>
      <c r="D3695">
        <v>26</v>
      </c>
      <c r="E3695" t="s">
        <v>46</v>
      </c>
      <c r="F3695" t="s">
        <v>55</v>
      </c>
      <c r="G3695" t="s">
        <v>49</v>
      </c>
      <c r="H3695" t="s">
        <v>49</v>
      </c>
      <c r="I3695" t="s">
        <v>57</v>
      </c>
      <c r="J3695" t="s">
        <v>136</v>
      </c>
      <c r="K3695" t="s">
        <v>137</v>
      </c>
      <c r="L3695" t="s">
        <v>50</v>
      </c>
      <c r="N3695" t="s">
        <v>170</v>
      </c>
      <c r="O3695" t="s">
        <v>411</v>
      </c>
      <c r="P3695" t="s">
        <v>136</v>
      </c>
      <c r="Q3695" t="s">
        <v>137</v>
      </c>
      <c r="R3695" t="s">
        <v>57</v>
      </c>
      <c r="S3695" t="s">
        <v>9112</v>
      </c>
      <c r="V3695" t="s">
        <v>42</v>
      </c>
      <c r="AA3695" t="s">
        <v>42</v>
      </c>
      <c r="AI3695" t="s">
        <v>1324</v>
      </c>
      <c r="AL3695" t="s">
        <v>43</v>
      </c>
    </row>
    <row r="3696" spans="1:38" x14ac:dyDescent="0.25">
      <c r="A3696">
        <v>3694</v>
      </c>
      <c r="B3696" t="s">
        <v>9113</v>
      </c>
      <c r="C3696" s="6" t="s">
        <v>695</v>
      </c>
      <c r="D3696">
        <v>75</v>
      </c>
      <c r="E3696" t="s">
        <v>46</v>
      </c>
      <c r="F3696" t="s">
        <v>55</v>
      </c>
      <c r="G3696" t="s">
        <v>93</v>
      </c>
      <c r="H3696" t="s">
        <v>93</v>
      </c>
      <c r="I3696" t="s">
        <v>57</v>
      </c>
      <c r="J3696" t="s">
        <v>93</v>
      </c>
      <c r="K3696" t="s">
        <v>93</v>
      </c>
      <c r="L3696" t="s">
        <v>70</v>
      </c>
      <c r="N3696" t="s">
        <v>102</v>
      </c>
      <c r="O3696" t="s">
        <v>70</v>
      </c>
      <c r="P3696" t="s">
        <v>93</v>
      </c>
      <c r="Q3696" t="s">
        <v>93</v>
      </c>
      <c r="S3696" t="s">
        <v>9114</v>
      </c>
      <c r="T3696" t="s">
        <v>3335</v>
      </c>
      <c r="Y3696" t="s">
        <v>42</v>
      </c>
      <c r="AA3696" t="s">
        <v>42</v>
      </c>
      <c r="AK3696" t="s">
        <v>42</v>
      </c>
      <c r="AL3696" t="s">
        <v>43</v>
      </c>
    </row>
    <row r="3697" spans="1:38" x14ac:dyDescent="0.25">
      <c r="A3697">
        <v>3695</v>
      </c>
      <c r="B3697" t="s">
        <v>9115</v>
      </c>
      <c r="C3697" s="6" t="s">
        <v>2251</v>
      </c>
      <c r="D3697">
        <v>45</v>
      </c>
      <c r="E3697" t="s">
        <v>46</v>
      </c>
      <c r="F3697" t="s">
        <v>55</v>
      </c>
      <c r="G3697" t="s">
        <v>428</v>
      </c>
      <c r="H3697" t="s">
        <v>93</v>
      </c>
      <c r="I3697" t="s">
        <v>57</v>
      </c>
      <c r="J3697" t="s">
        <v>208</v>
      </c>
      <c r="K3697" t="s">
        <v>93</v>
      </c>
      <c r="L3697" t="s">
        <v>50</v>
      </c>
      <c r="O3697" t="s">
        <v>34</v>
      </c>
      <c r="S3697" t="s">
        <v>2046</v>
      </c>
      <c r="U3697" t="s">
        <v>42</v>
      </c>
      <c r="V3697" t="s">
        <v>42</v>
      </c>
      <c r="AA3697" t="s">
        <v>42</v>
      </c>
      <c r="AK3697" t="s">
        <v>42</v>
      </c>
      <c r="AL3697" t="s">
        <v>43</v>
      </c>
    </row>
    <row r="3698" spans="1:38" x14ac:dyDescent="0.25">
      <c r="A3698">
        <v>3696</v>
      </c>
      <c r="B3698" t="s">
        <v>9116</v>
      </c>
      <c r="C3698" s="6" t="s">
        <v>2268</v>
      </c>
      <c r="D3698">
        <v>41</v>
      </c>
      <c r="E3698" t="s">
        <v>54</v>
      </c>
      <c r="F3698" t="s">
        <v>55</v>
      </c>
      <c r="G3698" t="s">
        <v>68</v>
      </c>
      <c r="H3698" t="s">
        <v>49</v>
      </c>
      <c r="I3698" t="s">
        <v>57</v>
      </c>
      <c r="J3698" t="s">
        <v>146</v>
      </c>
      <c r="K3698" t="s">
        <v>49</v>
      </c>
      <c r="L3698" t="s">
        <v>50</v>
      </c>
      <c r="O3698" t="s">
        <v>287</v>
      </c>
      <c r="P3698" t="s">
        <v>146</v>
      </c>
      <c r="Q3698" t="s">
        <v>49</v>
      </c>
      <c r="R3698" t="s">
        <v>57</v>
      </c>
      <c r="S3698" t="s">
        <v>9117</v>
      </c>
      <c r="W3698" t="s">
        <v>42</v>
      </c>
      <c r="AC3698" t="s">
        <v>42</v>
      </c>
      <c r="AK3698" t="s">
        <v>42</v>
      </c>
      <c r="AL3698" t="s">
        <v>43</v>
      </c>
    </row>
    <row r="3699" spans="1:38" x14ac:dyDescent="0.25">
      <c r="A3699">
        <v>3697</v>
      </c>
      <c r="B3699" t="s">
        <v>9118</v>
      </c>
      <c r="C3699" s="6" t="s">
        <v>223</v>
      </c>
      <c r="D3699">
        <v>52</v>
      </c>
      <c r="E3699" t="s">
        <v>54</v>
      </c>
      <c r="F3699" t="s">
        <v>55</v>
      </c>
      <c r="G3699" t="s">
        <v>165</v>
      </c>
      <c r="H3699" t="s">
        <v>93</v>
      </c>
      <c r="I3699" t="s">
        <v>57</v>
      </c>
      <c r="J3699" t="s">
        <v>165</v>
      </c>
      <c r="K3699" t="s">
        <v>93</v>
      </c>
      <c r="L3699" t="s">
        <v>70</v>
      </c>
      <c r="O3699" t="s">
        <v>70</v>
      </c>
      <c r="P3699" t="s">
        <v>165</v>
      </c>
      <c r="Q3699" t="s">
        <v>93</v>
      </c>
      <c r="R3699" t="s">
        <v>57</v>
      </c>
      <c r="S3699" t="s">
        <v>9119</v>
      </c>
      <c r="AA3699" t="s">
        <v>42</v>
      </c>
      <c r="AC3699" t="s">
        <v>42</v>
      </c>
      <c r="AL3699" t="s">
        <v>43</v>
      </c>
    </row>
    <row r="3700" spans="1:38" x14ac:dyDescent="0.25">
      <c r="A3700">
        <v>3698</v>
      </c>
      <c r="B3700" t="s">
        <v>9120</v>
      </c>
      <c r="C3700" s="6" t="s">
        <v>2224</v>
      </c>
      <c r="D3700">
        <v>23</v>
      </c>
      <c r="E3700" t="s">
        <v>46</v>
      </c>
      <c r="F3700" t="s">
        <v>55</v>
      </c>
      <c r="G3700" t="s">
        <v>649</v>
      </c>
      <c r="H3700" t="s">
        <v>82</v>
      </c>
      <c r="I3700" t="s">
        <v>57</v>
      </c>
      <c r="J3700" t="s">
        <v>649</v>
      </c>
      <c r="K3700" t="s">
        <v>82</v>
      </c>
      <c r="L3700" t="s">
        <v>70</v>
      </c>
      <c r="N3700" t="s">
        <v>59</v>
      </c>
      <c r="O3700" t="s">
        <v>70</v>
      </c>
      <c r="P3700" t="s">
        <v>649</v>
      </c>
      <c r="Q3700" t="s">
        <v>82</v>
      </c>
      <c r="R3700" t="s">
        <v>57</v>
      </c>
      <c r="S3700" t="s">
        <v>1571</v>
      </c>
      <c r="W3700" t="s">
        <v>42</v>
      </c>
      <c r="AC3700" t="s">
        <v>42</v>
      </c>
      <c r="AL3700" t="s">
        <v>43</v>
      </c>
    </row>
    <row r="3701" spans="1:38" x14ac:dyDescent="0.25">
      <c r="A3701">
        <v>3699</v>
      </c>
      <c r="B3701" t="s">
        <v>9121</v>
      </c>
      <c r="C3701" s="6" t="s">
        <v>3046</v>
      </c>
      <c r="D3701">
        <v>44</v>
      </c>
      <c r="E3701" t="s">
        <v>46</v>
      </c>
      <c r="F3701" t="s">
        <v>55</v>
      </c>
      <c r="G3701" t="s">
        <v>341</v>
      </c>
      <c r="H3701" t="s">
        <v>101</v>
      </c>
      <c r="I3701" t="s">
        <v>57</v>
      </c>
      <c r="J3701" t="s">
        <v>101</v>
      </c>
      <c r="L3701" t="s">
        <v>50</v>
      </c>
      <c r="N3701" t="s">
        <v>59</v>
      </c>
      <c r="O3701" t="s">
        <v>377</v>
      </c>
      <c r="P3701" t="s">
        <v>101</v>
      </c>
      <c r="S3701" t="s">
        <v>9122</v>
      </c>
      <c r="V3701" t="s">
        <v>42</v>
      </c>
      <c r="W3701" t="s">
        <v>42</v>
      </c>
      <c r="AA3701" t="s">
        <v>42</v>
      </c>
      <c r="AK3701" t="s">
        <v>42</v>
      </c>
      <c r="AL3701" t="s">
        <v>43</v>
      </c>
    </row>
    <row r="3702" spans="1:38" x14ac:dyDescent="0.25">
      <c r="A3702">
        <v>3700</v>
      </c>
      <c r="B3702" t="s">
        <v>9123</v>
      </c>
      <c r="C3702" s="6" t="s">
        <v>5595</v>
      </c>
      <c r="D3702">
        <v>41</v>
      </c>
      <c r="E3702" t="s">
        <v>46</v>
      </c>
      <c r="F3702" t="s">
        <v>47</v>
      </c>
      <c r="G3702" t="s">
        <v>146</v>
      </c>
      <c r="H3702" t="s">
        <v>49</v>
      </c>
      <c r="I3702" t="s">
        <v>57</v>
      </c>
      <c r="J3702" t="s">
        <v>146</v>
      </c>
      <c r="N3702" t="s">
        <v>927</v>
      </c>
      <c r="O3702" t="s">
        <v>70</v>
      </c>
      <c r="P3702" t="s">
        <v>146</v>
      </c>
      <c r="S3702" t="s">
        <v>9124</v>
      </c>
      <c r="V3702" t="s">
        <v>42</v>
      </c>
      <c r="W3702" t="s">
        <v>42</v>
      </c>
      <c r="AA3702" t="s">
        <v>42</v>
      </c>
      <c r="AK3702" t="s">
        <v>42</v>
      </c>
      <c r="AL3702" t="s">
        <v>43</v>
      </c>
    </row>
    <row r="3703" spans="1:38" x14ac:dyDescent="0.25">
      <c r="A3703">
        <v>3701</v>
      </c>
      <c r="B3703" t="s">
        <v>9125</v>
      </c>
      <c r="C3703" s="6" t="s">
        <v>4015</v>
      </c>
      <c r="D3703">
        <v>43</v>
      </c>
      <c r="E3703" t="s">
        <v>54</v>
      </c>
      <c r="F3703" t="s">
        <v>55</v>
      </c>
      <c r="G3703" t="s">
        <v>9126</v>
      </c>
      <c r="H3703" t="s">
        <v>66</v>
      </c>
      <c r="I3703" t="s">
        <v>67</v>
      </c>
      <c r="J3703" t="s">
        <v>208</v>
      </c>
      <c r="K3703" t="s">
        <v>93</v>
      </c>
      <c r="L3703" t="s">
        <v>50</v>
      </c>
      <c r="N3703" t="s">
        <v>9127</v>
      </c>
      <c r="O3703" t="s">
        <v>2582</v>
      </c>
      <c r="P3703" t="s">
        <v>1258</v>
      </c>
      <c r="Q3703" t="s">
        <v>202</v>
      </c>
      <c r="R3703" t="s">
        <v>57</v>
      </c>
      <c r="S3703" t="s">
        <v>9128</v>
      </c>
      <c r="AA3703" t="s">
        <v>42</v>
      </c>
      <c r="AB3703" t="s">
        <v>42</v>
      </c>
      <c r="AL3703" t="s">
        <v>43</v>
      </c>
    </row>
    <row r="3704" spans="1:38" x14ac:dyDescent="0.25">
      <c r="A3704">
        <v>3702</v>
      </c>
      <c r="B3704" t="s">
        <v>9129</v>
      </c>
      <c r="C3704" s="6" t="s">
        <v>3761</v>
      </c>
      <c r="D3704">
        <v>33</v>
      </c>
      <c r="E3704" t="s">
        <v>46</v>
      </c>
      <c r="F3704" t="s">
        <v>55</v>
      </c>
      <c r="G3704" t="s">
        <v>362</v>
      </c>
      <c r="H3704" t="s">
        <v>251</v>
      </c>
      <c r="I3704" t="s">
        <v>57</v>
      </c>
      <c r="J3704" t="s">
        <v>422</v>
      </c>
      <c r="K3704" t="s">
        <v>82</v>
      </c>
      <c r="L3704" t="s">
        <v>34</v>
      </c>
      <c r="O3704" t="s">
        <v>70</v>
      </c>
      <c r="S3704" t="s">
        <v>6169</v>
      </c>
      <c r="U3704" t="s">
        <v>42</v>
      </c>
      <c r="AC3704" t="s">
        <v>42</v>
      </c>
      <c r="AK3704" t="s">
        <v>42</v>
      </c>
      <c r="AL3704" t="s">
        <v>43</v>
      </c>
    </row>
    <row r="3705" spans="1:38" x14ac:dyDescent="0.25">
      <c r="A3705">
        <v>3703</v>
      </c>
      <c r="B3705" t="s">
        <v>9130</v>
      </c>
      <c r="C3705" s="6" t="s">
        <v>169</v>
      </c>
      <c r="D3705">
        <v>25</v>
      </c>
      <c r="E3705" t="s">
        <v>54</v>
      </c>
      <c r="F3705" t="s">
        <v>106</v>
      </c>
      <c r="G3705" t="s">
        <v>146</v>
      </c>
      <c r="H3705" t="s">
        <v>49</v>
      </c>
      <c r="I3705" t="s">
        <v>57</v>
      </c>
      <c r="J3705" t="s">
        <v>146</v>
      </c>
      <c r="K3705" t="s">
        <v>49</v>
      </c>
      <c r="L3705" t="s">
        <v>50</v>
      </c>
      <c r="N3705" t="s">
        <v>59</v>
      </c>
      <c r="O3705" t="s">
        <v>70</v>
      </c>
      <c r="P3705" t="s">
        <v>146</v>
      </c>
      <c r="Q3705" t="s">
        <v>49</v>
      </c>
      <c r="S3705" t="s">
        <v>3347</v>
      </c>
      <c r="U3705" t="s">
        <v>42</v>
      </c>
      <c r="V3705" t="s">
        <v>42</v>
      </c>
      <c r="W3705" t="s">
        <v>42</v>
      </c>
      <c r="AK3705" t="s">
        <v>42</v>
      </c>
      <c r="AL3705" t="s">
        <v>43</v>
      </c>
    </row>
    <row r="3706" spans="1:38" x14ac:dyDescent="0.25">
      <c r="A3706">
        <v>3704</v>
      </c>
      <c r="B3706" t="s">
        <v>9131</v>
      </c>
      <c r="C3706" s="6" t="s">
        <v>7277</v>
      </c>
      <c r="D3706">
        <v>31</v>
      </c>
      <c r="E3706" t="s">
        <v>46</v>
      </c>
      <c r="F3706" t="s">
        <v>47</v>
      </c>
      <c r="G3706" t="s">
        <v>81</v>
      </c>
      <c r="H3706" t="s">
        <v>82</v>
      </c>
      <c r="I3706" t="s">
        <v>57</v>
      </c>
      <c r="J3706" t="s">
        <v>81</v>
      </c>
      <c r="L3706" t="s">
        <v>50</v>
      </c>
      <c r="N3706" t="s">
        <v>59</v>
      </c>
      <c r="O3706" t="s">
        <v>70</v>
      </c>
      <c r="P3706" t="s">
        <v>81</v>
      </c>
      <c r="S3706" t="s">
        <v>4648</v>
      </c>
      <c r="V3706" t="s">
        <v>42</v>
      </c>
      <c r="W3706" t="s">
        <v>42</v>
      </c>
      <c r="AK3706" t="s">
        <v>42</v>
      </c>
      <c r="AL3706" t="s">
        <v>43</v>
      </c>
    </row>
    <row r="3707" spans="1:38" x14ac:dyDescent="0.25">
      <c r="A3707">
        <v>3705</v>
      </c>
      <c r="B3707" t="s">
        <v>9132</v>
      </c>
      <c r="C3707" s="6" t="s">
        <v>9133</v>
      </c>
      <c r="D3707">
        <v>20</v>
      </c>
      <c r="E3707" t="s">
        <v>46</v>
      </c>
      <c r="F3707" t="s">
        <v>55</v>
      </c>
      <c r="G3707" t="s">
        <v>3736</v>
      </c>
      <c r="H3707" t="s">
        <v>251</v>
      </c>
      <c r="I3707" t="s">
        <v>57</v>
      </c>
      <c r="J3707" t="s">
        <v>3736</v>
      </c>
      <c r="K3707" t="s">
        <v>251</v>
      </c>
      <c r="L3707" t="s">
        <v>70</v>
      </c>
      <c r="N3707" t="s">
        <v>59</v>
      </c>
      <c r="O3707" t="s">
        <v>60</v>
      </c>
      <c r="S3707" t="s">
        <v>9134</v>
      </c>
      <c r="AC3707" t="s">
        <v>42</v>
      </c>
      <c r="AE3707" t="s">
        <v>42</v>
      </c>
      <c r="AI3707" t="s">
        <v>4982</v>
      </c>
      <c r="AL3707" t="s">
        <v>43</v>
      </c>
    </row>
    <row r="3708" spans="1:38" x14ac:dyDescent="0.25">
      <c r="A3708">
        <v>3706</v>
      </c>
      <c r="B3708" t="s">
        <v>9135</v>
      </c>
      <c r="C3708" s="6" t="s">
        <v>3123</v>
      </c>
      <c r="D3708">
        <v>28</v>
      </c>
      <c r="E3708" t="s">
        <v>46</v>
      </c>
      <c r="F3708" t="s">
        <v>55</v>
      </c>
      <c r="G3708" t="s">
        <v>251</v>
      </c>
      <c r="H3708" t="s">
        <v>251</v>
      </c>
      <c r="I3708" t="s">
        <v>57</v>
      </c>
      <c r="J3708" t="s">
        <v>251</v>
      </c>
      <c r="K3708" t="s">
        <v>251</v>
      </c>
      <c r="L3708" t="s">
        <v>70</v>
      </c>
      <c r="N3708" t="s">
        <v>59</v>
      </c>
      <c r="O3708" t="s">
        <v>70</v>
      </c>
      <c r="P3708" t="s">
        <v>251</v>
      </c>
      <c r="Q3708" t="s">
        <v>251</v>
      </c>
      <c r="R3708" t="s">
        <v>57</v>
      </c>
      <c r="S3708" t="s">
        <v>5558</v>
      </c>
      <c r="U3708" t="s">
        <v>42</v>
      </c>
      <c r="W3708" t="s">
        <v>42</v>
      </c>
      <c r="AC3708" t="s">
        <v>42</v>
      </c>
      <c r="AL3708" t="s">
        <v>43</v>
      </c>
    </row>
    <row r="3709" spans="1:38" x14ac:dyDescent="0.25">
      <c r="A3709">
        <v>3707</v>
      </c>
      <c r="B3709" t="s">
        <v>9136</v>
      </c>
      <c r="C3709" s="6" t="s">
        <v>9137</v>
      </c>
      <c r="D3709">
        <v>21</v>
      </c>
      <c r="E3709" t="s">
        <v>54</v>
      </c>
      <c r="F3709" t="s">
        <v>55</v>
      </c>
      <c r="G3709" t="s">
        <v>5058</v>
      </c>
      <c r="H3709" t="s">
        <v>49</v>
      </c>
      <c r="I3709" t="s">
        <v>57</v>
      </c>
      <c r="J3709" t="s">
        <v>3768</v>
      </c>
      <c r="K3709" t="s">
        <v>49</v>
      </c>
      <c r="L3709" t="s">
        <v>34</v>
      </c>
      <c r="O3709" t="s">
        <v>34</v>
      </c>
      <c r="S3709" t="s">
        <v>9138</v>
      </c>
      <c r="AD3709" t="s">
        <v>42</v>
      </c>
      <c r="AE3709" t="s">
        <v>42</v>
      </c>
      <c r="AI3709" t="s">
        <v>1452</v>
      </c>
      <c r="AJ3709" t="s">
        <v>42</v>
      </c>
      <c r="AK3709" t="s">
        <v>42</v>
      </c>
      <c r="AL3709" t="s">
        <v>43</v>
      </c>
    </row>
    <row r="3710" spans="1:38" x14ac:dyDescent="0.25">
      <c r="A3710">
        <v>3708</v>
      </c>
      <c r="B3710" t="s">
        <v>9139</v>
      </c>
      <c r="C3710" s="6" t="s">
        <v>9140</v>
      </c>
      <c r="D3710">
        <v>40</v>
      </c>
      <c r="E3710" t="s">
        <v>46</v>
      </c>
      <c r="F3710" t="s">
        <v>55</v>
      </c>
      <c r="G3710" t="s">
        <v>238</v>
      </c>
      <c r="J3710" t="s">
        <v>238</v>
      </c>
      <c r="K3710" t="s">
        <v>93</v>
      </c>
      <c r="L3710" t="s">
        <v>70</v>
      </c>
      <c r="N3710" t="s">
        <v>9141</v>
      </c>
      <c r="O3710" t="s">
        <v>70</v>
      </c>
      <c r="S3710" t="s">
        <v>9141</v>
      </c>
      <c r="AC3710" t="s">
        <v>42</v>
      </c>
      <c r="AD3710" t="s">
        <v>42</v>
      </c>
      <c r="AL3710" t="s">
        <v>43</v>
      </c>
    </row>
    <row r="3711" spans="1:38" x14ac:dyDescent="0.25">
      <c r="A3711">
        <v>3709</v>
      </c>
      <c r="B3711" t="s">
        <v>9142</v>
      </c>
      <c r="C3711" s="6" t="s">
        <v>3173</v>
      </c>
      <c r="D3711">
        <v>41</v>
      </c>
      <c r="E3711" t="s">
        <v>46</v>
      </c>
      <c r="F3711" t="s">
        <v>55</v>
      </c>
      <c r="G3711" t="s">
        <v>93</v>
      </c>
      <c r="H3711" t="s">
        <v>93</v>
      </c>
      <c r="I3711" t="s">
        <v>57</v>
      </c>
      <c r="J3711" t="s">
        <v>93</v>
      </c>
      <c r="K3711" t="s">
        <v>93</v>
      </c>
      <c r="L3711" t="s">
        <v>50</v>
      </c>
      <c r="O3711" t="s">
        <v>70</v>
      </c>
      <c r="S3711" t="s">
        <v>9143</v>
      </c>
      <c r="AA3711" t="s">
        <v>42</v>
      </c>
      <c r="AI3711" t="s">
        <v>9144</v>
      </c>
      <c r="AJ3711" t="s">
        <v>42</v>
      </c>
      <c r="AK3711" t="s">
        <v>42</v>
      </c>
      <c r="AL3711" t="s">
        <v>43</v>
      </c>
    </row>
    <row r="3712" spans="1:38" x14ac:dyDescent="0.25">
      <c r="A3712">
        <v>3710</v>
      </c>
      <c r="B3712" t="s">
        <v>9145</v>
      </c>
      <c r="C3712" s="6" t="s">
        <v>6050</v>
      </c>
      <c r="D3712">
        <v>32</v>
      </c>
      <c r="E3712" t="s">
        <v>46</v>
      </c>
      <c r="F3712" t="s">
        <v>55</v>
      </c>
      <c r="G3712" t="s">
        <v>93</v>
      </c>
      <c r="H3712" t="s">
        <v>93</v>
      </c>
      <c r="I3712" t="s">
        <v>57</v>
      </c>
      <c r="J3712" t="s">
        <v>93</v>
      </c>
      <c r="K3712" t="s">
        <v>93</v>
      </c>
      <c r="L3712" t="s">
        <v>50</v>
      </c>
      <c r="N3712" t="s">
        <v>170</v>
      </c>
      <c r="O3712" t="s">
        <v>411</v>
      </c>
      <c r="P3712" t="s">
        <v>93</v>
      </c>
      <c r="Q3712" t="s">
        <v>93</v>
      </c>
      <c r="R3712" t="s">
        <v>57</v>
      </c>
      <c r="S3712" t="s">
        <v>9146</v>
      </c>
      <c r="U3712" t="s">
        <v>42</v>
      </c>
      <c r="V3712" t="s">
        <v>42</v>
      </c>
      <c r="AC3712" t="s">
        <v>42</v>
      </c>
      <c r="AD3712" t="s">
        <v>42</v>
      </c>
      <c r="AL3712" t="s">
        <v>43</v>
      </c>
    </row>
    <row r="3713" spans="1:38" x14ac:dyDescent="0.25">
      <c r="A3713">
        <v>3711</v>
      </c>
      <c r="B3713" t="s">
        <v>9147</v>
      </c>
      <c r="C3713" s="6" t="s">
        <v>9148</v>
      </c>
      <c r="D3713">
        <v>22</v>
      </c>
      <c r="E3713" t="s">
        <v>54</v>
      </c>
      <c r="F3713" t="s">
        <v>55</v>
      </c>
      <c r="G3713" t="s">
        <v>2425</v>
      </c>
      <c r="H3713" t="s">
        <v>137</v>
      </c>
      <c r="I3713" t="s">
        <v>57</v>
      </c>
      <c r="J3713" t="s">
        <v>2425</v>
      </c>
      <c r="K3713" t="s">
        <v>137</v>
      </c>
      <c r="L3713" t="s">
        <v>70</v>
      </c>
      <c r="O3713" t="s">
        <v>70</v>
      </c>
      <c r="S3713" t="s">
        <v>78</v>
      </c>
      <c r="W3713" t="s">
        <v>42</v>
      </c>
      <c r="AK3713" t="s">
        <v>42</v>
      </c>
      <c r="AL3713" t="s">
        <v>43</v>
      </c>
    </row>
    <row r="3714" spans="1:38" x14ac:dyDescent="0.25">
      <c r="A3714">
        <v>3712</v>
      </c>
      <c r="B3714" t="s">
        <v>9149</v>
      </c>
      <c r="C3714" s="6" t="s">
        <v>2302</v>
      </c>
      <c r="D3714">
        <v>35</v>
      </c>
      <c r="E3714" t="s">
        <v>46</v>
      </c>
      <c r="F3714" t="s">
        <v>55</v>
      </c>
      <c r="G3714" t="s">
        <v>192</v>
      </c>
      <c r="H3714" t="s">
        <v>82</v>
      </c>
      <c r="I3714" t="s">
        <v>57</v>
      </c>
      <c r="J3714" t="s">
        <v>192</v>
      </c>
      <c r="K3714" t="s">
        <v>82</v>
      </c>
      <c r="L3714" t="s">
        <v>70</v>
      </c>
      <c r="N3714" t="s">
        <v>59</v>
      </c>
      <c r="O3714" t="s">
        <v>70</v>
      </c>
      <c r="P3714" t="s">
        <v>192</v>
      </c>
      <c r="Q3714" t="s">
        <v>82</v>
      </c>
      <c r="R3714" t="s">
        <v>57</v>
      </c>
      <c r="S3714" t="s">
        <v>1029</v>
      </c>
      <c r="U3714" t="s">
        <v>42</v>
      </c>
      <c r="V3714" t="s">
        <v>42</v>
      </c>
      <c r="AA3714" t="s">
        <v>42</v>
      </c>
      <c r="AL3714" t="s">
        <v>43</v>
      </c>
    </row>
    <row r="3715" spans="1:38" x14ac:dyDescent="0.25">
      <c r="A3715">
        <v>3713</v>
      </c>
      <c r="B3715" t="s">
        <v>9150</v>
      </c>
      <c r="C3715" s="6" t="s">
        <v>9151</v>
      </c>
      <c r="D3715">
        <v>39</v>
      </c>
      <c r="E3715" t="s">
        <v>54</v>
      </c>
      <c r="F3715" t="s">
        <v>55</v>
      </c>
      <c r="G3715" t="s">
        <v>1496</v>
      </c>
      <c r="H3715" t="s">
        <v>101</v>
      </c>
      <c r="I3715" t="s">
        <v>57</v>
      </c>
      <c r="J3715" t="s">
        <v>1496</v>
      </c>
      <c r="L3715" t="s">
        <v>70</v>
      </c>
      <c r="N3715" t="s">
        <v>9152</v>
      </c>
      <c r="O3715" t="s">
        <v>70</v>
      </c>
      <c r="P3715" t="s">
        <v>1496</v>
      </c>
      <c r="S3715" t="s">
        <v>9153</v>
      </c>
      <c r="AC3715" t="s">
        <v>42</v>
      </c>
      <c r="AI3715" t="s">
        <v>449</v>
      </c>
      <c r="AK3715" t="s">
        <v>42</v>
      </c>
      <c r="AL3715" t="s">
        <v>43</v>
      </c>
    </row>
    <row r="3716" spans="1:38" x14ac:dyDescent="0.25">
      <c r="A3716">
        <v>3714</v>
      </c>
      <c r="B3716" t="s">
        <v>9154</v>
      </c>
      <c r="C3716" s="6" t="s">
        <v>9155</v>
      </c>
      <c r="D3716">
        <v>37</v>
      </c>
      <c r="E3716" t="s">
        <v>46</v>
      </c>
      <c r="F3716" t="s">
        <v>55</v>
      </c>
      <c r="G3716" t="s">
        <v>208</v>
      </c>
      <c r="H3716" t="s">
        <v>93</v>
      </c>
      <c r="I3716" t="s">
        <v>57</v>
      </c>
      <c r="J3716" t="s">
        <v>208</v>
      </c>
      <c r="K3716" t="s">
        <v>93</v>
      </c>
      <c r="L3716" t="s">
        <v>70</v>
      </c>
      <c r="N3716" t="s">
        <v>170</v>
      </c>
      <c r="O3716" t="s">
        <v>70</v>
      </c>
      <c r="P3716" t="s">
        <v>208</v>
      </c>
      <c r="Q3716" t="s">
        <v>93</v>
      </c>
      <c r="R3716" t="s">
        <v>57</v>
      </c>
      <c r="S3716" t="s">
        <v>9156</v>
      </c>
      <c r="W3716" t="s">
        <v>42</v>
      </c>
      <c r="AA3716" t="s">
        <v>42</v>
      </c>
      <c r="AC3716" t="s">
        <v>42</v>
      </c>
      <c r="AL3716" t="s">
        <v>43</v>
      </c>
    </row>
    <row r="3717" spans="1:38" x14ac:dyDescent="0.25">
      <c r="A3717">
        <v>3715</v>
      </c>
      <c r="B3717" t="s">
        <v>9157</v>
      </c>
      <c r="C3717" s="6" t="s">
        <v>1371</v>
      </c>
      <c r="D3717">
        <v>53</v>
      </c>
      <c r="E3717" t="s">
        <v>54</v>
      </c>
      <c r="F3717" t="s">
        <v>55</v>
      </c>
      <c r="G3717" t="s">
        <v>146</v>
      </c>
      <c r="H3717" t="s">
        <v>49</v>
      </c>
      <c r="I3717" t="s">
        <v>57</v>
      </c>
      <c r="J3717" t="s">
        <v>146</v>
      </c>
      <c r="K3717" t="s">
        <v>49</v>
      </c>
      <c r="L3717" t="s">
        <v>50</v>
      </c>
      <c r="N3717" t="s">
        <v>456</v>
      </c>
      <c r="O3717" t="s">
        <v>70</v>
      </c>
      <c r="P3717" t="s">
        <v>146</v>
      </c>
      <c r="Q3717" t="s">
        <v>49</v>
      </c>
      <c r="R3717" t="s">
        <v>57</v>
      </c>
      <c r="S3717" t="s">
        <v>9158</v>
      </c>
      <c r="U3717" t="s">
        <v>42</v>
      </c>
      <c r="V3717" t="s">
        <v>42</v>
      </c>
      <c r="W3717" t="s">
        <v>42</v>
      </c>
      <c r="AA3717" t="s">
        <v>42</v>
      </c>
      <c r="AL3717" t="s">
        <v>43</v>
      </c>
    </row>
    <row r="3718" spans="1:38" x14ac:dyDescent="0.25">
      <c r="A3718">
        <v>3716</v>
      </c>
      <c r="B3718" t="s">
        <v>9159</v>
      </c>
      <c r="C3718" s="6" t="s">
        <v>3032</v>
      </c>
      <c r="D3718">
        <v>31</v>
      </c>
      <c r="E3718" t="s">
        <v>54</v>
      </c>
      <c r="F3718" t="s">
        <v>55</v>
      </c>
      <c r="J3718" t="s">
        <v>58</v>
      </c>
      <c r="K3718" t="s">
        <v>49</v>
      </c>
      <c r="L3718" t="s">
        <v>34</v>
      </c>
      <c r="N3718" t="s">
        <v>9160</v>
      </c>
      <c r="O3718" t="s">
        <v>70</v>
      </c>
      <c r="P3718" t="s">
        <v>58</v>
      </c>
      <c r="Q3718" t="s">
        <v>49</v>
      </c>
      <c r="R3718" t="s">
        <v>57</v>
      </c>
      <c r="S3718" t="s">
        <v>9161</v>
      </c>
      <c r="W3718" t="s">
        <v>42</v>
      </c>
      <c r="AA3718" t="s">
        <v>42</v>
      </c>
      <c r="AL3718" t="s">
        <v>43</v>
      </c>
    </row>
    <row r="3719" spans="1:38" x14ac:dyDescent="0.25">
      <c r="A3719">
        <v>3717</v>
      </c>
      <c r="B3719" t="s">
        <v>9162</v>
      </c>
      <c r="C3719" s="6" t="s">
        <v>9163</v>
      </c>
      <c r="D3719">
        <v>28</v>
      </c>
      <c r="E3719" t="s">
        <v>46</v>
      </c>
      <c r="F3719" t="s">
        <v>55</v>
      </c>
      <c r="G3719" t="s">
        <v>320</v>
      </c>
      <c r="H3719" t="s">
        <v>49</v>
      </c>
      <c r="J3719" t="s">
        <v>146</v>
      </c>
      <c r="K3719" t="s">
        <v>49</v>
      </c>
      <c r="L3719" t="s">
        <v>50</v>
      </c>
      <c r="N3719" t="s">
        <v>170</v>
      </c>
      <c r="O3719" t="s">
        <v>70</v>
      </c>
      <c r="S3719" t="s">
        <v>89</v>
      </c>
      <c r="U3719" t="s">
        <v>42</v>
      </c>
      <c r="AL3719" t="s">
        <v>43</v>
      </c>
    </row>
    <row r="3720" spans="1:38" x14ac:dyDescent="0.25">
      <c r="A3720">
        <v>3718</v>
      </c>
      <c r="B3720" t="s">
        <v>9164</v>
      </c>
      <c r="C3720" s="6" t="s">
        <v>2359</v>
      </c>
      <c r="D3720">
        <v>47</v>
      </c>
      <c r="E3720" t="s">
        <v>54</v>
      </c>
      <c r="F3720" t="s">
        <v>74</v>
      </c>
      <c r="G3720" t="s">
        <v>97</v>
      </c>
      <c r="H3720" t="s">
        <v>82</v>
      </c>
      <c r="I3720" t="s">
        <v>57</v>
      </c>
      <c r="J3720" t="s">
        <v>1243</v>
      </c>
      <c r="K3720" t="s">
        <v>82</v>
      </c>
      <c r="L3720" t="s">
        <v>34</v>
      </c>
      <c r="M3720" t="s">
        <v>9165</v>
      </c>
      <c r="N3720" t="s">
        <v>170</v>
      </c>
      <c r="O3720" t="s">
        <v>110</v>
      </c>
      <c r="P3720" t="s">
        <v>1243</v>
      </c>
      <c r="Q3720" t="s">
        <v>82</v>
      </c>
      <c r="R3720" t="s">
        <v>57</v>
      </c>
      <c r="S3720" t="s">
        <v>9166</v>
      </c>
      <c r="U3720" t="s">
        <v>42</v>
      </c>
      <c r="V3720" t="s">
        <v>42</v>
      </c>
      <c r="W3720" t="s">
        <v>42</v>
      </c>
      <c r="AA3720" t="s">
        <v>42</v>
      </c>
      <c r="AL3720" t="s">
        <v>43</v>
      </c>
    </row>
    <row r="3721" spans="1:38" x14ac:dyDescent="0.25">
      <c r="A3721">
        <v>3719</v>
      </c>
      <c r="B3721" t="s">
        <v>9167</v>
      </c>
      <c r="C3721" s="6" t="s">
        <v>1418</v>
      </c>
      <c r="D3721">
        <v>51</v>
      </c>
      <c r="E3721" t="s">
        <v>46</v>
      </c>
      <c r="F3721" t="s">
        <v>55</v>
      </c>
      <c r="G3721" t="s">
        <v>2221</v>
      </c>
      <c r="H3721" t="s">
        <v>101</v>
      </c>
      <c r="I3721" t="s">
        <v>57</v>
      </c>
      <c r="J3721" t="s">
        <v>2221</v>
      </c>
      <c r="L3721" t="s">
        <v>70</v>
      </c>
      <c r="N3721" t="s">
        <v>456</v>
      </c>
      <c r="O3721" t="s">
        <v>70</v>
      </c>
      <c r="P3721" t="s">
        <v>2221</v>
      </c>
      <c r="S3721" t="s">
        <v>2266</v>
      </c>
      <c r="V3721" t="s">
        <v>42</v>
      </c>
      <c r="AL3721" t="s">
        <v>43</v>
      </c>
    </row>
    <row r="3722" spans="1:38" x14ac:dyDescent="0.25">
      <c r="A3722">
        <v>3720</v>
      </c>
      <c r="B3722" t="s">
        <v>9168</v>
      </c>
      <c r="C3722" s="6" t="s">
        <v>6202</v>
      </c>
      <c r="D3722">
        <v>34</v>
      </c>
      <c r="E3722" t="s">
        <v>46</v>
      </c>
      <c r="F3722" t="s">
        <v>55</v>
      </c>
      <c r="G3722" t="s">
        <v>93</v>
      </c>
      <c r="H3722" t="s">
        <v>93</v>
      </c>
      <c r="J3722" t="s">
        <v>93</v>
      </c>
      <c r="K3722" t="s">
        <v>93</v>
      </c>
      <c r="L3722" t="s">
        <v>34</v>
      </c>
      <c r="M3722" t="s">
        <v>9169</v>
      </c>
      <c r="N3722" t="s">
        <v>166</v>
      </c>
      <c r="O3722" t="s">
        <v>60</v>
      </c>
      <c r="S3722" t="s">
        <v>9170</v>
      </c>
      <c r="AE3722" t="s">
        <v>42</v>
      </c>
      <c r="AL3722" t="s">
        <v>43</v>
      </c>
    </row>
    <row r="3723" spans="1:38" x14ac:dyDescent="0.25">
      <c r="A3723">
        <v>3721</v>
      </c>
      <c r="B3723" t="s">
        <v>9171</v>
      </c>
      <c r="C3723" s="6" t="s">
        <v>7305</v>
      </c>
      <c r="D3723">
        <v>54</v>
      </c>
      <c r="E3723" t="s">
        <v>46</v>
      </c>
      <c r="F3723" t="s">
        <v>47</v>
      </c>
      <c r="G3723" t="s">
        <v>82</v>
      </c>
      <c r="H3723" t="s">
        <v>82</v>
      </c>
      <c r="J3723" t="s">
        <v>82</v>
      </c>
      <c r="K3723" t="s">
        <v>82</v>
      </c>
      <c r="L3723" t="s">
        <v>50</v>
      </c>
      <c r="N3723" t="s">
        <v>170</v>
      </c>
      <c r="O3723" t="s">
        <v>70</v>
      </c>
      <c r="S3723" t="s">
        <v>111</v>
      </c>
      <c r="U3723" t="s">
        <v>42</v>
      </c>
      <c r="AA3723" t="s">
        <v>42</v>
      </c>
      <c r="AL3723" t="s">
        <v>43</v>
      </c>
    </row>
    <row r="3724" spans="1:38" x14ac:dyDescent="0.25">
      <c r="A3724">
        <v>3722</v>
      </c>
      <c r="B3724" t="s">
        <v>9172</v>
      </c>
      <c r="C3724" s="6" t="s">
        <v>8097</v>
      </c>
      <c r="D3724">
        <v>18</v>
      </c>
      <c r="E3724" t="s">
        <v>46</v>
      </c>
      <c r="F3724" t="s">
        <v>55</v>
      </c>
      <c r="G3724" t="s">
        <v>2496</v>
      </c>
      <c r="H3724" t="s">
        <v>251</v>
      </c>
      <c r="J3724" t="s">
        <v>2496</v>
      </c>
      <c r="K3724" t="s">
        <v>251</v>
      </c>
      <c r="L3724" t="s">
        <v>70</v>
      </c>
      <c r="N3724" t="s">
        <v>102</v>
      </c>
      <c r="O3724" t="s">
        <v>70</v>
      </c>
      <c r="S3724" t="s">
        <v>9173</v>
      </c>
      <c r="Y3724" t="s">
        <v>42</v>
      </c>
      <c r="AI3724" t="s">
        <v>1528</v>
      </c>
      <c r="AL3724" t="s">
        <v>43</v>
      </c>
    </row>
    <row r="3725" spans="1:38" x14ac:dyDescent="0.25">
      <c r="A3725">
        <v>3723</v>
      </c>
      <c r="B3725" t="s">
        <v>9174</v>
      </c>
      <c r="C3725" s="6" t="s">
        <v>9175</v>
      </c>
      <c r="D3725">
        <v>49</v>
      </c>
      <c r="E3725" t="s">
        <v>46</v>
      </c>
      <c r="F3725" t="s">
        <v>55</v>
      </c>
      <c r="G3725" t="s">
        <v>250</v>
      </c>
      <c r="J3725" t="s">
        <v>1804</v>
      </c>
      <c r="K3725" t="s">
        <v>82</v>
      </c>
      <c r="L3725" t="s">
        <v>34</v>
      </c>
      <c r="M3725" t="s">
        <v>9176</v>
      </c>
      <c r="N3725" t="s">
        <v>102</v>
      </c>
      <c r="O3725" t="s">
        <v>110</v>
      </c>
      <c r="S3725" t="s">
        <v>9177</v>
      </c>
      <c r="Y3725" t="s">
        <v>42</v>
      </c>
      <c r="AA3725" t="s">
        <v>42</v>
      </c>
      <c r="AC3725" t="s">
        <v>42</v>
      </c>
      <c r="AL3725" t="s">
        <v>43</v>
      </c>
    </row>
    <row r="3726" spans="1:38" x14ac:dyDescent="0.25">
      <c r="A3726">
        <v>3724</v>
      </c>
      <c r="B3726" t="s">
        <v>9178</v>
      </c>
      <c r="C3726" s="6" t="s">
        <v>2599</v>
      </c>
      <c r="D3726">
        <v>27</v>
      </c>
      <c r="E3726" t="s">
        <v>46</v>
      </c>
      <c r="F3726" t="s">
        <v>106</v>
      </c>
      <c r="J3726" t="s">
        <v>93</v>
      </c>
      <c r="N3726" t="s">
        <v>69</v>
      </c>
      <c r="O3726" t="s">
        <v>287</v>
      </c>
      <c r="P3726" t="s">
        <v>93</v>
      </c>
      <c r="S3726" t="s">
        <v>415</v>
      </c>
      <c r="V3726" t="s">
        <v>42</v>
      </c>
      <c r="W3726" t="s">
        <v>42</v>
      </c>
      <c r="AK3726" t="s">
        <v>42</v>
      </c>
      <c r="AL3726" t="s">
        <v>43</v>
      </c>
    </row>
    <row r="3727" spans="1:38" x14ac:dyDescent="0.25">
      <c r="A3727">
        <v>3725</v>
      </c>
      <c r="B3727" t="s">
        <v>9179</v>
      </c>
      <c r="C3727" s="6" t="s">
        <v>6346</v>
      </c>
      <c r="D3727">
        <v>53</v>
      </c>
      <c r="E3727" t="s">
        <v>46</v>
      </c>
      <c r="F3727" t="s">
        <v>55</v>
      </c>
      <c r="G3727" t="s">
        <v>1899</v>
      </c>
      <c r="J3727" t="s">
        <v>1899</v>
      </c>
      <c r="K3727" t="s">
        <v>82</v>
      </c>
      <c r="L3727" t="s">
        <v>70</v>
      </c>
      <c r="N3727" t="s">
        <v>269</v>
      </c>
      <c r="O3727" t="s">
        <v>70</v>
      </c>
      <c r="S3727" t="s">
        <v>84</v>
      </c>
      <c r="U3727" t="s">
        <v>42</v>
      </c>
      <c r="AL3727" t="s">
        <v>43</v>
      </c>
    </row>
    <row r="3728" spans="1:38" x14ac:dyDescent="0.25">
      <c r="A3728">
        <v>3726</v>
      </c>
      <c r="B3728" t="s">
        <v>9180</v>
      </c>
      <c r="C3728" s="6" t="s">
        <v>3204</v>
      </c>
      <c r="D3728">
        <v>29</v>
      </c>
      <c r="E3728" t="s">
        <v>46</v>
      </c>
      <c r="F3728" t="s">
        <v>55</v>
      </c>
      <c r="G3728" t="s">
        <v>624</v>
      </c>
      <c r="H3728" t="s">
        <v>93</v>
      </c>
      <c r="J3728" t="s">
        <v>624</v>
      </c>
      <c r="K3728" t="s">
        <v>93</v>
      </c>
      <c r="L3728" t="s">
        <v>70</v>
      </c>
      <c r="N3728" t="s">
        <v>59</v>
      </c>
      <c r="O3728" t="s">
        <v>70</v>
      </c>
      <c r="S3728" t="s">
        <v>62</v>
      </c>
      <c r="U3728" t="s">
        <v>42</v>
      </c>
      <c r="V3728" t="s">
        <v>42</v>
      </c>
      <c r="AL3728" t="s">
        <v>43</v>
      </c>
    </row>
    <row r="3729" spans="1:38" x14ac:dyDescent="0.25">
      <c r="A3729">
        <v>3727</v>
      </c>
      <c r="B3729" t="s">
        <v>9181</v>
      </c>
      <c r="C3729" s="6" t="s">
        <v>3190</v>
      </c>
      <c r="D3729">
        <v>38</v>
      </c>
      <c r="E3729" t="s">
        <v>46</v>
      </c>
      <c r="F3729" t="s">
        <v>55</v>
      </c>
      <c r="G3729" t="s">
        <v>624</v>
      </c>
      <c r="H3729" t="s">
        <v>93</v>
      </c>
      <c r="I3729" t="s">
        <v>57</v>
      </c>
      <c r="J3729" t="s">
        <v>624</v>
      </c>
      <c r="K3729" t="s">
        <v>93</v>
      </c>
      <c r="L3729" t="s">
        <v>70</v>
      </c>
      <c r="N3729" t="s">
        <v>59</v>
      </c>
      <c r="O3729" t="s">
        <v>70</v>
      </c>
      <c r="P3729" t="s">
        <v>624</v>
      </c>
      <c r="Q3729" t="s">
        <v>93</v>
      </c>
      <c r="S3729" t="s">
        <v>9182</v>
      </c>
      <c r="U3729" t="s">
        <v>42</v>
      </c>
      <c r="V3729" t="s">
        <v>42</v>
      </c>
      <c r="AA3729" t="s">
        <v>42</v>
      </c>
      <c r="AC3729" t="s">
        <v>42</v>
      </c>
      <c r="AK3729" t="s">
        <v>42</v>
      </c>
      <c r="AL3729" t="s">
        <v>43</v>
      </c>
    </row>
    <row r="3730" spans="1:38" x14ac:dyDescent="0.25">
      <c r="A3730">
        <v>3728</v>
      </c>
      <c r="B3730" t="s">
        <v>9183</v>
      </c>
      <c r="C3730" s="6" t="s">
        <v>4046</v>
      </c>
      <c r="D3730">
        <v>46</v>
      </c>
      <c r="E3730" t="s">
        <v>54</v>
      </c>
      <c r="F3730" t="s">
        <v>106</v>
      </c>
      <c r="J3730" t="s">
        <v>146</v>
      </c>
      <c r="K3730" t="s">
        <v>49</v>
      </c>
      <c r="L3730" t="s">
        <v>50</v>
      </c>
      <c r="N3730" t="s">
        <v>59</v>
      </c>
      <c r="O3730" t="s">
        <v>424</v>
      </c>
      <c r="P3730" t="s">
        <v>146</v>
      </c>
      <c r="Q3730" t="s">
        <v>49</v>
      </c>
      <c r="R3730" t="s">
        <v>57</v>
      </c>
      <c r="S3730" t="s">
        <v>9184</v>
      </c>
      <c r="U3730" t="s">
        <v>42</v>
      </c>
      <c r="V3730" t="s">
        <v>42</v>
      </c>
      <c r="W3730" t="s">
        <v>42</v>
      </c>
      <c r="AA3730" t="s">
        <v>42</v>
      </c>
      <c r="AL3730" t="s">
        <v>43</v>
      </c>
    </row>
    <row r="3731" spans="1:38" x14ac:dyDescent="0.25">
      <c r="A3731">
        <v>3729</v>
      </c>
      <c r="B3731" t="s">
        <v>9185</v>
      </c>
      <c r="C3731" s="6" t="s">
        <v>3176</v>
      </c>
      <c r="D3731">
        <v>36</v>
      </c>
      <c r="E3731" t="s">
        <v>46</v>
      </c>
      <c r="F3731" t="s">
        <v>55</v>
      </c>
      <c r="G3731" t="s">
        <v>192</v>
      </c>
      <c r="H3731" t="s">
        <v>82</v>
      </c>
      <c r="I3731" t="s">
        <v>57</v>
      </c>
      <c r="J3731" t="s">
        <v>192</v>
      </c>
      <c r="K3731" t="s">
        <v>82</v>
      </c>
      <c r="L3731" t="s">
        <v>70</v>
      </c>
      <c r="N3731" t="s">
        <v>59</v>
      </c>
      <c r="O3731" t="s">
        <v>70</v>
      </c>
      <c r="P3731" t="s">
        <v>192</v>
      </c>
      <c r="Q3731" t="s">
        <v>82</v>
      </c>
      <c r="R3731" t="s">
        <v>57</v>
      </c>
      <c r="S3731" t="s">
        <v>412</v>
      </c>
      <c r="W3731" t="s">
        <v>42</v>
      </c>
      <c r="AL3731" t="s">
        <v>43</v>
      </c>
    </row>
    <row r="3732" spans="1:38" x14ac:dyDescent="0.25">
      <c r="A3732">
        <v>3730</v>
      </c>
      <c r="B3732" t="s">
        <v>9186</v>
      </c>
      <c r="C3732" s="6" t="s">
        <v>9187</v>
      </c>
      <c r="D3732">
        <v>39</v>
      </c>
      <c r="E3732" t="s">
        <v>46</v>
      </c>
      <c r="F3732" t="s">
        <v>47</v>
      </c>
      <c r="G3732" t="s">
        <v>97</v>
      </c>
      <c r="J3732" t="s">
        <v>97</v>
      </c>
      <c r="K3732" t="s">
        <v>82</v>
      </c>
      <c r="L3732" t="s">
        <v>70</v>
      </c>
      <c r="S3732" t="s">
        <v>9188</v>
      </c>
      <c r="U3732" t="s">
        <v>42</v>
      </c>
      <c r="V3732" t="s">
        <v>42</v>
      </c>
      <c r="AA3732" t="s">
        <v>42</v>
      </c>
      <c r="AL3732" t="s">
        <v>43</v>
      </c>
    </row>
    <row r="3733" spans="1:38" x14ac:dyDescent="0.25">
      <c r="A3733">
        <v>3731</v>
      </c>
      <c r="B3733" t="s">
        <v>9189</v>
      </c>
      <c r="C3733" s="6" t="s">
        <v>344</v>
      </c>
      <c r="D3733">
        <v>59</v>
      </c>
      <c r="E3733" t="s">
        <v>46</v>
      </c>
      <c r="F3733" t="s">
        <v>47</v>
      </c>
      <c r="G3733" t="s">
        <v>93</v>
      </c>
      <c r="H3733" t="s">
        <v>93</v>
      </c>
      <c r="I3733" t="s">
        <v>57</v>
      </c>
      <c r="J3733" t="s">
        <v>93</v>
      </c>
      <c r="K3733" t="s">
        <v>93</v>
      </c>
      <c r="L3733" t="s">
        <v>50</v>
      </c>
      <c r="N3733" t="s">
        <v>59</v>
      </c>
      <c r="O3733" t="s">
        <v>70</v>
      </c>
      <c r="P3733" t="s">
        <v>93</v>
      </c>
      <c r="Q3733" t="s">
        <v>93</v>
      </c>
      <c r="R3733" t="s">
        <v>57</v>
      </c>
      <c r="S3733" t="s">
        <v>9190</v>
      </c>
      <c r="U3733" t="s">
        <v>42</v>
      </c>
      <c r="W3733" t="s">
        <v>42</v>
      </c>
      <c r="X3733" t="s">
        <v>42</v>
      </c>
      <c r="AD3733" t="s">
        <v>42</v>
      </c>
      <c r="AL3733" t="s">
        <v>43</v>
      </c>
    </row>
    <row r="3734" spans="1:38" x14ac:dyDescent="0.25">
      <c r="A3734">
        <v>3732</v>
      </c>
      <c r="B3734" t="s">
        <v>9191</v>
      </c>
      <c r="C3734" s="6" t="s">
        <v>5730</v>
      </c>
      <c r="D3734">
        <v>49</v>
      </c>
      <c r="E3734" t="s">
        <v>54</v>
      </c>
      <c r="F3734" t="s">
        <v>55</v>
      </c>
      <c r="G3734" t="s">
        <v>93</v>
      </c>
      <c r="J3734" t="s">
        <v>93</v>
      </c>
      <c r="K3734" t="s">
        <v>93</v>
      </c>
      <c r="L3734" t="s">
        <v>70</v>
      </c>
      <c r="N3734" t="s">
        <v>102</v>
      </c>
      <c r="O3734" t="s">
        <v>70</v>
      </c>
      <c r="S3734" t="s">
        <v>9192</v>
      </c>
      <c r="V3734" t="s">
        <v>42</v>
      </c>
      <c r="AC3734" t="s">
        <v>42</v>
      </c>
      <c r="AD3734" t="s">
        <v>42</v>
      </c>
      <c r="AL3734" t="s">
        <v>43</v>
      </c>
    </row>
    <row r="3735" spans="1:38" x14ac:dyDescent="0.25">
      <c r="A3735">
        <v>3733</v>
      </c>
      <c r="B3735" t="s">
        <v>9193</v>
      </c>
      <c r="C3735" s="6" t="s">
        <v>9194</v>
      </c>
      <c r="D3735">
        <v>51</v>
      </c>
      <c r="E3735" t="s">
        <v>54</v>
      </c>
      <c r="F3735" t="s">
        <v>47</v>
      </c>
      <c r="G3735" t="s">
        <v>82</v>
      </c>
      <c r="H3735" t="s">
        <v>82</v>
      </c>
      <c r="J3735" t="s">
        <v>82</v>
      </c>
      <c r="K3735" t="s">
        <v>82</v>
      </c>
      <c r="L3735" t="s">
        <v>70</v>
      </c>
      <c r="N3735" t="s">
        <v>166</v>
      </c>
      <c r="O3735" t="s">
        <v>60</v>
      </c>
      <c r="S3735" t="s">
        <v>4414</v>
      </c>
      <c r="V3735" t="s">
        <v>42</v>
      </c>
      <c r="AL3735" t="s">
        <v>43</v>
      </c>
    </row>
    <row r="3736" spans="1:38" x14ac:dyDescent="0.25">
      <c r="A3736">
        <v>3734</v>
      </c>
      <c r="B3736" t="s">
        <v>9195</v>
      </c>
      <c r="C3736" s="6" t="s">
        <v>9196</v>
      </c>
      <c r="D3736">
        <v>27</v>
      </c>
      <c r="E3736" t="s">
        <v>46</v>
      </c>
      <c r="F3736" t="s">
        <v>47</v>
      </c>
      <c r="G3736" t="s">
        <v>93</v>
      </c>
      <c r="H3736" t="s">
        <v>93</v>
      </c>
      <c r="J3736" t="s">
        <v>93</v>
      </c>
      <c r="K3736" t="s">
        <v>93</v>
      </c>
      <c r="L3736" t="s">
        <v>34</v>
      </c>
      <c r="M3736" t="s">
        <v>8813</v>
      </c>
      <c r="N3736" t="s">
        <v>102</v>
      </c>
      <c r="O3736" t="s">
        <v>8813</v>
      </c>
      <c r="S3736" t="s">
        <v>712</v>
      </c>
      <c r="AI3736" t="s">
        <v>713</v>
      </c>
      <c r="AL3736" t="s">
        <v>43</v>
      </c>
    </row>
    <row r="3737" spans="1:38" x14ac:dyDescent="0.25">
      <c r="A3737">
        <v>3735</v>
      </c>
      <c r="B3737" t="s">
        <v>9197</v>
      </c>
      <c r="C3737" s="6" t="s">
        <v>2951</v>
      </c>
      <c r="D3737">
        <v>28</v>
      </c>
      <c r="E3737" t="s">
        <v>54</v>
      </c>
      <c r="F3737" t="s">
        <v>55</v>
      </c>
      <c r="G3737" t="s">
        <v>320</v>
      </c>
      <c r="H3737" t="s">
        <v>49</v>
      </c>
      <c r="I3737" t="s">
        <v>57</v>
      </c>
      <c r="J3737" t="s">
        <v>151</v>
      </c>
      <c r="K3737" t="s">
        <v>93</v>
      </c>
      <c r="L3737" t="s">
        <v>50</v>
      </c>
      <c r="N3737" t="s">
        <v>59</v>
      </c>
      <c r="O3737" t="s">
        <v>70</v>
      </c>
      <c r="P3737" t="s">
        <v>320</v>
      </c>
      <c r="Q3737" t="s">
        <v>49</v>
      </c>
      <c r="R3737" t="s">
        <v>57</v>
      </c>
      <c r="S3737" t="s">
        <v>159</v>
      </c>
      <c r="U3737" t="s">
        <v>42</v>
      </c>
      <c r="W3737" t="s">
        <v>42</v>
      </c>
      <c r="AL3737" t="s">
        <v>43</v>
      </c>
    </row>
    <row r="3738" spans="1:38" x14ac:dyDescent="0.25">
      <c r="A3738">
        <v>3736</v>
      </c>
      <c r="B3738" t="s">
        <v>9198</v>
      </c>
      <c r="C3738" s="6" t="s">
        <v>6441</v>
      </c>
      <c r="D3738">
        <v>54</v>
      </c>
      <c r="E3738" t="s">
        <v>46</v>
      </c>
      <c r="F3738" t="s">
        <v>55</v>
      </c>
      <c r="G3738" t="s">
        <v>1731</v>
      </c>
      <c r="H3738" t="s">
        <v>93</v>
      </c>
      <c r="J3738" t="s">
        <v>208</v>
      </c>
      <c r="K3738" t="s">
        <v>93</v>
      </c>
      <c r="L3738" t="s">
        <v>50</v>
      </c>
      <c r="N3738" t="s">
        <v>1042</v>
      </c>
      <c r="O3738" t="s">
        <v>70</v>
      </c>
      <c r="S3738" t="s">
        <v>9199</v>
      </c>
      <c r="AC3738" t="s">
        <v>42</v>
      </c>
      <c r="AI3738" t="s">
        <v>18</v>
      </c>
      <c r="AL3738" t="s">
        <v>43</v>
      </c>
    </row>
    <row r="3739" spans="1:38" x14ac:dyDescent="0.25">
      <c r="A3739">
        <v>3737</v>
      </c>
      <c r="B3739" t="s">
        <v>9200</v>
      </c>
      <c r="C3739" s="6" t="s">
        <v>960</v>
      </c>
      <c r="D3739">
        <v>58</v>
      </c>
      <c r="E3739" t="s">
        <v>54</v>
      </c>
      <c r="F3739" t="s">
        <v>55</v>
      </c>
      <c r="G3739" t="s">
        <v>93</v>
      </c>
      <c r="H3739" t="s">
        <v>93</v>
      </c>
      <c r="I3739" t="s">
        <v>57</v>
      </c>
      <c r="J3739" t="s">
        <v>93</v>
      </c>
      <c r="K3739" t="s">
        <v>93</v>
      </c>
      <c r="L3739" t="s">
        <v>70</v>
      </c>
      <c r="N3739" t="s">
        <v>1760</v>
      </c>
      <c r="O3739" t="s">
        <v>70</v>
      </c>
      <c r="P3739" t="s">
        <v>93</v>
      </c>
      <c r="Q3739" t="s">
        <v>93</v>
      </c>
      <c r="R3739" t="s">
        <v>57</v>
      </c>
      <c r="S3739" t="s">
        <v>9201</v>
      </c>
      <c r="AD3739" t="s">
        <v>42</v>
      </c>
      <c r="AL3739" t="s">
        <v>43</v>
      </c>
    </row>
    <row r="3740" spans="1:38" x14ac:dyDescent="0.25">
      <c r="A3740">
        <v>3738</v>
      </c>
      <c r="B3740" t="s">
        <v>9202</v>
      </c>
      <c r="C3740" s="6" t="s">
        <v>2824</v>
      </c>
      <c r="D3740">
        <v>27</v>
      </c>
      <c r="E3740" t="s">
        <v>46</v>
      </c>
      <c r="F3740" t="s">
        <v>732</v>
      </c>
      <c r="G3740" t="s">
        <v>1243</v>
      </c>
      <c r="H3740" t="s">
        <v>82</v>
      </c>
      <c r="I3740" t="s">
        <v>57</v>
      </c>
      <c r="J3740" t="s">
        <v>82</v>
      </c>
      <c r="K3740" t="s">
        <v>82</v>
      </c>
      <c r="L3740" t="s">
        <v>50</v>
      </c>
      <c r="N3740" t="s">
        <v>59</v>
      </c>
      <c r="O3740" t="s">
        <v>210</v>
      </c>
      <c r="P3740" t="s">
        <v>82</v>
      </c>
      <c r="Q3740" t="s">
        <v>82</v>
      </c>
      <c r="S3740" t="s">
        <v>9203</v>
      </c>
      <c r="AJ3740" t="s">
        <v>42</v>
      </c>
      <c r="AK3740" t="s">
        <v>42</v>
      </c>
      <c r="AL3740" t="s">
        <v>43</v>
      </c>
    </row>
    <row r="3741" spans="1:38" x14ac:dyDescent="0.25">
      <c r="A3741">
        <v>3739</v>
      </c>
      <c r="B3741" t="s">
        <v>9204</v>
      </c>
      <c r="C3741" s="6" t="s">
        <v>2178</v>
      </c>
      <c r="D3741">
        <v>49</v>
      </c>
      <c r="E3741" t="s">
        <v>54</v>
      </c>
      <c r="F3741" t="s">
        <v>55</v>
      </c>
      <c r="G3741" t="s">
        <v>128</v>
      </c>
      <c r="H3741" t="s">
        <v>142</v>
      </c>
      <c r="I3741" t="s">
        <v>57</v>
      </c>
      <c r="J3741" t="s">
        <v>128</v>
      </c>
      <c r="K3741" t="s">
        <v>142</v>
      </c>
      <c r="L3741" t="s">
        <v>70</v>
      </c>
      <c r="N3741" t="s">
        <v>170</v>
      </c>
      <c r="O3741" t="s">
        <v>70</v>
      </c>
      <c r="P3741" t="s">
        <v>128</v>
      </c>
      <c r="Q3741" t="s">
        <v>142</v>
      </c>
      <c r="R3741" t="s">
        <v>57</v>
      </c>
      <c r="S3741" t="s">
        <v>9205</v>
      </c>
      <c r="U3741" t="s">
        <v>42</v>
      </c>
      <c r="V3741" t="s">
        <v>42</v>
      </c>
      <c r="W3741" t="s">
        <v>42</v>
      </c>
      <c r="AC3741" t="s">
        <v>42</v>
      </c>
      <c r="AL3741" t="s">
        <v>43</v>
      </c>
    </row>
    <row r="3742" spans="1:38" x14ac:dyDescent="0.25">
      <c r="A3742">
        <v>3740</v>
      </c>
      <c r="B3742" t="s">
        <v>9206</v>
      </c>
      <c r="C3742" s="6" t="s">
        <v>1439</v>
      </c>
      <c r="D3742">
        <v>43</v>
      </c>
      <c r="E3742" t="s">
        <v>46</v>
      </c>
      <c r="F3742" t="s">
        <v>55</v>
      </c>
      <c r="G3742" t="s">
        <v>178</v>
      </c>
      <c r="H3742" t="s">
        <v>82</v>
      </c>
      <c r="I3742" t="s">
        <v>57</v>
      </c>
      <c r="J3742" t="s">
        <v>178</v>
      </c>
      <c r="K3742" t="s">
        <v>82</v>
      </c>
      <c r="L3742" t="s">
        <v>50</v>
      </c>
      <c r="N3742" t="s">
        <v>59</v>
      </c>
      <c r="O3742" t="s">
        <v>110</v>
      </c>
      <c r="P3742" t="s">
        <v>178</v>
      </c>
      <c r="Q3742" t="s">
        <v>82</v>
      </c>
      <c r="S3742" t="s">
        <v>9207</v>
      </c>
      <c r="AJ3742" t="s">
        <v>42</v>
      </c>
      <c r="AK3742" t="s">
        <v>42</v>
      </c>
      <c r="AL3742" t="s">
        <v>43</v>
      </c>
    </row>
    <row r="3743" spans="1:38" x14ac:dyDescent="0.25">
      <c r="A3743">
        <v>3741</v>
      </c>
      <c r="B3743" t="s">
        <v>9208</v>
      </c>
      <c r="C3743" s="6" t="s">
        <v>6121</v>
      </c>
      <c r="D3743">
        <v>58</v>
      </c>
      <c r="E3743" t="s">
        <v>54</v>
      </c>
      <c r="F3743" t="s">
        <v>55</v>
      </c>
      <c r="G3743" t="s">
        <v>442</v>
      </c>
      <c r="H3743" t="s">
        <v>49</v>
      </c>
      <c r="J3743" t="s">
        <v>58</v>
      </c>
      <c r="K3743" t="s">
        <v>49</v>
      </c>
      <c r="L3743" t="s">
        <v>50</v>
      </c>
      <c r="N3743" t="s">
        <v>170</v>
      </c>
      <c r="O3743" t="s">
        <v>60</v>
      </c>
      <c r="S3743" t="s">
        <v>9209</v>
      </c>
      <c r="W3743" t="s">
        <v>9210</v>
      </c>
      <c r="AC3743" t="s">
        <v>42</v>
      </c>
      <c r="AI3743" t="s">
        <v>9211</v>
      </c>
      <c r="AL3743" t="s">
        <v>43</v>
      </c>
    </row>
    <row r="3744" spans="1:38" x14ac:dyDescent="0.25">
      <c r="A3744">
        <v>3742</v>
      </c>
      <c r="B3744" t="s">
        <v>9212</v>
      </c>
      <c r="C3744" s="6" t="s">
        <v>4209</v>
      </c>
      <c r="D3744">
        <v>29</v>
      </c>
      <c r="E3744" t="s">
        <v>46</v>
      </c>
      <c r="F3744" t="s">
        <v>47</v>
      </c>
      <c r="G3744" t="s">
        <v>93</v>
      </c>
      <c r="H3744" t="s">
        <v>93</v>
      </c>
      <c r="I3744" t="s">
        <v>57</v>
      </c>
      <c r="J3744" t="s">
        <v>93</v>
      </c>
      <c r="K3744" t="s">
        <v>93</v>
      </c>
      <c r="L3744" t="s">
        <v>70</v>
      </c>
      <c r="O3744" t="s">
        <v>70</v>
      </c>
      <c r="S3744" t="s">
        <v>3234</v>
      </c>
      <c r="U3744" t="s">
        <v>42</v>
      </c>
      <c r="AC3744" t="s">
        <v>42</v>
      </c>
      <c r="AK3744" t="s">
        <v>42</v>
      </c>
      <c r="AL3744" t="s">
        <v>43</v>
      </c>
    </row>
    <row r="3745" spans="1:38" x14ac:dyDescent="0.25">
      <c r="A3745">
        <v>3743</v>
      </c>
      <c r="B3745" t="s">
        <v>9213</v>
      </c>
      <c r="C3745" s="6" t="s">
        <v>1858</v>
      </c>
      <c r="D3745">
        <v>58</v>
      </c>
      <c r="E3745" t="s">
        <v>46</v>
      </c>
      <c r="F3745" t="s">
        <v>55</v>
      </c>
      <c r="G3745" t="s">
        <v>136</v>
      </c>
      <c r="H3745" t="s">
        <v>137</v>
      </c>
      <c r="J3745" t="s">
        <v>136</v>
      </c>
      <c r="K3745" t="s">
        <v>137</v>
      </c>
      <c r="L3745" t="s">
        <v>50</v>
      </c>
      <c r="N3745" t="s">
        <v>59</v>
      </c>
      <c r="O3745" t="s">
        <v>70</v>
      </c>
      <c r="S3745" t="s">
        <v>4414</v>
      </c>
      <c r="V3745" t="s">
        <v>42</v>
      </c>
      <c r="AL3745" t="s">
        <v>43</v>
      </c>
    </row>
    <row r="3746" spans="1:38" x14ac:dyDescent="0.25">
      <c r="A3746">
        <v>3744</v>
      </c>
      <c r="B3746" t="s">
        <v>9214</v>
      </c>
      <c r="C3746" s="6" t="s">
        <v>1812</v>
      </c>
      <c r="D3746">
        <v>50</v>
      </c>
      <c r="E3746" t="s">
        <v>46</v>
      </c>
      <c r="F3746" t="s">
        <v>55</v>
      </c>
      <c r="G3746" t="s">
        <v>107</v>
      </c>
      <c r="H3746" t="s">
        <v>49</v>
      </c>
      <c r="I3746" t="s">
        <v>57</v>
      </c>
      <c r="J3746" t="s">
        <v>146</v>
      </c>
      <c r="K3746" t="s">
        <v>49</v>
      </c>
      <c r="L3746" t="s">
        <v>50</v>
      </c>
      <c r="O3746" t="s">
        <v>70</v>
      </c>
      <c r="S3746" t="s">
        <v>9215</v>
      </c>
      <c r="U3746" t="s">
        <v>42</v>
      </c>
      <c r="AA3746" t="s">
        <v>42</v>
      </c>
      <c r="AK3746" t="s">
        <v>42</v>
      </c>
      <c r="AL3746" t="s">
        <v>43</v>
      </c>
    </row>
    <row r="3747" spans="1:38" x14ac:dyDescent="0.25">
      <c r="A3747">
        <v>3745</v>
      </c>
      <c r="B3747" t="s">
        <v>9216</v>
      </c>
      <c r="C3747" s="6" t="s">
        <v>3289</v>
      </c>
      <c r="D3747">
        <v>53</v>
      </c>
      <c r="E3747" t="s">
        <v>46</v>
      </c>
      <c r="F3747" t="s">
        <v>55</v>
      </c>
      <c r="J3747" t="s">
        <v>101</v>
      </c>
      <c r="K3747" t="s">
        <v>101</v>
      </c>
      <c r="L3747" t="s">
        <v>34</v>
      </c>
      <c r="M3747" t="s">
        <v>9217</v>
      </c>
      <c r="N3747" t="s">
        <v>59</v>
      </c>
      <c r="O3747" t="s">
        <v>60</v>
      </c>
      <c r="P3747" t="s">
        <v>101</v>
      </c>
      <c r="Q3747" t="s">
        <v>101</v>
      </c>
      <c r="R3747" t="s">
        <v>57</v>
      </c>
      <c r="S3747" t="s">
        <v>9218</v>
      </c>
      <c r="W3747" t="s">
        <v>42</v>
      </c>
      <c r="X3747" t="s">
        <v>42</v>
      </c>
      <c r="AA3747" t="s">
        <v>42</v>
      </c>
      <c r="AL3747" t="s">
        <v>43</v>
      </c>
    </row>
    <row r="3748" spans="1:38" x14ac:dyDescent="0.25">
      <c r="A3748">
        <v>3746</v>
      </c>
      <c r="B3748" t="s">
        <v>9219</v>
      </c>
      <c r="C3748" s="6" t="s">
        <v>4898</v>
      </c>
      <c r="D3748">
        <v>39</v>
      </c>
      <c r="E3748" t="s">
        <v>46</v>
      </c>
      <c r="F3748" t="s">
        <v>55</v>
      </c>
      <c r="G3748" t="s">
        <v>238</v>
      </c>
      <c r="H3748" t="s">
        <v>93</v>
      </c>
      <c r="I3748" t="s">
        <v>57</v>
      </c>
      <c r="J3748" t="s">
        <v>418</v>
      </c>
      <c r="L3748" t="s">
        <v>70</v>
      </c>
      <c r="M3748" t="s">
        <v>1718</v>
      </c>
      <c r="N3748" t="s">
        <v>170</v>
      </c>
      <c r="O3748" t="s">
        <v>70</v>
      </c>
      <c r="P3748" t="s">
        <v>418</v>
      </c>
      <c r="S3748" t="s">
        <v>9220</v>
      </c>
      <c r="W3748" t="s">
        <v>42</v>
      </c>
      <c r="Y3748" t="s">
        <v>42</v>
      </c>
      <c r="AK3748" t="s">
        <v>42</v>
      </c>
      <c r="AL3748" t="s">
        <v>43</v>
      </c>
    </row>
    <row r="3749" spans="1:38" x14ac:dyDescent="0.25">
      <c r="A3749">
        <v>3747</v>
      </c>
      <c r="B3749" t="s">
        <v>9221</v>
      </c>
      <c r="C3749" s="6" t="s">
        <v>9222</v>
      </c>
      <c r="D3749">
        <v>54</v>
      </c>
      <c r="E3749" t="s">
        <v>54</v>
      </c>
      <c r="F3749" t="s">
        <v>55</v>
      </c>
      <c r="G3749" t="s">
        <v>150</v>
      </c>
      <c r="H3749" t="s">
        <v>93</v>
      </c>
      <c r="I3749" t="s">
        <v>57</v>
      </c>
      <c r="J3749" t="s">
        <v>151</v>
      </c>
      <c r="L3749" t="s">
        <v>50</v>
      </c>
      <c r="N3749" t="s">
        <v>59</v>
      </c>
      <c r="O3749" t="s">
        <v>70</v>
      </c>
      <c r="P3749" t="s">
        <v>150</v>
      </c>
      <c r="S3749" t="s">
        <v>9223</v>
      </c>
      <c r="AJ3749" t="s">
        <v>42</v>
      </c>
      <c r="AK3749" t="s">
        <v>42</v>
      </c>
      <c r="AL3749" t="s">
        <v>43</v>
      </c>
    </row>
    <row r="3750" spans="1:38" x14ac:dyDescent="0.25">
      <c r="A3750">
        <v>3748</v>
      </c>
      <c r="B3750" t="s">
        <v>9224</v>
      </c>
      <c r="C3750" s="6" t="s">
        <v>2548</v>
      </c>
      <c r="D3750">
        <v>30</v>
      </c>
      <c r="E3750" t="s">
        <v>46</v>
      </c>
      <c r="F3750" t="s">
        <v>55</v>
      </c>
      <c r="G3750" t="s">
        <v>4539</v>
      </c>
      <c r="H3750" t="s">
        <v>142</v>
      </c>
      <c r="I3750" t="s">
        <v>57</v>
      </c>
      <c r="J3750" t="s">
        <v>4539</v>
      </c>
      <c r="K3750" t="s">
        <v>142</v>
      </c>
      <c r="L3750" t="s">
        <v>70</v>
      </c>
      <c r="N3750" t="s">
        <v>59</v>
      </c>
      <c r="O3750" t="s">
        <v>70</v>
      </c>
      <c r="P3750" t="s">
        <v>4539</v>
      </c>
      <c r="Q3750" t="s">
        <v>142</v>
      </c>
      <c r="S3750" t="s">
        <v>412</v>
      </c>
      <c r="W3750" t="s">
        <v>42</v>
      </c>
      <c r="AK3750" t="s">
        <v>42</v>
      </c>
      <c r="AL3750" t="s">
        <v>43</v>
      </c>
    </row>
    <row r="3751" spans="1:38" x14ac:dyDescent="0.25">
      <c r="A3751">
        <v>3749</v>
      </c>
      <c r="B3751" t="s">
        <v>9225</v>
      </c>
      <c r="C3751" s="6" t="s">
        <v>2832</v>
      </c>
      <c r="D3751">
        <v>28</v>
      </c>
      <c r="E3751" t="s">
        <v>46</v>
      </c>
      <c r="F3751" t="s">
        <v>47</v>
      </c>
      <c r="G3751" t="s">
        <v>150</v>
      </c>
      <c r="H3751" t="s">
        <v>93</v>
      </c>
      <c r="I3751" t="s">
        <v>57</v>
      </c>
      <c r="J3751" t="s">
        <v>151</v>
      </c>
      <c r="K3751" t="s">
        <v>93</v>
      </c>
      <c r="L3751" t="s">
        <v>50</v>
      </c>
      <c r="N3751" t="s">
        <v>59</v>
      </c>
      <c r="O3751" t="s">
        <v>70</v>
      </c>
      <c r="P3751" t="s">
        <v>150</v>
      </c>
      <c r="Q3751" t="s">
        <v>93</v>
      </c>
      <c r="R3751" t="s">
        <v>57</v>
      </c>
      <c r="S3751" t="s">
        <v>9226</v>
      </c>
      <c r="V3751" t="s">
        <v>42</v>
      </c>
      <c r="W3751" t="s">
        <v>42</v>
      </c>
      <c r="X3751" t="s">
        <v>42</v>
      </c>
      <c r="AL3751" t="s">
        <v>43</v>
      </c>
    </row>
    <row r="3752" spans="1:38" x14ac:dyDescent="0.25">
      <c r="A3752">
        <v>3750</v>
      </c>
      <c r="B3752" t="s">
        <v>9227</v>
      </c>
      <c r="C3752" s="6" t="s">
        <v>1547</v>
      </c>
      <c r="D3752">
        <v>38</v>
      </c>
      <c r="E3752" t="s">
        <v>54</v>
      </c>
      <c r="F3752" t="s">
        <v>55</v>
      </c>
      <c r="G3752" t="s">
        <v>178</v>
      </c>
      <c r="J3752" t="s">
        <v>178</v>
      </c>
      <c r="K3752" t="s">
        <v>82</v>
      </c>
      <c r="L3752" t="s">
        <v>70</v>
      </c>
      <c r="N3752" t="s">
        <v>329</v>
      </c>
      <c r="O3752" t="s">
        <v>70</v>
      </c>
      <c r="S3752" t="s">
        <v>9228</v>
      </c>
      <c r="W3752" t="s">
        <v>42</v>
      </c>
      <c r="AC3752" t="s">
        <v>42</v>
      </c>
      <c r="AI3752" t="s">
        <v>1528</v>
      </c>
      <c r="AL3752" t="s">
        <v>43</v>
      </c>
    </row>
    <row r="3753" spans="1:38" x14ac:dyDescent="0.25">
      <c r="A3753">
        <v>3751</v>
      </c>
      <c r="B3753" t="s">
        <v>9229</v>
      </c>
      <c r="C3753" s="6" t="s">
        <v>9230</v>
      </c>
      <c r="D3753">
        <v>28</v>
      </c>
      <c r="E3753" t="s">
        <v>46</v>
      </c>
      <c r="F3753" t="s">
        <v>55</v>
      </c>
      <c r="G3753" t="s">
        <v>1037</v>
      </c>
      <c r="J3753" t="s">
        <v>9231</v>
      </c>
      <c r="K3753" t="s">
        <v>251</v>
      </c>
      <c r="L3753" t="s">
        <v>34</v>
      </c>
      <c r="M3753" t="s">
        <v>9232</v>
      </c>
      <c r="N3753" t="s">
        <v>69</v>
      </c>
      <c r="O3753" t="s">
        <v>287</v>
      </c>
      <c r="S3753" t="s">
        <v>342</v>
      </c>
      <c r="U3753" t="s">
        <v>42</v>
      </c>
      <c r="AL3753" t="s">
        <v>43</v>
      </c>
    </row>
    <row r="3754" spans="1:38" x14ac:dyDescent="0.25">
      <c r="A3754">
        <v>3752</v>
      </c>
      <c r="B3754" t="s">
        <v>9233</v>
      </c>
      <c r="C3754" s="6" t="s">
        <v>6162</v>
      </c>
      <c r="D3754">
        <v>65</v>
      </c>
      <c r="E3754" t="s">
        <v>54</v>
      </c>
      <c r="F3754" t="s">
        <v>55</v>
      </c>
      <c r="G3754" t="s">
        <v>58</v>
      </c>
      <c r="H3754" t="s">
        <v>49</v>
      </c>
      <c r="I3754" t="s">
        <v>57</v>
      </c>
      <c r="J3754" t="s">
        <v>58</v>
      </c>
      <c r="K3754" t="s">
        <v>49</v>
      </c>
      <c r="L3754" t="s">
        <v>70</v>
      </c>
      <c r="N3754" t="s">
        <v>2042</v>
      </c>
      <c r="O3754" t="s">
        <v>70</v>
      </c>
      <c r="P3754" t="s">
        <v>58</v>
      </c>
      <c r="Q3754" t="s">
        <v>49</v>
      </c>
      <c r="S3754" t="s">
        <v>9234</v>
      </c>
      <c r="Y3754" t="s">
        <v>42</v>
      </c>
      <c r="AA3754" t="s">
        <v>42</v>
      </c>
      <c r="AK3754" t="s">
        <v>42</v>
      </c>
      <c r="AL3754" t="s">
        <v>43</v>
      </c>
    </row>
    <row r="3755" spans="1:38" x14ac:dyDescent="0.25">
      <c r="A3755">
        <v>3753</v>
      </c>
      <c r="B3755" t="s">
        <v>9235</v>
      </c>
      <c r="C3755" s="6" t="s">
        <v>8107</v>
      </c>
      <c r="D3755">
        <v>53</v>
      </c>
      <c r="E3755" t="s">
        <v>46</v>
      </c>
      <c r="F3755" t="s">
        <v>55</v>
      </c>
      <c r="G3755" t="s">
        <v>909</v>
      </c>
      <c r="H3755" t="s">
        <v>93</v>
      </c>
      <c r="J3755" t="s">
        <v>909</v>
      </c>
      <c r="K3755" t="s">
        <v>93</v>
      </c>
      <c r="L3755" t="s">
        <v>70</v>
      </c>
      <c r="N3755" t="s">
        <v>102</v>
      </c>
      <c r="O3755" t="s">
        <v>70</v>
      </c>
      <c r="S3755" t="s">
        <v>125</v>
      </c>
      <c r="AD3755" t="s">
        <v>42</v>
      </c>
      <c r="AL3755" t="s">
        <v>43</v>
      </c>
    </row>
    <row r="3756" spans="1:38" x14ac:dyDescent="0.25">
      <c r="A3756">
        <v>3754</v>
      </c>
      <c r="B3756" t="s">
        <v>9236</v>
      </c>
      <c r="C3756" s="6" t="s">
        <v>2134</v>
      </c>
      <c r="D3756">
        <v>25</v>
      </c>
      <c r="E3756" t="s">
        <v>54</v>
      </c>
      <c r="F3756" t="s">
        <v>55</v>
      </c>
      <c r="G3756" t="s">
        <v>107</v>
      </c>
      <c r="H3756" t="s">
        <v>49</v>
      </c>
      <c r="I3756" t="s">
        <v>57</v>
      </c>
      <c r="J3756" t="s">
        <v>146</v>
      </c>
      <c r="K3756" t="s">
        <v>49</v>
      </c>
      <c r="L3756" t="s">
        <v>50</v>
      </c>
      <c r="N3756" t="s">
        <v>350</v>
      </c>
      <c r="O3756" t="s">
        <v>70</v>
      </c>
      <c r="P3756" t="s">
        <v>107</v>
      </c>
      <c r="Q3756" t="s">
        <v>49</v>
      </c>
      <c r="R3756" t="s">
        <v>57</v>
      </c>
      <c r="S3756" t="s">
        <v>9237</v>
      </c>
      <c r="U3756" t="s">
        <v>42</v>
      </c>
      <c r="W3756" t="s">
        <v>42</v>
      </c>
      <c r="X3756" t="s">
        <v>42</v>
      </c>
      <c r="AL3756" t="s">
        <v>43</v>
      </c>
    </row>
    <row r="3757" spans="1:38" x14ac:dyDescent="0.25">
      <c r="A3757">
        <v>3755</v>
      </c>
      <c r="B3757" t="s">
        <v>9238</v>
      </c>
      <c r="C3757" s="6" t="s">
        <v>9239</v>
      </c>
      <c r="D3757">
        <v>55</v>
      </c>
      <c r="E3757" t="s">
        <v>46</v>
      </c>
      <c r="F3757" t="s">
        <v>106</v>
      </c>
      <c r="G3757" t="s">
        <v>82</v>
      </c>
      <c r="H3757" t="s">
        <v>82</v>
      </c>
      <c r="I3757" t="s">
        <v>57</v>
      </c>
      <c r="J3757" t="s">
        <v>82</v>
      </c>
      <c r="L3757" t="s">
        <v>50</v>
      </c>
      <c r="N3757" t="s">
        <v>69</v>
      </c>
      <c r="O3757" t="s">
        <v>9240</v>
      </c>
      <c r="P3757" t="s">
        <v>82</v>
      </c>
      <c r="S3757" t="s">
        <v>9241</v>
      </c>
      <c r="U3757" t="s">
        <v>42</v>
      </c>
      <c r="W3757" t="s">
        <v>42</v>
      </c>
      <c r="AK3757" t="s">
        <v>42</v>
      </c>
      <c r="AL3757" t="s">
        <v>43</v>
      </c>
    </row>
    <row r="3758" spans="1:38" x14ac:dyDescent="0.25">
      <c r="A3758">
        <v>3756</v>
      </c>
      <c r="B3758" t="s">
        <v>9242</v>
      </c>
      <c r="C3758" s="6" t="s">
        <v>4368</v>
      </c>
      <c r="D3758">
        <v>48</v>
      </c>
      <c r="E3758" t="s">
        <v>46</v>
      </c>
      <c r="F3758" t="s">
        <v>55</v>
      </c>
      <c r="G3758" t="s">
        <v>208</v>
      </c>
      <c r="H3758" t="s">
        <v>93</v>
      </c>
      <c r="I3758" t="s">
        <v>57</v>
      </c>
      <c r="J3758" t="s">
        <v>208</v>
      </c>
      <c r="L3758" t="s">
        <v>50</v>
      </c>
      <c r="N3758" t="s">
        <v>69</v>
      </c>
      <c r="O3758" t="s">
        <v>287</v>
      </c>
      <c r="P3758" t="s">
        <v>208</v>
      </c>
      <c r="S3758" t="s">
        <v>9243</v>
      </c>
      <c r="W3758" t="s">
        <v>42</v>
      </c>
      <c r="AC3758" t="s">
        <v>42</v>
      </c>
      <c r="AK3758" t="s">
        <v>42</v>
      </c>
      <c r="AL3758" t="s">
        <v>43</v>
      </c>
    </row>
    <row r="3759" spans="1:38" x14ac:dyDescent="0.25">
      <c r="A3759">
        <v>3757</v>
      </c>
      <c r="B3759" t="s">
        <v>9244</v>
      </c>
      <c r="C3759" s="6" t="s">
        <v>9245</v>
      </c>
      <c r="D3759">
        <v>47</v>
      </c>
      <c r="E3759" t="s">
        <v>46</v>
      </c>
      <c r="F3759" t="s">
        <v>55</v>
      </c>
      <c r="G3759" t="s">
        <v>165</v>
      </c>
      <c r="H3759" t="s">
        <v>93</v>
      </c>
      <c r="I3759" t="s">
        <v>57</v>
      </c>
      <c r="J3759" t="s">
        <v>165</v>
      </c>
      <c r="K3759" t="s">
        <v>93</v>
      </c>
      <c r="L3759" t="s">
        <v>50</v>
      </c>
      <c r="N3759" t="s">
        <v>166</v>
      </c>
      <c r="O3759" t="s">
        <v>70</v>
      </c>
      <c r="P3759" t="s">
        <v>165</v>
      </c>
      <c r="Q3759" t="s">
        <v>93</v>
      </c>
      <c r="S3759" t="s">
        <v>873</v>
      </c>
      <c r="V3759" t="s">
        <v>42</v>
      </c>
      <c r="AL3759" t="s">
        <v>43</v>
      </c>
    </row>
    <row r="3760" spans="1:38" x14ac:dyDescent="0.25">
      <c r="A3760">
        <v>3758</v>
      </c>
      <c r="B3760" t="s">
        <v>9246</v>
      </c>
      <c r="C3760" s="6" t="s">
        <v>9247</v>
      </c>
      <c r="D3760">
        <v>52</v>
      </c>
      <c r="E3760" t="s">
        <v>46</v>
      </c>
      <c r="F3760" t="s">
        <v>55</v>
      </c>
      <c r="G3760" t="s">
        <v>201</v>
      </c>
      <c r="H3760" t="s">
        <v>202</v>
      </c>
      <c r="J3760" t="s">
        <v>201</v>
      </c>
      <c r="K3760" t="s">
        <v>202</v>
      </c>
      <c r="L3760" t="s">
        <v>70</v>
      </c>
      <c r="N3760" t="s">
        <v>269</v>
      </c>
      <c r="O3760" t="s">
        <v>70</v>
      </c>
      <c r="S3760" t="s">
        <v>89</v>
      </c>
      <c r="U3760" t="s">
        <v>42</v>
      </c>
      <c r="AL3760" t="s">
        <v>43</v>
      </c>
    </row>
    <row r="3761" spans="1:38" x14ac:dyDescent="0.25">
      <c r="A3761">
        <v>3759</v>
      </c>
      <c r="B3761" t="s">
        <v>9248</v>
      </c>
      <c r="C3761" s="6" t="s">
        <v>2539</v>
      </c>
      <c r="D3761">
        <v>20</v>
      </c>
      <c r="E3761" t="s">
        <v>54</v>
      </c>
      <c r="F3761" t="s">
        <v>55</v>
      </c>
      <c r="G3761" t="s">
        <v>341</v>
      </c>
      <c r="H3761" t="s">
        <v>101</v>
      </c>
      <c r="I3761" t="s">
        <v>57</v>
      </c>
      <c r="J3761" t="s">
        <v>341</v>
      </c>
      <c r="K3761" t="s">
        <v>101</v>
      </c>
      <c r="L3761" t="s">
        <v>70</v>
      </c>
      <c r="N3761" t="s">
        <v>59</v>
      </c>
      <c r="O3761" t="s">
        <v>70</v>
      </c>
      <c r="P3761" t="s">
        <v>341</v>
      </c>
      <c r="Q3761" t="s">
        <v>101</v>
      </c>
      <c r="R3761" t="s">
        <v>57</v>
      </c>
      <c r="S3761" t="s">
        <v>159</v>
      </c>
      <c r="U3761" t="s">
        <v>42</v>
      </c>
      <c r="W3761" t="s">
        <v>42</v>
      </c>
      <c r="AL3761" t="s">
        <v>43</v>
      </c>
    </row>
    <row r="3762" spans="1:38" x14ac:dyDescent="0.25">
      <c r="A3762">
        <v>3760</v>
      </c>
      <c r="B3762" t="s">
        <v>9249</v>
      </c>
      <c r="C3762" s="6" t="s">
        <v>5786</v>
      </c>
      <c r="D3762">
        <v>37</v>
      </c>
      <c r="E3762" t="s">
        <v>46</v>
      </c>
      <c r="F3762" t="s">
        <v>55</v>
      </c>
      <c r="G3762" t="s">
        <v>346</v>
      </c>
      <c r="H3762" t="s">
        <v>93</v>
      </c>
      <c r="I3762" t="s">
        <v>57</v>
      </c>
      <c r="J3762" t="s">
        <v>346</v>
      </c>
      <c r="L3762" t="s">
        <v>70</v>
      </c>
      <c r="N3762" t="s">
        <v>69</v>
      </c>
      <c r="O3762" t="s">
        <v>70</v>
      </c>
      <c r="P3762" t="s">
        <v>346</v>
      </c>
      <c r="S3762" t="s">
        <v>412</v>
      </c>
      <c r="W3762" t="s">
        <v>42</v>
      </c>
      <c r="AK3762" t="s">
        <v>42</v>
      </c>
      <c r="AL3762" t="s">
        <v>43</v>
      </c>
    </row>
    <row r="3763" spans="1:38" x14ac:dyDescent="0.25">
      <c r="A3763">
        <v>3761</v>
      </c>
      <c r="B3763" t="s">
        <v>9250</v>
      </c>
      <c r="C3763" s="6" t="s">
        <v>605</v>
      </c>
      <c r="D3763">
        <v>32</v>
      </c>
      <c r="E3763" t="s">
        <v>46</v>
      </c>
      <c r="F3763" t="s">
        <v>55</v>
      </c>
      <c r="G3763" t="s">
        <v>238</v>
      </c>
      <c r="H3763" t="s">
        <v>93</v>
      </c>
      <c r="I3763" t="s">
        <v>57</v>
      </c>
      <c r="J3763" t="s">
        <v>238</v>
      </c>
      <c r="K3763" t="s">
        <v>93</v>
      </c>
      <c r="L3763" t="s">
        <v>70</v>
      </c>
      <c r="O3763" t="s">
        <v>34</v>
      </c>
      <c r="P3763" t="s">
        <v>238</v>
      </c>
      <c r="Q3763" t="s">
        <v>93</v>
      </c>
      <c r="R3763" t="s">
        <v>57</v>
      </c>
      <c r="S3763" t="s">
        <v>9251</v>
      </c>
      <c r="V3763" t="s">
        <v>42</v>
      </c>
      <c r="W3763" t="s">
        <v>42</v>
      </c>
      <c r="Y3763" t="s">
        <v>42</v>
      </c>
      <c r="AK3763" t="s">
        <v>42</v>
      </c>
      <c r="AL3763" t="s">
        <v>43</v>
      </c>
    </row>
    <row r="3764" spans="1:38" x14ac:dyDescent="0.25">
      <c r="A3764">
        <v>3762</v>
      </c>
      <c r="B3764" t="s">
        <v>9252</v>
      </c>
      <c r="C3764" s="6" t="s">
        <v>9253</v>
      </c>
      <c r="D3764">
        <v>43</v>
      </c>
      <c r="E3764" t="s">
        <v>46</v>
      </c>
      <c r="F3764" t="s">
        <v>55</v>
      </c>
      <c r="G3764" t="s">
        <v>1676</v>
      </c>
      <c r="H3764" t="s">
        <v>137</v>
      </c>
      <c r="I3764" t="s">
        <v>57</v>
      </c>
      <c r="J3764" t="s">
        <v>1676</v>
      </c>
      <c r="K3764" t="s">
        <v>137</v>
      </c>
      <c r="L3764" t="s">
        <v>70</v>
      </c>
      <c r="O3764" t="s">
        <v>70</v>
      </c>
      <c r="P3764" t="s">
        <v>1676</v>
      </c>
      <c r="Q3764" t="s">
        <v>137</v>
      </c>
      <c r="R3764" t="s">
        <v>57</v>
      </c>
      <c r="S3764" t="s">
        <v>9254</v>
      </c>
      <c r="U3764" t="s">
        <v>42</v>
      </c>
      <c r="V3764" t="s">
        <v>42</v>
      </c>
      <c r="AK3764" t="s">
        <v>42</v>
      </c>
      <c r="AL3764" t="s">
        <v>43</v>
      </c>
    </row>
    <row r="3765" spans="1:38" x14ac:dyDescent="0.25">
      <c r="A3765">
        <v>3763</v>
      </c>
      <c r="B3765" t="s">
        <v>9255</v>
      </c>
      <c r="C3765" s="6" t="s">
        <v>5433</v>
      </c>
      <c r="D3765">
        <v>40</v>
      </c>
      <c r="E3765" t="s">
        <v>46</v>
      </c>
      <c r="F3765" t="s">
        <v>55</v>
      </c>
      <c r="J3765" t="s">
        <v>260</v>
      </c>
      <c r="K3765" t="s">
        <v>49</v>
      </c>
      <c r="L3765" t="s">
        <v>34</v>
      </c>
      <c r="M3765" t="s">
        <v>2795</v>
      </c>
      <c r="N3765" t="s">
        <v>170</v>
      </c>
      <c r="O3765" t="s">
        <v>70</v>
      </c>
      <c r="P3765" t="s">
        <v>260</v>
      </c>
      <c r="Q3765" t="s">
        <v>49</v>
      </c>
      <c r="R3765" t="s">
        <v>57</v>
      </c>
      <c r="S3765" t="s">
        <v>9256</v>
      </c>
      <c r="V3765" t="s">
        <v>42</v>
      </c>
      <c r="Y3765" t="s">
        <v>42</v>
      </c>
      <c r="AC3765" t="s">
        <v>42</v>
      </c>
      <c r="AL3765" t="s">
        <v>43</v>
      </c>
    </row>
    <row r="3766" spans="1:38" x14ac:dyDescent="0.25">
      <c r="A3766">
        <v>3764</v>
      </c>
      <c r="B3766" t="s">
        <v>9257</v>
      </c>
      <c r="C3766" s="6" t="s">
        <v>5847</v>
      </c>
      <c r="D3766">
        <v>20</v>
      </c>
      <c r="E3766" t="s">
        <v>54</v>
      </c>
      <c r="F3766" t="s">
        <v>732</v>
      </c>
      <c r="G3766" t="s">
        <v>260</v>
      </c>
      <c r="J3766" t="s">
        <v>260</v>
      </c>
      <c r="K3766" t="s">
        <v>49</v>
      </c>
      <c r="L3766" t="s">
        <v>50</v>
      </c>
      <c r="N3766" t="s">
        <v>59</v>
      </c>
      <c r="O3766" t="s">
        <v>34</v>
      </c>
      <c r="S3766" t="s">
        <v>5764</v>
      </c>
      <c r="U3766" t="s">
        <v>42</v>
      </c>
      <c r="AL3766" t="s">
        <v>43</v>
      </c>
    </row>
    <row r="3767" spans="1:38" x14ac:dyDescent="0.25">
      <c r="A3767">
        <v>3765</v>
      </c>
      <c r="B3767" t="s">
        <v>9258</v>
      </c>
      <c r="C3767" s="6" t="s">
        <v>3342</v>
      </c>
      <c r="D3767">
        <v>34</v>
      </c>
      <c r="E3767" t="s">
        <v>54</v>
      </c>
      <c r="F3767" t="s">
        <v>55</v>
      </c>
      <c r="G3767" t="s">
        <v>178</v>
      </c>
      <c r="H3767" t="s">
        <v>82</v>
      </c>
      <c r="I3767" t="s">
        <v>57</v>
      </c>
      <c r="J3767" t="s">
        <v>178</v>
      </c>
      <c r="K3767" t="s">
        <v>82</v>
      </c>
      <c r="L3767" t="s">
        <v>70</v>
      </c>
      <c r="O3767" t="s">
        <v>70</v>
      </c>
      <c r="S3767" t="s">
        <v>9259</v>
      </c>
      <c r="AB3767" t="s">
        <v>42</v>
      </c>
      <c r="AC3767" t="s">
        <v>42</v>
      </c>
      <c r="AK3767" t="s">
        <v>42</v>
      </c>
      <c r="AL3767" t="s">
        <v>43</v>
      </c>
    </row>
    <row r="3768" spans="1:38" x14ac:dyDescent="0.25">
      <c r="A3768">
        <v>3766</v>
      </c>
      <c r="B3768" t="s">
        <v>9260</v>
      </c>
      <c r="C3768" s="6" t="s">
        <v>5101</v>
      </c>
      <c r="D3768">
        <v>55</v>
      </c>
      <c r="E3768" t="s">
        <v>46</v>
      </c>
      <c r="F3768" t="s">
        <v>55</v>
      </c>
      <c r="G3768" t="s">
        <v>146</v>
      </c>
      <c r="H3768" t="s">
        <v>49</v>
      </c>
      <c r="I3768" t="s">
        <v>57</v>
      </c>
      <c r="J3768" t="s">
        <v>146</v>
      </c>
      <c r="K3768" t="s">
        <v>49</v>
      </c>
      <c r="L3768" t="s">
        <v>70</v>
      </c>
      <c r="O3768" t="s">
        <v>70</v>
      </c>
      <c r="P3768" t="s">
        <v>146</v>
      </c>
      <c r="Q3768" t="s">
        <v>49</v>
      </c>
      <c r="R3768" t="s">
        <v>57</v>
      </c>
      <c r="S3768" t="s">
        <v>9261</v>
      </c>
      <c r="U3768" t="s">
        <v>42</v>
      </c>
      <c r="V3768" t="s">
        <v>42</v>
      </c>
      <c r="AD3768" t="s">
        <v>42</v>
      </c>
      <c r="AK3768" t="s">
        <v>42</v>
      </c>
      <c r="AL3768" t="s">
        <v>43</v>
      </c>
    </row>
    <row r="3769" spans="1:38" x14ac:dyDescent="0.25">
      <c r="A3769">
        <v>3767</v>
      </c>
      <c r="B3769" t="s">
        <v>9262</v>
      </c>
      <c r="C3769" s="6" t="s">
        <v>9263</v>
      </c>
      <c r="D3769">
        <v>60</v>
      </c>
      <c r="E3769" t="s">
        <v>46</v>
      </c>
      <c r="F3769" t="s">
        <v>47</v>
      </c>
      <c r="G3769" t="s">
        <v>165</v>
      </c>
      <c r="H3769" t="s">
        <v>93</v>
      </c>
      <c r="I3769" t="s">
        <v>57</v>
      </c>
      <c r="J3769" t="s">
        <v>165</v>
      </c>
      <c r="K3769" t="s">
        <v>93</v>
      </c>
      <c r="L3769" t="s">
        <v>70</v>
      </c>
      <c r="N3769" t="s">
        <v>170</v>
      </c>
      <c r="O3769" t="s">
        <v>70</v>
      </c>
      <c r="P3769" t="s">
        <v>165</v>
      </c>
      <c r="Q3769" t="s">
        <v>93</v>
      </c>
      <c r="R3769" t="s">
        <v>57</v>
      </c>
      <c r="S3769" t="s">
        <v>9264</v>
      </c>
      <c r="W3769" t="s">
        <v>42</v>
      </c>
      <c r="X3769" t="s">
        <v>42</v>
      </c>
      <c r="AA3769" t="s">
        <v>42</v>
      </c>
      <c r="AL3769" t="s">
        <v>43</v>
      </c>
    </row>
    <row r="3770" spans="1:38" x14ac:dyDescent="0.25">
      <c r="A3770">
        <v>3768</v>
      </c>
      <c r="B3770" t="s">
        <v>9265</v>
      </c>
      <c r="C3770" s="6" t="s">
        <v>2607</v>
      </c>
      <c r="D3770">
        <v>52</v>
      </c>
      <c r="E3770" t="s">
        <v>46</v>
      </c>
      <c r="F3770" t="s">
        <v>55</v>
      </c>
      <c r="G3770" t="s">
        <v>81</v>
      </c>
      <c r="H3770" t="s">
        <v>82</v>
      </c>
      <c r="I3770" t="s">
        <v>57</v>
      </c>
      <c r="J3770" t="s">
        <v>81</v>
      </c>
      <c r="K3770" t="s">
        <v>82</v>
      </c>
      <c r="L3770" t="s">
        <v>70</v>
      </c>
      <c r="N3770" t="s">
        <v>59</v>
      </c>
      <c r="O3770" t="s">
        <v>70</v>
      </c>
      <c r="P3770" t="s">
        <v>81</v>
      </c>
      <c r="Q3770" t="s">
        <v>82</v>
      </c>
      <c r="S3770" t="s">
        <v>9266</v>
      </c>
      <c r="U3770" t="s">
        <v>42</v>
      </c>
      <c r="W3770" t="s">
        <v>42</v>
      </c>
      <c r="AC3770" t="s">
        <v>42</v>
      </c>
      <c r="AD3770" t="s">
        <v>42</v>
      </c>
      <c r="AK3770" t="s">
        <v>42</v>
      </c>
      <c r="AL3770" t="s">
        <v>43</v>
      </c>
    </row>
    <row r="3771" spans="1:38" x14ac:dyDescent="0.25">
      <c r="A3771">
        <v>3769</v>
      </c>
      <c r="B3771" t="s">
        <v>9267</v>
      </c>
      <c r="C3771" s="6" t="s">
        <v>9268</v>
      </c>
      <c r="D3771">
        <v>39</v>
      </c>
      <c r="E3771" t="s">
        <v>46</v>
      </c>
      <c r="F3771" t="s">
        <v>47</v>
      </c>
      <c r="G3771" t="s">
        <v>178</v>
      </c>
      <c r="H3771" t="s">
        <v>82</v>
      </c>
      <c r="J3771" t="s">
        <v>178</v>
      </c>
      <c r="K3771" t="s">
        <v>82</v>
      </c>
      <c r="L3771" t="s">
        <v>50</v>
      </c>
      <c r="N3771" t="s">
        <v>9269</v>
      </c>
      <c r="O3771" t="s">
        <v>287</v>
      </c>
      <c r="S3771" t="s">
        <v>89</v>
      </c>
      <c r="U3771" t="s">
        <v>42</v>
      </c>
      <c r="AL3771" t="s">
        <v>43</v>
      </c>
    </row>
    <row r="3772" spans="1:38" x14ac:dyDescent="0.25">
      <c r="A3772">
        <v>3770</v>
      </c>
      <c r="B3772" t="s">
        <v>9270</v>
      </c>
      <c r="C3772" s="6" t="s">
        <v>9271</v>
      </c>
      <c r="D3772">
        <v>45</v>
      </c>
      <c r="E3772" t="s">
        <v>46</v>
      </c>
      <c r="F3772" t="s">
        <v>55</v>
      </c>
      <c r="G3772" t="s">
        <v>422</v>
      </c>
      <c r="H3772" t="s">
        <v>82</v>
      </c>
      <c r="I3772" t="s">
        <v>57</v>
      </c>
      <c r="J3772" t="s">
        <v>422</v>
      </c>
      <c r="K3772" t="s">
        <v>82</v>
      </c>
      <c r="L3772" t="s">
        <v>70</v>
      </c>
      <c r="O3772" t="s">
        <v>70</v>
      </c>
      <c r="P3772" t="s">
        <v>422</v>
      </c>
      <c r="Q3772" t="s">
        <v>82</v>
      </c>
      <c r="R3772" t="s">
        <v>57</v>
      </c>
      <c r="S3772" t="s">
        <v>9272</v>
      </c>
      <c r="U3772" t="s">
        <v>42</v>
      </c>
      <c r="W3772" t="s">
        <v>42</v>
      </c>
      <c r="AA3772" t="s">
        <v>42</v>
      </c>
      <c r="AK3772" t="s">
        <v>42</v>
      </c>
      <c r="AL3772" t="s">
        <v>43</v>
      </c>
    </row>
    <row r="3773" spans="1:38" x14ac:dyDescent="0.25">
      <c r="A3773">
        <v>3771</v>
      </c>
      <c r="B3773" t="s">
        <v>9273</v>
      </c>
      <c r="C3773" s="6" t="s">
        <v>1763</v>
      </c>
      <c r="D3773">
        <v>54</v>
      </c>
      <c r="E3773" t="s">
        <v>46</v>
      </c>
      <c r="F3773" t="s">
        <v>55</v>
      </c>
      <c r="G3773" t="s">
        <v>178</v>
      </c>
      <c r="H3773" t="s">
        <v>82</v>
      </c>
      <c r="I3773" t="s">
        <v>57</v>
      </c>
      <c r="J3773" t="s">
        <v>178</v>
      </c>
      <c r="K3773" t="s">
        <v>82</v>
      </c>
      <c r="L3773" t="s">
        <v>70</v>
      </c>
      <c r="N3773" t="s">
        <v>170</v>
      </c>
      <c r="O3773" t="s">
        <v>70</v>
      </c>
      <c r="P3773" t="s">
        <v>178</v>
      </c>
      <c r="Q3773" t="s">
        <v>82</v>
      </c>
      <c r="R3773" t="s">
        <v>57</v>
      </c>
      <c r="S3773" t="s">
        <v>412</v>
      </c>
      <c r="W3773" t="s">
        <v>42</v>
      </c>
      <c r="AL3773" t="s">
        <v>43</v>
      </c>
    </row>
    <row r="3774" spans="1:38" x14ac:dyDescent="0.25">
      <c r="A3774">
        <v>3772</v>
      </c>
      <c r="B3774" t="s">
        <v>9274</v>
      </c>
      <c r="C3774" s="6" t="s">
        <v>9275</v>
      </c>
      <c r="D3774">
        <v>29</v>
      </c>
      <c r="E3774" t="s">
        <v>46</v>
      </c>
      <c r="F3774" t="s">
        <v>55</v>
      </c>
      <c r="G3774" t="s">
        <v>93</v>
      </c>
      <c r="H3774" t="s">
        <v>93</v>
      </c>
      <c r="I3774" t="s">
        <v>57</v>
      </c>
      <c r="J3774" t="s">
        <v>93</v>
      </c>
      <c r="K3774" t="s">
        <v>93</v>
      </c>
      <c r="L3774" t="s">
        <v>34</v>
      </c>
      <c r="M3774" t="s">
        <v>9276</v>
      </c>
      <c r="N3774" t="s">
        <v>59</v>
      </c>
      <c r="O3774" t="s">
        <v>110</v>
      </c>
      <c r="P3774" t="s">
        <v>93</v>
      </c>
      <c r="Q3774" t="s">
        <v>93</v>
      </c>
      <c r="R3774" t="s">
        <v>57</v>
      </c>
      <c r="S3774" t="s">
        <v>2493</v>
      </c>
      <c r="W3774" t="s">
        <v>42</v>
      </c>
      <c r="AA3774" t="s">
        <v>42</v>
      </c>
      <c r="AL3774" t="s">
        <v>43</v>
      </c>
    </row>
    <row r="3775" spans="1:38" x14ac:dyDescent="0.25">
      <c r="A3775">
        <v>3773</v>
      </c>
      <c r="B3775" t="s">
        <v>9277</v>
      </c>
      <c r="C3775" s="6" t="s">
        <v>6214</v>
      </c>
      <c r="D3775">
        <v>57</v>
      </c>
      <c r="E3775" t="s">
        <v>54</v>
      </c>
      <c r="F3775" t="s">
        <v>47</v>
      </c>
      <c r="G3775" t="s">
        <v>82</v>
      </c>
      <c r="J3775" t="s">
        <v>82</v>
      </c>
      <c r="K3775" t="s">
        <v>82</v>
      </c>
      <c r="L3775" t="s">
        <v>50</v>
      </c>
      <c r="N3775" t="s">
        <v>170</v>
      </c>
      <c r="O3775" t="s">
        <v>70</v>
      </c>
      <c r="S3775" t="s">
        <v>9278</v>
      </c>
      <c r="V3775" t="s">
        <v>42</v>
      </c>
      <c r="AL3775" t="s">
        <v>43</v>
      </c>
    </row>
    <row r="3776" spans="1:38" x14ac:dyDescent="0.25">
      <c r="A3776">
        <v>3774</v>
      </c>
      <c r="B3776" t="s">
        <v>9279</v>
      </c>
      <c r="C3776" s="6" t="s">
        <v>3384</v>
      </c>
      <c r="D3776">
        <v>38</v>
      </c>
      <c r="E3776" t="s">
        <v>54</v>
      </c>
      <c r="F3776" t="s">
        <v>47</v>
      </c>
      <c r="G3776" t="s">
        <v>93</v>
      </c>
      <c r="H3776" t="s">
        <v>93</v>
      </c>
      <c r="J3776" t="s">
        <v>93</v>
      </c>
      <c r="K3776" t="s">
        <v>93</v>
      </c>
      <c r="L3776" t="s">
        <v>34</v>
      </c>
      <c r="M3776" t="s">
        <v>8545</v>
      </c>
      <c r="N3776" t="s">
        <v>59</v>
      </c>
      <c r="O3776" t="s">
        <v>34</v>
      </c>
      <c r="S3776" t="s">
        <v>1012</v>
      </c>
      <c r="V3776" t="s">
        <v>42</v>
      </c>
      <c r="AL3776" t="s">
        <v>43</v>
      </c>
    </row>
    <row r="3777" spans="1:38" x14ac:dyDescent="0.25">
      <c r="A3777">
        <v>3775</v>
      </c>
      <c r="B3777" t="s">
        <v>9280</v>
      </c>
      <c r="C3777" s="6" t="s">
        <v>3375</v>
      </c>
      <c r="D3777">
        <v>60</v>
      </c>
      <c r="E3777" t="s">
        <v>46</v>
      </c>
      <c r="F3777" t="s">
        <v>55</v>
      </c>
      <c r="G3777" t="s">
        <v>201</v>
      </c>
      <c r="H3777" t="s">
        <v>202</v>
      </c>
      <c r="I3777" t="s">
        <v>57</v>
      </c>
      <c r="J3777" t="s">
        <v>201</v>
      </c>
      <c r="K3777" t="s">
        <v>202</v>
      </c>
      <c r="L3777" t="s">
        <v>70</v>
      </c>
      <c r="N3777" t="s">
        <v>350</v>
      </c>
      <c r="O3777" t="s">
        <v>70</v>
      </c>
      <c r="P3777" t="s">
        <v>201</v>
      </c>
      <c r="Q3777" t="s">
        <v>202</v>
      </c>
      <c r="S3777" t="s">
        <v>9281</v>
      </c>
      <c r="W3777" t="s">
        <v>42</v>
      </c>
      <c r="X3777" t="s">
        <v>42</v>
      </c>
      <c r="AD3777" t="s">
        <v>42</v>
      </c>
      <c r="AK3777" t="s">
        <v>42</v>
      </c>
      <c r="AL3777" t="s">
        <v>43</v>
      </c>
    </row>
    <row r="3778" spans="1:38" x14ac:dyDescent="0.25">
      <c r="A3778">
        <v>3776</v>
      </c>
      <c r="B3778" t="s">
        <v>9282</v>
      </c>
      <c r="C3778" s="6" t="s">
        <v>2292</v>
      </c>
      <c r="D3778">
        <v>20</v>
      </c>
      <c r="E3778" t="s">
        <v>46</v>
      </c>
      <c r="F3778" t="s">
        <v>55</v>
      </c>
      <c r="G3778" t="s">
        <v>146</v>
      </c>
      <c r="H3778" t="s">
        <v>49</v>
      </c>
      <c r="I3778" t="s">
        <v>57</v>
      </c>
      <c r="J3778" t="s">
        <v>146</v>
      </c>
      <c r="K3778" t="s">
        <v>49</v>
      </c>
      <c r="L3778" t="s">
        <v>50</v>
      </c>
      <c r="O3778" t="s">
        <v>70</v>
      </c>
      <c r="P3778" t="s">
        <v>146</v>
      </c>
      <c r="Q3778" t="s">
        <v>49</v>
      </c>
      <c r="R3778" t="s">
        <v>57</v>
      </c>
      <c r="S3778" t="s">
        <v>538</v>
      </c>
      <c r="U3778" t="s">
        <v>42</v>
      </c>
      <c r="AK3778" t="s">
        <v>42</v>
      </c>
      <c r="AL3778" t="s">
        <v>43</v>
      </c>
    </row>
    <row r="3779" spans="1:38" x14ac:dyDescent="0.25">
      <c r="A3779">
        <v>3777</v>
      </c>
      <c r="B3779" t="s">
        <v>9283</v>
      </c>
      <c r="C3779" s="6" t="s">
        <v>3128</v>
      </c>
      <c r="D3779">
        <v>61</v>
      </c>
      <c r="E3779" t="s">
        <v>46</v>
      </c>
      <c r="F3779" t="s">
        <v>55</v>
      </c>
      <c r="G3779" t="s">
        <v>7727</v>
      </c>
      <c r="H3779" t="s">
        <v>82</v>
      </c>
      <c r="I3779" t="s">
        <v>57</v>
      </c>
      <c r="J3779" t="s">
        <v>7727</v>
      </c>
      <c r="L3779" t="s">
        <v>70</v>
      </c>
      <c r="N3779" t="s">
        <v>69</v>
      </c>
      <c r="O3779" t="s">
        <v>70</v>
      </c>
      <c r="P3779" t="s">
        <v>7727</v>
      </c>
      <c r="S3779" t="s">
        <v>3675</v>
      </c>
      <c r="U3779" t="s">
        <v>42</v>
      </c>
      <c r="W3779" t="s">
        <v>42</v>
      </c>
      <c r="AK3779" t="s">
        <v>42</v>
      </c>
      <c r="AL3779" t="s">
        <v>43</v>
      </c>
    </row>
    <row r="3780" spans="1:38" x14ac:dyDescent="0.25">
      <c r="A3780">
        <v>3778</v>
      </c>
      <c r="B3780" t="s">
        <v>9284</v>
      </c>
      <c r="C3780" s="6" t="s">
        <v>3508</v>
      </c>
      <c r="D3780">
        <v>44</v>
      </c>
      <c r="E3780" t="s">
        <v>46</v>
      </c>
      <c r="F3780" t="s">
        <v>55</v>
      </c>
      <c r="G3780" t="s">
        <v>81</v>
      </c>
      <c r="H3780" t="s">
        <v>82</v>
      </c>
      <c r="I3780" t="s">
        <v>57</v>
      </c>
      <c r="J3780" t="s">
        <v>81</v>
      </c>
      <c r="K3780" t="s">
        <v>82</v>
      </c>
      <c r="L3780" t="s">
        <v>70</v>
      </c>
      <c r="N3780" t="s">
        <v>59</v>
      </c>
      <c r="O3780" t="s">
        <v>70</v>
      </c>
      <c r="S3780" t="s">
        <v>9285</v>
      </c>
      <c r="W3780" t="s">
        <v>42</v>
      </c>
      <c r="AA3780" t="s">
        <v>42</v>
      </c>
      <c r="AE3780" t="s">
        <v>42</v>
      </c>
      <c r="AK3780" t="s">
        <v>42</v>
      </c>
      <c r="AL3780" t="s">
        <v>43</v>
      </c>
    </row>
    <row r="3781" spans="1:38" x14ac:dyDescent="0.25">
      <c r="A3781">
        <v>3779</v>
      </c>
      <c r="B3781" t="s">
        <v>9286</v>
      </c>
      <c r="C3781" s="6" t="s">
        <v>5871</v>
      </c>
      <c r="D3781">
        <v>35</v>
      </c>
      <c r="E3781" t="s">
        <v>54</v>
      </c>
      <c r="F3781" t="s">
        <v>55</v>
      </c>
      <c r="G3781" t="s">
        <v>9089</v>
      </c>
      <c r="H3781" t="s">
        <v>49</v>
      </c>
      <c r="I3781" t="s">
        <v>57</v>
      </c>
      <c r="J3781" t="s">
        <v>9089</v>
      </c>
      <c r="K3781" t="s">
        <v>49</v>
      </c>
      <c r="L3781" t="s">
        <v>70</v>
      </c>
      <c r="O3781" t="s">
        <v>70</v>
      </c>
      <c r="P3781" t="s">
        <v>9089</v>
      </c>
      <c r="R3781" t="s">
        <v>57</v>
      </c>
      <c r="S3781" t="s">
        <v>9287</v>
      </c>
      <c r="AA3781" t="s">
        <v>42</v>
      </c>
      <c r="AB3781" t="s">
        <v>42</v>
      </c>
      <c r="AC3781" t="s">
        <v>42</v>
      </c>
      <c r="AK3781" t="s">
        <v>42</v>
      </c>
      <c r="AL3781" t="s">
        <v>43</v>
      </c>
    </row>
    <row r="3782" spans="1:38" x14ac:dyDescent="0.25">
      <c r="A3782">
        <v>3780</v>
      </c>
      <c r="B3782" t="s">
        <v>9288</v>
      </c>
      <c r="C3782" s="6" t="s">
        <v>936</v>
      </c>
      <c r="D3782">
        <v>56</v>
      </c>
      <c r="E3782" t="s">
        <v>46</v>
      </c>
      <c r="F3782" t="s">
        <v>55</v>
      </c>
      <c r="G3782" t="s">
        <v>1243</v>
      </c>
      <c r="H3782" t="s">
        <v>82</v>
      </c>
      <c r="I3782" t="s">
        <v>57</v>
      </c>
      <c r="J3782" t="s">
        <v>1243</v>
      </c>
      <c r="K3782" t="s">
        <v>82</v>
      </c>
      <c r="L3782" t="s">
        <v>70</v>
      </c>
      <c r="N3782" t="s">
        <v>166</v>
      </c>
      <c r="O3782" t="s">
        <v>70</v>
      </c>
      <c r="P3782" t="s">
        <v>1243</v>
      </c>
      <c r="Q3782" t="s">
        <v>82</v>
      </c>
      <c r="S3782" t="s">
        <v>9289</v>
      </c>
      <c r="W3782" t="s">
        <v>42</v>
      </c>
      <c r="AA3782" t="s">
        <v>42</v>
      </c>
      <c r="AK3782" t="s">
        <v>42</v>
      </c>
      <c r="AL3782" t="s">
        <v>43</v>
      </c>
    </row>
    <row r="3783" spans="1:38" x14ac:dyDescent="0.25">
      <c r="A3783">
        <v>3781</v>
      </c>
      <c r="B3783" t="s">
        <v>9290</v>
      </c>
      <c r="C3783" s="6" t="s">
        <v>2599</v>
      </c>
      <c r="D3783">
        <v>56</v>
      </c>
      <c r="E3783" t="s">
        <v>46</v>
      </c>
      <c r="F3783" t="s">
        <v>55</v>
      </c>
      <c r="G3783" t="s">
        <v>208</v>
      </c>
      <c r="H3783" t="s">
        <v>93</v>
      </c>
      <c r="I3783" t="s">
        <v>57</v>
      </c>
      <c r="J3783" t="s">
        <v>208</v>
      </c>
      <c r="L3783" t="s">
        <v>50</v>
      </c>
      <c r="N3783" t="s">
        <v>59</v>
      </c>
      <c r="O3783" t="s">
        <v>70</v>
      </c>
      <c r="P3783" t="s">
        <v>208</v>
      </c>
      <c r="S3783" t="s">
        <v>9291</v>
      </c>
      <c r="U3783" t="s">
        <v>42</v>
      </c>
      <c r="W3783" t="s">
        <v>42</v>
      </c>
      <c r="AA3783" t="s">
        <v>42</v>
      </c>
      <c r="AE3783" t="s">
        <v>42</v>
      </c>
      <c r="AK3783" t="s">
        <v>42</v>
      </c>
      <c r="AL3783" t="s">
        <v>43</v>
      </c>
    </row>
    <row r="3784" spans="1:38" x14ac:dyDescent="0.25">
      <c r="A3784">
        <v>3782</v>
      </c>
      <c r="B3784" t="s">
        <v>9292</v>
      </c>
      <c r="C3784" s="6" t="s">
        <v>3901</v>
      </c>
      <c r="D3784">
        <v>59</v>
      </c>
      <c r="E3784" t="s">
        <v>46</v>
      </c>
      <c r="F3784" t="s">
        <v>47</v>
      </c>
      <c r="G3784" t="s">
        <v>1213</v>
      </c>
      <c r="H3784" t="s">
        <v>9293</v>
      </c>
      <c r="I3784" t="s">
        <v>67</v>
      </c>
      <c r="J3784" t="s">
        <v>93</v>
      </c>
      <c r="L3784" t="s">
        <v>50</v>
      </c>
      <c r="N3784" t="s">
        <v>59</v>
      </c>
      <c r="O3784" t="s">
        <v>60</v>
      </c>
      <c r="P3784" t="s">
        <v>61</v>
      </c>
      <c r="S3784" t="s">
        <v>9294</v>
      </c>
      <c r="V3784" t="s">
        <v>42</v>
      </c>
      <c r="AL3784" t="s">
        <v>43</v>
      </c>
    </row>
    <row r="3785" spans="1:38" x14ac:dyDescent="0.25">
      <c r="A3785">
        <v>3783</v>
      </c>
      <c r="B3785" t="s">
        <v>9295</v>
      </c>
      <c r="C3785" s="6" t="s">
        <v>2594</v>
      </c>
      <c r="D3785">
        <v>44</v>
      </c>
      <c r="E3785" t="s">
        <v>54</v>
      </c>
      <c r="F3785" t="s">
        <v>47</v>
      </c>
      <c r="G3785" t="s">
        <v>146</v>
      </c>
      <c r="H3785" t="s">
        <v>49</v>
      </c>
      <c r="I3785" t="s">
        <v>57</v>
      </c>
      <c r="J3785" t="s">
        <v>146</v>
      </c>
      <c r="K3785" t="s">
        <v>49</v>
      </c>
      <c r="L3785" t="s">
        <v>70</v>
      </c>
      <c r="N3785" t="s">
        <v>166</v>
      </c>
      <c r="O3785" t="s">
        <v>70</v>
      </c>
      <c r="P3785" t="s">
        <v>146</v>
      </c>
      <c r="Q3785" t="s">
        <v>49</v>
      </c>
      <c r="S3785" t="s">
        <v>9296</v>
      </c>
      <c r="V3785" t="s">
        <v>42</v>
      </c>
      <c r="AL3785" t="s">
        <v>43</v>
      </c>
    </row>
    <row r="3786" spans="1:38" x14ac:dyDescent="0.25">
      <c r="A3786">
        <v>3784</v>
      </c>
      <c r="B3786" t="s">
        <v>9297</v>
      </c>
      <c r="C3786" s="6" t="s">
        <v>4346</v>
      </c>
      <c r="D3786">
        <v>56</v>
      </c>
      <c r="E3786" t="s">
        <v>54</v>
      </c>
      <c r="F3786" t="s">
        <v>55</v>
      </c>
      <c r="G3786" t="s">
        <v>208</v>
      </c>
      <c r="J3786" t="s">
        <v>208</v>
      </c>
      <c r="L3786" t="s">
        <v>70</v>
      </c>
      <c r="N3786" t="s">
        <v>102</v>
      </c>
      <c r="O3786" t="s">
        <v>70</v>
      </c>
      <c r="S3786" t="s">
        <v>9298</v>
      </c>
      <c r="Y3786" t="s">
        <v>42</v>
      </c>
      <c r="AE3786" t="s">
        <v>42</v>
      </c>
      <c r="AL3786" t="s">
        <v>43</v>
      </c>
    </row>
    <row r="3787" spans="1:38" x14ac:dyDescent="0.25">
      <c r="A3787">
        <v>3785</v>
      </c>
      <c r="B3787" t="s">
        <v>9299</v>
      </c>
      <c r="C3787" s="6" t="s">
        <v>632</v>
      </c>
      <c r="D3787">
        <v>54</v>
      </c>
      <c r="E3787" t="s">
        <v>46</v>
      </c>
      <c r="F3787" t="s">
        <v>47</v>
      </c>
      <c r="G3787" t="s">
        <v>82</v>
      </c>
      <c r="H3787" t="s">
        <v>82</v>
      </c>
      <c r="I3787" t="s">
        <v>57</v>
      </c>
      <c r="J3787" t="s">
        <v>82</v>
      </c>
      <c r="L3787" t="s">
        <v>50</v>
      </c>
      <c r="N3787" t="s">
        <v>69</v>
      </c>
      <c r="O3787" t="s">
        <v>70</v>
      </c>
      <c r="P3787" t="s">
        <v>82</v>
      </c>
      <c r="S3787" t="s">
        <v>1012</v>
      </c>
      <c r="V3787" t="s">
        <v>42</v>
      </c>
      <c r="AL3787" t="s">
        <v>43</v>
      </c>
    </row>
    <row r="3788" spans="1:38" x14ac:dyDescent="0.25">
      <c r="A3788">
        <v>3786</v>
      </c>
      <c r="B3788" t="s">
        <v>9300</v>
      </c>
      <c r="C3788" s="6" t="s">
        <v>5887</v>
      </c>
      <c r="D3788">
        <v>55</v>
      </c>
      <c r="E3788" t="s">
        <v>46</v>
      </c>
      <c r="F3788" t="s">
        <v>55</v>
      </c>
      <c r="G3788" t="s">
        <v>81</v>
      </c>
      <c r="H3788" t="s">
        <v>82</v>
      </c>
      <c r="I3788" t="s">
        <v>57</v>
      </c>
      <c r="J3788" t="s">
        <v>81</v>
      </c>
      <c r="L3788" t="s">
        <v>70</v>
      </c>
      <c r="N3788" t="s">
        <v>59</v>
      </c>
      <c r="O3788" t="s">
        <v>60</v>
      </c>
      <c r="P3788" t="s">
        <v>61</v>
      </c>
      <c r="S3788" t="s">
        <v>928</v>
      </c>
      <c r="Y3788" t="s">
        <v>42</v>
      </c>
      <c r="AK3788" t="s">
        <v>42</v>
      </c>
      <c r="AL3788" t="s">
        <v>43</v>
      </c>
    </row>
    <row r="3789" spans="1:38" x14ac:dyDescent="0.25">
      <c r="A3789">
        <v>3787</v>
      </c>
      <c r="B3789" t="s">
        <v>9301</v>
      </c>
      <c r="C3789" s="6" t="s">
        <v>1237</v>
      </c>
      <c r="D3789">
        <v>38</v>
      </c>
      <c r="E3789" t="s">
        <v>46</v>
      </c>
      <c r="F3789" t="s">
        <v>55</v>
      </c>
      <c r="G3789" t="s">
        <v>337</v>
      </c>
      <c r="H3789" t="s">
        <v>137</v>
      </c>
      <c r="I3789" t="s">
        <v>57</v>
      </c>
      <c r="J3789" t="s">
        <v>337</v>
      </c>
      <c r="K3789" t="s">
        <v>137</v>
      </c>
      <c r="L3789" t="s">
        <v>70</v>
      </c>
      <c r="N3789" t="s">
        <v>170</v>
      </c>
      <c r="O3789" t="s">
        <v>70</v>
      </c>
      <c r="P3789" t="s">
        <v>337</v>
      </c>
      <c r="Q3789" t="s">
        <v>137</v>
      </c>
      <c r="R3789" t="s">
        <v>57</v>
      </c>
      <c r="S3789" t="s">
        <v>9302</v>
      </c>
      <c r="W3789" t="s">
        <v>42</v>
      </c>
      <c r="AC3789" t="s">
        <v>42</v>
      </c>
      <c r="AL3789" t="s">
        <v>43</v>
      </c>
    </row>
    <row r="3790" spans="1:38" x14ac:dyDescent="0.25">
      <c r="A3790">
        <v>3788</v>
      </c>
      <c r="B3790" t="s">
        <v>9303</v>
      </c>
      <c r="C3790" s="6" t="s">
        <v>4205</v>
      </c>
      <c r="D3790">
        <v>39</v>
      </c>
      <c r="E3790" t="s">
        <v>46</v>
      </c>
      <c r="F3790" t="s">
        <v>55</v>
      </c>
      <c r="J3790" t="s">
        <v>208</v>
      </c>
      <c r="L3790" t="s">
        <v>34</v>
      </c>
      <c r="M3790" t="s">
        <v>9304</v>
      </c>
      <c r="N3790" t="s">
        <v>456</v>
      </c>
      <c r="O3790" t="s">
        <v>298</v>
      </c>
      <c r="P3790" t="s">
        <v>208</v>
      </c>
      <c r="S3790" t="s">
        <v>9305</v>
      </c>
      <c r="U3790" t="s">
        <v>42</v>
      </c>
      <c r="V3790" t="s">
        <v>42</v>
      </c>
      <c r="W3790" t="s">
        <v>42</v>
      </c>
      <c r="AC3790" t="s">
        <v>42</v>
      </c>
      <c r="AK3790" t="s">
        <v>42</v>
      </c>
      <c r="AL3790" t="s">
        <v>43</v>
      </c>
    </row>
    <row r="3791" spans="1:38" x14ac:dyDescent="0.25">
      <c r="A3791">
        <v>3789</v>
      </c>
      <c r="B3791" t="s">
        <v>9306</v>
      </c>
      <c r="C3791" s="6" t="s">
        <v>7413</v>
      </c>
      <c r="D3791">
        <v>55</v>
      </c>
      <c r="E3791" t="s">
        <v>54</v>
      </c>
      <c r="F3791" t="s">
        <v>55</v>
      </c>
      <c r="G3791" t="s">
        <v>305</v>
      </c>
      <c r="H3791" t="s">
        <v>93</v>
      </c>
      <c r="J3791" t="s">
        <v>93</v>
      </c>
      <c r="K3791" t="s">
        <v>93</v>
      </c>
      <c r="L3791" t="s">
        <v>50</v>
      </c>
      <c r="S3791" t="s">
        <v>9307</v>
      </c>
      <c r="AI3791" t="s">
        <v>435</v>
      </c>
      <c r="AL3791" t="s">
        <v>43</v>
      </c>
    </row>
    <row r="3792" spans="1:38" x14ac:dyDescent="0.25">
      <c r="A3792">
        <v>3790</v>
      </c>
      <c r="B3792" t="s">
        <v>9308</v>
      </c>
      <c r="C3792" s="6" t="s">
        <v>6956</v>
      </c>
      <c r="D3792">
        <v>41</v>
      </c>
      <c r="E3792" t="s">
        <v>46</v>
      </c>
      <c r="F3792" t="s">
        <v>55</v>
      </c>
      <c r="G3792" t="s">
        <v>346</v>
      </c>
      <c r="H3792" t="s">
        <v>93</v>
      </c>
      <c r="I3792" t="s">
        <v>57</v>
      </c>
      <c r="J3792" t="s">
        <v>346</v>
      </c>
      <c r="K3792" t="s">
        <v>93</v>
      </c>
      <c r="L3792" t="s">
        <v>70</v>
      </c>
      <c r="N3792" t="s">
        <v>59</v>
      </c>
      <c r="O3792" t="s">
        <v>70</v>
      </c>
      <c r="P3792" t="s">
        <v>346</v>
      </c>
      <c r="Q3792" t="s">
        <v>93</v>
      </c>
      <c r="S3792" t="s">
        <v>9309</v>
      </c>
      <c r="U3792" t="s">
        <v>42</v>
      </c>
      <c r="W3792" t="s">
        <v>42</v>
      </c>
      <c r="X3792" t="s">
        <v>42</v>
      </c>
      <c r="AC3792" t="s">
        <v>42</v>
      </c>
      <c r="AK3792" t="s">
        <v>42</v>
      </c>
      <c r="AL3792" t="s">
        <v>43</v>
      </c>
    </row>
    <row r="3793" spans="1:38" x14ac:dyDescent="0.25">
      <c r="A3793">
        <v>3791</v>
      </c>
      <c r="B3793" t="s">
        <v>9310</v>
      </c>
      <c r="C3793" s="6" t="s">
        <v>1656</v>
      </c>
      <c r="D3793">
        <v>32</v>
      </c>
      <c r="E3793" t="s">
        <v>46</v>
      </c>
      <c r="F3793" t="s">
        <v>55</v>
      </c>
      <c r="G3793" t="s">
        <v>192</v>
      </c>
      <c r="H3793" t="s">
        <v>82</v>
      </c>
      <c r="I3793" t="s">
        <v>57</v>
      </c>
      <c r="J3793" t="s">
        <v>192</v>
      </c>
      <c r="K3793" t="s">
        <v>82</v>
      </c>
      <c r="L3793" t="s">
        <v>70</v>
      </c>
      <c r="N3793" t="s">
        <v>59</v>
      </c>
      <c r="O3793" t="s">
        <v>70</v>
      </c>
      <c r="P3793" t="s">
        <v>192</v>
      </c>
      <c r="Q3793" t="s">
        <v>82</v>
      </c>
      <c r="S3793" t="s">
        <v>412</v>
      </c>
      <c r="W3793" t="s">
        <v>42</v>
      </c>
      <c r="AK3793" t="s">
        <v>42</v>
      </c>
      <c r="AL3793" t="s">
        <v>43</v>
      </c>
    </row>
    <row r="3794" spans="1:38" x14ac:dyDescent="0.25">
      <c r="A3794">
        <v>3792</v>
      </c>
      <c r="B3794" t="s">
        <v>9311</v>
      </c>
      <c r="C3794" s="6" t="s">
        <v>5517</v>
      </c>
      <c r="D3794">
        <v>48</v>
      </c>
      <c r="E3794" t="s">
        <v>46</v>
      </c>
      <c r="F3794" t="s">
        <v>47</v>
      </c>
      <c r="G3794" t="s">
        <v>82</v>
      </c>
      <c r="H3794" t="s">
        <v>82</v>
      </c>
      <c r="I3794" t="s">
        <v>57</v>
      </c>
      <c r="J3794" t="s">
        <v>82</v>
      </c>
      <c r="K3794" t="s">
        <v>82</v>
      </c>
      <c r="L3794" t="s">
        <v>50</v>
      </c>
      <c r="N3794" t="s">
        <v>166</v>
      </c>
      <c r="O3794" t="s">
        <v>1796</v>
      </c>
      <c r="P3794" t="s">
        <v>82</v>
      </c>
      <c r="Q3794" t="s">
        <v>82</v>
      </c>
      <c r="R3794" t="s">
        <v>57</v>
      </c>
      <c r="S3794" t="s">
        <v>9312</v>
      </c>
      <c r="U3794" t="s">
        <v>42</v>
      </c>
      <c r="AD3794" t="s">
        <v>42</v>
      </c>
      <c r="AL3794" t="s">
        <v>43</v>
      </c>
    </row>
    <row r="3795" spans="1:38" x14ac:dyDescent="0.25">
      <c r="A3795">
        <v>3793</v>
      </c>
      <c r="B3795" t="s">
        <v>9313</v>
      </c>
      <c r="C3795" s="6" t="s">
        <v>3304</v>
      </c>
      <c r="D3795">
        <v>48</v>
      </c>
      <c r="E3795" t="s">
        <v>46</v>
      </c>
      <c r="F3795" t="s">
        <v>55</v>
      </c>
      <c r="G3795" t="s">
        <v>136</v>
      </c>
      <c r="H3795" t="s">
        <v>137</v>
      </c>
      <c r="I3795" t="s">
        <v>57</v>
      </c>
      <c r="J3795" t="s">
        <v>136</v>
      </c>
      <c r="K3795" t="s">
        <v>137</v>
      </c>
      <c r="L3795" t="s">
        <v>50</v>
      </c>
      <c r="O3795" t="s">
        <v>70</v>
      </c>
      <c r="S3795" t="s">
        <v>9314</v>
      </c>
      <c r="U3795" t="s">
        <v>42</v>
      </c>
      <c r="V3795" t="s">
        <v>42</v>
      </c>
      <c r="AK3795" t="s">
        <v>42</v>
      </c>
      <c r="AL3795" t="s">
        <v>43</v>
      </c>
    </row>
    <row r="3796" spans="1:38" x14ac:dyDescent="0.25">
      <c r="A3796">
        <v>3794</v>
      </c>
      <c r="B3796" t="s">
        <v>9315</v>
      </c>
      <c r="C3796" s="6" t="s">
        <v>2478</v>
      </c>
      <c r="D3796">
        <v>54</v>
      </c>
      <c r="E3796" t="s">
        <v>46</v>
      </c>
      <c r="F3796" t="s">
        <v>55</v>
      </c>
      <c r="G3796" t="s">
        <v>82</v>
      </c>
      <c r="H3796" t="s">
        <v>82</v>
      </c>
      <c r="I3796" t="s">
        <v>57</v>
      </c>
      <c r="J3796" t="s">
        <v>82</v>
      </c>
      <c r="K3796" t="s">
        <v>82</v>
      </c>
      <c r="L3796" t="s">
        <v>70</v>
      </c>
      <c r="N3796" t="s">
        <v>59</v>
      </c>
      <c r="O3796" t="s">
        <v>70</v>
      </c>
      <c r="P3796" t="s">
        <v>82</v>
      </c>
      <c r="Q3796" t="s">
        <v>82</v>
      </c>
      <c r="R3796" t="s">
        <v>57</v>
      </c>
      <c r="S3796" t="s">
        <v>9316</v>
      </c>
      <c r="U3796" t="s">
        <v>42</v>
      </c>
      <c r="AA3796" t="s">
        <v>42</v>
      </c>
      <c r="AD3796" t="s">
        <v>42</v>
      </c>
      <c r="AL3796" t="s">
        <v>43</v>
      </c>
    </row>
    <row r="3797" spans="1:38" x14ac:dyDescent="0.25">
      <c r="A3797">
        <v>3795</v>
      </c>
      <c r="B3797" t="s">
        <v>9317</v>
      </c>
      <c r="C3797" s="6" t="s">
        <v>655</v>
      </c>
      <c r="D3797">
        <v>48</v>
      </c>
      <c r="E3797" t="s">
        <v>46</v>
      </c>
      <c r="F3797" t="s">
        <v>55</v>
      </c>
      <c r="G3797" t="s">
        <v>790</v>
      </c>
      <c r="H3797" t="s">
        <v>82</v>
      </c>
      <c r="I3797" t="s">
        <v>57</v>
      </c>
      <c r="J3797" t="s">
        <v>790</v>
      </c>
      <c r="K3797" t="s">
        <v>82</v>
      </c>
      <c r="L3797" t="s">
        <v>70</v>
      </c>
      <c r="N3797" t="s">
        <v>59</v>
      </c>
      <c r="O3797" t="s">
        <v>70</v>
      </c>
      <c r="P3797" t="s">
        <v>790</v>
      </c>
      <c r="Q3797" t="s">
        <v>82</v>
      </c>
      <c r="R3797" t="s">
        <v>57</v>
      </c>
      <c r="S3797" t="s">
        <v>9318</v>
      </c>
      <c r="U3797" t="s">
        <v>42</v>
      </c>
      <c r="W3797" t="s">
        <v>42</v>
      </c>
      <c r="AC3797" t="s">
        <v>42</v>
      </c>
      <c r="AL3797" t="s">
        <v>43</v>
      </c>
    </row>
    <row r="3798" spans="1:38" x14ac:dyDescent="0.25">
      <c r="A3798">
        <v>3796</v>
      </c>
      <c r="B3798" t="s">
        <v>9319</v>
      </c>
      <c r="C3798" s="6" t="s">
        <v>2432</v>
      </c>
      <c r="D3798">
        <v>59</v>
      </c>
      <c r="E3798" t="s">
        <v>46</v>
      </c>
      <c r="F3798" t="s">
        <v>55</v>
      </c>
      <c r="G3798" t="s">
        <v>1243</v>
      </c>
      <c r="H3798" t="s">
        <v>82</v>
      </c>
      <c r="I3798" t="s">
        <v>57</v>
      </c>
      <c r="J3798" t="s">
        <v>1243</v>
      </c>
      <c r="K3798" t="s">
        <v>82</v>
      </c>
      <c r="L3798" t="s">
        <v>70</v>
      </c>
      <c r="N3798" t="s">
        <v>59</v>
      </c>
      <c r="O3798" t="s">
        <v>70</v>
      </c>
      <c r="P3798" t="s">
        <v>1243</v>
      </c>
      <c r="Q3798" t="s">
        <v>82</v>
      </c>
      <c r="S3798" t="s">
        <v>9035</v>
      </c>
      <c r="U3798" t="s">
        <v>42</v>
      </c>
      <c r="AD3798" t="s">
        <v>42</v>
      </c>
      <c r="AK3798" t="s">
        <v>42</v>
      </c>
      <c r="AL3798" t="s">
        <v>43</v>
      </c>
    </row>
    <row r="3799" spans="1:38" x14ac:dyDescent="0.25">
      <c r="A3799">
        <v>3797</v>
      </c>
      <c r="B3799" t="s">
        <v>9320</v>
      </c>
      <c r="C3799" s="6" t="s">
        <v>3719</v>
      </c>
      <c r="D3799">
        <v>37</v>
      </c>
      <c r="E3799" t="s">
        <v>46</v>
      </c>
      <c r="F3799" t="s">
        <v>55</v>
      </c>
      <c r="G3799" t="s">
        <v>7373</v>
      </c>
      <c r="H3799" t="s">
        <v>142</v>
      </c>
      <c r="I3799" t="s">
        <v>57</v>
      </c>
      <c r="J3799" t="s">
        <v>7373</v>
      </c>
      <c r="K3799" t="s">
        <v>142</v>
      </c>
      <c r="L3799" t="s">
        <v>70</v>
      </c>
      <c r="N3799" t="s">
        <v>166</v>
      </c>
      <c r="O3799" t="s">
        <v>70</v>
      </c>
      <c r="P3799" t="s">
        <v>7373</v>
      </c>
      <c r="Q3799" t="s">
        <v>142</v>
      </c>
      <c r="R3799" t="s">
        <v>57</v>
      </c>
      <c r="S3799" t="s">
        <v>9321</v>
      </c>
      <c r="U3799" t="s">
        <v>42</v>
      </c>
      <c r="W3799" t="s">
        <v>42</v>
      </c>
      <c r="AA3799" t="s">
        <v>42</v>
      </c>
      <c r="AC3799" t="s">
        <v>42</v>
      </c>
      <c r="AL3799" t="s">
        <v>43</v>
      </c>
    </row>
    <row r="3800" spans="1:38" x14ac:dyDescent="0.25">
      <c r="A3800">
        <v>3798</v>
      </c>
      <c r="B3800" t="s">
        <v>9322</v>
      </c>
      <c r="C3800" s="6" t="s">
        <v>3758</v>
      </c>
      <c r="D3800">
        <v>56</v>
      </c>
      <c r="E3800" t="s">
        <v>46</v>
      </c>
      <c r="F3800" t="s">
        <v>106</v>
      </c>
      <c r="G3800" t="s">
        <v>2091</v>
      </c>
      <c r="H3800" t="s">
        <v>82</v>
      </c>
      <c r="I3800" t="s">
        <v>57</v>
      </c>
      <c r="J3800" t="s">
        <v>2091</v>
      </c>
      <c r="K3800" t="s">
        <v>82</v>
      </c>
      <c r="L3800" t="s">
        <v>70</v>
      </c>
      <c r="N3800" t="s">
        <v>59</v>
      </c>
      <c r="O3800" t="s">
        <v>70</v>
      </c>
      <c r="P3800" t="s">
        <v>2091</v>
      </c>
      <c r="Q3800" t="s">
        <v>82</v>
      </c>
      <c r="R3800" t="s">
        <v>57</v>
      </c>
      <c r="S3800" t="s">
        <v>873</v>
      </c>
      <c r="V3800" t="s">
        <v>42</v>
      </c>
      <c r="AL3800" t="s">
        <v>43</v>
      </c>
    </row>
    <row r="3801" spans="1:38" x14ac:dyDescent="0.25">
      <c r="A3801">
        <v>3799</v>
      </c>
      <c r="B3801" t="s">
        <v>9323</v>
      </c>
      <c r="C3801" s="6" t="s">
        <v>1448</v>
      </c>
      <c r="D3801">
        <v>63</v>
      </c>
      <c r="E3801" t="s">
        <v>54</v>
      </c>
      <c r="F3801" t="s">
        <v>55</v>
      </c>
      <c r="G3801" t="s">
        <v>107</v>
      </c>
      <c r="H3801" t="s">
        <v>49</v>
      </c>
      <c r="I3801" t="s">
        <v>57</v>
      </c>
      <c r="J3801" t="s">
        <v>107</v>
      </c>
      <c r="K3801" t="s">
        <v>49</v>
      </c>
      <c r="L3801" t="s">
        <v>70</v>
      </c>
      <c r="N3801" t="s">
        <v>59</v>
      </c>
      <c r="O3801" t="s">
        <v>70</v>
      </c>
      <c r="P3801" t="s">
        <v>107</v>
      </c>
      <c r="Q3801" t="s">
        <v>49</v>
      </c>
      <c r="R3801" t="s">
        <v>57</v>
      </c>
      <c r="S3801" t="s">
        <v>9324</v>
      </c>
      <c r="U3801" t="s">
        <v>42</v>
      </c>
      <c r="V3801" t="s">
        <v>42</v>
      </c>
      <c r="W3801" t="s">
        <v>42</v>
      </c>
      <c r="AC3801" t="s">
        <v>42</v>
      </c>
      <c r="AF3801" t="s">
        <v>42</v>
      </c>
      <c r="AL3801" t="s">
        <v>43</v>
      </c>
    </row>
    <row r="3802" spans="1:38" x14ac:dyDescent="0.25">
      <c r="A3802">
        <v>3800</v>
      </c>
      <c r="B3802" t="s">
        <v>9325</v>
      </c>
      <c r="C3802" s="6" t="s">
        <v>1329</v>
      </c>
      <c r="D3802">
        <v>32</v>
      </c>
      <c r="E3802" t="s">
        <v>54</v>
      </c>
      <c r="F3802" t="s">
        <v>55</v>
      </c>
      <c r="G3802" t="s">
        <v>208</v>
      </c>
      <c r="H3802" t="s">
        <v>93</v>
      </c>
      <c r="I3802" t="s">
        <v>57</v>
      </c>
      <c r="J3802" t="s">
        <v>208</v>
      </c>
      <c r="K3802" t="s">
        <v>93</v>
      </c>
      <c r="L3802" t="s">
        <v>50</v>
      </c>
      <c r="N3802" t="s">
        <v>170</v>
      </c>
      <c r="O3802" t="s">
        <v>70</v>
      </c>
      <c r="P3802" t="s">
        <v>208</v>
      </c>
      <c r="Q3802" t="s">
        <v>93</v>
      </c>
      <c r="S3802" t="s">
        <v>9326</v>
      </c>
      <c r="W3802" t="s">
        <v>42</v>
      </c>
      <c r="AK3802" t="s">
        <v>42</v>
      </c>
      <c r="AL3802" t="s">
        <v>43</v>
      </c>
    </row>
    <row r="3803" spans="1:38" x14ac:dyDescent="0.25">
      <c r="A3803">
        <v>3801</v>
      </c>
      <c r="B3803" t="s">
        <v>9327</v>
      </c>
      <c r="C3803" s="6" t="s">
        <v>1644</v>
      </c>
      <c r="D3803">
        <v>56</v>
      </c>
      <c r="E3803" t="s">
        <v>54</v>
      </c>
      <c r="F3803" t="s">
        <v>55</v>
      </c>
      <c r="G3803" t="s">
        <v>107</v>
      </c>
      <c r="H3803" t="s">
        <v>49</v>
      </c>
      <c r="I3803" t="s">
        <v>57</v>
      </c>
      <c r="J3803" t="s">
        <v>107</v>
      </c>
      <c r="K3803" t="s">
        <v>49</v>
      </c>
      <c r="L3803" t="s">
        <v>70</v>
      </c>
      <c r="O3803" t="s">
        <v>70</v>
      </c>
      <c r="P3803" t="s">
        <v>107</v>
      </c>
      <c r="Q3803" t="s">
        <v>49</v>
      </c>
      <c r="R3803" t="s">
        <v>57</v>
      </c>
      <c r="S3803" t="s">
        <v>9328</v>
      </c>
      <c r="U3803" t="s">
        <v>42</v>
      </c>
      <c r="W3803" t="s">
        <v>1780</v>
      </c>
      <c r="AC3803" t="s">
        <v>42</v>
      </c>
      <c r="AE3803" t="s">
        <v>42</v>
      </c>
      <c r="AK3803" t="s">
        <v>42</v>
      </c>
      <c r="AL3803" t="s">
        <v>43</v>
      </c>
    </row>
    <row r="3804" spans="1:38" x14ac:dyDescent="0.25">
      <c r="A3804">
        <v>3802</v>
      </c>
      <c r="B3804" t="s">
        <v>9329</v>
      </c>
      <c r="C3804" s="6" t="s">
        <v>9330</v>
      </c>
      <c r="D3804">
        <v>31</v>
      </c>
      <c r="E3804" t="s">
        <v>46</v>
      </c>
      <c r="F3804" t="s">
        <v>55</v>
      </c>
      <c r="G3804" t="s">
        <v>92</v>
      </c>
      <c r="H3804" t="s">
        <v>93</v>
      </c>
      <c r="J3804" t="s">
        <v>92</v>
      </c>
      <c r="K3804" t="s">
        <v>93</v>
      </c>
      <c r="L3804" t="s">
        <v>70</v>
      </c>
      <c r="N3804" t="s">
        <v>9331</v>
      </c>
      <c r="O3804" t="s">
        <v>70</v>
      </c>
      <c r="S3804" t="s">
        <v>9332</v>
      </c>
      <c r="AB3804" t="s">
        <v>42</v>
      </c>
      <c r="AL3804" t="s">
        <v>43</v>
      </c>
    </row>
    <row r="3805" spans="1:38" x14ac:dyDescent="0.25">
      <c r="A3805">
        <v>3803</v>
      </c>
      <c r="B3805" t="s">
        <v>9333</v>
      </c>
      <c r="C3805" s="6" t="s">
        <v>2558</v>
      </c>
      <c r="D3805">
        <v>50</v>
      </c>
      <c r="E3805" t="s">
        <v>46</v>
      </c>
      <c r="F3805" t="s">
        <v>106</v>
      </c>
      <c r="G3805" t="s">
        <v>146</v>
      </c>
      <c r="J3805" t="s">
        <v>146</v>
      </c>
      <c r="K3805" t="s">
        <v>49</v>
      </c>
      <c r="L3805" t="s">
        <v>50</v>
      </c>
      <c r="N3805" t="s">
        <v>83</v>
      </c>
      <c r="O3805" t="s">
        <v>8813</v>
      </c>
      <c r="S3805" t="s">
        <v>84</v>
      </c>
      <c r="U3805" t="s">
        <v>42</v>
      </c>
      <c r="AL3805" t="s">
        <v>43</v>
      </c>
    </row>
    <row r="3806" spans="1:38" x14ac:dyDescent="0.25">
      <c r="A3806">
        <v>3804</v>
      </c>
      <c r="B3806" t="s">
        <v>9334</v>
      </c>
      <c r="C3806" s="6" t="s">
        <v>3427</v>
      </c>
      <c r="D3806">
        <v>53</v>
      </c>
      <c r="E3806" t="s">
        <v>46</v>
      </c>
      <c r="F3806" t="s">
        <v>55</v>
      </c>
      <c r="G3806" t="s">
        <v>82</v>
      </c>
      <c r="H3806" t="s">
        <v>82</v>
      </c>
      <c r="I3806" t="s">
        <v>57</v>
      </c>
      <c r="J3806" t="s">
        <v>82</v>
      </c>
      <c r="K3806" t="s">
        <v>82</v>
      </c>
      <c r="L3806" t="s">
        <v>70</v>
      </c>
      <c r="N3806" t="s">
        <v>59</v>
      </c>
      <c r="O3806" t="s">
        <v>70</v>
      </c>
      <c r="P3806" t="s">
        <v>82</v>
      </c>
      <c r="Q3806" t="s">
        <v>82</v>
      </c>
      <c r="S3806" t="s">
        <v>9335</v>
      </c>
      <c r="V3806" t="s">
        <v>42</v>
      </c>
      <c r="AC3806" t="s">
        <v>42</v>
      </c>
      <c r="AD3806" t="s">
        <v>42</v>
      </c>
      <c r="AK3806" t="s">
        <v>42</v>
      </c>
      <c r="AL3806" t="s">
        <v>43</v>
      </c>
    </row>
    <row r="3807" spans="1:38" x14ac:dyDescent="0.25">
      <c r="A3807">
        <v>3805</v>
      </c>
      <c r="B3807" t="s">
        <v>9336</v>
      </c>
      <c r="C3807" s="6" t="s">
        <v>4366</v>
      </c>
      <c r="D3807">
        <v>20</v>
      </c>
      <c r="E3807" t="s">
        <v>46</v>
      </c>
      <c r="F3807" t="s">
        <v>47</v>
      </c>
      <c r="G3807" t="s">
        <v>9337</v>
      </c>
      <c r="H3807" t="s">
        <v>225</v>
      </c>
      <c r="I3807" t="s">
        <v>5600</v>
      </c>
      <c r="J3807" t="s">
        <v>178</v>
      </c>
      <c r="K3807" t="s">
        <v>82</v>
      </c>
      <c r="L3807" t="s">
        <v>34</v>
      </c>
      <c r="O3807" t="s">
        <v>34</v>
      </c>
      <c r="P3807" t="s">
        <v>178</v>
      </c>
      <c r="R3807" t="s">
        <v>57</v>
      </c>
      <c r="S3807" t="s">
        <v>9338</v>
      </c>
      <c r="U3807" t="s">
        <v>42</v>
      </c>
      <c r="AC3807" t="s">
        <v>42</v>
      </c>
      <c r="AK3807" t="s">
        <v>42</v>
      </c>
      <c r="AL3807" t="s">
        <v>43</v>
      </c>
    </row>
    <row r="3808" spans="1:38" x14ac:dyDescent="0.25">
      <c r="A3808">
        <v>3806</v>
      </c>
      <c r="B3808" t="s">
        <v>9339</v>
      </c>
      <c r="C3808" s="6" t="s">
        <v>9340</v>
      </c>
      <c r="D3808">
        <v>54</v>
      </c>
      <c r="E3808" t="s">
        <v>46</v>
      </c>
      <c r="F3808" t="s">
        <v>55</v>
      </c>
      <c r="G3808" t="s">
        <v>749</v>
      </c>
      <c r="J3808" t="s">
        <v>82</v>
      </c>
      <c r="K3808" t="s">
        <v>82</v>
      </c>
      <c r="L3808" t="s">
        <v>50</v>
      </c>
      <c r="N3808" t="s">
        <v>51</v>
      </c>
      <c r="O3808" t="s">
        <v>975</v>
      </c>
      <c r="S3808" t="s">
        <v>9341</v>
      </c>
      <c r="V3808" t="s">
        <v>42</v>
      </c>
      <c r="AL3808" t="s">
        <v>43</v>
      </c>
    </row>
    <row r="3809" spans="1:38" x14ac:dyDescent="0.25">
      <c r="A3809">
        <v>3807</v>
      </c>
      <c r="B3809" t="s">
        <v>9342</v>
      </c>
      <c r="C3809" s="6" t="s">
        <v>113</v>
      </c>
      <c r="D3809">
        <v>32</v>
      </c>
      <c r="E3809" t="s">
        <v>46</v>
      </c>
      <c r="F3809" t="s">
        <v>55</v>
      </c>
      <c r="G3809" t="s">
        <v>132</v>
      </c>
      <c r="H3809" t="s">
        <v>93</v>
      </c>
      <c r="I3809" t="s">
        <v>57</v>
      </c>
      <c r="J3809" t="s">
        <v>132</v>
      </c>
      <c r="K3809" t="s">
        <v>93</v>
      </c>
      <c r="L3809" t="s">
        <v>70</v>
      </c>
      <c r="O3809" t="s">
        <v>70</v>
      </c>
      <c r="P3809" t="s">
        <v>132</v>
      </c>
      <c r="Q3809" t="s">
        <v>93</v>
      </c>
      <c r="R3809" t="s">
        <v>57</v>
      </c>
      <c r="S3809" t="s">
        <v>9343</v>
      </c>
      <c r="Y3809" t="s">
        <v>42</v>
      </c>
      <c r="AC3809" t="s">
        <v>42</v>
      </c>
      <c r="AD3809" t="s">
        <v>42</v>
      </c>
      <c r="AK3809" t="s">
        <v>42</v>
      </c>
      <c r="AL3809" t="s">
        <v>43</v>
      </c>
    </row>
    <row r="3810" spans="1:38" x14ac:dyDescent="0.25">
      <c r="A3810">
        <v>3808</v>
      </c>
      <c r="B3810" t="s">
        <v>9344</v>
      </c>
      <c r="C3810" s="6" t="s">
        <v>4407</v>
      </c>
      <c r="D3810">
        <v>24</v>
      </c>
      <c r="E3810" t="s">
        <v>46</v>
      </c>
      <c r="F3810" t="s">
        <v>55</v>
      </c>
      <c r="G3810" t="s">
        <v>245</v>
      </c>
      <c r="J3810" t="s">
        <v>245</v>
      </c>
      <c r="K3810" t="s">
        <v>93</v>
      </c>
      <c r="L3810" t="s">
        <v>70</v>
      </c>
      <c r="N3810" t="s">
        <v>59</v>
      </c>
      <c r="O3810" t="s">
        <v>70</v>
      </c>
      <c r="S3810" t="s">
        <v>9345</v>
      </c>
      <c r="U3810" t="s">
        <v>42</v>
      </c>
      <c r="V3810" t="s">
        <v>42</v>
      </c>
      <c r="W3810" t="s">
        <v>42</v>
      </c>
      <c r="AL3810" t="s">
        <v>43</v>
      </c>
    </row>
    <row r="3811" spans="1:38" x14ac:dyDescent="0.25">
      <c r="A3811">
        <v>3809</v>
      </c>
      <c r="B3811" t="s">
        <v>9346</v>
      </c>
      <c r="C3811" s="6" t="s">
        <v>971</v>
      </c>
      <c r="D3811">
        <v>21</v>
      </c>
      <c r="E3811" t="s">
        <v>54</v>
      </c>
      <c r="F3811" t="s">
        <v>55</v>
      </c>
      <c r="G3811" t="s">
        <v>201</v>
      </c>
      <c r="H3811" t="s">
        <v>202</v>
      </c>
      <c r="I3811" t="s">
        <v>57</v>
      </c>
      <c r="J3811" t="s">
        <v>201</v>
      </c>
      <c r="L3811" t="s">
        <v>34</v>
      </c>
      <c r="M3811" t="s">
        <v>9347</v>
      </c>
      <c r="N3811" t="s">
        <v>59</v>
      </c>
      <c r="O3811" t="s">
        <v>70</v>
      </c>
      <c r="P3811" t="s">
        <v>201</v>
      </c>
      <c r="S3811" t="s">
        <v>342</v>
      </c>
      <c r="U3811" t="s">
        <v>42</v>
      </c>
      <c r="AK3811" t="s">
        <v>42</v>
      </c>
      <c r="AL3811" t="s">
        <v>43</v>
      </c>
    </row>
    <row r="3812" spans="1:38" x14ac:dyDescent="0.25">
      <c r="A3812">
        <v>3810</v>
      </c>
      <c r="B3812" t="s">
        <v>9348</v>
      </c>
      <c r="C3812" s="6" t="s">
        <v>3950</v>
      </c>
      <c r="D3812">
        <v>41</v>
      </c>
      <c r="E3812" t="s">
        <v>54</v>
      </c>
      <c r="F3812" t="s">
        <v>55</v>
      </c>
      <c r="G3812" t="s">
        <v>1991</v>
      </c>
      <c r="H3812" t="s">
        <v>93</v>
      </c>
      <c r="I3812" t="s">
        <v>57</v>
      </c>
      <c r="J3812" t="s">
        <v>238</v>
      </c>
      <c r="K3812" t="s">
        <v>93</v>
      </c>
      <c r="L3812" t="s">
        <v>50</v>
      </c>
      <c r="N3812" t="s">
        <v>59</v>
      </c>
      <c r="O3812" t="s">
        <v>70</v>
      </c>
      <c r="P3812" t="s">
        <v>1991</v>
      </c>
      <c r="Q3812" t="s">
        <v>93</v>
      </c>
      <c r="R3812" t="s">
        <v>57</v>
      </c>
      <c r="S3812" t="s">
        <v>9349</v>
      </c>
      <c r="W3812" t="s">
        <v>42</v>
      </c>
      <c r="AH3812" t="s">
        <v>42</v>
      </c>
      <c r="AL3812" t="s">
        <v>43</v>
      </c>
    </row>
    <row r="3813" spans="1:38" x14ac:dyDescent="0.25">
      <c r="A3813">
        <v>3811</v>
      </c>
      <c r="B3813" t="s">
        <v>9350</v>
      </c>
      <c r="C3813" s="6" t="s">
        <v>3474</v>
      </c>
      <c r="D3813">
        <v>32</v>
      </c>
      <c r="E3813" t="s">
        <v>46</v>
      </c>
      <c r="F3813" t="s">
        <v>55</v>
      </c>
      <c r="G3813" t="s">
        <v>418</v>
      </c>
      <c r="H3813" t="s">
        <v>93</v>
      </c>
      <c r="I3813" t="s">
        <v>57</v>
      </c>
      <c r="J3813" t="s">
        <v>418</v>
      </c>
      <c r="K3813" t="s">
        <v>93</v>
      </c>
      <c r="L3813" t="s">
        <v>70</v>
      </c>
      <c r="N3813" t="s">
        <v>59</v>
      </c>
      <c r="O3813" t="s">
        <v>70</v>
      </c>
      <c r="P3813" t="s">
        <v>418</v>
      </c>
      <c r="Q3813" t="s">
        <v>93</v>
      </c>
      <c r="R3813" t="s">
        <v>57</v>
      </c>
      <c r="S3813" t="s">
        <v>9351</v>
      </c>
      <c r="U3813" t="s">
        <v>42</v>
      </c>
      <c r="V3813" t="s">
        <v>42</v>
      </c>
      <c r="AI3813" t="s">
        <v>9352</v>
      </c>
      <c r="AL3813" t="s">
        <v>43</v>
      </c>
    </row>
    <row r="3814" spans="1:38" x14ac:dyDescent="0.25">
      <c r="A3814">
        <v>3812</v>
      </c>
      <c r="B3814" t="s">
        <v>9353</v>
      </c>
      <c r="C3814" s="6" t="s">
        <v>219</v>
      </c>
      <c r="D3814">
        <v>44</v>
      </c>
      <c r="E3814" t="s">
        <v>46</v>
      </c>
      <c r="F3814" t="s">
        <v>55</v>
      </c>
      <c r="G3814" t="s">
        <v>58</v>
      </c>
      <c r="J3814" t="s">
        <v>107</v>
      </c>
      <c r="K3814" t="s">
        <v>49</v>
      </c>
      <c r="L3814" t="s">
        <v>34</v>
      </c>
      <c r="M3814" t="s">
        <v>1474</v>
      </c>
      <c r="N3814" t="s">
        <v>166</v>
      </c>
      <c r="O3814" t="s">
        <v>110</v>
      </c>
      <c r="S3814" t="s">
        <v>9354</v>
      </c>
      <c r="U3814" t="s">
        <v>42</v>
      </c>
      <c r="AC3814" t="s">
        <v>42</v>
      </c>
      <c r="AL3814" t="s">
        <v>43</v>
      </c>
    </row>
    <row r="3815" spans="1:38" x14ac:dyDescent="0.25">
      <c r="A3815">
        <v>3813</v>
      </c>
      <c r="B3815" t="s">
        <v>9355</v>
      </c>
      <c r="C3815" s="6" t="s">
        <v>5607</v>
      </c>
      <c r="D3815">
        <v>30</v>
      </c>
      <c r="E3815" t="s">
        <v>54</v>
      </c>
      <c r="F3815" t="s">
        <v>55</v>
      </c>
      <c r="G3815" t="s">
        <v>1264</v>
      </c>
      <c r="H3815" t="s">
        <v>101</v>
      </c>
      <c r="J3815" t="s">
        <v>1264</v>
      </c>
      <c r="K3815" t="s">
        <v>101</v>
      </c>
      <c r="L3815" t="s">
        <v>70</v>
      </c>
      <c r="N3815" t="s">
        <v>598</v>
      </c>
      <c r="O3815" t="s">
        <v>70</v>
      </c>
      <c r="S3815" t="s">
        <v>9356</v>
      </c>
      <c r="Y3815" t="s">
        <v>42</v>
      </c>
      <c r="AB3815" t="s">
        <v>42</v>
      </c>
      <c r="AL3815" t="s">
        <v>43</v>
      </c>
    </row>
    <row r="3816" spans="1:38" x14ac:dyDescent="0.25">
      <c r="A3816">
        <v>3814</v>
      </c>
      <c r="B3816" t="s">
        <v>9357</v>
      </c>
      <c r="C3816" s="6" t="s">
        <v>2491</v>
      </c>
      <c r="D3816">
        <v>21</v>
      </c>
      <c r="E3816" t="s">
        <v>54</v>
      </c>
      <c r="F3816" t="s">
        <v>55</v>
      </c>
      <c r="G3816" t="s">
        <v>525</v>
      </c>
      <c r="H3816" t="s">
        <v>93</v>
      </c>
      <c r="I3816" t="s">
        <v>57</v>
      </c>
      <c r="J3816" t="s">
        <v>93</v>
      </c>
      <c r="K3816" t="s">
        <v>93</v>
      </c>
      <c r="L3816" t="s">
        <v>50</v>
      </c>
      <c r="N3816" t="s">
        <v>2555</v>
      </c>
      <c r="O3816" t="s">
        <v>70</v>
      </c>
      <c r="P3816" t="s">
        <v>525</v>
      </c>
      <c r="Q3816" t="s">
        <v>93</v>
      </c>
      <c r="R3816" t="s">
        <v>57</v>
      </c>
      <c r="S3816" t="s">
        <v>9358</v>
      </c>
      <c r="AA3816" t="s">
        <v>42</v>
      </c>
      <c r="AL3816" t="s">
        <v>43</v>
      </c>
    </row>
    <row r="3817" spans="1:38" x14ac:dyDescent="0.25">
      <c r="A3817">
        <v>3815</v>
      </c>
      <c r="B3817" t="s">
        <v>9359</v>
      </c>
      <c r="C3817" s="6" t="s">
        <v>670</v>
      </c>
      <c r="D3817">
        <v>41</v>
      </c>
      <c r="E3817" t="s">
        <v>46</v>
      </c>
      <c r="F3817" t="s">
        <v>55</v>
      </c>
      <c r="G3817" t="s">
        <v>208</v>
      </c>
      <c r="H3817" t="s">
        <v>93</v>
      </c>
      <c r="I3817" t="s">
        <v>57</v>
      </c>
      <c r="J3817" t="s">
        <v>208</v>
      </c>
      <c r="K3817" t="s">
        <v>93</v>
      </c>
      <c r="L3817" t="s">
        <v>70</v>
      </c>
      <c r="N3817" t="s">
        <v>59</v>
      </c>
      <c r="O3817" t="s">
        <v>8272</v>
      </c>
      <c r="P3817" t="s">
        <v>208</v>
      </c>
      <c r="Q3817" t="s">
        <v>93</v>
      </c>
      <c r="S3817" t="s">
        <v>9360</v>
      </c>
      <c r="U3817" t="s">
        <v>42</v>
      </c>
      <c r="W3817" t="s">
        <v>42</v>
      </c>
      <c r="X3817" t="s">
        <v>42</v>
      </c>
      <c r="AK3817" t="s">
        <v>42</v>
      </c>
      <c r="AL3817" t="s">
        <v>43</v>
      </c>
    </row>
    <row r="3818" spans="1:38" x14ac:dyDescent="0.25">
      <c r="A3818">
        <v>3816</v>
      </c>
      <c r="B3818" t="s">
        <v>9361</v>
      </c>
      <c r="C3818" s="6" t="s">
        <v>3242</v>
      </c>
      <c r="D3818">
        <v>31</v>
      </c>
      <c r="E3818" t="s">
        <v>46</v>
      </c>
      <c r="F3818" t="s">
        <v>55</v>
      </c>
      <c r="G3818" t="s">
        <v>178</v>
      </c>
      <c r="H3818" t="s">
        <v>82</v>
      </c>
      <c r="I3818" t="s">
        <v>57</v>
      </c>
      <c r="J3818" t="s">
        <v>178</v>
      </c>
      <c r="L3818" t="s">
        <v>50</v>
      </c>
      <c r="N3818" t="s">
        <v>59</v>
      </c>
      <c r="O3818" t="s">
        <v>210</v>
      </c>
      <c r="P3818" t="s">
        <v>178</v>
      </c>
      <c r="S3818" t="s">
        <v>9362</v>
      </c>
      <c r="W3818" t="s">
        <v>42</v>
      </c>
      <c r="AK3818" t="s">
        <v>42</v>
      </c>
      <c r="AL3818" t="s">
        <v>43</v>
      </c>
    </row>
    <row r="3819" spans="1:38" x14ac:dyDescent="0.25">
      <c r="A3819">
        <v>3817</v>
      </c>
      <c r="B3819" t="s">
        <v>9363</v>
      </c>
      <c r="C3819" s="6" t="s">
        <v>6584</v>
      </c>
      <c r="D3819">
        <v>43</v>
      </c>
      <c r="E3819" t="s">
        <v>54</v>
      </c>
      <c r="F3819" t="s">
        <v>55</v>
      </c>
      <c r="G3819" t="s">
        <v>68</v>
      </c>
      <c r="J3819" t="s">
        <v>260</v>
      </c>
      <c r="K3819" t="s">
        <v>49</v>
      </c>
      <c r="L3819" t="s">
        <v>34</v>
      </c>
      <c r="M3819" t="s">
        <v>9364</v>
      </c>
      <c r="N3819" t="s">
        <v>170</v>
      </c>
      <c r="O3819" t="s">
        <v>1796</v>
      </c>
      <c r="S3819" t="s">
        <v>9365</v>
      </c>
      <c r="U3819" t="s">
        <v>42</v>
      </c>
      <c r="V3819" t="s">
        <v>42</v>
      </c>
      <c r="AC3819" t="s">
        <v>42</v>
      </c>
      <c r="AL3819" t="s">
        <v>43</v>
      </c>
    </row>
    <row r="3820" spans="1:38" x14ac:dyDescent="0.25">
      <c r="A3820">
        <v>3818</v>
      </c>
      <c r="B3820" t="s">
        <v>9366</v>
      </c>
      <c r="C3820" s="6" t="s">
        <v>3471</v>
      </c>
      <c r="D3820">
        <v>59</v>
      </c>
      <c r="E3820" t="s">
        <v>46</v>
      </c>
      <c r="F3820" t="s">
        <v>106</v>
      </c>
      <c r="G3820" t="s">
        <v>267</v>
      </c>
      <c r="H3820" t="s">
        <v>142</v>
      </c>
      <c r="I3820" t="s">
        <v>57</v>
      </c>
      <c r="J3820" t="s">
        <v>267</v>
      </c>
      <c r="K3820" t="s">
        <v>142</v>
      </c>
      <c r="L3820" t="s">
        <v>50</v>
      </c>
      <c r="N3820" t="s">
        <v>59</v>
      </c>
      <c r="O3820" t="s">
        <v>70</v>
      </c>
      <c r="P3820" t="s">
        <v>267</v>
      </c>
      <c r="Q3820" t="s">
        <v>142</v>
      </c>
      <c r="S3820" t="s">
        <v>9367</v>
      </c>
      <c r="W3820" t="s">
        <v>42</v>
      </c>
      <c r="AC3820" t="s">
        <v>42</v>
      </c>
      <c r="AK3820" t="s">
        <v>42</v>
      </c>
      <c r="AL3820" t="s">
        <v>43</v>
      </c>
    </row>
    <row r="3821" spans="1:38" x14ac:dyDescent="0.25">
      <c r="A3821">
        <v>3819</v>
      </c>
      <c r="B3821" t="s">
        <v>9368</v>
      </c>
      <c r="C3821" s="6" t="s">
        <v>1672</v>
      </c>
      <c r="D3821">
        <v>47</v>
      </c>
      <c r="E3821" t="s">
        <v>54</v>
      </c>
      <c r="F3821" t="s">
        <v>55</v>
      </c>
      <c r="G3821" t="s">
        <v>468</v>
      </c>
      <c r="H3821" t="s">
        <v>81</v>
      </c>
      <c r="I3821" t="s">
        <v>5080</v>
      </c>
      <c r="J3821" t="s">
        <v>82</v>
      </c>
      <c r="K3821" t="s">
        <v>82</v>
      </c>
      <c r="L3821" t="s">
        <v>50</v>
      </c>
      <c r="N3821" t="s">
        <v>166</v>
      </c>
      <c r="O3821" t="s">
        <v>70</v>
      </c>
      <c r="P3821" t="s">
        <v>267</v>
      </c>
      <c r="Q3821" t="s">
        <v>142</v>
      </c>
      <c r="R3821" t="s">
        <v>57</v>
      </c>
      <c r="S3821" t="s">
        <v>9369</v>
      </c>
      <c r="U3821" t="s">
        <v>42</v>
      </c>
      <c r="V3821" t="s">
        <v>42</v>
      </c>
      <c r="AI3821" t="s">
        <v>1324</v>
      </c>
      <c r="AL3821" t="s">
        <v>43</v>
      </c>
    </row>
    <row r="3822" spans="1:38" x14ac:dyDescent="0.25">
      <c r="A3822">
        <v>3820</v>
      </c>
      <c r="B3822" t="s">
        <v>9370</v>
      </c>
      <c r="C3822" s="6" t="s">
        <v>5934</v>
      </c>
      <c r="D3822">
        <v>37</v>
      </c>
      <c r="E3822" t="s">
        <v>54</v>
      </c>
      <c r="F3822" t="s">
        <v>55</v>
      </c>
      <c r="G3822" t="s">
        <v>503</v>
      </c>
      <c r="H3822" t="s">
        <v>82</v>
      </c>
      <c r="I3822" t="s">
        <v>57</v>
      </c>
      <c r="J3822" t="s">
        <v>503</v>
      </c>
      <c r="L3822" t="s">
        <v>70</v>
      </c>
      <c r="N3822" t="s">
        <v>69</v>
      </c>
      <c r="O3822" t="s">
        <v>70</v>
      </c>
      <c r="P3822" t="s">
        <v>503</v>
      </c>
      <c r="S3822" t="s">
        <v>9371</v>
      </c>
      <c r="U3822" t="s">
        <v>42</v>
      </c>
      <c r="V3822" t="s">
        <v>42</v>
      </c>
      <c r="W3822" t="s">
        <v>42</v>
      </c>
      <c r="AK3822" t="s">
        <v>42</v>
      </c>
      <c r="AL3822" t="s">
        <v>43</v>
      </c>
    </row>
    <row r="3823" spans="1:38" x14ac:dyDescent="0.25">
      <c r="A3823">
        <v>3821</v>
      </c>
      <c r="B3823" t="s">
        <v>9372</v>
      </c>
      <c r="C3823" s="6" t="s">
        <v>4053</v>
      </c>
      <c r="D3823">
        <v>38</v>
      </c>
      <c r="E3823" t="s">
        <v>46</v>
      </c>
      <c r="F3823" t="s">
        <v>55</v>
      </c>
      <c r="G3823" t="s">
        <v>9373</v>
      </c>
      <c r="H3823" t="s">
        <v>9374</v>
      </c>
      <c r="J3823" t="s">
        <v>496</v>
      </c>
      <c r="K3823" t="s">
        <v>101</v>
      </c>
      <c r="L3823" t="s">
        <v>34</v>
      </c>
      <c r="M3823" t="s">
        <v>9375</v>
      </c>
      <c r="N3823" t="s">
        <v>2061</v>
      </c>
      <c r="O3823" t="s">
        <v>110</v>
      </c>
      <c r="S3823" t="s">
        <v>9376</v>
      </c>
      <c r="U3823" t="s">
        <v>42</v>
      </c>
      <c r="V3823" t="s">
        <v>42</v>
      </c>
      <c r="AA3823" t="s">
        <v>42</v>
      </c>
      <c r="AL3823" t="s">
        <v>43</v>
      </c>
    </row>
    <row r="3824" spans="1:38" x14ac:dyDescent="0.25">
      <c r="A3824">
        <v>3822</v>
      </c>
      <c r="B3824" t="s">
        <v>9377</v>
      </c>
      <c r="C3824" s="6" t="s">
        <v>6463</v>
      </c>
      <c r="D3824">
        <v>38</v>
      </c>
      <c r="E3824" t="s">
        <v>46</v>
      </c>
      <c r="F3824" t="s">
        <v>55</v>
      </c>
      <c r="G3824" t="s">
        <v>1804</v>
      </c>
      <c r="J3824" t="s">
        <v>93</v>
      </c>
      <c r="L3824" t="s">
        <v>34</v>
      </c>
      <c r="M3824" t="s">
        <v>9378</v>
      </c>
      <c r="N3824" t="s">
        <v>83</v>
      </c>
      <c r="O3824" t="s">
        <v>110</v>
      </c>
      <c r="S3824" t="s">
        <v>659</v>
      </c>
      <c r="U3824" t="s">
        <v>42</v>
      </c>
      <c r="V3824" t="s">
        <v>42</v>
      </c>
      <c r="AL3824" t="s">
        <v>43</v>
      </c>
    </row>
    <row r="3825" spans="1:38" x14ac:dyDescent="0.25">
      <c r="A3825">
        <v>3823</v>
      </c>
      <c r="B3825" t="s">
        <v>9379</v>
      </c>
      <c r="C3825" s="6" t="s">
        <v>9380</v>
      </c>
      <c r="D3825">
        <v>54</v>
      </c>
      <c r="E3825" t="s">
        <v>46</v>
      </c>
      <c r="F3825" t="s">
        <v>55</v>
      </c>
      <c r="G3825" t="s">
        <v>2923</v>
      </c>
      <c r="H3825" t="s">
        <v>137</v>
      </c>
      <c r="J3825" t="s">
        <v>2923</v>
      </c>
      <c r="K3825" t="s">
        <v>137</v>
      </c>
      <c r="L3825" t="s">
        <v>70</v>
      </c>
      <c r="N3825" t="s">
        <v>102</v>
      </c>
      <c r="O3825" t="s">
        <v>70</v>
      </c>
      <c r="S3825" t="s">
        <v>9381</v>
      </c>
      <c r="Y3825" t="s">
        <v>42</v>
      </c>
      <c r="AA3825" t="s">
        <v>42</v>
      </c>
      <c r="AL3825" t="s">
        <v>43</v>
      </c>
    </row>
    <row r="3826" spans="1:38" x14ac:dyDescent="0.25">
      <c r="A3826">
        <v>3824</v>
      </c>
      <c r="B3826" t="s">
        <v>9382</v>
      </c>
      <c r="C3826" s="6" t="s">
        <v>1052</v>
      </c>
      <c r="D3826">
        <v>60</v>
      </c>
      <c r="E3826" t="s">
        <v>54</v>
      </c>
      <c r="F3826" t="s">
        <v>47</v>
      </c>
      <c r="G3826" t="s">
        <v>150</v>
      </c>
      <c r="H3826" t="s">
        <v>93</v>
      </c>
      <c r="I3826" t="s">
        <v>57</v>
      </c>
      <c r="J3826" t="s">
        <v>58</v>
      </c>
      <c r="L3826" t="s">
        <v>50</v>
      </c>
      <c r="N3826" t="s">
        <v>59</v>
      </c>
      <c r="O3826" t="s">
        <v>60</v>
      </c>
      <c r="P3826" t="s">
        <v>61</v>
      </c>
      <c r="S3826" t="s">
        <v>9383</v>
      </c>
      <c r="AD3826" t="s">
        <v>42</v>
      </c>
      <c r="AK3826" t="s">
        <v>42</v>
      </c>
      <c r="AL3826" t="s">
        <v>43</v>
      </c>
    </row>
    <row r="3827" spans="1:38" x14ac:dyDescent="0.25">
      <c r="A3827">
        <v>3825</v>
      </c>
      <c r="B3827" t="s">
        <v>9384</v>
      </c>
      <c r="C3827" s="6" t="s">
        <v>6301</v>
      </c>
      <c r="D3827">
        <v>37</v>
      </c>
      <c r="E3827" t="s">
        <v>46</v>
      </c>
      <c r="F3827" t="s">
        <v>55</v>
      </c>
      <c r="G3827" t="s">
        <v>178</v>
      </c>
      <c r="H3827" t="s">
        <v>82</v>
      </c>
      <c r="I3827" t="s">
        <v>57</v>
      </c>
      <c r="J3827" t="s">
        <v>178</v>
      </c>
      <c r="K3827" t="s">
        <v>82</v>
      </c>
      <c r="L3827" t="s">
        <v>70</v>
      </c>
      <c r="O3827" t="s">
        <v>70</v>
      </c>
      <c r="P3827" t="s">
        <v>82</v>
      </c>
      <c r="S3827" t="s">
        <v>9385</v>
      </c>
      <c r="U3827" t="s">
        <v>42</v>
      </c>
      <c r="W3827" t="s">
        <v>42</v>
      </c>
      <c r="Y3827" t="s">
        <v>42</v>
      </c>
      <c r="AC3827" t="s">
        <v>42</v>
      </c>
      <c r="AK3827" t="s">
        <v>42</v>
      </c>
      <c r="AL3827" t="s">
        <v>43</v>
      </c>
    </row>
    <row r="3828" spans="1:38" x14ac:dyDescent="0.25">
      <c r="A3828">
        <v>3826</v>
      </c>
      <c r="B3828" t="s">
        <v>9386</v>
      </c>
      <c r="C3828" s="6" t="s">
        <v>9187</v>
      </c>
      <c r="D3828">
        <v>26</v>
      </c>
      <c r="E3828" t="s">
        <v>54</v>
      </c>
      <c r="F3828" t="s">
        <v>55</v>
      </c>
      <c r="G3828" t="s">
        <v>279</v>
      </c>
      <c r="J3828" t="s">
        <v>279</v>
      </c>
      <c r="K3828" t="s">
        <v>101</v>
      </c>
      <c r="L3828" t="s">
        <v>70</v>
      </c>
      <c r="S3828" t="s">
        <v>342</v>
      </c>
      <c r="U3828" t="s">
        <v>42</v>
      </c>
      <c r="AL3828" t="s">
        <v>43</v>
      </c>
    </row>
    <row r="3829" spans="1:38" x14ac:dyDescent="0.25">
      <c r="A3829">
        <v>3827</v>
      </c>
      <c r="B3829" t="s">
        <v>9387</v>
      </c>
      <c r="C3829" s="6" t="s">
        <v>9388</v>
      </c>
      <c r="D3829">
        <v>19</v>
      </c>
      <c r="E3829" t="s">
        <v>46</v>
      </c>
      <c r="F3829" t="s">
        <v>55</v>
      </c>
      <c r="G3829" t="s">
        <v>201</v>
      </c>
      <c r="J3829" t="s">
        <v>201</v>
      </c>
      <c r="K3829" t="s">
        <v>202</v>
      </c>
      <c r="L3829" t="s">
        <v>34</v>
      </c>
      <c r="M3829" t="s">
        <v>9389</v>
      </c>
      <c r="N3829" t="s">
        <v>69</v>
      </c>
      <c r="O3829" t="s">
        <v>70</v>
      </c>
      <c r="S3829" t="s">
        <v>6169</v>
      </c>
      <c r="U3829" t="s">
        <v>42</v>
      </c>
      <c r="AC3829" t="s">
        <v>42</v>
      </c>
      <c r="AL3829" t="s">
        <v>43</v>
      </c>
    </row>
    <row r="3830" spans="1:38" x14ac:dyDescent="0.25">
      <c r="A3830">
        <v>3828</v>
      </c>
      <c r="B3830" t="s">
        <v>9390</v>
      </c>
      <c r="C3830" s="6" t="s">
        <v>721</v>
      </c>
      <c r="D3830">
        <v>21</v>
      </c>
      <c r="E3830" t="s">
        <v>46</v>
      </c>
      <c r="F3830" t="s">
        <v>55</v>
      </c>
      <c r="G3830" t="s">
        <v>2405</v>
      </c>
      <c r="H3830" t="s">
        <v>101</v>
      </c>
      <c r="I3830" t="s">
        <v>57</v>
      </c>
      <c r="J3830" t="s">
        <v>2405</v>
      </c>
      <c r="L3830" t="s">
        <v>70</v>
      </c>
      <c r="N3830" t="s">
        <v>69</v>
      </c>
      <c r="O3830" t="s">
        <v>70</v>
      </c>
      <c r="P3830" t="s">
        <v>2405</v>
      </c>
      <c r="S3830" t="s">
        <v>9391</v>
      </c>
      <c r="U3830" t="s">
        <v>42</v>
      </c>
      <c r="W3830" t="s">
        <v>42</v>
      </c>
      <c r="AC3830" t="s">
        <v>42</v>
      </c>
      <c r="AK3830" t="s">
        <v>42</v>
      </c>
      <c r="AL3830" t="s">
        <v>43</v>
      </c>
    </row>
    <row r="3831" spans="1:38" x14ac:dyDescent="0.25">
      <c r="A3831">
        <v>3829</v>
      </c>
      <c r="B3831" t="s">
        <v>9392</v>
      </c>
      <c r="C3831" s="6" t="s">
        <v>1904</v>
      </c>
      <c r="D3831">
        <v>33</v>
      </c>
      <c r="E3831" t="s">
        <v>46</v>
      </c>
      <c r="F3831" t="s">
        <v>55</v>
      </c>
      <c r="G3831" t="s">
        <v>151</v>
      </c>
      <c r="H3831" t="s">
        <v>93</v>
      </c>
      <c r="I3831" t="s">
        <v>57</v>
      </c>
      <c r="J3831" t="s">
        <v>151</v>
      </c>
      <c r="K3831" t="s">
        <v>93</v>
      </c>
      <c r="L3831" t="s">
        <v>70</v>
      </c>
      <c r="O3831" t="s">
        <v>70</v>
      </c>
      <c r="P3831" t="s">
        <v>151</v>
      </c>
      <c r="Q3831" t="s">
        <v>93</v>
      </c>
      <c r="R3831" t="s">
        <v>57</v>
      </c>
      <c r="S3831" t="s">
        <v>9393</v>
      </c>
      <c r="U3831" t="s">
        <v>42</v>
      </c>
      <c r="AC3831" t="s">
        <v>42</v>
      </c>
      <c r="AK3831" t="s">
        <v>42</v>
      </c>
      <c r="AL3831" t="s">
        <v>43</v>
      </c>
    </row>
    <row r="3832" spans="1:38" x14ac:dyDescent="0.25">
      <c r="A3832">
        <v>3830</v>
      </c>
      <c r="B3832" t="s">
        <v>9394</v>
      </c>
      <c r="C3832" s="6" t="s">
        <v>1004</v>
      </c>
      <c r="D3832">
        <v>39</v>
      </c>
      <c r="E3832" t="s">
        <v>46</v>
      </c>
      <c r="F3832" t="s">
        <v>55</v>
      </c>
      <c r="G3832" t="s">
        <v>1049</v>
      </c>
      <c r="H3832" t="s">
        <v>142</v>
      </c>
      <c r="I3832" t="s">
        <v>57</v>
      </c>
      <c r="J3832" t="s">
        <v>1740</v>
      </c>
      <c r="L3832" t="s">
        <v>50</v>
      </c>
      <c r="N3832" t="s">
        <v>170</v>
      </c>
      <c r="O3832" t="s">
        <v>70</v>
      </c>
      <c r="P3832" t="s">
        <v>1049</v>
      </c>
      <c r="S3832" t="s">
        <v>9395</v>
      </c>
      <c r="W3832" t="s">
        <v>42</v>
      </c>
      <c r="AA3832" t="s">
        <v>42</v>
      </c>
      <c r="AK3832" t="s">
        <v>42</v>
      </c>
      <c r="AL3832" t="s">
        <v>43</v>
      </c>
    </row>
    <row r="3833" spans="1:38" x14ac:dyDescent="0.25">
      <c r="A3833">
        <v>3831</v>
      </c>
      <c r="B3833" t="s">
        <v>9396</v>
      </c>
      <c r="C3833" s="6" t="s">
        <v>516</v>
      </c>
      <c r="D3833">
        <v>50</v>
      </c>
      <c r="E3833" t="s">
        <v>46</v>
      </c>
      <c r="F3833" t="s">
        <v>106</v>
      </c>
      <c r="G3833" t="s">
        <v>82</v>
      </c>
      <c r="H3833" t="s">
        <v>82</v>
      </c>
      <c r="I3833" t="s">
        <v>57</v>
      </c>
      <c r="J3833" t="s">
        <v>82</v>
      </c>
      <c r="K3833" t="s">
        <v>82</v>
      </c>
      <c r="L3833" t="s">
        <v>70</v>
      </c>
      <c r="N3833" t="s">
        <v>59</v>
      </c>
      <c r="O3833" t="s">
        <v>70</v>
      </c>
      <c r="P3833" t="s">
        <v>82</v>
      </c>
      <c r="Q3833" t="s">
        <v>82</v>
      </c>
      <c r="R3833" t="s">
        <v>57</v>
      </c>
      <c r="S3833" t="s">
        <v>7170</v>
      </c>
      <c r="U3833" t="s">
        <v>42</v>
      </c>
      <c r="V3833" t="s">
        <v>42</v>
      </c>
      <c r="W3833" t="s">
        <v>42</v>
      </c>
      <c r="AL3833" t="s">
        <v>43</v>
      </c>
    </row>
    <row r="3834" spans="1:38" x14ac:dyDescent="0.25">
      <c r="A3834">
        <v>3832</v>
      </c>
      <c r="B3834" t="s">
        <v>9397</v>
      </c>
      <c r="C3834" s="6" t="s">
        <v>7989</v>
      </c>
      <c r="D3834">
        <v>50</v>
      </c>
      <c r="E3834" t="s">
        <v>46</v>
      </c>
      <c r="F3834" t="s">
        <v>55</v>
      </c>
      <c r="G3834" t="s">
        <v>178</v>
      </c>
      <c r="H3834" t="s">
        <v>82</v>
      </c>
      <c r="I3834" t="s">
        <v>57</v>
      </c>
      <c r="J3834" t="s">
        <v>178</v>
      </c>
      <c r="L3834" t="s">
        <v>34</v>
      </c>
      <c r="M3834" t="s">
        <v>9398</v>
      </c>
      <c r="N3834" t="s">
        <v>102</v>
      </c>
      <c r="O3834" t="s">
        <v>3082</v>
      </c>
      <c r="P3834" t="s">
        <v>178</v>
      </c>
      <c r="S3834" t="s">
        <v>4370</v>
      </c>
      <c r="AA3834" t="s">
        <v>42</v>
      </c>
      <c r="AC3834" t="s">
        <v>42</v>
      </c>
      <c r="AL3834" t="s">
        <v>43</v>
      </c>
    </row>
    <row r="3835" spans="1:38" x14ac:dyDescent="0.25">
      <c r="A3835">
        <v>3833</v>
      </c>
      <c r="B3835" t="s">
        <v>9399</v>
      </c>
      <c r="C3835" s="6" t="s">
        <v>3875</v>
      </c>
      <c r="D3835">
        <v>59</v>
      </c>
      <c r="E3835" t="s">
        <v>46</v>
      </c>
      <c r="F3835" t="s">
        <v>55</v>
      </c>
      <c r="G3835" t="s">
        <v>58</v>
      </c>
      <c r="H3835" t="s">
        <v>49</v>
      </c>
      <c r="I3835" t="s">
        <v>57</v>
      </c>
      <c r="J3835" t="s">
        <v>58</v>
      </c>
      <c r="K3835" t="s">
        <v>49</v>
      </c>
      <c r="L3835" t="s">
        <v>70</v>
      </c>
      <c r="N3835" t="s">
        <v>59</v>
      </c>
      <c r="O3835" t="s">
        <v>70</v>
      </c>
      <c r="P3835" t="s">
        <v>58</v>
      </c>
      <c r="Q3835" t="s">
        <v>49</v>
      </c>
      <c r="R3835" t="s">
        <v>57</v>
      </c>
      <c r="S3835" t="s">
        <v>9400</v>
      </c>
      <c r="U3835" t="s">
        <v>42</v>
      </c>
      <c r="W3835" t="s">
        <v>42</v>
      </c>
      <c r="X3835" t="s">
        <v>42</v>
      </c>
      <c r="AL3835" t="s">
        <v>43</v>
      </c>
    </row>
    <row r="3836" spans="1:38" x14ac:dyDescent="0.25">
      <c r="A3836">
        <v>3834</v>
      </c>
      <c r="B3836" t="s">
        <v>9401</v>
      </c>
      <c r="C3836" s="6" t="s">
        <v>926</v>
      </c>
      <c r="D3836">
        <v>35</v>
      </c>
      <c r="E3836" t="s">
        <v>46</v>
      </c>
      <c r="F3836" t="s">
        <v>55</v>
      </c>
      <c r="G3836" t="s">
        <v>2923</v>
      </c>
      <c r="H3836" t="s">
        <v>137</v>
      </c>
      <c r="I3836" t="s">
        <v>57</v>
      </c>
      <c r="J3836" t="s">
        <v>2923</v>
      </c>
      <c r="L3836" t="s">
        <v>70</v>
      </c>
      <c r="N3836" t="s">
        <v>69</v>
      </c>
      <c r="O3836" t="s">
        <v>70</v>
      </c>
      <c r="P3836" t="s">
        <v>2923</v>
      </c>
      <c r="S3836" t="s">
        <v>828</v>
      </c>
      <c r="U3836" t="s">
        <v>42</v>
      </c>
      <c r="W3836" t="s">
        <v>42</v>
      </c>
      <c r="AK3836" t="s">
        <v>42</v>
      </c>
      <c r="AL3836" t="s">
        <v>43</v>
      </c>
    </row>
    <row r="3837" spans="1:38" x14ac:dyDescent="0.25">
      <c r="A3837">
        <v>3835</v>
      </c>
      <c r="B3837" t="s">
        <v>9402</v>
      </c>
      <c r="C3837" s="6" t="s">
        <v>1034</v>
      </c>
      <c r="D3837">
        <v>51</v>
      </c>
      <c r="E3837" t="s">
        <v>54</v>
      </c>
      <c r="F3837" t="s">
        <v>47</v>
      </c>
      <c r="G3837" t="s">
        <v>107</v>
      </c>
      <c r="H3837" t="s">
        <v>49</v>
      </c>
      <c r="J3837" t="s">
        <v>107</v>
      </c>
      <c r="K3837" t="s">
        <v>49</v>
      </c>
      <c r="L3837" t="s">
        <v>34</v>
      </c>
      <c r="M3837" t="s">
        <v>9403</v>
      </c>
      <c r="N3837" t="s">
        <v>59</v>
      </c>
      <c r="O3837" t="s">
        <v>34</v>
      </c>
      <c r="S3837" t="s">
        <v>4648</v>
      </c>
      <c r="V3837" t="s">
        <v>42</v>
      </c>
      <c r="W3837" t="s">
        <v>42</v>
      </c>
      <c r="AL3837" t="s">
        <v>43</v>
      </c>
    </row>
    <row r="3838" spans="1:38" x14ac:dyDescent="0.25">
      <c r="A3838">
        <v>3836</v>
      </c>
      <c r="B3838" t="s">
        <v>9404</v>
      </c>
      <c r="C3838" s="6" t="s">
        <v>7615</v>
      </c>
      <c r="D3838">
        <v>50</v>
      </c>
      <c r="E3838" t="s">
        <v>46</v>
      </c>
      <c r="F3838" t="s">
        <v>55</v>
      </c>
      <c r="G3838" t="s">
        <v>97</v>
      </c>
      <c r="H3838" t="s">
        <v>82</v>
      </c>
      <c r="I3838" t="s">
        <v>57</v>
      </c>
      <c r="J3838" t="s">
        <v>97</v>
      </c>
      <c r="K3838" t="s">
        <v>82</v>
      </c>
      <c r="L3838" t="s">
        <v>70</v>
      </c>
      <c r="O3838" t="s">
        <v>70</v>
      </c>
      <c r="S3838" t="s">
        <v>828</v>
      </c>
      <c r="U3838" t="s">
        <v>42</v>
      </c>
      <c r="W3838" t="s">
        <v>42</v>
      </c>
      <c r="AK3838" t="s">
        <v>42</v>
      </c>
      <c r="AL3838" t="s">
        <v>43</v>
      </c>
    </row>
    <row r="3839" spans="1:38" x14ac:dyDescent="0.25">
      <c r="A3839">
        <v>3837</v>
      </c>
      <c r="B3839" t="s">
        <v>9405</v>
      </c>
      <c r="C3839" s="6" t="s">
        <v>1911</v>
      </c>
      <c r="D3839">
        <v>47</v>
      </c>
      <c r="E3839" t="s">
        <v>46</v>
      </c>
      <c r="F3839" t="s">
        <v>47</v>
      </c>
      <c r="G3839" t="s">
        <v>101</v>
      </c>
      <c r="H3839" t="s">
        <v>101</v>
      </c>
      <c r="I3839" t="s">
        <v>57</v>
      </c>
      <c r="J3839" t="s">
        <v>101</v>
      </c>
      <c r="K3839" t="s">
        <v>101</v>
      </c>
      <c r="L3839" t="s">
        <v>70</v>
      </c>
      <c r="N3839" t="s">
        <v>59</v>
      </c>
      <c r="O3839" t="s">
        <v>70</v>
      </c>
      <c r="P3839" t="s">
        <v>101</v>
      </c>
      <c r="Q3839" t="s">
        <v>101</v>
      </c>
      <c r="S3839" t="s">
        <v>9406</v>
      </c>
      <c r="V3839" t="s">
        <v>42</v>
      </c>
      <c r="W3839" t="s">
        <v>42</v>
      </c>
      <c r="AK3839" t="s">
        <v>42</v>
      </c>
      <c r="AL3839" t="s">
        <v>43</v>
      </c>
    </row>
    <row r="3840" spans="1:38" x14ac:dyDescent="0.25">
      <c r="A3840">
        <v>3838</v>
      </c>
      <c r="B3840" t="s">
        <v>9407</v>
      </c>
      <c r="C3840" s="6" t="s">
        <v>406</v>
      </c>
      <c r="D3840">
        <v>25</v>
      </c>
      <c r="E3840" t="s">
        <v>46</v>
      </c>
      <c r="F3840" t="s">
        <v>55</v>
      </c>
      <c r="G3840" t="s">
        <v>3983</v>
      </c>
      <c r="H3840" t="s">
        <v>49</v>
      </c>
      <c r="I3840" t="s">
        <v>57</v>
      </c>
      <c r="J3840" t="s">
        <v>58</v>
      </c>
      <c r="K3840" t="s">
        <v>49</v>
      </c>
      <c r="L3840" t="s">
        <v>50</v>
      </c>
      <c r="O3840" t="s">
        <v>70</v>
      </c>
      <c r="S3840" t="s">
        <v>9408</v>
      </c>
      <c r="U3840" t="s">
        <v>42</v>
      </c>
      <c r="W3840" t="s">
        <v>42</v>
      </c>
      <c r="AE3840" t="s">
        <v>42</v>
      </c>
      <c r="AK3840" t="s">
        <v>42</v>
      </c>
      <c r="AL3840" t="s">
        <v>43</v>
      </c>
    </row>
    <row r="3841" spans="1:38" x14ac:dyDescent="0.25">
      <c r="A3841">
        <v>3839</v>
      </c>
      <c r="B3841" t="s">
        <v>9409</v>
      </c>
      <c r="C3841" s="6" t="s">
        <v>1069</v>
      </c>
      <c r="D3841">
        <v>25</v>
      </c>
      <c r="E3841" t="s">
        <v>54</v>
      </c>
      <c r="F3841" t="s">
        <v>55</v>
      </c>
      <c r="G3841" t="s">
        <v>305</v>
      </c>
      <c r="H3841" t="s">
        <v>93</v>
      </c>
      <c r="I3841" t="s">
        <v>57</v>
      </c>
      <c r="J3841" t="s">
        <v>93</v>
      </c>
      <c r="K3841" t="s">
        <v>93</v>
      </c>
      <c r="L3841" t="s">
        <v>50</v>
      </c>
      <c r="N3841" t="s">
        <v>456</v>
      </c>
      <c r="O3841" t="s">
        <v>975</v>
      </c>
      <c r="P3841" t="s">
        <v>61</v>
      </c>
      <c r="R3841" t="s">
        <v>57</v>
      </c>
      <c r="S3841" t="s">
        <v>9410</v>
      </c>
      <c r="U3841" t="s">
        <v>42</v>
      </c>
      <c r="W3841" t="s">
        <v>42</v>
      </c>
      <c r="AC3841" t="s">
        <v>42</v>
      </c>
      <c r="AL3841" t="s">
        <v>43</v>
      </c>
    </row>
    <row r="3842" spans="1:38" x14ac:dyDescent="0.25">
      <c r="A3842">
        <v>3840</v>
      </c>
      <c r="B3842" t="s">
        <v>9411</v>
      </c>
      <c r="C3842" s="6" t="s">
        <v>4264</v>
      </c>
      <c r="D3842">
        <v>48</v>
      </c>
      <c r="E3842" t="s">
        <v>46</v>
      </c>
      <c r="F3842" t="s">
        <v>55</v>
      </c>
      <c r="G3842" t="s">
        <v>136</v>
      </c>
      <c r="H3842" t="s">
        <v>137</v>
      </c>
      <c r="J3842" t="s">
        <v>136</v>
      </c>
      <c r="K3842" t="s">
        <v>137</v>
      </c>
      <c r="L3842" t="s">
        <v>34</v>
      </c>
      <c r="M3842" t="s">
        <v>4962</v>
      </c>
      <c r="N3842" t="s">
        <v>170</v>
      </c>
      <c r="O3842" t="s">
        <v>70</v>
      </c>
      <c r="S3842" t="s">
        <v>89</v>
      </c>
      <c r="U3842" t="s">
        <v>42</v>
      </c>
      <c r="AL3842" t="s">
        <v>43</v>
      </c>
    </row>
    <row r="3843" spans="1:38" x14ac:dyDescent="0.25">
      <c r="A3843">
        <v>3841</v>
      </c>
      <c r="B3843" t="s">
        <v>9412</v>
      </c>
      <c r="C3843" s="6" t="s">
        <v>1557</v>
      </c>
      <c r="D3843">
        <v>63</v>
      </c>
      <c r="E3843" t="s">
        <v>46</v>
      </c>
      <c r="F3843" t="s">
        <v>55</v>
      </c>
      <c r="G3843" t="s">
        <v>469</v>
      </c>
      <c r="H3843" t="s">
        <v>202</v>
      </c>
      <c r="I3843" t="s">
        <v>57</v>
      </c>
      <c r="J3843" t="s">
        <v>469</v>
      </c>
      <c r="K3843" t="s">
        <v>202</v>
      </c>
      <c r="L3843" t="s">
        <v>70</v>
      </c>
      <c r="N3843" t="s">
        <v>350</v>
      </c>
      <c r="O3843" t="s">
        <v>70</v>
      </c>
      <c r="P3843" t="s">
        <v>469</v>
      </c>
      <c r="Q3843" t="s">
        <v>202</v>
      </c>
      <c r="R3843" t="s">
        <v>57</v>
      </c>
      <c r="S3843" t="s">
        <v>9413</v>
      </c>
      <c r="U3843" t="s">
        <v>42</v>
      </c>
      <c r="V3843" t="s">
        <v>42</v>
      </c>
      <c r="W3843" t="s">
        <v>42</v>
      </c>
      <c r="AE3843" t="s">
        <v>42</v>
      </c>
      <c r="AL3843" t="s">
        <v>43</v>
      </c>
    </row>
    <row r="3844" spans="1:38" x14ac:dyDescent="0.25">
      <c r="A3844">
        <v>3842</v>
      </c>
      <c r="B3844" t="s">
        <v>9414</v>
      </c>
      <c r="C3844" s="6" t="s">
        <v>9415</v>
      </c>
      <c r="D3844">
        <v>51</v>
      </c>
      <c r="E3844" t="s">
        <v>54</v>
      </c>
      <c r="F3844" t="s">
        <v>55</v>
      </c>
      <c r="G3844" t="s">
        <v>496</v>
      </c>
      <c r="H3844" t="s">
        <v>101</v>
      </c>
      <c r="I3844" t="s">
        <v>57</v>
      </c>
      <c r="J3844" t="s">
        <v>341</v>
      </c>
      <c r="K3844" t="s">
        <v>101</v>
      </c>
      <c r="L3844" t="s">
        <v>50</v>
      </c>
      <c r="O3844" t="s">
        <v>34</v>
      </c>
      <c r="S3844" t="s">
        <v>9416</v>
      </c>
      <c r="Y3844" t="s">
        <v>42</v>
      </c>
      <c r="AE3844" t="s">
        <v>42</v>
      </c>
      <c r="AI3844" t="s">
        <v>4400</v>
      </c>
      <c r="AJ3844" t="s">
        <v>42</v>
      </c>
      <c r="AK3844" t="s">
        <v>42</v>
      </c>
      <c r="AL3844" t="s">
        <v>43</v>
      </c>
    </row>
    <row r="3845" spans="1:38" x14ac:dyDescent="0.25">
      <c r="A3845">
        <v>3843</v>
      </c>
      <c r="B3845" t="s">
        <v>9417</v>
      </c>
      <c r="C3845" s="6" t="s">
        <v>583</v>
      </c>
      <c r="D3845">
        <v>39</v>
      </c>
      <c r="E3845" t="s">
        <v>46</v>
      </c>
      <c r="F3845" t="s">
        <v>55</v>
      </c>
      <c r="G3845" t="s">
        <v>165</v>
      </c>
      <c r="H3845" t="s">
        <v>93</v>
      </c>
      <c r="I3845" t="s">
        <v>57</v>
      </c>
      <c r="J3845" t="s">
        <v>165</v>
      </c>
      <c r="K3845" t="s">
        <v>93</v>
      </c>
      <c r="L3845" t="s">
        <v>70</v>
      </c>
      <c r="O3845" t="s">
        <v>70</v>
      </c>
      <c r="P3845" t="s">
        <v>165</v>
      </c>
      <c r="Q3845" t="s">
        <v>93</v>
      </c>
      <c r="R3845" t="s">
        <v>57</v>
      </c>
      <c r="S3845" t="s">
        <v>9418</v>
      </c>
      <c r="Y3845" t="s">
        <v>42</v>
      </c>
      <c r="AB3845" t="s">
        <v>42</v>
      </c>
      <c r="AC3845" t="s">
        <v>42</v>
      </c>
      <c r="AK3845" t="s">
        <v>42</v>
      </c>
      <c r="AL3845" t="s">
        <v>43</v>
      </c>
    </row>
    <row r="3846" spans="1:38" x14ac:dyDescent="0.25">
      <c r="A3846">
        <v>3844</v>
      </c>
      <c r="B3846" t="s">
        <v>9419</v>
      </c>
      <c r="C3846" s="6" t="s">
        <v>1382</v>
      </c>
      <c r="D3846">
        <v>31</v>
      </c>
      <c r="E3846" t="s">
        <v>54</v>
      </c>
      <c r="F3846" t="s">
        <v>55</v>
      </c>
      <c r="G3846" t="s">
        <v>1592</v>
      </c>
      <c r="H3846" t="s">
        <v>142</v>
      </c>
      <c r="I3846" t="s">
        <v>57</v>
      </c>
      <c r="J3846" t="s">
        <v>1592</v>
      </c>
      <c r="K3846" t="s">
        <v>142</v>
      </c>
      <c r="L3846" t="s">
        <v>70</v>
      </c>
      <c r="N3846" t="s">
        <v>59</v>
      </c>
      <c r="O3846" t="s">
        <v>70</v>
      </c>
      <c r="P3846" t="s">
        <v>1592</v>
      </c>
      <c r="Q3846" t="s">
        <v>142</v>
      </c>
      <c r="R3846" t="s">
        <v>57</v>
      </c>
      <c r="S3846" t="s">
        <v>412</v>
      </c>
      <c r="W3846" t="s">
        <v>42</v>
      </c>
      <c r="AL3846" t="s">
        <v>43</v>
      </c>
    </row>
    <row r="3847" spans="1:38" x14ac:dyDescent="0.25">
      <c r="A3847">
        <v>3845</v>
      </c>
      <c r="B3847" t="s">
        <v>9420</v>
      </c>
      <c r="C3847" s="6" t="s">
        <v>1716</v>
      </c>
      <c r="D3847">
        <v>61</v>
      </c>
      <c r="E3847" t="s">
        <v>46</v>
      </c>
      <c r="F3847" t="s">
        <v>55</v>
      </c>
      <c r="G3847" t="s">
        <v>97</v>
      </c>
      <c r="J3847" t="s">
        <v>97</v>
      </c>
      <c r="K3847" t="s">
        <v>82</v>
      </c>
      <c r="L3847" t="s">
        <v>70</v>
      </c>
      <c r="N3847" t="s">
        <v>269</v>
      </c>
      <c r="O3847" t="s">
        <v>70</v>
      </c>
      <c r="S3847" t="s">
        <v>84</v>
      </c>
      <c r="U3847" t="s">
        <v>42</v>
      </c>
      <c r="AL3847" t="s">
        <v>43</v>
      </c>
    </row>
    <row r="3848" spans="1:38" x14ac:dyDescent="0.25">
      <c r="A3848">
        <v>3846</v>
      </c>
      <c r="B3848" t="s">
        <v>9421</v>
      </c>
      <c r="C3848" s="6" t="s">
        <v>1060</v>
      </c>
      <c r="D3848">
        <v>32</v>
      </c>
      <c r="E3848" t="s">
        <v>46</v>
      </c>
      <c r="F3848" t="s">
        <v>106</v>
      </c>
      <c r="G3848" t="s">
        <v>9422</v>
      </c>
      <c r="H3848" t="s">
        <v>9423</v>
      </c>
      <c r="I3848" t="s">
        <v>5600</v>
      </c>
      <c r="J3848" t="s">
        <v>82</v>
      </c>
      <c r="K3848" t="s">
        <v>82</v>
      </c>
      <c r="L3848" t="s">
        <v>50</v>
      </c>
      <c r="N3848" t="s">
        <v>59</v>
      </c>
      <c r="O3848" t="s">
        <v>110</v>
      </c>
      <c r="P3848" t="s">
        <v>82</v>
      </c>
      <c r="Q3848" t="s">
        <v>82</v>
      </c>
      <c r="S3848" t="s">
        <v>545</v>
      </c>
      <c r="U3848" t="s">
        <v>42</v>
      </c>
      <c r="W3848" t="s">
        <v>42</v>
      </c>
      <c r="AA3848" t="s">
        <v>42</v>
      </c>
      <c r="AK3848" t="s">
        <v>42</v>
      </c>
      <c r="AL3848" t="s">
        <v>43</v>
      </c>
    </row>
    <row r="3849" spans="1:38" x14ac:dyDescent="0.25">
      <c r="A3849">
        <v>3847</v>
      </c>
      <c r="B3849" t="s">
        <v>9424</v>
      </c>
      <c r="C3849" s="6" t="s">
        <v>5088</v>
      </c>
      <c r="D3849">
        <v>50</v>
      </c>
      <c r="E3849" t="s">
        <v>54</v>
      </c>
      <c r="F3849" t="s">
        <v>55</v>
      </c>
      <c r="G3849" t="s">
        <v>341</v>
      </c>
      <c r="H3849" t="s">
        <v>101</v>
      </c>
      <c r="I3849" t="s">
        <v>57</v>
      </c>
      <c r="J3849" t="s">
        <v>341</v>
      </c>
      <c r="L3849" t="s">
        <v>70</v>
      </c>
      <c r="N3849" t="s">
        <v>59</v>
      </c>
      <c r="O3849" t="s">
        <v>70</v>
      </c>
      <c r="P3849" t="s">
        <v>341</v>
      </c>
      <c r="S3849" t="s">
        <v>9425</v>
      </c>
      <c r="U3849" t="s">
        <v>42</v>
      </c>
      <c r="Y3849" t="s">
        <v>42</v>
      </c>
      <c r="AK3849" t="s">
        <v>42</v>
      </c>
      <c r="AL3849" t="s">
        <v>43</v>
      </c>
    </row>
    <row r="3850" spans="1:38" x14ac:dyDescent="0.25">
      <c r="A3850">
        <v>3848</v>
      </c>
      <c r="B3850" t="s">
        <v>9426</v>
      </c>
      <c r="C3850" s="6" t="s">
        <v>1694</v>
      </c>
      <c r="D3850">
        <v>59</v>
      </c>
      <c r="E3850" t="s">
        <v>46</v>
      </c>
      <c r="F3850" t="s">
        <v>47</v>
      </c>
      <c r="J3850" t="s">
        <v>93</v>
      </c>
      <c r="L3850" t="s">
        <v>50</v>
      </c>
      <c r="N3850" t="s">
        <v>69</v>
      </c>
      <c r="O3850" t="s">
        <v>60</v>
      </c>
      <c r="P3850" t="s">
        <v>93</v>
      </c>
      <c r="S3850" t="s">
        <v>9427</v>
      </c>
      <c r="V3850" t="s">
        <v>42</v>
      </c>
      <c r="AA3850" t="s">
        <v>42</v>
      </c>
      <c r="AL3850" t="s">
        <v>43</v>
      </c>
    </row>
    <row r="3851" spans="1:38" x14ac:dyDescent="0.25">
      <c r="A3851">
        <v>3849</v>
      </c>
      <c r="B3851" t="s">
        <v>9428</v>
      </c>
      <c r="C3851" s="6" t="s">
        <v>9429</v>
      </c>
      <c r="D3851">
        <v>36</v>
      </c>
      <c r="E3851" t="s">
        <v>46</v>
      </c>
      <c r="F3851" t="s">
        <v>55</v>
      </c>
      <c r="G3851" t="s">
        <v>510</v>
      </c>
      <c r="H3851" t="s">
        <v>82</v>
      </c>
      <c r="I3851" t="s">
        <v>57</v>
      </c>
      <c r="J3851" t="s">
        <v>510</v>
      </c>
      <c r="K3851" t="s">
        <v>82</v>
      </c>
      <c r="L3851" t="s">
        <v>70</v>
      </c>
      <c r="N3851" t="s">
        <v>350</v>
      </c>
      <c r="O3851" t="s">
        <v>70</v>
      </c>
      <c r="P3851" t="s">
        <v>510</v>
      </c>
      <c r="Q3851" t="s">
        <v>82</v>
      </c>
      <c r="R3851" t="s">
        <v>57</v>
      </c>
      <c r="S3851" t="s">
        <v>9430</v>
      </c>
      <c r="V3851" t="s">
        <v>42</v>
      </c>
      <c r="W3851" t="s">
        <v>42</v>
      </c>
      <c r="AL3851" t="s">
        <v>43</v>
      </c>
    </row>
    <row r="3852" spans="1:38" x14ac:dyDescent="0.25">
      <c r="A3852">
        <v>3850</v>
      </c>
      <c r="B3852" t="s">
        <v>9431</v>
      </c>
      <c r="C3852" s="6" t="s">
        <v>822</v>
      </c>
      <c r="D3852">
        <v>60</v>
      </c>
      <c r="E3852" t="s">
        <v>54</v>
      </c>
      <c r="F3852" t="s">
        <v>106</v>
      </c>
      <c r="G3852" t="s">
        <v>208</v>
      </c>
      <c r="H3852" t="s">
        <v>93</v>
      </c>
      <c r="I3852" t="s">
        <v>57</v>
      </c>
      <c r="J3852" t="s">
        <v>208</v>
      </c>
      <c r="K3852" t="s">
        <v>93</v>
      </c>
      <c r="L3852" t="s">
        <v>50</v>
      </c>
      <c r="O3852" t="s">
        <v>70</v>
      </c>
      <c r="P3852" t="s">
        <v>208</v>
      </c>
      <c r="Q3852" t="s">
        <v>93</v>
      </c>
      <c r="R3852" t="s">
        <v>57</v>
      </c>
      <c r="S3852" t="s">
        <v>9432</v>
      </c>
      <c r="AE3852" t="s">
        <v>42</v>
      </c>
      <c r="AL3852" t="s">
        <v>43</v>
      </c>
    </row>
    <row r="3853" spans="1:38" x14ac:dyDescent="0.25">
      <c r="A3853">
        <v>3851</v>
      </c>
      <c r="B3853" t="s">
        <v>9433</v>
      </c>
      <c r="C3853" s="6" t="s">
        <v>1315</v>
      </c>
      <c r="D3853">
        <v>50</v>
      </c>
      <c r="E3853" t="s">
        <v>54</v>
      </c>
      <c r="F3853" t="s">
        <v>60</v>
      </c>
      <c r="G3853" t="s">
        <v>178</v>
      </c>
      <c r="H3853" t="s">
        <v>82</v>
      </c>
      <c r="I3853" t="s">
        <v>57</v>
      </c>
      <c r="J3853" t="s">
        <v>178</v>
      </c>
      <c r="K3853" t="s">
        <v>82</v>
      </c>
      <c r="L3853" t="s">
        <v>70</v>
      </c>
      <c r="N3853" t="s">
        <v>59</v>
      </c>
      <c r="O3853" t="s">
        <v>70</v>
      </c>
      <c r="P3853" t="s">
        <v>178</v>
      </c>
      <c r="Q3853" t="s">
        <v>82</v>
      </c>
      <c r="R3853" t="s">
        <v>57</v>
      </c>
      <c r="S3853" t="s">
        <v>412</v>
      </c>
      <c r="W3853" t="s">
        <v>42</v>
      </c>
      <c r="AL3853" t="s">
        <v>43</v>
      </c>
    </row>
    <row r="3854" spans="1:38" x14ac:dyDescent="0.25">
      <c r="A3854">
        <v>3852</v>
      </c>
      <c r="B3854" t="s">
        <v>9434</v>
      </c>
      <c r="C3854" s="6" t="s">
        <v>2424</v>
      </c>
      <c r="D3854">
        <v>47</v>
      </c>
      <c r="E3854" t="s">
        <v>46</v>
      </c>
      <c r="F3854" t="s">
        <v>55</v>
      </c>
      <c r="G3854" t="s">
        <v>132</v>
      </c>
      <c r="H3854" t="s">
        <v>93</v>
      </c>
      <c r="J3854" t="s">
        <v>132</v>
      </c>
      <c r="K3854" t="s">
        <v>93</v>
      </c>
      <c r="L3854" t="s">
        <v>70</v>
      </c>
      <c r="N3854" t="s">
        <v>59</v>
      </c>
      <c r="O3854" t="s">
        <v>70</v>
      </c>
      <c r="S3854" t="s">
        <v>9435</v>
      </c>
      <c r="AA3854" t="s">
        <v>42</v>
      </c>
      <c r="AB3854" t="s">
        <v>42</v>
      </c>
      <c r="AL3854" t="s">
        <v>43</v>
      </c>
    </row>
    <row r="3855" spans="1:38" x14ac:dyDescent="0.25">
      <c r="A3855">
        <v>3853</v>
      </c>
      <c r="B3855" t="s">
        <v>9436</v>
      </c>
      <c r="C3855" s="6" t="s">
        <v>9275</v>
      </c>
      <c r="D3855">
        <v>37</v>
      </c>
      <c r="E3855" t="s">
        <v>54</v>
      </c>
      <c r="F3855" t="s">
        <v>55</v>
      </c>
      <c r="G3855" t="s">
        <v>525</v>
      </c>
      <c r="H3855" t="s">
        <v>93</v>
      </c>
      <c r="I3855" t="s">
        <v>57</v>
      </c>
      <c r="J3855" t="s">
        <v>525</v>
      </c>
      <c r="K3855" t="s">
        <v>93</v>
      </c>
      <c r="L3855" t="s">
        <v>70</v>
      </c>
      <c r="N3855" t="s">
        <v>9437</v>
      </c>
      <c r="O3855" t="s">
        <v>70</v>
      </c>
      <c r="P3855" t="s">
        <v>525</v>
      </c>
      <c r="Q3855" t="s">
        <v>93</v>
      </c>
      <c r="R3855" t="s">
        <v>57</v>
      </c>
      <c r="S3855" t="s">
        <v>9438</v>
      </c>
      <c r="Y3855" t="s">
        <v>42</v>
      </c>
      <c r="AA3855" t="s">
        <v>42</v>
      </c>
      <c r="AL3855" t="s">
        <v>43</v>
      </c>
    </row>
    <row r="3856" spans="1:38" x14ac:dyDescent="0.25">
      <c r="A3856">
        <v>3854</v>
      </c>
      <c r="B3856" t="s">
        <v>9439</v>
      </c>
      <c r="C3856" s="6" t="s">
        <v>9440</v>
      </c>
      <c r="D3856">
        <v>25</v>
      </c>
      <c r="E3856" t="s">
        <v>46</v>
      </c>
      <c r="F3856" t="s">
        <v>55</v>
      </c>
      <c r="G3856" t="s">
        <v>1131</v>
      </c>
      <c r="J3856" t="s">
        <v>1131</v>
      </c>
      <c r="K3856" t="s">
        <v>101</v>
      </c>
      <c r="L3856" t="s">
        <v>70</v>
      </c>
      <c r="N3856" t="s">
        <v>269</v>
      </c>
      <c r="O3856" t="s">
        <v>70</v>
      </c>
      <c r="S3856" t="s">
        <v>84</v>
      </c>
      <c r="U3856" t="s">
        <v>42</v>
      </c>
      <c r="AL3856" t="s">
        <v>43</v>
      </c>
    </row>
    <row r="3857" spans="1:38" x14ac:dyDescent="0.25">
      <c r="A3857">
        <v>3855</v>
      </c>
      <c r="B3857" t="s">
        <v>9441</v>
      </c>
      <c r="C3857" s="6" t="s">
        <v>7245</v>
      </c>
      <c r="D3857">
        <v>41</v>
      </c>
      <c r="E3857" t="s">
        <v>46</v>
      </c>
      <c r="F3857" t="s">
        <v>106</v>
      </c>
      <c r="G3857" t="s">
        <v>82</v>
      </c>
      <c r="H3857" t="s">
        <v>82</v>
      </c>
      <c r="I3857" t="s">
        <v>57</v>
      </c>
      <c r="J3857" t="s">
        <v>82</v>
      </c>
      <c r="K3857" t="s">
        <v>82</v>
      </c>
      <c r="L3857" t="s">
        <v>50</v>
      </c>
      <c r="N3857" t="s">
        <v>456</v>
      </c>
      <c r="O3857" t="s">
        <v>70</v>
      </c>
      <c r="P3857" t="s">
        <v>82</v>
      </c>
      <c r="Q3857" t="s">
        <v>82</v>
      </c>
      <c r="R3857" t="s">
        <v>57</v>
      </c>
      <c r="S3857" t="s">
        <v>9442</v>
      </c>
      <c r="U3857" t="s">
        <v>42</v>
      </c>
      <c r="V3857" t="s">
        <v>42</v>
      </c>
      <c r="W3857" t="s">
        <v>42</v>
      </c>
      <c r="AL3857" t="s">
        <v>43</v>
      </c>
    </row>
    <row r="3858" spans="1:38" x14ac:dyDescent="0.25">
      <c r="A3858">
        <v>3856</v>
      </c>
      <c r="B3858" t="s">
        <v>9443</v>
      </c>
      <c r="C3858" s="6" t="s">
        <v>3669</v>
      </c>
      <c r="D3858">
        <v>55</v>
      </c>
      <c r="E3858" t="s">
        <v>46</v>
      </c>
      <c r="F3858" t="s">
        <v>55</v>
      </c>
      <c r="G3858" t="s">
        <v>749</v>
      </c>
      <c r="H3858" t="s">
        <v>82</v>
      </c>
      <c r="I3858" t="s">
        <v>57</v>
      </c>
      <c r="J3858" t="s">
        <v>749</v>
      </c>
      <c r="L3858" t="s">
        <v>70</v>
      </c>
      <c r="N3858" t="s">
        <v>69</v>
      </c>
      <c r="O3858" t="s">
        <v>70</v>
      </c>
      <c r="P3858" t="s">
        <v>749</v>
      </c>
      <c r="S3858" t="s">
        <v>9444</v>
      </c>
      <c r="U3858" t="s">
        <v>42</v>
      </c>
      <c r="V3858" t="s">
        <v>42</v>
      </c>
      <c r="W3858" t="s">
        <v>42</v>
      </c>
      <c r="AA3858" t="s">
        <v>42</v>
      </c>
      <c r="AK3858" t="s">
        <v>42</v>
      </c>
      <c r="AL3858" t="s">
        <v>43</v>
      </c>
    </row>
    <row r="3859" spans="1:38" x14ac:dyDescent="0.25">
      <c r="A3859">
        <v>3857</v>
      </c>
      <c r="B3859" t="s">
        <v>9445</v>
      </c>
      <c r="C3859" s="6" t="s">
        <v>3196</v>
      </c>
      <c r="D3859">
        <v>36</v>
      </c>
      <c r="E3859" t="s">
        <v>46</v>
      </c>
      <c r="F3859" t="s">
        <v>55</v>
      </c>
      <c r="G3859" t="s">
        <v>208</v>
      </c>
      <c r="H3859" t="s">
        <v>93</v>
      </c>
      <c r="I3859" t="s">
        <v>57</v>
      </c>
      <c r="J3859" t="s">
        <v>208</v>
      </c>
      <c r="K3859" t="s">
        <v>93</v>
      </c>
      <c r="L3859" t="s">
        <v>70</v>
      </c>
      <c r="N3859" t="s">
        <v>59</v>
      </c>
      <c r="O3859" t="s">
        <v>70</v>
      </c>
      <c r="P3859" t="s">
        <v>208</v>
      </c>
      <c r="Q3859" t="s">
        <v>93</v>
      </c>
      <c r="S3859" t="s">
        <v>1220</v>
      </c>
      <c r="U3859" t="s">
        <v>42</v>
      </c>
      <c r="V3859" t="s">
        <v>42</v>
      </c>
      <c r="AK3859" t="s">
        <v>42</v>
      </c>
      <c r="AL3859" t="s">
        <v>43</v>
      </c>
    </row>
    <row r="3860" spans="1:38" x14ac:dyDescent="0.25">
      <c r="A3860">
        <v>3858</v>
      </c>
      <c r="B3860" t="s">
        <v>9446</v>
      </c>
      <c r="C3860" s="6" t="s">
        <v>8582</v>
      </c>
      <c r="D3860">
        <v>40</v>
      </c>
      <c r="E3860" t="s">
        <v>46</v>
      </c>
      <c r="F3860" t="s">
        <v>55</v>
      </c>
      <c r="G3860" t="s">
        <v>178</v>
      </c>
      <c r="H3860" t="s">
        <v>82</v>
      </c>
      <c r="I3860" t="s">
        <v>57</v>
      </c>
      <c r="J3860" t="s">
        <v>178</v>
      </c>
      <c r="L3860" t="s">
        <v>70</v>
      </c>
      <c r="N3860" t="s">
        <v>170</v>
      </c>
      <c r="O3860" t="s">
        <v>70</v>
      </c>
      <c r="P3860" t="s">
        <v>178</v>
      </c>
      <c r="S3860" t="s">
        <v>6467</v>
      </c>
      <c r="W3860" t="s">
        <v>42</v>
      </c>
      <c r="AD3860" t="s">
        <v>42</v>
      </c>
      <c r="AJ3860" t="s">
        <v>42</v>
      </c>
      <c r="AL3860" t="s">
        <v>43</v>
      </c>
    </row>
    <row r="3861" spans="1:38" x14ac:dyDescent="0.25">
      <c r="A3861">
        <v>3859</v>
      </c>
      <c r="B3861" t="s">
        <v>9447</v>
      </c>
      <c r="C3861" s="6" t="s">
        <v>6983</v>
      </c>
      <c r="D3861">
        <v>49</v>
      </c>
      <c r="E3861" t="s">
        <v>46</v>
      </c>
      <c r="F3861" t="s">
        <v>55</v>
      </c>
      <c r="G3861" t="s">
        <v>305</v>
      </c>
      <c r="H3861" t="s">
        <v>93</v>
      </c>
      <c r="I3861" t="s">
        <v>57</v>
      </c>
      <c r="J3861" t="s">
        <v>93</v>
      </c>
      <c r="K3861" t="s">
        <v>93</v>
      </c>
      <c r="L3861" t="s">
        <v>50</v>
      </c>
      <c r="O3861" t="s">
        <v>70</v>
      </c>
      <c r="P3861" t="s">
        <v>305</v>
      </c>
      <c r="R3861" t="s">
        <v>57</v>
      </c>
      <c r="S3861" t="s">
        <v>9448</v>
      </c>
      <c r="U3861" t="s">
        <v>42</v>
      </c>
      <c r="AA3861" t="s">
        <v>42</v>
      </c>
      <c r="AK3861" t="s">
        <v>42</v>
      </c>
      <c r="AL3861" t="s">
        <v>43</v>
      </c>
    </row>
    <row r="3862" spans="1:38" x14ac:dyDescent="0.25">
      <c r="A3862">
        <v>3860</v>
      </c>
      <c r="B3862" t="s">
        <v>9449</v>
      </c>
      <c r="C3862" s="6" t="s">
        <v>605</v>
      </c>
      <c r="D3862">
        <v>25</v>
      </c>
      <c r="E3862" t="s">
        <v>46</v>
      </c>
      <c r="F3862" t="s">
        <v>55</v>
      </c>
      <c r="G3862" t="s">
        <v>165</v>
      </c>
      <c r="H3862" t="s">
        <v>93</v>
      </c>
      <c r="I3862" t="s">
        <v>57</v>
      </c>
      <c r="J3862" t="s">
        <v>165</v>
      </c>
      <c r="K3862" t="s">
        <v>93</v>
      </c>
      <c r="L3862" t="s">
        <v>34</v>
      </c>
      <c r="O3862" t="s">
        <v>287</v>
      </c>
      <c r="P3862" t="s">
        <v>165</v>
      </c>
      <c r="Q3862" t="s">
        <v>93</v>
      </c>
      <c r="R3862" t="s">
        <v>57</v>
      </c>
      <c r="S3862" t="s">
        <v>9450</v>
      </c>
      <c r="U3862" t="s">
        <v>42</v>
      </c>
      <c r="V3862" t="s">
        <v>42</v>
      </c>
      <c r="W3862" t="s">
        <v>42</v>
      </c>
      <c r="AE3862" t="s">
        <v>42</v>
      </c>
      <c r="AK3862" t="s">
        <v>42</v>
      </c>
      <c r="AL3862" t="s">
        <v>43</v>
      </c>
    </row>
    <row r="3863" spans="1:38" x14ac:dyDescent="0.25">
      <c r="A3863">
        <v>3861</v>
      </c>
      <c r="B3863" t="s">
        <v>9451</v>
      </c>
      <c r="C3863" s="6" t="s">
        <v>6298</v>
      </c>
      <c r="D3863">
        <v>60</v>
      </c>
      <c r="E3863" t="s">
        <v>46</v>
      </c>
      <c r="F3863" t="s">
        <v>55</v>
      </c>
      <c r="G3863" t="s">
        <v>749</v>
      </c>
      <c r="H3863" t="s">
        <v>82</v>
      </c>
      <c r="J3863" t="s">
        <v>749</v>
      </c>
      <c r="K3863" t="s">
        <v>82</v>
      </c>
      <c r="L3863" t="s">
        <v>70</v>
      </c>
      <c r="N3863" t="s">
        <v>59</v>
      </c>
      <c r="O3863" t="s">
        <v>70</v>
      </c>
      <c r="S3863" t="s">
        <v>84</v>
      </c>
      <c r="U3863" t="s">
        <v>42</v>
      </c>
      <c r="AL3863" t="s">
        <v>43</v>
      </c>
    </row>
    <row r="3864" spans="1:38" x14ac:dyDescent="0.25">
      <c r="A3864">
        <v>3862</v>
      </c>
      <c r="B3864" t="s">
        <v>9452</v>
      </c>
      <c r="C3864" s="6" t="s">
        <v>7676</v>
      </c>
      <c r="D3864">
        <v>48</v>
      </c>
      <c r="E3864" t="s">
        <v>46</v>
      </c>
      <c r="F3864" t="s">
        <v>47</v>
      </c>
      <c r="G3864" t="s">
        <v>93</v>
      </c>
      <c r="H3864" t="s">
        <v>93</v>
      </c>
      <c r="I3864" t="s">
        <v>57</v>
      </c>
      <c r="J3864" t="s">
        <v>93</v>
      </c>
      <c r="K3864" t="s">
        <v>93</v>
      </c>
      <c r="L3864" t="s">
        <v>70</v>
      </c>
      <c r="O3864" t="s">
        <v>70</v>
      </c>
      <c r="P3864" t="s">
        <v>93</v>
      </c>
      <c r="Q3864" t="s">
        <v>93</v>
      </c>
      <c r="R3864" t="s">
        <v>57</v>
      </c>
      <c r="S3864" t="s">
        <v>8042</v>
      </c>
      <c r="V3864" t="s">
        <v>42</v>
      </c>
      <c r="AL3864" t="s">
        <v>43</v>
      </c>
    </row>
    <row r="3865" spans="1:38" x14ac:dyDescent="0.25">
      <c r="A3865">
        <v>3863</v>
      </c>
      <c r="B3865" t="s">
        <v>9453</v>
      </c>
      <c r="C3865" s="6" t="s">
        <v>954</v>
      </c>
      <c r="D3865">
        <v>17</v>
      </c>
      <c r="E3865" t="s">
        <v>46</v>
      </c>
      <c r="F3865" t="s">
        <v>55</v>
      </c>
      <c r="G3865" t="s">
        <v>9454</v>
      </c>
      <c r="H3865" t="s">
        <v>202</v>
      </c>
      <c r="I3865" t="s">
        <v>57</v>
      </c>
      <c r="J3865" t="s">
        <v>9454</v>
      </c>
      <c r="K3865" t="s">
        <v>202</v>
      </c>
      <c r="L3865" t="s">
        <v>34</v>
      </c>
      <c r="M3865" t="s">
        <v>9455</v>
      </c>
      <c r="N3865" t="s">
        <v>170</v>
      </c>
      <c r="O3865" t="s">
        <v>5703</v>
      </c>
      <c r="P3865" t="s">
        <v>9454</v>
      </c>
      <c r="Q3865" t="s">
        <v>202</v>
      </c>
      <c r="R3865" t="s">
        <v>57</v>
      </c>
      <c r="S3865" t="s">
        <v>9456</v>
      </c>
      <c r="U3865" t="s">
        <v>42</v>
      </c>
      <c r="AA3865" t="s">
        <v>42</v>
      </c>
      <c r="AC3865" t="s">
        <v>42</v>
      </c>
      <c r="AL3865" t="s">
        <v>43</v>
      </c>
    </row>
    <row r="3866" spans="1:38" x14ac:dyDescent="0.25">
      <c r="A3866">
        <v>3864</v>
      </c>
      <c r="B3866" t="s">
        <v>9457</v>
      </c>
      <c r="C3866" s="6" t="s">
        <v>4337</v>
      </c>
      <c r="D3866">
        <v>43</v>
      </c>
      <c r="E3866" t="s">
        <v>46</v>
      </c>
      <c r="F3866" t="s">
        <v>55</v>
      </c>
      <c r="G3866" t="s">
        <v>1493</v>
      </c>
      <c r="J3866" t="s">
        <v>1493</v>
      </c>
      <c r="K3866" t="s">
        <v>137</v>
      </c>
      <c r="L3866" t="s">
        <v>70</v>
      </c>
      <c r="N3866" t="s">
        <v>102</v>
      </c>
      <c r="O3866" t="s">
        <v>70</v>
      </c>
      <c r="S3866" t="s">
        <v>9458</v>
      </c>
      <c r="AF3866" t="s">
        <v>42</v>
      </c>
      <c r="AI3866" t="s">
        <v>9459</v>
      </c>
      <c r="AL3866" t="s">
        <v>43</v>
      </c>
    </row>
    <row r="3867" spans="1:38" x14ac:dyDescent="0.25">
      <c r="A3867">
        <v>3865</v>
      </c>
      <c r="B3867" t="s">
        <v>9460</v>
      </c>
      <c r="C3867" s="6" t="s">
        <v>2076</v>
      </c>
      <c r="D3867">
        <v>45</v>
      </c>
      <c r="E3867" t="s">
        <v>46</v>
      </c>
      <c r="F3867" t="s">
        <v>55</v>
      </c>
      <c r="G3867" t="s">
        <v>4587</v>
      </c>
      <c r="H3867" t="s">
        <v>142</v>
      </c>
      <c r="I3867" t="s">
        <v>57</v>
      </c>
      <c r="J3867" t="s">
        <v>4587</v>
      </c>
      <c r="K3867" t="s">
        <v>142</v>
      </c>
      <c r="L3867" t="s">
        <v>70</v>
      </c>
      <c r="O3867" t="s">
        <v>70</v>
      </c>
      <c r="P3867" t="s">
        <v>4587</v>
      </c>
      <c r="Q3867" t="s">
        <v>142</v>
      </c>
      <c r="R3867" t="s">
        <v>57</v>
      </c>
      <c r="S3867" t="s">
        <v>84</v>
      </c>
      <c r="U3867" t="s">
        <v>42</v>
      </c>
      <c r="AK3867" t="s">
        <v>42</v>
      </c>
      <c r="AL3867" t="s">
        <v>43</v>
      </c>
    </row>
    <row r="3868" spans="1:38" x14ac:dyDescent="0.25">
      <c r="A3868">
        <v>3866</v>
      </c>
      <c r="B3868" t="s">
        <v>9461</v>
      </c>
      <c r="C3868" s="6" t="s">
        <v>915</v>
      </c>
      <c r="D3868">
        <v>38</v>
      </c>
      <c r="E3868" t="s">
        <v>46</v>
      </c>
      <c r="F3868" t="s">
        <v>55</v>
      </c>
      <c r="G3868" t="s">
        <v>790</v>
      </c>
      <c r="H3868" t="s">
        <v>82</v>
      </c>
      <c r="I3868" t="s">
        <v>57</v>
      </c>
      <c r="J3868" t="s">
        <v>82</v>
      </c>
      <c r="L3868" t="s">
        <v>50</v>
      </c>
      <c r="N3868" t="s">
        <v>166</v>
      </c>
      <c r="O3868" t="s">
        <v>1796</v>
      </c>
      <c r="P3868" t="s">
        <v>82</v>
      </c>
      <c r="S3868" t="s">
        <v>9462</v>
      </c>
      <c r="V3868" t="s">
        <v>42</v>
      </c>
      <c r="W3868" t="s">
        <v>42</v>
      </c>
      <c r="AK3868" t="s">
        <v>42</v>
      </c>
      <c r="AL3868" t="s">
        <v>43</v>
      </c>
    </row>
    <row r="3869" spans="1:38" x14ac:dyDescent="0.25">
      <c r="A3869">
        <v>3867</v>
      </c>
      <c r="B3869" t="s">
        <v>9463</v>
      </c>
      <c r="C3869" s="6" t="s">
        <v>1168</v>
      </c>
      <c r="D3869">
        <v>27</v>
      </c>
      <c r="E3869" t="s">
        <v>54</v>
      </c>
      <c r="F3869" t="s">
        <v>55</v>
      </c>
      <c r="G3869" t="s">
        <v>1593</v>
      </c>
      <c r="H3869" t="s">
        <v>142</v>
      </c>
      <c r="J3869" t="s">
        <v>1593</v>
      </c>
      <c r="K3869" t="s">
        <v>142</v>
      </c>
      <c r="L3869" t="s">
        <v>70</v>
      </c>
      <c r="N3869" t="s">
        <v>102</v>
      </c>
      <c r="O3869" t="s">
        <v>70</v>
      </c>
      <c r="S3869" t="s">
        <v>1039</v>
      </c>
      <c r="U3869" t="s">
        <v>42</v>
      </c>
      <c r="Y3869" t="s">
        <v>42</v>
      </c>
      <c r="AL3869" t="s">
        <v>43</v>
      </c>
    </row>
    <row r="3870" spans="1:38" x14ac:dyDescent="0.25">
      <c r="A3870">
        <v>3868</v>
      </c>
      <c r="B3870" t="s">
        <v>9464</v>
      </c>
      <c r="C3870" s="6" t="s">
        <v>1174</v>
      </c>
      <c r="D3870">
        <v>33</v>
      </c>
      <c r="E3870" t="s">
        <v>54</v>
      </c>
      <c r="F3870" t="s">
        <v>55</v>
      </c>
      <c r="G3870" t="s">
        <v>101</v>
      </c>
      <c r="H3870" t="s">
        <v>101</v>
      </c>
      <c r="I3870" t="s">
        <v>57</v>
      </c>
      <c r="J3870" t="s">
        <v>1248</v>
      </c>
      <c r="K3870" t="s">
        <v>101</v>
      </c>
      <c r="L3870" t="s">
        <v>34</v>
      </c>
      <c r="N3870" t="s">
        <v>59</v>
      </c>
      <c r="O3870" t="s">
        <v>287</v>
      </c>
      <c r="P3870" t="s">
        <v>1248</v>
      </c>
      <c r="Q3870" t="s">
        <v>101</v>
      </c>
      <c r="S3870" t="s">
        <v>9465</v>
      </c>
      <c r="U3870" t="s">
        <v>42</v>
      </c>
      <c r="V3870" t="s">
        <v>42</v>
      </c>
      <c r="W3870" t="s">
        <v>42</v>
      </c>
      <c r="X3870" t="s">
        <v>42</v>
      </c>
      <c r="AC3870" t="s">
        <v>42</v>
      </c>
      <c r="AK3870" t="s">
        <v>42</v>
      </c>
      <c r="AL3870" t="s">
        <v>43</v>
      </c>
    </row>
    <row r="3871" spans="1:38" x14ac:dyDescent="0.25">
      <c r="A3871">
        <v>3869</v>
      </c>
      <c r="B3871" t="s">
        <v>9466</v>
      </c>
      <c r="C3871" s="6" t="s">
        <v>2073</v>
      </c>
      <c r="D3871">
        <v>43</v>
      </c>
      <c r="E3871" t="s">
        <v>46</v>
      </c>
      <c r="F3871" t="s">
        <v>55</v>
      </c>
      <c r="G3871" t="s">
        <v>178</v>
      </c>
      <c r="H3871" t="s">
        <v>82</v>
      </c>
      <c r="I3871" t="s">
        <v>57</v>
      </c>
      <c r="J3871" t="s">
        <v>178</v>
      </c>
      <c r="K3871" t="s">
        <v>82</v>
      </c>
      <c r="L3871" t="s">
        <v>70</v>
      </c>
      <c r="N3871" t="s">
        <v>166</v>
      </c>
      <c r="O3871" t="s">
        <v>70</v>
      </c>
      <c r="P3871" t="s">
        <v>178</v>
      </c>
      <c r="Q3871" t="s">
        <v>82</v>
      </c>
      <c r="S3871" t="s">
        <v>9467</v>
      </c>
      <c r="W3871" t="s">
        <v>42</v>
      </c>
      <c r="X3871" t="s">
        <v>42</v>
      </c>
      <c r="AC3871" t="s">
        <v>42</v>
      </c>
      <c r="AK3871" t="s">
        <v>42</v>
      </c>
      <c r="AL3871" t="s">
        <v>43</v>
      </c>
    </row>
    <row r="3872" spans="1:38" x14ac:dyDescent="0.25">
      <c r="A3872">
        <v>3870</v>
      </c>
      <c r="B3872" t="s">
        <v>9468</v>
      </c>
      <c r="C3872" s="6" t="s">
        <v>9469</v>
      </c>
      <c r="D3872">
        <v>36</v>
      </c>
      <c r="E3872" t="s">
        <v>46</v>
      </c>
      <c r="F3872" t="s">
        <v>106</v>
      </c>
      <c r="J3872" t="s">
        <v>146</v>
      </c>
      <c r="K3872" t="s">
        <v>49</v>
      </c>
      <c r="L3872" t="s">
        <v>50</v>
      </c>
      <c r="N3872" t="s">
        <v>350</v>
      </c>
      <c r="O3872" t="s">
        <v>70</v>
      </c>
      <c r="P3872" t="s">
        <v>146</v>
      </c>
      <c r="Q3872" t="s">
        <v>49</v>
      </c>
      <c r="S3872" t="s">
        <v>859</v>
      </c>
      <c r="U3872" t="s">
        <v>42</v>
      </c>
      <c r="W3872" t="s">
        <v>42</v>
      </c>
      <c r="X3872" t="s">
        <v>42</v>
      </c>
      <c r="AK3872" t="s">
        <v>42</v>
      </c>
      <c r="AL3872" t="s">
        <v>43</v>
      </c>
    </row>
    <row r="3873" spans="1:38" x14ac:dyDescent="0.25">
      <c r="A3873">
        <v>3871</v>
      </c>
      <c r="B3873" t="s">
        <v>9470</v>
      </c>
      <c r="C3873" s="6" t="s">
        <v>1637</v>
      </c>
      <c r="D3873">
        <v>42</v>
      </c>
      <c r="E3873" t="s">
        <v>54</v>
      </c>
      <c r="F3873" t="s">
        <v>55</v>
      </c>
      <c r="G3873" t="s">
        <v>178</v>
      </c>
      <c r="H3873" t="s">
        <v>82</v>
      </c>
      <c r="I3873" t="s">
        <v>57</v>
      </c>
      <c r="J3873" t="s">
        <v>178</v>
      </c>
      <c r="K3873" t="s">
        <v>82</v>
      </c>
      <c r="L3873" t="s">
        <v>70</v>
      </c>
      <c r="N3873" t="s">
        <v>166</v>
      </c>
      <c r="O3873" t="s">
        <v>70</v>
      </c>
      <c r="P3873" t="s">
        <v>178</v>
      </c>
      <c r="Q3873" t="s">
        <v>82</v>
      </c>
      <c r="S3873" t="s">
        <v>412</v>
      </c>
      <c r="W3873" t="s">
        <v>42</v>
      </c>
      <c r="AK3873" t="s">
        <v>42</v>
      </c>
      <c r="AL3873" t="s">
        <v>43</v>
      </c>
    </row>
    <row r="3874" spans="1:38" x14ac:dyDescent="0.25">
      <c r="A3874">
        <v>3872</v>
      </c>
      <c r="B3874" t="s">
        <v>9471</v>
      </c>
      <c r="C3874" s="6" t="s">
        <v>632</v>
      </c>
      <c r="D3874">
        <v>44</v>
      </c>
      <c r="E3874" t="s">
        <v>54</v>
      </c>
      <c r="F3874" t="s">
        <v>55</v>
      </c>
      <c r="G3874" t="s">
        <v>250</v>
      </c>
      <c r="H3874" t="s">
        <v>251</v>
      </c>
      <c r="I3874" t="s">
        <v>57</v>
      </c>
      <c r="J3874" t="s">
        <v>82</v>
      </c>
      <c r="L3874" t="s">
        <v>34</v>
      </c>
      <c r="M3874" t="s">
        <v>423</v>
      </c>
      <c r="N3874" t="s">
        <v>59</v>
      </c>
      <c r="O3874" t="s">
        <v>377</v>
      </c>
      <c r="P3874" t="s">
        <v>82</v>
      </c>
      <c r="S3874" t="s">
        <v>9472</v>
      </c>
      <c r="U3874" t="s">
        <v>42</v>
      </c>
      <c r="V3874" t="s">
        <v>42</v>
      </c>
      <c r="W3874" t="s">
        <v>42</v>
      </c>
      <c r="AK3874" t="s">
        <v>42</v>
      </c>
      <c r="AL3874" t="s">
        <v>43</v>
      </c>
    </row>
    <row r="3875" spans="1:38" x14ac:dyDescent="0.25">
      <c r="A3875">
        <v>3873</v>
      </c>
      <c r="B3875" t="s">
        <v>9473</v>
      </c>
      <c r="C3875" s="6" t="s">
        <v>5942</v>
      </c>
      <c r="D3875">
        <v>33</v>
      </c>
      <c r="E3875" t="s">
        <v>54</v>
      </c>
      <c r="F3875" t="s">
        <v>55</v>
      </c>
      <c r="G3875" t="s">
        <v>132</v>
      </c>
      <c r="H3875" t="s">
        <v>93</v>
      </c>
      <c r="I3875" t="s">
        <v>57</v>
      </c>
      <c r="J3875" t="s">
        <v>132</v>
      </c>
      <c r="K3875" t="s">
        <v>93</v>
      </c>
      <c r="L3875" t="s">
        <v>70</v>
      </c>
      <c r="N3875" t="s">
        <v>59</v>
      </c>
      <c r="O3875" t="s">
        <v>70</v>
      </c>
      <c r="P3875" t="s">
        <v>132</v>
      </c>
      <c r="Q3875" t="s">
        <v>93</v>
      </c>
      <c r="S3875" t="s">
        <v>9474</v>
      </c>
      <c r="U3875" t="s">
        <v>42</v>
      </c>
      <c r="W3875" t="s">
        <v>42</v>
      </c>
      <c r="AC3875" t="s">
        <v>42</v>
      </c>
      <c r="AK3875" t="s">
        <v>42</v>
      </c>
      <c r="AL3875" t="s">
        <v>43</v>
      </c>
    </row>
    <row r="3876" spans="1:38" x14ac:dyDescent="0.25">
      <c r="A3876">
        <v>3874</v>
      </c>
      <c r="B3876" t="s">
        <v>9475</v>
      </c>
      <c r="C3876" s="6" t="s">
        <v>9476</v>
      </c>
      <c r="D3876">
        <v>27</v>
      </c>
      <c r="E3876" t="s">
        <v>46</v>
      </c>
      <c r="F3876" t="s">
        <v>106</v>
      </c>
      <c r="G3876" t="s">
        <v>178</v>
      </c>
      <c r="H3876" t="s">
        <v>82</v>
      </c>
      <c r="I3876" t="s">
        <v>57</v>
      </c>
      <c r="J3876" t="s">
        <v>178</v>
      </c>
      <c r="K3876" t="s">
        <v>82</v>
      </c>
      <c r="L3876" t="s">
        <v>50</v>
      </c>
      <c r="N3876" t="s">
        <v>59</v>
      </c>
      <c r="O3876" t="s">
        <v>70</v>
      </c>
      <c r="P3876" t="s">
        <v>178</v>
      </c>
      <c r="Q3876" t="s">
        <v>82</v>
      </c>
      <c r="R3876" t="s">
        <v>57</v>
      </c>
      <c r="S3876" t="s">
        <v>825</v>
      </c>
      <c r="U3876" t="s">
        <v>42</v>
      </c>
      <c r="W3876" t="s">
        <v>42</v>
      </c>
      <c r="AL3876" t="s">
        <v>43</v>
      </c>
    </row>
    <row r="3877" spans="1:38" x14ac:dyDescent="0.25">
      <c r="A3877">
        <v>3875</v>
      </c>
      <c r="B3877" t="s">
        <v>9477</v>
      </c>
      <c r="C3877" s="6" t="s">
        <v>9478</v>
      </c>
      <c r="D3877">
        <v>39</v>
      </c>
      <c r="E3877" t="s">
        <v>54</v>
      </c>
      <c r="F3877" t="s">
        <v>55</v>
      </c>
      <c r="G3877" t="s">
        <v>49</v>
      </c>
      <c r="J3877" t="s">
        <v>49</v>
      </c>
      <c r="K3877" t="s">
        <v>49</v>
      </c>
      <c r="L3877" t="s">
        <v>70</v>
      </c>
      <c r="N3877" t="s">
        <v>69</v>
      </c>
      <c r="O3877" t="s">
        <v>70</v>
      </c>
      <c r="S3877" t="s">
        <v>9479</v>
      </c>
      <c r="U3877" t="s">
        <v>42</v>
      </c>
      <c r="W3877" t="s">
        <v>42</v>
      </c>
      <c r="AC3877" t="s">
        <v>42</v>
      </c>
      <c r="AL3877" t="s">
        <v>43</v>
      </c>
    </row>
    <row r="3878" spans="1:38" x14ac:dyDescent="0.25">
      <c r="A3878">
        <v>3876</v>
      </c>
      <c r="B3878" t="s">
        <v>9480</v>
      </c>
      <c r="C3878" s="6" t="s">
        <v>3446</v>
      </c>
      <c r="D3878">
        <v>56</v>
      </c>
      <c r="E3878" t="s">
        <v>54</v>
      </c>
      <c r="F3878" t="s">
        <v>55</v>
      </c>
      <c r="G3878" t="s">
        <v>9481</v>
      </c>
      <c r="H3878" t="s">
        <v>9482</v>
      </c>
      <c r="I3878" t="s">
        <v>9483</v>
      </c>
      <c r="J3878" t="s">
        <v>346</v>
      </c>
      <c r="K3878" t="s">
        <v>93</v>
      </c>
      <c r="L3878" t="s">
        <v>34</v>
      </c>
      <c r="N3878" t="s">
        <v>166</v>
      </c>
      <c r="O3878" t="s">
        <v>424</v>
      </c>
      <c r="P3878" t="s">
        <v>346</v>
      </c>
      <c r="Q3878" t="s">
        <v>93</v>
      </c>
      <c r="S3878" t="s">
        <v>9484</v>
      </c>
      <c r="T3878" t="s">
        <v>204</v>
      </c>
      <c r="V3878" t="s">
        <v>42</v>
      </c>
      <c r="W3878" t="s">
        <v>42</v>
      </c>
      <c r="AF3878" t="s">
        <v>42</v>
      </c>
      <c r="AK3878" t="s">
        <v>42</v>
      </c>
      <c r="AL3878" t="s">
        <v>43</v>
      </c>
    </row>
    <row r="3879" spans="1:38" x14ac:dyDescent="0.25">
      <c r="A3879">
        <v>3877</v>
      </c>
      <c r="B3879" t="s">
        <v>9485</v>
      </c>
      <c r="C3879" s="6" t="s">
        <v>1651</v>
      </c>
      <c r="D3879">
        <v>53</v>
      </c>
      <c r="E3879" t="s">
        <v>54</v>
      </c>
      <c r="F3879" t="s">
        <v>55</v>
      </c>
      <c r="G3879" t="s">
        <v>151</v>
      </c>
      <c r="H3879" t="s">
        <v>93</v>
      </c>
      <c r="J3879" t="s">
        <v>151</v>
      </c>
      <c r="K3879" t="s">
        <v>93</v>
      </c>
      <c r="L3879" t="s">
        <v>70</v>
      </c>
      <c r="N3879" t="s">
        <v>102</v>
      </c>
      <c r="O3879" t="s">
        <v>70</v>
      </c>
      <c r="S3879" t="s">
        <v>111</v>
      </c>
      <c r="Y3879" t="s">
        <v>42</v>
      </c>
      <c r="AB3879" t="s">
        <v>42</v>
      </c>
      <c r="AC3879" t="s">
        <v>42</v>
      </c>
      <c r="AL3879" t="s">
        <v>43</v>
      </c>
    </row>
    <row r="3880" spans="1:38" x14ac:dyDescent="0.25">
      <c r="A3880">
        <v>3878</v>
      </c>
      <c r="B3880" t="s">
        <v>9486</v>
      </c>
      <c r="C3880" s="6" t="s">
        <v>9487</v>
      </c>
      <c r="D3880">
        <v>35</v>
      </c>
      <c r="E3880" t="s">
        <v>54</v>
      </c>
      <c r="F3880" t="s">
        <v>55</v>
      </c>
      <c r="G3880" t="s">
        <v>192</v>
      </c>
      <c r="J3880" t="s">
        <v>192</v>
      </c>
      <c r="K3880" t="s">
        <v>82</v>
      </c>
      <c r="L3880" t="s">
        <v>34</v>
      </c>
      <c r="M3880" t="s">
        <v>423</v>
      </c>
      <c r="N3880" t="s">
        <v>59</v>
      </c>
      <c r="O3880" t="s">
        <v>34</v>
      </c>
      <c r="S3880" t="s">
        <v>9488</v>
      </c>
      <c r="U3880" t="s">
        <v>42</v>
      </c>
      <c r="AA3880" t="s">
        <v>42</v>
      </c>
      <c r="AL3880" t="s">
        <v>43</v>
      </c>
    </row>
    <row r="3881" spans="1:38" x14ac:dyDescent="0.25">
      <c r="A3881">
        <v>3879</v>
      </c>
      <c r="B3881" t="s">
        <v>9489</v>
      </c>
      <c r="C3881" s="6" t="s">
        <v>803</v>
      </c>
      <c r="D3881">
        <v>33</v>
      </c>
      <c r="E3881" t="s">
        <v>46</v>
      </c>
      <c r="F3881" t="s">
        <v>55</v>
      </c>
      <c r="G3881" t="s">
        <v>5710</v>
      </c>
      <c r="H3881" t="s">
        <v>137</v>
      </c>
      <c r="I3881" t="s">
        <v>57</v>
      </c>
      <c r="J3881" t="s">
        <v>5710</v>
      </c>
      <c r="L3881" t="s">
        <v>70</v>
      </c>
      <c r="N3881" t="s">
        <v>59</v>
      </c>
      <c r="O3881" t="s">
        <v>70</v>
      </c>
      <c r="P3881" t="s">
        <v>5710</v>
      </c>
      <c r="S3881" t="s">
        <v>159</v>
      </c>
      <c r="U3881" t="s">
        <v>42</v>
      </c>
      <c r="W3881" t="s">
        <v>42</v>
      </c>
      <c r="AK3881" t="s">
        <v>42</v>
      </c>
      <c r="AL3881" t="s">
        <v>43</v>
      </c>
    </row>
    <row r="3882" spans="1:38" x14ac:dyDescent="0.25">
      <c r="A3882">
        <v>3880</v>
      </c>
      <c r="B3882" t="s">
        <v>9490</v>
      </c>
      <c r="C3882" s="6" t="s">
        <v>1648</v>
      </c>
      <c r="D3882">
        <v>28</v>
      </c>
      <c r="E3882" t="s">
        <v>54</v>
      </c>
      <c r="F3882" t="s">
        <v>55</v>
      </c>
      <c r="G3882" t="s">
        <v>81</v>
      </c>
      <c r="J3882" t="s">
        <v>81</v>
      </c>
      <c r="K3882" t="s">
        <v>82</v>
      </c>
      <c r="L3882" t="s">
        <v>70</v>
      </c>
      <c r="N3882" t="s">
        <v>2614</v>
      </c>
      <c r="O3882" t="s">
        <v>70</v>
      </c>
      <c r="S3882" t="s">
        <v>9491</v>
      </c>
      <c r="U3882" t="s">
        <v>42</v>
      </c>
      <c r="W3882" t="s">
        <v>42</v>
      </c>
      <c r="AA3882" t="s">
        <v>42</v>
      </c>
      <c r="AL3882" t="s">
        <v>43</v>
      </c>
    </row>
    <row r="3883" spans="1:38" x14ac:dyDescent="0.25">
      <c r="A3883">
        <v>3881</v>
      </c>
      <c r="B3883" t="s">
        <v>9492</v>
      </c>
      <c r="C3883" s="6" t="s">
        <v>8074</v>
      </c>
      <c r="D3883">
        <v>30</v>
      </c>
      <c r="E3883" t="s">
        <v>46</v>
      </c>
      <c r="F3883" t="s">
        <v>47</v>
      </c>
      <c r="G3883" t="s">
        <v>165</v>
      </c>
      <c r="H3883" t="s">
        <v>93</v>
      </c>
      <c r="I3883" t="s">
        <v>57</v>
      </c>
      <c r="J3883" t="s">
        <v>165</v>
      </c>
      <c r="L3883" t="s">
        <v>70</v>
      </c>
      <c r="N3883" t="s">
        <v>9493</v>
      </c>
      <c r="O3883" t="s">
        <v>70</v>
      </c>
      <c r="P3883" t="s">
        <v>165</v>
      </c>
      <c r="S3883" t="s">
        <v>9494</v>
      </c>
      <c r="W3883" t="s">
        <v>42</v>
      </c>
      <c r="AK3883" t="s">
        <v>42</v>
      </c>
      <c r="AL3883" t="s">
        <v>43</v>
      </c>
    </row>
    <row r="3884" spans="1:38" x14ac:dyDescent="0.25">
      <c r="A3884">
        <v>3882</v>
      </c>
      <c r="B3884" t="s">
        <v>9495</v>
      </c>
      <c r="C3884" s="6" t="s">
        <v>2942</v>
      </c>
      <c r="D3884">
        <v>30</v>
      </c>
      <c r="E3884" t="s">
        <v>46</v>
      </c>
      <c r="F3884" t="s">
        <v>55</v>
      </c>
      <c r="G3884" t="s">
        <v>305</v>
      </c>
      <c r="H3884" t="s">
        <v>93</v>
      </c>
      <c r="I3884" t="s">
        <v>57</v>
      </c>
      <c r="J3884" t="s">
        <v>93</v>
      </c>
      <c r="K3884" t="s">
        <v>93</v>
      </c>
      <c r="L3884" t="s">
        <v>50</v>
      </c>
      <c r="N3884" t="s">
        <v>59</v>
      </c>
      <c r="O3884" t="s">
        <v>70</v>
      </c>
      <c r="P3884" t="s">
        <v>305</v>
      </c>
      <c r="Q3884" t="s">
        <v>93</v>
      </c>
      <c r="S3884" t="s">
        <v>412</v>
      </c>
      <c r="W3884" t="s">
        <v>42</v>
      </c>
      <c r="AK3884" t="s">
        <v>42</v>
      </c>
      <c r="AL3884" t="s">
        <v>43</v>
      </c>
    </row>
    <row r="3885" spans="1:38" x14ac:dyDescent="0.25">
      <c r="A3885">
        <v>3883</v>
      </c>
      <c r="B3885" t="s">
        <v>9496</v>
      </c>
      <c r="C3885" s="6" t="s">
        <v>4857</v>
      </c>
      <c r="D3885">
        <v>54</v>
      </c>
      <c r="E3885" t="s">
        <v>54</v>
      </c>
      <c r="F3885" t="s">
        <v>55</v>
      </c>
      <c r="G3885" t="s">
        <v>208</v>
      </c>
      <c r="H3885" t="s">
        <v>93</v>
      </c>
      <c r="I3885" t="s">
        <v>57</v>
      </c>
      <c r="J3885" t="s">
        <v>208</v>
      </c>
      <c r="K3885" t="s">
        <v>93</v>
      </c>
      <c r="L3885" t="s">
        <v>70</v>
      </c>
      <c r="N3885" t="s">
        <v>59</v>
      </c>
      <c r="O3885" t="s">
        <v>70</v>
      </c>
      <c r="P3885" t="s">
        <v>208</v>
      </c>
      <c r="Q3885" t="s">
        <v>93</v>
      </c>
      <c r="S3885" t="s">
        <v>9497</v>
      </c>
      <c r="U3885" t="s">
        <v>42</v>
      </c>
      <c r="AC3885" t="s">
        <v>42</v>
      </c>
      <c r="AK3885" t="s">
        <v>42</v>
      </c>
      <c r="AL3885" t="s">
        <v>43</v>
      </c>
    </row>
    <row r="3886" spans="1:38" x14ac:dyDescent="0.25">
      <c r="A3886">
        <v>3884</v>
      </c>
      <c r="B3886" t="s">
        <v>9498</v>
      </c>
      <c r="C3886" s="6" t="s">
        <v>2586</v>
      </c>
      <c r="D3886">
        <v>57</v>
      </c>
      <c r="E3886" t="s">
        <v>46</v>
      </c>
      <c r="F3886" t="s">
        <v>55</v>
      </c>
      <c r="G3886" t="s">
        <v>9499</v>
      </c>
      <c r="H3886" t="s">
        <v>1517</v>
      </c>
      <c r="I3886" t="s">
        <v>191</v>
      </c>
      <c r="J3886" t="s">
        <v>341</v>
      </c>
      <c r="L3886" t="s">
        <v>50</v>
      </c>
      <c r="N3886" t="s">
        <v>59</v>
      </c>
      <c r="O3886" t="s">
        <v>110</v>
      </c>
      <c r="P3886" t="s">
        <v>226</v>
      </c>
      <c r="S3886" t="s">
        <v>9500</v>
      </c>
      <c r="U3886" t="s">
        <v>42</v>
      </c>
      <c r="W3886" t="s">
        <v>42</v>
      </c>
      <c r="AA3886" t="s">
        <v>42</v>
      </c>
      <c r="AE3886" t="s">
        <v>42</v>
      </c>
      <c r="AK3886" t="s">
        <v>42</v>
      </c>
      <c r="AL3886" t="s">
        <v>43</v>
      </c>
    </row>
    <row r="3887" spans="1:38" x14ac:dyDescent="0.25">
      <c r="A3887">
        <v>3885</v>
      </c>
      <c r="B3887" t="s">
        <v>9501</v>
      </c>
      <c r="C3887" s="6" t="s">
        <v>4410</v>
      </c>
      <c r="D3887">
        <v>29</v>
      </c>
      <c r="E3887" t="s">
        <v>46</v>
      </c>
      <c r="F3887" t="s">
        <v>55</v>
      </c>
      <c r="G3887" t="s">
        <v>93</v>
      </c>
      <c r="H3887" t="s">
        <v>93</v>
      </c>
      <c r="J3887" t="s">
        <v>93</v>
      </c>
      <c r="K3887" t="s">
        <v>93</v>
      </c>
      <c r="L3887" t="s">
        <v>34</v>
      </c>
      <c r="M3887" t="s">
        <v>9502</v>
      </c>
      <c r="N3887" t="s">
        <v>59</v>
      </c>
      <c r="O3887" t="s">
        <v>70</v>
      </c>
      <c r="S3887" t="s">
        <v>125</v>
      </c>
      <c r="AD3887" t="s">
        <v>42</v>
      </c>
      <c r="AL3887" t="s">
        <v>43</v>
      </c>
    </row>
    <row r="3888" spans="1:38" x14ac:dyDescent="0.25">
      <c r="A3888">
        <v>3886</v>
      </c>
      <c r="B3888" t="s">
        <v>9503</v>
      </c>
      <c r="C3888" s="6" t="s">
        <v>1630</v>
      </c>
      <c r="D3888">
        <v>33</v>
      </c>
      <c r="E3888" t="s">
        <v>46</v>
      </c>
      <c r="F3888" t="s">
        <v>55</v>
      </c>
      <c r="G3888" t="s">
        <v>1097</v>
      </c>
      <c r="H3888" t="s">
        <v>142</v>
      </c>
      <c r="I3888" t="s">
        <v>57</v>
      </c>
      <c r="J3888" t="s">
        <v>1097</v>
      </c>
      <c r="K3888" t="s">
        <v>142</v>
      </c>
      <c r="L3888" t="s">
        <v>70</v>
      </c>
      <c r="O3888" t="s">
        <v>70</v>
      </c>
      <c r="P3888" t="s">
        <v>1097</v>
      </c>
      <c r="Q3888" t="s">
        <v>142</v>
      </c>
      <c r="R3888" t="s">
        <v>57</v>
      </c>
      <c r="S3888" t="s">
        <v>6343</v>
      </c>
      <c r="U3888" t="s">
        <v>42</v>
      </c>
      <c r="W3888" t="s">
        <v>42</v>
      </c>
      <c r="AK3888" t="s">
        <v>42</v>
      </c>
      <c r="AL3888" t="s">
        <v>43</v>
      </c>
    </row>
    <row r="3889" spans="1:38" x14ac:dyDescent="0.25">
      <c r="A3889">
        <v>3887</v>
      </c>
      <c r="B3889" t="s">
        <v>9504</v>
      </c>
      <c r="C3889" s="6" t="s">
        <v>8104</v>
      </c>
      <c r="D3889">
        <v>45</v>
      </c>
      <c r="E3889" t="s">
        <v>46</v>
      </c>
      <c r="F3889" t="s">
        <v>55</v>
      </c>
      <c r="G3889" t="s">
        <v>305</v>
      </c>
      <c r="H3889" t="s">
        <v>93</v>
      </c>
      <c r="I3889" t="s">
        <v>57</v>
      </c>
      <c r="J3889" t="s">
        <v>305</v>
      </c>
      <c r="L3889" t="s">
        <v>70</v>
      </c>
      <c r="N3889" t="s">
        <v>102</v>
      </c>
      <c r="O3889" t="s">
        <v>70</v>
      </c>
      <c r="P3889" t="s">
        <v>305</v>
      </c>
      <c r="S3889" t="s">
        <v>9505</v>
      </c>
      <c r="Y3889" t="s">
        <v>42</v>
      </c>
      <c r="AA3889" t="s">
        <v>42</v>
      </c>
      <c r="AB3889" t="s">
        <v>42</v>
      </c>
      <c r="AK3889" t="s">
        <v>42</v>
      </c>
      <c r="AL3889" t="s">
        <v>43</v>
      </c>
    </row>
    <row r="3890" spans="1:38" x14ac:dyDescent="0.25">
      <c r="A3890">
        <v>3888</v>
      </c>
      <c r="B3890" t="s">
        <v>9506</v>
      </c>
      <c r="C3890" s="6" t="s">
        <v>1653</v>
      </c>
      <c r="D3890">
        <v>28</v>
      </c>
      <c r="E3890" t="s">
        <v>46</v>
      </c>
      <c r="F3890" t="s">
        <v>55</v>
      </c>
      <c r="G3890" t="s">
        <v>192</v>
      </c>
      <c r="H3890" t="s">
        <v>82</v>
      </c>
      <c r="I3890" t="s">
        <v>57</v>
      </c>
      <c r="J3890" t="s">
        <v>192</v>
      </c>
      <c r="L3890" t="s">
        <v>70</v>
      </c>
      <c r="N3890" t="s">
        <v>59</v>
      </c>
      <c r="O3890" t="s">
        <v>70</v>
      </c>
      <c r="P3890" t="s">
        <v>192</v>
      </c>
      <c r="S3890" t="s">
        <v>9507</v>
      </c>
      <c r="U3890" t="s">
        <v>42</v>
      </c>
      <c r="V3890" t="s">
        <v>42</v>
      </c>
      <c r="W3890" t="s">
        <v>42</v>
      </c>
      <c r="AK3890" t="s">
        <v>42</v>
      </c>
      <c r="AL3890" t="s">
        <v>43</v>
      </c>
    </row>
    <row r="3891" spans="1:38" x14ac:dyDescent="0.25">
      <c r="A3891">
        <v>3889</v>
      </c>
      <c r="B3891" t="s">
        <v>9508</v>
      </c>
      <c r="C3891" s="6" t="s">
        <v>9033</v>
      </c>
      <c r="D3891">
        <v>62</v>
      </c>
      <c r="E3891" t="s">
        <v>46</v>
      </c>
      <c r="F3891" t="s">
        <v>55</v>
      </c>
      <c r="G3891" t="s">
        <v>668</v>
      </c>
      <c r="H3891" t="s">
        <v>202</v>
      </c>
      <c r="I3891" t="s">
        <v>57</v>
      </c>
      <c r="J3891" t="s">
        <v>668</v>
      </c>
      <c r="K3891" t="s">
        <v>202</v>
      </c>
      <c r="L3891" t="s">
        <v>70</v>
      </c>
      <c r="O3891" t="s">
        <v>70</v>
      </c>
      <c r="S3891" t="s">
        <v>9509</v>
      </c>
      <c r="U3891" t="s">
        <v>42</v>
      </c>
      <c r="AA3891" t="s">
        <v>42</v>
      </c>
      <c r="AF3891" t="s">
        <v>42</v>
      </c>
      <c r="AK3891" t="s">
        <v>42</v>
      </c>
      <c r="AL3891" t="s">
        <v>43</v>
      </c>
    </row>
    <row r="3892" spans="1:38" x14ac:dyDescent="0.25">
      <c r="A3892">
        <v>3890</v>
      </c>
      <c r="B3892" t="s">
        <v>9510</v>
      </c>
      <c r="C3892" s="6" t="s">
        <v>1152</v>
      </c>
      <c r="D3892">
        <v>26</v>
      </c>
      <c r="E3892" t="s">
        <v>46</v>
      </c>
      <c r="F3892" t="s">
        <v>55</v>
      </c>
      <c r="G3892" t="s">
        <v>58</v>
      </c>
      <c r="H3892" t="s">
        <v>49</v>
      </c>
      <c r="I3892" t="s">
        <v>57</v>
      </c>
      <c r="J3892" t="s">
        <v>58</v>
      </c>
      <c r="K3892" t="s">
        <v>49</v>
      </c>
      <c r="L3892" t="s">
        <v>50</v>
      </c>
      <c r="O3892" t="s">
        <v>70</v>
      </c>
      <c r="P3892" t="s">
        <v>58</v>
      </c>
      <c r="Q3892" t="s">
        <v>49</v>
      </c>
      <c r="R3892" t="s">
        <v>57</v>
      </c>
      <c r="S3892" t="s">
        <v>2451</v>
      </c>
      <c r="AK3892" t="s">
        <v>42</v>
      </c>
      <c r="AL3892" t="s">
        <v>43</v>
      </c>
    </row>
    <row r="3893" spans="1:38" x14ac:dyDescent="0.25">
      <c r="A3893">
        <v>3891</v>
      </c>
      <c r="B3893" t="s">
        <v>9511</v>
      </c>
      <c r="C3893" s="6" t="s">
        <v>7355</v>
      </c>
      <c r="D3893">
        <v>60</v>
      </c>
      <c r="E3893" t="s">
        <v>46</v>
      </c>
      <c r="F3893" t="s">
        <v>55</v>
      </c>
      <c r="G3893" t="s">
        <v>2153</v>
      </c>
      <c r="H3893" t="s">
        <v>82</v>
      </c>
      <c r="I3893" t="s">
        <v>57</v>
      </c>
      <c r="J3893" t="s">
        <v>2153</v>
      </c>
      <c r="L3893" t="s">
        <v>70</v>
      </c>
      <c r="O3893" t="s">
        <v>70</v>
      </c>
      <c r="P3893" t="s">
        <v>2153</v>
      </c>
      <c r="S3893" t="s">
        <v>9512</v>
      </c>
      <c r="Y3893" t="s">
        <v>42</v>
      </c>
      <c r="AK3893" t="s">
        <v>42</v>
      </c>
      <c r="AL3893" t="s">
        <v>43</v>
      </c>
    </row>
    <row r="3894" spans="1:38" x14ac:dyDescent="0.25">
      <c r="A3894">
        <v>3892</v>
      </c>
      <c r="B3894" t="s">
        <v>9513</v>
      </c>
      <c r="C3894" s="6" t="s">
        <v>9074</v>
      </c>
      <c r="D3894">
        <v>52</v>
      </c>
      <c r="E3894" t="s">
        <v>54</v>
      </c>
      <c r="F3894" t="s">
        <v>55</v>
      </c>
      <c r="G3894" t="s">
        <v>81</v>
      </c>
      <c r="J3894" t="s">
        <v>81</v>
      </c>
      <c r="K3894" t="s">
        <v>82</v>
      </c>
      <c r="L3894" t="s">
        <v>50</v>
      </c>
      <c r="N3894" t="s">
        <v>83</v>
      </c>
      <c r="O3894" t="s">
        <v>70</v>
      </c>
      <c r="S3894" t="s">
        <v>84</v>
      </c>
      <c r="T3894" t="s">
        <v>9514</v>
      </c>
      <c r="U3894" t="s">
        <v>42</v>
      </c>
      <c r="AL3894" t="s">
        <v>43</v>
      </c>
    </row>
    <row r="3895" spans="1:38" x14ac:dyDescent="0.25">
      <c r="A3895">
        <v>3893</v>
      </c>
      <c r="B3895" t="s">
        <v>9515</v>
      </c>
      <c r="C3895" s="6" t="s">
        <v>1495</v>
      </c>
      <c r="D3895">
        <v>55</v>
      </c>
      <c r="E3895" t="s">
        <v>46</v>
      </c>
      <c r="F3895" t="s">
        <v>47</v>
      </c>
      <c r="G3895" t="s">
        <v>93</v>
      </c>
      <c r="H3895" t="s">
        <v>93</v>
      </c>
      <c r="I3895" t="s">
        <v>57</v>
      </c>
      <c r="J3895" t="s">
        <v>93</v>
      </c>
      <c r="L3895" t="s">
        <v>50</v>
      </c>
      <c r="N3895" t="s">
        <v>69</v>
      </c>
      <c r="O3895" t="s">
        <v>411</v>
      </c>
      <c r="P3895" t="s">
        <v>93</v>
      </c>
      <c r="S3895" t="s">
        <v>180</v>
      </c>
      <c r="W3895" t="s">
        <v>42</v>
      </c>
      <c r="AK3895" t="s">
        <v>42</v>
      </c>
      <c r="AL3895" t="s">
        <v>43</v>
      </c>
    </row>
    <row r="3896" spans="1:38" x14ac:dyDescent="0.25">
      <c r="A3896">
        <v>3894</v>
      </c>
      <c r="B3896" t="s">
        <v>9516</v>
      </c>
      <c r="C3896" s="6" t="s">
        <v>6924</v>
      </c>
      <c r="D3896">
        <v>57</v>
      </c>
      <c r="E3896" t="s">
        <v>54</v>
      </c>
      <c r="F3896" t="s">
        <v>55</v>
      </c>
      <c r="G3896" t="s">
        <v>201</v>
      </c>
      <c r="H3896" t="s">
        <v>202</v>
      </c>
      <c r="I3896" t="s">
        <v>57</v>
      </c>
      <c r="J3896" t="s">
        <v>201</v>
      </c>
      <c r="K3896" t="s">
        <v>202</v>
      </c>
      <c r="L3896" t="s">
        <v>70</v>
      </c>
      <c r="N3896" t="s">
        <v>170</v>
      </c>
      <c r="O3896" t="s">
        <v>70</v>
      </c>
      <c r="P3896" t="s">
        <v>201</v>
      </c>
      <c r="Q3896" t="s">
        <v>202</v>
      </c>
      <c r="S3896" t="s">
        <v>9517</v>
      </c>
      <c r="U3896" t="s">
        <v>42</v>
      </c>
      <c r="V3896" t="s">
        <v>42</v>
      </c>
      <c r="W3896" t="s">
        <v>42</v>
      </c>
      <c r="AC3896" t="s">
        <v>42</v>
      </c>
      <c r="AK3896" t="s">
        <v>42</v>
      </c>
      <c r="AL3896" t="s">
        <v>43</v>
      </c>
    </row>
    <row r="3897" spans="1:38" x14ac:dyDescent="0.25">
      <c r="A3897">
        <v>3895</v>
      </c>
      <c r="B3897" t="s">
        <v>9518</v>
      </c>
      <c r="C3897" s="6" t="s">
        <v>678</v>
      </c>
      <c r="D3897">
        <v>25</v>
      </c>
      <c r="E3897" t="s">
        <v>54</v>
      </c>
      <c r="F3897" t="s">
        <v>55</v>
      </c>
      <c r="G3897" t="s">
        <v>97</v>
      </c>
      <c r="H3897" t="s">
        <v>82</v>
      </c>
      <c r="I3897" t="s">
        <v>57</v>
      </c>
      <c r="J3897" t="s">
        <v>97</v>
      </c>
      <c r="K3897" t="s">
        <v>82</v>
      </c>
      <c r="L3897" t="s">
        <v>34</v>
      </c>
      <c r="N3897" t="s">
        <v>166</v>
      </c>
      <c r="O3897" t="s">
        <v>424</v>
      </c>
      <c r="P3897" t="s">
        <v>97</v>
      </c>
      <c r="Q3897" t="s">
        <v>82</v>
      </c>
      <c r="S3897" t="s">
        <v>1082</v>
      </c>
      <c r="T3897" t="s">
        <v>204</v>
      </c>
      <c r="V3897" t="s">
        <v>42</v>
      </c>
      <c r="W3897" t="s">
        <v>42</v>
      </c>
      <c r="AK3897" t="s">
        <v>42</v>
      </c>
      <c r="AL3897" t="s">
        <v>43</v>
      </c>
    </row>
    <row r="3898" spans="1:38" x14ac:dyDescent="0.25">
      <c r="A3898">
        <v>3896</v>
      </c>
      <c r="B3898" t="s">
        <v>9519</v>
      </c>
      <c r="C3898" s="6" t="s">
        <v>1659</v>
      </c>
      <c r="D3898">
        <v>43</v>
      </c>
      <c r="E3898" t="s">
        <v>46</v>
      </c>
      <c r="F3898" t="s">
        <v>106</v>
      </c>
      <c r="G3898" t="s">
        <v>146</v>
      </c>
      <c r="H3898" t="s">
        <v>49</v>
      </c>
      <c r="I3898" t="s">
        <v>57</v>
      </c>
      <c r="J3898" t="s">
        <v>146</v>
      </c>
      <c r="K3898" t="s">
        <v>49</v>
      </c>
      <c r="L3898" t="s">
        <v>34</v>
      </c>
      <c r="O3898" t="s">
        <v>34</v>
      </c>
      <c r="S3898" t="s">
        <v>739</v>
      </c>
      <c r="U3898" t="s">
        <v>42</v>
      </c>
      <c r="W3898" t="s">
        <v>42</v>
      </c>
      <c r="AA3898" t="s">
        <v>42</v>
      </c>
      <c r="AK3898" t="s">
        <v>42</v>
      </c>
      <c r="AL3898" t="s">
        <v>43</v>
      </c>
    </row>
    <row r="3899" spans="1:38" x14ac:dyDescent="0.25">
      <c r="A3899">
        <v>3897</v>
      </c>
      <c r="B3899" t="s">
        <v>9520</v>
      </c>
      <c r="C3899" s="6" t="s">
        <v>8127</v>
      </c>
      <c r="D3899">
        <v>61</v>
      </c>
      <c r="E3899" t="s">
        <v>46</v>
      </c>
      <c r="F3899" t="s">
        <v>47</v>
      </c>
      <c r="G3899" t="s">
        <v>341</v>
      </c>
      <c r="H3899" t="s">
        <v>101</v>
      </c>
      <c r="I3899" t="s">
        <v>57</v>
      </c>
      <c r="J3899" t="s">
        <v>341</v>
      </c>
      <c r="L3899" t="s">
        <v>50</v>
      </c>
      <c r="N3899" t="s">
        <v>69</v>
      </c>
      <c r="O3899" t="s">
        <v>287</v>
      </c>
      <c r="P3899" t="s">
        <v>341</v>
      </c>
      <c r="S3899" t="s">
        <v>9521</v>
      </c>
      <c r="U3899" t="s">
        <v>42</v>
      </c>
      <c r="W3899" t="s">
        <v>42</v>
      </c>
      <c r="AA3899" t="s">
        <v>42</v>
      </c>
      <c r="AK3899" t="s">
        <v>42</v>
      </c>
      <c r="AL3899" t="s">
        <v>43</v>
      </c>
    </row>
    <row r="3900" spans="1:38" x14ac:dyDescent="0.25">
      <c r="A3900">
        <v>3898</v>
      </c>
      <c r="B3900" t="s">
        <v>9522</v>
      </c>
      <c r="C3900" s="6" t="s">
        <v>3631</v>
      </c>
      <c r="D3900">
        <v>50</v>
      </c>
      <c r="E3900" t="s">
        <v>46</v>
      </c>
      <c r="F3900" t="s">
        <v>55</v>
      </c>
      <c r="G3900" t="s">
        <v>82</v>
      </c>
      <c r="J3900" t="s">
        <v>82</v>
      </c>
      <c r="L3900" t="s">
        <v>70</v>
      </c>
      <c r="N3900" t="s">
        <v>269</v>
      </c>
      <c r="O3900" t="s">
        <v>70</v>
      </c>
      <c r="S3900" t="s">
        <v>84</v>
      </c>
      <c r="U3900" t="s">
        <v>42</v>
      </c>
      <c r="AL3900" t="s">
        <v>43</v>
      </c>
    </row>
    <row r="3901" spans="1:38" x14ac:dyDescent="0.25">
      <c r="A3901">
        <v>3899</v>
      </c>
      <c r="B3901" t="s">
        <v>9523</v>
      </c>
      <c r="C3901" s="6" t="s">
        <v>752</v>
      </c>
      <c r="D3901">
        <v>52</v>
      </c>
      <c r="E3901" t="s">
        <v>46</v>
      </c>
      <c r="F3901" t="s">
        <v>55</v>
      </c>
      <c r="G3901" t="s">
        <v>341</v>
      </c>
      <c r="H3901" t="s">
        <v>101</v>
      </c>
      <c r="I3901" t="s">
        <v>57</v>
      </c>
      <c r="J3901" t="s">
        <v>341</v>
      </c>
      <c r="K3901" t="s">
        <v>101</v>
      </c>
      <c r="L3901" t="s">
        <v>70</v>
      </c>
      <c r="O3901" t="s">
        <v>70</v>
      </c>
      <c r="P3901" t="s">
        <v>341</v>
      </c>
      <c r="Q3901" t="s">
        <v>101</v>
      </c>
      <c r="R3901" t="s">
        <v>57</v>
      </c>
      <c r="S3901" t="s">
        <v>9524</v>
      </c>
      <c r="T3901" t="s">
        <v>9525</v>
      </c>
      <c r="Y3901" t="s">
        <v>42</v>
      </c>
      <c r="AA3901" t="s">
        <v>42</v>
      </c>
      <c r="AK3901" t="s">
        <v>42</v>
      </c>
      <c r="AL3901" t="s">
        <v>43</v>
      </c>
    </row>
    <row r="3902" spans="1:38" x14ac:dyDescent="0.25">
      <c r="A3902">
        <v>3900</v>
      </c>
      <c r="B3902" t="s">
        <v>9526</v>
      </c>
      <c r="C3902" s="6" t="s">
        <v>7620</v>
      </c>
      <c r="D3902">
        <v>20</v>
      </c>
      <c r="E3902" t="s">
        <v>46</v>
      </c>
      <c r="F3902" t="s">
        <v>55</v>
      </c>
      <c r="G3902" t="s">
        <v>320</v>
      </c>
      <c r="H3902" t="s">
        <v>49</v>
      </c>
      <c r="J3902" t="s">
        <v>320</v>
      </c>
      <c r="K3902" t="s">
        <v>49</v>
      </c>
      <c r="L3902" t="s">
        <v>70</v>
      </c>
      <c r="N3902" t="s">
        <v>102</v>
      </c>
      <c r="O3902" t="s">
        <v>70</v>
      </c>
      <c r="S3902" t="s">
        <v>111</v>
      </c>
      <c r="AC3902" t="s">
        <v>42</v>
      </c>
      <c r="AD3902" t="s">
        <v>42</v>
      </c>
      <c r="AL3902" t="s">
        <v>43</v>
      </c>
    </row>
    <row r="3903" spans="1:38" x14ac:dyDescent="0.25">
      <c r="A3903">
        <v>3901</v>
      </c>
      <c r="B3903" t="s">
        <v>9527</v>
      </c>
      <c r="C3903" s="6" t="s">
        <v>1776</v>
      </c>
      <c r="D3903">
        <v>48</v>
      </c>
      <c r="E3903" t="s">
        <v>46</v>
      </c>
      <c r="F3903" t="s">
        <v>55</v>
      </c>
      <c r="G3903" t="s">
        <v>1740</v>
      </c>
      <c r="H3903" t="s">
        <v>142</v>
      </c>
      <c r="I3903" t="s">
        <v>57</v>
      </c>
      <c r="J3903" t="s">
        <v>1740</v>
      </c>
      <c r="K3903" t="s">
        <v>142</v>
      </c>
      <c r="L3903" t="s">
        <v>70</v>
      </c>
      <c r="N3903" t="s">
        <v>350</v>
      </c>
      <c r="O3903" t="s">
        <v>70</v>
      </c>
      <c r="P3903" t="s">
        <v>1740</v>
      </c>
      <c r="Q3903" t="s">
        <v>142</v>
      </c>
      <c r="S3903" t="s">
        <v>89</v>
      </c>
      <c r="U3903" t="s">
        <v>42</v>
      </c>
      <c r="AK3903" t="s">
        <v>42</v>
      </c>
      <c r="AL3903" t="s">
        <v>43</v>
      </c>
    </row>
    <row r="3904" spans="1:38" x14ac:dyDescent="0.25">
      <c r="A3904">
        <v>3902</v>
      </c>
      <c r="B3904" t="s">
        <v>9528</v>
      </c>
      <c r="C3904" s="6" t="s">
        <v>741</v>
      </c>
      <c r="D3904">
        <v>43</v>
      </c>
      <c r="E3904" t="s">
        <v>46</v>
      </c>
      <c r="F3904" t="s">
        <v>55</v>
      </c>
      <c r="G3904" t="s">
        <v>165</v>
      </c>
      <c r="H3904" t="s">
        <v>93</v>
      </c>
      <c r="I3904" t="s">
        <v>57</v>
      </c>
      <c r="J3904" t="s">
        <v>165</v>
      </c>
      <c r="K3904" t="s">
        <v>93</v>
      </c>
      <c r="L3904" t="s">
        <v>70</v>
      </c>
      <c r="N3904" t="s">
        <v>166</v>
      </c>
      <c r="O3904" t="s">
        <v>70</v>
      </c>
      <c r="P3904" t="s">
        <v>165</v>
      </c>
      <c r="Q3904" t="s">
        <v>93</v>
      </c>
      <c r="R3904" t="s">
        <v>57</v>
      </c>
      <c r="S3904" t="s">
        <v>9529</v>
      </c>
      <c r="U3904" t="s">
        <v>42</v>
      </c>
      <c r="V3904" t="s">
        <v>42</v>
      </c>
      <c r="W3904" t="s">
        <v>42</v>
      </c>
      <c r="AL3904" t="s">
        <v>43</v>
      </c>
    </row>
    <row r="3905" spans="1:38" x14ac:dyDescent="0.25">
      <c r="A3905">
        <v>3903</v>
      </c>
      <c r="B3905" t="s">
        <v>9530</v>
      </c>
      <c r="C3905" s="6" t="s">
        <v>748</v>
      </c>
      <c r="D3905">
        <v>46</v>
      </c>
      <c r="E3905" t="s">
        <v>46</v>
      </c>
      <c r="F3905" t="s">
        <v>106</v>
      </c>
      <c r="G3905" t="s">
        <v>208</v>
      </c>
      <c r="H3905" t="s">
        <v>93</v>
      </c>
      <c r="I3905" t="s">
        <v>57</v>
      </c>
      <c r="J3905" t="s">
        <v>208</v>
      </c>
      <c r="K3905" t="s">
        <v>93</v>
      </c>
      <c r="L3905" t="s">
        <v>50</v>
      </c>
      <c r="N3905" t="s">
        <v>59</v>
      </c>
      <c r="O3905" t="s">
        <v>171</v>
      </c>
      <c r="P3905" t="s">
        <v>208</v>
      </c>
      <c r="Q3905" t="s">
        <v>93</v>
      </c>
      <c r="S3905" t="s">
        <v>9531</v>
      </c>
      <c r="U3905" t="s">
        <v>42</v>
      </c>
      <c r="W3905" t="s">
        <v>42</v>
      </c>
      <c r="X3905" t="s">
        <v>42</v>
      </c>
      <c r="AK3905" t="s">
        <v>42</v>
      </c>
      <c r="AL3905" t="s">
        <v>43</v>
      </c>
    </row>
    <row r="3906" spans="1:38" x14ac:dyDescent="0.25">
      <c r="A3906">
        <v>3904</v>
      </c>
      <c r="B3906" t="s">
        <v>9532</v>
      </c>
      <c r="C3906" s="6" t="s">
        <v>9533</v>
      </c>
      <c r="D3906">
        <v>46</v>
      </c>
      <c r="E3906" t="s">
        <v>46</v>
      </c>
      <c r="F3906" t="s">
        <v>106</v>
      </c>
      <c r="G3906" t="s">
        <v>146</v>
      </c>
      <c r="H3906" t="s">
        <v>49</v>
      </c>
      <c r="I3906" t="s">
        <v>57</v>
      </c>
      <c r="J3906" t="s">
        <v>146</v>
      </c>
      <c r="K3906" t="s">
        <v>49</v>
      </c>
      <c r="L3906" t="s">
        <v>70</v>
      </c>
      <c r="N3906" t="s">
        <v>59</v>
      </c>
      <c r="O3906" t="s">
        <v>70</v>
      </c>
      <c r="P3906" t="s">
        <v>146</v>
      </c>
      <c r="Q3906" t="s">
        <v>49</v>
      </c>
      <c r="R3906" t="s">
        <v>57</v>
      </c>
      <c r="S3906" t="s">
        <v>9534</v>
      </c>
      <c r="W3906" t="s">
        <v>42</v>
      </c>
      <c r="X3906" t="s">
        <v>42</v>
      </c>
      <c r="AA3906" t="s">
        <v>42</v>
      </c>
      <c r="AC3906" t="s">
        <v>42</v>
      </c>
      <c r="AL3906" t="s">
        <v>43</v>
      </c>
    </row>
    <row r="3907" spans="1:38" x14ac:dyDescent="0.25">
      <c r="A3907">
        <v>3905</v>
      </c>
      <c r="B3907" t="s">
        <v>9535</v>
      </c>
      <c r="C3907" s="6" t="s">
        <v>3728</v>
      </c>
      <c r="D3907">
        <v>48</v>
      </c>
      <c r="E3907" t="s">
        <v>46</v>
      </c>
      <c r="F3907" t="s">
        <v>106</v>
      </c>
      <c r="G3907" t="s">
        <v>422</v>
      </c>
      <c r="H3907" t="s">
        <v>82</v>
      </c>
      <c r="I3907" t="s">
        <v>57</v>
      </c>
      <c r="J3907" t="s">
        <v>82</v>
      </c>
      <c r="K3907" t="s">
        <v>82</v>
      </c>
      <c r="L3907" t="s">
        <v>34</v>
      </c>
      <c r="M3907" t="s">
        <v>951</v>
      </c>
      <c r="N3907" t="s">
        <v>59</v>
      </c>
      <c r="O3907" t="s">
        <v>34</v>
      </c>
      <c r="P3907" t="s">
        <v>82</v>
      </c>
      <c r="Q3907" t="s">
        <v>82</v>
      </c>
      <c r="S3907" t="s">
        <v>3509</v>
      </c>
      <c r="V3907" t="s">
        <v>42</v>
      </c>
      <c r="W3907" t="s">
        <v>42</v>
      </c>
      <c r="AK3907" t="s">
        <v>42</v>
      </c>
      <c r="AL3907" t="s">
        <v>43</v>
      </c>
    </row>
    <row r="3908" spans="1:38" x14ac:dyDescent="0.25">
      <c r="A3908">
        <v>3906</v>
      </c>
      <c r="B3908" t="s">
        <v>9536</v>
      </c>
      <c r="C3908" s="6" t="s">
        <v>1271</v>
      </c>
      <c r="D3908">
        <v>50</v>
      </c>
      <c r="E3908" t="s">
        <v>46</v>
      </c>
      <c r="F3908" t="s">
        <v>55</v>
      </c>
      <c r="G3908" t="s">
        <v>101</v>
      </c>
      <c r="H3908" t="s">
        <v>101</v>
      </c>
      <c r="I3908" t="s">
        <v>57</v>
      </c>
      <c r="J3908" t="s">
        <v>267</v>
      </c>
      <c r="K3908" t="s">
        <v>142</v>
      </c>
      <c r="L3908" t="s">
        <v>50</v>
      </c>
      <c r="O3908" t="s">
        <v>70</v>
      </c>
      <c r="S3908" t="s">
        <v>1012</v>
      </c>
      <c r="V3908" t="s">
        <v>42</v>
      </c>
      <c r="AL3908" t="s">
        <v>43</v>
      </c>
    </row>
    <row r="3909" spans="1:38" x14ac:dyDescent="0.25">
      <c r="A3909">
        <v>3907</v>
      </c>
      <c r="B3909" t="s">
        <v>9537</v>
      </c>
      <c r="C3909" s="6" t="s">
        <v>3489</v>
      </c>
      <c r="D3909">
        <v>43</v>
      </c>
      <c r="E3909" t="s">
        <v>54</v>
      </c>
      <c r="F3909" t="s">
        <v>55</v>
      </c>
      <c r="J3909" t="s">
        <v>208</v>
      </c>
      <c r="K3909" t="s">
        <v>93</v>
      </c>
      <c r="L3909" t="s">
        <v>34</v>
      </c>
      <c r="M3909" t="s">
        <v>2582</v>
      </c>
      <c r="N3909" t="s">
        <v>59</v>
      </c>
      <c r="O3909" t="s">
        <v>34</v>
      </c>
      <c r="P3909" t="s">
        <v>208</v>
      </c>
      <c r="Q3909" t="s">
        <v>93</v>
      </c>
      <c r="R3909" t="s">
        <v>57</v>
      </c>
      <c r="S3909" t="s">
        <v>9538</v>
      </c>
      <c r="U3909" t="s">
        <v>42</v>
      </c>
      <c r="V3909" t="s">
        <v>42</v>
      </c>
      <c r="W3909" t="s">
        <v>42</v>
      </c>
      <c r="AA3909" t="s">
        <v>42</v>
      </c>
      <c r="AL3909" t="s">
        <v>43</v>
      </c>
    </row>
    <row r="3910" spans="1:38" x14ac:dyDescent="0.25">
      <c r="A3910">
        <v>3908</v>
      </c>
      <c r="B3910" t="s">
        <v>9539</v>
      </c>
      <c r="C3910" s="6" t="s">
        <v>177</v>
      </c>
      <c r="D3910">
        <v>43</v>
      </c>
      <c r="E3910" t="s">
        <v>46</v>
      </c>
      <c r="F3910" t="s">
        <v>55</v>
      </c>
      <c r="G3910" t="s">
        <v>889</v>
      </c>
      <c r="H3910" t="s">
        <v>202</v>
      </c>
      <c r="I3910" t="s">
        <v>57</v>
      </c>
      <c r="J3910" t="s">
        <v>889</v>
      </c>
      <c r="K3910" t="s">
        <v>202</v>
      </c>
      <c r="L3910" t="s">
        <v>70</v>
      </c>
      <c r="O3910" t="s">
        <v>70</v>
      </c>
      <c r="S3910" t="s">
        <v>538</v>
      </c>
      <c r="U3910" t="s">
        <v>42</v>
      </c>
      <c r="AK3910" t="s">
        <v>42</v>
      </c>
      <c r="AL3910" t="s">
        <v>43</v>
      </c>
    </row>
    <row r="3911" spans="1:38" x14ac:dyDescent="0.25">
      <c r="A3911">
        <v>3909</v>
      </c>
      <c r="B3911" t="s">
        <v>9540</v>
      </c>
      <c r="C3911" s="6" t="s">
        <v>9541</v>
      </c>
      <c r="D3911">
        <v>35</v>
      </c>
      <c r="E3911" t="s">
        <v>46</v>
      </c>
      <c r="F3911" t="s">
        <v>55</v>
      </c>
      <c r="G3911" t="s">
        <v>793</v>
      </c>
      <c r="H3911" t="s">
        <v>137</v>
      </c>
      <c r="J3911" t="s">
        <v>793</v>
      </c>
      <c r="K3911" t="s">
        <v>137</v>
      </c>
      <c r="L3911" t="s">
        <v>70</v>
      </c>
      <c r="N3911" t="s">
        <v>102</v>
      </c>
      <c r="O3911" t="s">
        <v>70</v>
      </c>
      <c r="S3911" t="s">
        <v>9542</v>
      </c>
      <c r="Y3911" t="s">
        <v>42</v>
      </c>
      <c r="AD3911" t="s">
        <v>42</v>
      </c>
      <c r="AL3911" t="s">
        <v>43</v>
      </c>
    </row>
    <row r="3912" spans="1:38" x14ac:dyDescent="0.25">
      <c r="A3912">
        <v>3910</v>
      </c>
      <c r="B3912" t="s">
        <v>9543</v>
      </c>
      <c r="C3912" s="6" t="s">
        <v>2554</v>
      </c>
      <c r="D3912">
        <v>34</v>
      </c>
      <c r="E3912" t="s">
        <v>46</v>
      </c>
      <c r="F3912" t="s">
        <v>55</v>
      </c>
      <c r="G3912" t="s">
        <v>668</v>
      </c>
      <c r="I3912" t="s">
        <v>57</v>
      </c>
      <c r="J3912" t="s">
        <v>208</v>
      </c>
      <c r="K3912" t="s">
        <v>93</v>
      </c>
      <c r="L3912" t="s">
        <v>50</v>
      </c>
      <c r="N3912" t="s">
        <v>59</v>
      </c>
      <c r="O3912" t="s">
        <v>34</v>
      </c>
      <c r="P3912" t="s">
        <v>273</v>
      </c>
      <c r="Q3912" t="s">
        <v>202</v>
      </c>
      <c r="S3912" t="s">
        <v>9544</v>
      </c>
      <c r="U3912" t="s">
        <v>42</v>
      </c>
      <c r="W3912" t="s">
        <v>42</v>
      </c>
      <c r="X3912" t="s">
        <v>42</v>
      </c>
      <c r="AA3912" t="s">
        <v>42</v>
      </c>
      <c r="AK3912" t="s">
        <v>42</v>
      </c>
      <c r="AL3912" t="s">
        <v>43</v>
      </c>
    </row>
    <row r="3913" spans="1:38" x14ac:dyDescent="0.25">
      <c r="A3913">
        <v>3911</v>
      </c>
      <c r="B3913" t="s">
        <v>9545</v>
      </c>
      <c r="C3913" s="6" t="s">
        <v>9546</v>
      </c>
      <c r="D3913">
        <v>52</v>
      </c>
      <c r="E3913" t="s">
        <v>54</v>
      </c>
      <c r="F3913" t="s">
        <v>55</v>
      </c>
      <c r="G3913" t="s">
        <v>974</v>
      </c>
      <c r="H3913" t="s">
        <v>137</v>
      </c>
      <c r="J3913" t="s">
        <v>384</v>
      </c>
      <c r="K3913" t="s">
        <v>202</v>
      </c>
      <c r="L3913" t="s">
        <v>34</v>
      </c>
      <c r="M3913" t="s">
        <v>9547</v>
      </c>
      <c r="N3913" t="s">
        <v>102</v>
      </c>
      <c r="O3913" t="s">
        <v>2048</v>
      </c>
      <c r="S3913" t="s">
        <v>111</v>
      </c>
      <c r="Y3913" t="s">
        <v>42</v>
      </c>
      <c r="AF3913" t="s">
        <v>42</v>
      </c>
      <c r="AI3913" t="s">
        <v>4174</v>
      </c>
      <c r="AL3913" t="s">
        <v>43</v>
      </c>
    </row>
    <row r="3914" spans="1:38" x14ac:dyDescent="0.25">
      <c r="A3914">
        <v>3912</v>
      </c>
      <c r="B3914" t="s">
        <v>9548</v>
      </c>
      <c r="C3914" s="6" t="s">
        <v>1278</v>
      </c>
      <c r="D3914">
        <v>25</v>
      </c>
      <c r="E3914" t="s">
        <v>54</v>
      </c>
      <c r="F3914" t="s">
        <v>55</v>
      </c>
      <c r="G3914" t="s">
        <v>937</v>
      </c>
      <c r="H3914" t="s">
        <v>202</v>
      </c>
      <c r="I3914" t="s">
        <v>57</v>
      </c>
      <c r="J3914" t="s">
        <v>937</v>
      </c>
      <c r="K3914" t="s">
        <v>202</v>
      </c>
      <c r="L3914" t="s">
        <v>50</v>
      </c>
      <c r="N3914" t="s">
        <v>350</v>
      </c>
      <c r="O3914" t="s">
        <v>186</v>
      </c>
      <c r="P3914" t="s">
        <v>6227</v>
      </c>
      <c r="Q3914" t="s">
        <v>202</v>
      </c>
      <c r="S3914" t="s">
        <v>439</v>
      </c>
      <c r="U3914" t="s">
        <v>42</v>
      </c>
      <c r="W3914" t="s">
        <v>42</v>
      </c>
      <c r="AK3914" t="s">
        <v>42</v>
      </c>
      <c r="AL3914" t="s">
        <v>43</v>
      </c>
    </row>
    <row r="3915" spans="1:38" x14ac:dyDescent="0.25">
      <c r="A3915">
        <v>3913</v>
      </c>
      <c r="B3915" t="s">
        <v>9549</v>
      </c>
      <c r="C3915" s="6" t="s">
        <v>1956</v>
      </c>
      <c r="D3915">
        <v>59</v>
      </c>
      <c r="E3915" t="s">
        <v>46</v>
      </c>
      <c r="F3915" t="s">
        <v>55</v>
      </c>
      <c r="G3915" t="s">
        <v>4061</v>
      </c>
      <c r="H3915" t="s">
        <v>82</v>
      </c>
      <c r="I3915" t="s">
        <v>57</v>
      </c>
      <c r="J3915" t="s">
        <v>165</v>
      </c>
      <c r="K3915" t="s">
        <v>93</v>
      </c>
      <c r="L3915" t="s">
        <v>50</v>
      </c>
      <c r="N3915" t="s">
        <v>166</v>
      </c>
      <c r="O3915" t="s">
        <v>70</v>
      </c>
      <c r="P3915" t="s">
        <v>4061</v>
      </c>
      <c r="Q3915" t="s">
        <v>82</v>
      </c>
      <c r="S3915" t="s">
        <v>9550</v>
      </c>
      <c r="U3915" t="s">
        <v>42</v>
      </c>
      <c r="W3915" t="s">
        <v>42</v>
      </c>
      <c r="X3915" t="s">
        <v>42</v>
      </c>
      <c r="AE3915" t="s">
        <v>42</v>
      </c>
      <c r="AH3915" t="s">
        <v>42</v>
      </c>
      <c r="AK3915" t="s">
        <v>42</v>
      </c>
      <c r="AL3915" t="s">
        <v>43</v>
      </c>
    </row>
    <row r="3916" spans="1:38" x14ac:dyDescent="0.25">
      <c r="A3916">
        <v>3914</v>
      </c>
      <c r="B3916" t="s">
        <v>9551</v>
      </c>
      <c r="C3916" s="6" t="s">
        <v>174</v>
      </c>
      <c r="D3916">
        <v>45</v>
      </c>
      <c r="E3916" t="s">
        <v>46</v>
      </c>
      <c r="F3916" t="s">
        <v>55</v>
      </c>
      <c r="G3916" t="s">
        <v>192</v>
      </c>
      <c r="H3916" t="s">
        <v>82</v>
      </c>
      <c r="I3916" t="s">
        <v>57</v>
      </c>
      <c r="J3916" t="s">
        <v>192</v>
      </c>
      <c r="K3916" t="s">
        <v>82</v>
      </c>
      <c r="L3916" t="s">
        <v>70</v>
      </c>
      <c r="O3916" t="s">
        <v>70</v>
      </c>
      <c r="P3916" t="s">
        <v>192</v>
      </c>
      <c r="Q3916" t="s">
        <v>82</v>
      </c>
      <c r="R3916" t="s">
        <v>57</v>
      </c>
      <c r="S3916" t="s">
        <v>538</v>
      </c>
      <c r="U3916" t="s">
        <v>42</v>
      </c>
      <c r="AK3916" t="s">
        <v>42</v>
      </c>
      <c r="AL3916" t="s">
        <v>43</v>
      </c>
    </row>
    <row r="3917" spans="1:38" x14ac:dyDescent="0.25">
      <c r="A3917">
        <v>3915</v>
      </c>
      <c r="B3917" t="s">
        <v>9552</v>
      </c>
      <c r="C3917" s="6" t="s">
        <v>1706</v>
      </c>
      <c r="D3917">
        <v>34</v>
      </c>
      <c r="E3917" t="s">
        <v>46</v>
      </c>
      <c r="F3917" t="s">
        <v>106</v>
      </c>
      <c r="G3917" t="s">
        <v>82</v>
      </c>
      <c r="H3917" t="s">
        <v>82</v>
      </c>
      <c r="J3917" t="s">
        <v>82</v>
      </c>
      <c r="K3917" t="s">
        <v>82</v>
      </c>
      <c r="L3917" t="s">
        <v>70</v>
      </c>
      <c r="N3917" t="s">
        <v>88</v>
      </c>
      <c r="O3917" t="s">
        <v>70</v>
      </c>
      <c r="S3917" t="s">
        <v>89</v>
      </c>
      <c r="U3917" t="s">
        <v>42</v>
      </c>
      <c r="AL3917" t="s">
        <v>43</v>
      </c>
    </row>
    <row r="3918" spans="1:38" x14ac:dyDescent="0.25">
      <c r="A3918">
        <v>3916</v>
      </c>
      <c r="B3918" t="s">
        <v>9553</v>
      </c>
      <c r="C3918" s="6" t="s">
        <v>1708</v>
      </c>
      <c r="D3918">
        <v>42</v>
      </c>
      <c r="E3918" t="s">
        <v>46</v>
      </c>
      <c r="F3918" t="s">
        <v>106</v>
      </c>
      <c r="G3918" t="s">
        <v>146</v>
      </c>
      <c r="J3918" t="s">
        <v>146</v>
      </c>
      <c r="K3918" t="s">
        <v>49</v>
      </c>
      <c r="L3918" t="s">
        <v>70</v>
      </c>
      <c r="N3918" t="s">
        <v>166</v>
      </c>
      <c r="O3918" t="s">
        <v>70</v>
      </c>
      <c r="S3918" t="s">
        <v>4297</v>
      </c>
      <c r="U3918" t="s">
        <v>42</v>
      </c>
      <c r="AA3918" t="s">
        <v>42</v>
      </c>
      <c r="AL3918" t="s">
        <v>43</v>
      </c>
    </row>
    <row r="3919" spans="1:38" x14ac:dyDescent="0.25">
      <c r="A3919">
        <v>3917</v>
      </c>
      <c r="B3919" t="s">
        <v>9554</v>
      </c>
      <c r="C3919" s="6" t="s">
        <v>7384</v>
      </c>
      <c r="D3919">
        <v>39</v>
      </c>
      <c r="E3919" t="s">
        <v>46</v>
      </c>
      <c r="F3919" t="s">
        <v>55</v>
      </c>
      <c r="G3919" t="s">
        <v>81</v>
      </c>
      <c r="J3919" t="s">
        <v>81</v>
      </c>
      <c r="L3919" t="s">
        <v>50</v>
      </c>
      <c r="N3919" t="s">
        <v>9555</v>
      </c>
      <c r="O3919" t="s">
        <v>70</v>
      </c>
      <c r="S3919" t="s">
        <v>9556</v>
      </c>
      <c r="T3919" t="s">
        <v>9557</v>
      </c>
      <c r="Y3919" t="s">
        <v>42</v>
      </c>
      <c r="AD3919" t="s">
        <v>42</v>
      </c>
      <c r="AL3919" t="s">
        <v>43</v>
      </c>
    </row>
    <row r="3920" spans="1:38" x14ac:dyDescent="0.25">
      <c r="A3920">
        <v>3918</v>
      </c>
      <c r="B3920" t="s">
        <v>9558</v>
      </c>
      <c r="C3920" s="6" t="s">
        <v>7092</v>
      </c>
      <c r="D3920">
        <v>47</v>
      </c>
      <c r="E3920" t="s">
        <v>54</v>
      </c>
      <c r="F3920" t="s">
        <v>55</v>
      </c>
      <c r="G3920" t="s">
        <v>5108</v>
      </c>
      <c r="J3920" t="s">
        <v>165</v>
      </c>
      <c r="K3920" t="s">
        <v>93</v>
      </c>
      <c r="L3920" t="s">
        <v>34</v>
      </c>
      <c r="M3920" t="s">
        <v>8545</v>
      </c>
      <c r="N3920" t="s">
        <v>83</v>
      </c>
      <c r="O3920" t="s">
        <v>34</v>
      </c>
      <c r="S3920" t="s">
        <v>9559</v>
      </c>
      <c r="U3920" t="s">
        <v>42</v>
      </c>
      <c r="V3920" t="s">
        <v>42</v>
      </c>
      <c r="AA3920" t="s">
        <v>42</v>
      </c>
      <c r="AL3920" t="s">
        <v>43</v>
      </c>
    </row>
    <row r="3921" spans="1:38" x14ac:dyDescent="0.25">
      <c r="A3921">
        <v>3919</v>
      </c>
      <c r="B3921" t="s">
        <v>9560</v>
      </c>
      <c r="C3921" s="6" t="s">
        <v>5272</v>
      </c>
      <c r="D3921">
        <v>32</v>
      </c>
      <c r="E3921" t="s">
        <v>46</v>
      </c>
      <c r="F3921" t="s">
        <v>55</v>
      </c>
      <c r="G3921" t="s">
        <v>510</v>
      </c>
      <c r="H3921" t="s">
        <v>82</v>
      </c>
      <c r="J3921" t="s">
        <v>422</v>
      </c>
      <c r="K3921" t="s">
        <v>82</v>
      </c>
      <c r="L3921" t="s">
        <v>50</v>
      </c>
      <c r="N3921" t="s">
        <v>88</v>
      </c>
      <c r="O3921" t="s">
        <v>70</v>
      </c>
      <c r="S3921" t="s">
        <v>89</v>
      </c>
      <c r="U3921" t="s">
        <v>42</v>
      </c>
      <c r="AL3921" t="s">
        <v>43</v>
      </c>
    </row>
    <row r="3922" spans="1:38" x14ac:dyDescent="0.25">
      <c r="A3922">
        <v>3920</v>
      </c>
      <c r="B3922" t="s">
        <v>9561</v>
      </c>
      <c r="C3922" s="6" t="s">
        <v>796</v>
      </c>
      <c r="D3922">
        <v>41</v>
      </c>
      <c r="E3922" t="s">
        <v>46</v>
      </c>
      <c r="F3922" t="s">
        <v>106</v>
      </c>
      <c r="G3922" t="s">
        <v>208</v>
      </c>
      <c r="H3922" t="s">
        <v>93</v>
      </c>
      <c r="I3922" t="s">
        <v>57</v>
      </c>
      <c r="J3922" t="s">
        <v>208</v>
      </c>
      <c r="L3922" t="s">
        <v>70</v>
      </c>
      <c r="N3922" t="s">
        <v>870</v>
      </c>
      <c r="O3922" t="s">
        <v>70</v>
      </c>
      <c r="P3922" t="s">
        <v>208</v>
      </c>
      <c r="S3922" t="s">
        <v>9562</v>
      </c>
      <c r="W3922" t="s">
        <v>42</v>
      </c>
      <c r="Y3922" t="s">
        <v>42</v>
      </c>
      <c r="AA3922" t="s">
        <v>42</v>
      </c>
      <c r="AK3922" t="s">
        <v>42</v>
      </c>
      <c r="AL3922" t="s">
        <v>43</v>
      </c>
    </row>
    <row r="3923" spans="1:38" x14ac:dyDescent="0.25">
      <c r="A3923">
        <v>3921</v>
      </c>
      <c r="B3923" t="s">
        <v>9563</v>
      </c>
      <c r="C3923" s="6" t="s">
        <v>1294</v>
      </c>
      <c r="D3923">
        <v>29</v>
      </c>
      <c r="E3923" t="s">
        <v>46</v>
      </c>
      <c r="F3923" t="s">
        <v>55</v>
      </c>
      <c r="G3923" t="s">
        <v>9564</v>
      </c>
      <c r="H3923" t="s">
        <v>4029</v>
      </c>
      <c r="I3923" t="s">
        <v>67</v>
      </c>
      <c r="J3923" t="s">
        <v>178</v>
      </c>
      <c r="K3923" t="s">
        <v>82</v>
      </c>
      <c r="L3923" t="s">
        <v>34</v>
      </c>
      <c r="N3923" t="s">
        <v>59</v>
      </c>
      <c r="O3923" t="s">
        <v>210</v>
      </c>
      <c r="P3923" t="s">
        <v>178</v>
      </c>
      <c r="Q3923" t="s">
        <v>82</v>
      </c>
      <c r="S3923" t="s">
        <v>412</v>
      </c>
      <c r="W3923" t="s">
        <v>42</v>
      </c>
      <c r="AK3923" t="s">
        <v>42</v>
      </c>
      <c r="AL3923" t="s">
        <v>43</v>
      </c>
    </row>
    <row r="3924" spans="1:38" x14ac:dyDescent="0.25">
      <c r="A3924">
        <v>3922</v>
      </c>
      <c r="B3924" t="s">
        <v>9565</v>
      </c>
      <c r="C3924" s="6" t="s">
        <v>3059</v>
      </c>
      <c r="D3924">
        <v>41</v>
      </c>
      <c r="E3924" t="s">
        <v>46</v>
      </c>
      <c r="F3924" t="s">
        <v>55</v>
      </c>
      <c r="G3924" t="s">
        <v>93</v>
      </c>
      <c r="H3924" t="s">
        <v>93</v>
      </c>
      <c r="I3924" t="s">
        <v>57</v>
      </c>
      <c r="J3924" t="s">
        <v>82</v>
      </c>
      <c r="K3924" t="s">
        <v>82</v>
      </c>
      <c r="L3924" t="s">
        <v>50</v>
      </c>
      <c r="N3924" t="s">
        <v>350</v>
      </c>
      <c r="O3924" t="s">
        <v>298</v>
      </c>
      <c r="P3924" t="s">
        <v>82</v>
      </c>
      <c r="Q3924" t="s">
        <v>82</v>
      </c>
      <c r="S3924" t="s">
        <v>9566</v>
      </c>
      <c r="U3924" t="s">
        <v>42</v>
      </c>
      <c r="W3924" t="s">
        <v>42</v>
      </c>
      <c r="AK3924" t="s">
        <v>42</v>
      </c>
      <c r="AL3924" t="s">
        <v>43</v>
      </c>
    </row>
    <row r="3925" spans="1:38" x14ac:dyDescent="0.25">
      <c r="A3925">
        <v>3923</v>
      </c>
      <c r="B3925" t="s">
        <v>9567</v>
      </c>
      <c r="C3925" s="6" t="s">
        <v>5924</v>
      </c>
      <c r="D3925">
        <v>50</v>
      </c>
      <c r="E3925" t="s">
        <v>54</v>
      </c>
      <c r="F3925" t="s">
        <v>106</v>
      </c>
      <c r="G3925" t="s">
        <v>82</v>
      </c>
      <c r="H3925" t="s">
        <v>82</v>
      </c>
      <c r="I3925" t="s">
        <v>57</v>
      </c>
      <c r="J3925" t="s">
        <v>82</v>
      </c>
      <c r="K3925" t="s">
        <v>82</v>
      </c>
      <c r="L3925" t="s">
        <v>70</v>
      </c>
      <c r="P3925" t="s">
        <v>82</v>
      </c>
      <c r="Q3925" t="s">
        <v>82</v>
      </c>
      <c r="R3925" t="s">
        <v>57</v>
      </c>
      <c r="S3925" t="s">
        <v>24</v>
      </c>
      <c r="AK3925" t="s">
        <v>42</v>
      </c>
      <c r="AL3925" t="s">
        <v>43</v>
      </c>
    </row>
    <row r="3926" spans="1:38" x14ac:dyDescent="0.25">
      <c r="A3926">
        <v>3924</v>
      </c>
      <c r="B3926" t="s">
        <v>9568</v>
      </c>
      <c r="C3926" s="6" t="s">
        <v>3643</v>
      </c>
      <c r="D3926">
        <v>53</v>
      </c>
      <c r="E3926" t="s">
        <v>46</v>
      </c>
      <c r="F3926" t="s">
        <v>55</v>
      </c>
      <c r="G3926" t="s">
        <v>107</v>
      </c>
      <c r="H3926" t="s">
        <v>49</v>
      </c>
      <c r="I3926" t="s">
        <v>57</v>
      </c>
      <c r="J3926" t="s">
        <v>107</v>
      </c>
      <c r="K3926" t="s">
        <v>49</v>
      </c>
      <c r="L3926" t="s">
        <v>70</v>
      </c>
      <c r="O3926" t="s">
        <v>70</v>
      </c>
      <c r="S3926" t="s">
        <v>9569</v>
      </c>
      <c r="AA3926" t="s">
        <v>42</v>
      </c>
      <c r="AC3926" t="s">
        <v>42</v>
      </c>
      <c r="AL3926" t="s">
        <v>43</v>
      </c>
    </row>
    <row r="3927" spans="1:38" x14ac:dyDescent="0.25">
      <c r="A3927">
        <v>3925</v>
      </c>
      <c r="B3927" t="s">
        <v>9570</v>
      </c>
      <c r="C3927" s="6" t="s">
        <v>9571</v>
      </c>
      <c r="D3927">
        <v>39</v>
      </c>
      <c r="E3927" t="s">
        <v>54</v>
      </c>
      <c r="F3927" t="s">
        <v>55</v>
      </c>
      <c r="G3927" t="s">
        <v>1500</v>
      </c>
      <c r="H3927" t="s">
        <v>82</v>
      </c>
      <c r="I3927" t="s">
        <v>57</v>
      </c>
      <c r="J3927" t="s">
        <v>1500</v>
      </c>
      <c r="L3927" t="s">
        <v>70</v>
      </c>
      <c r="N3927" t="s">
        <v>166</v>
      </c>
      <c r="P3927" t="s">
        <v>1500</v>
      </c>
      <c r="S3927" t="s">
        <v>9572</v>
      </c>
      <c r="U3927" t="s">
        <v>42</v>
      </c>
      <c r="AC3927" t="s">
        <v>42</v>
      </c>
      <c r="AK3927" t="s">
        <v>42</v>
      </c>
      <c r="AL3927" t="s">
        <v>43</v>
      </c>
    </row>
    <row r="3928" spans="1:38" x14ac:dyDescent="0.25">
      <c r="A3928">
        <v>3926</v>
      </c>
      <c r="B3928" t="s">
        <v>9573</v>
      </c>
      <c r="C3928" s="6" t="s">
        <v>1307</v>
      </c>
      <c r="D3928">
        <v>50</v>
      </c>
      <c r="E3928" t="s">
        <v>46</v>
      </c>
      <c r="F3928" t="s">
        <v>55</v>
      </c>
      <c r="G3928" t="s">
        <v>525</v>
      </c>
      <c r="H3928" t="s">
        <v>93</v>
      </c>
      <c r="I3928" t="s">
        <v>57</v>
      </c>
      <c r="J3928" t="s">
        <v>525</v>
      </c>
      <c r="K3928" t="s">
        <v>93</v>
      </c>
      <c r="L3928" t="s">
        <v>70</v>
      </c>
      <c r="N3928" t="s">
        <v>989</v>
      </c>
      <c r="O3928" t="s">
        <v>60</v>
      </c>
      <c r="R3928" t="s">
        <v>57</v>
      </c>
      <c r="S3928" t="s">
        <v>9574</v>
      </c>
      <c r="U3928" t="s">
        <v>42</v>
      </c>
      <c r="V3928" t="s">
        <v>42</v>
      </c>
      <c r="W3928" t="s">
        <v>42</v>
      </c>
      <c r="X3928" t="s">
        <v>42</v>
      </c>
      <c r="AA3928" t="s">
        <v>42</v>
      </c>
      <c r="AL3928" t="s">
        <v>43</v>
      </c>
    </row>
    <row r="3929" spans="1:38" x14ac:dyDescent="0.25">
      <c r="A3929">
        <v>3927</v>
      </c>
      <c r="B3929" t="s">
        <v>9575</v>
      </c>
      <c r="C3929" s="6" t="s">
        <v>7121</v>
      </c>
      <c r="D3929">
        <v>64</v>
      </c>
      <c r="E3929" t="s">
        <v>46</v>
      </c>
      <c r="F3929" t="s">
        <v>106</v>
      </c>
      <c r="G3929" t="s">
        <v>82</v>
      </c>
      <c r="H3929" t="s">
        <v>82</v>
      </c>
      <c r="I3929" t="s">
        <v>57</v>
      </c>
      <c r="J3929" t="s">
        <v>82</v>
      </c>
      <c r="K3929" t="s">
        <v>82</v>
      </c>
      <c r="L3929" t="s">
        <v>70</v>
      </c>
      <c r="N3929" t="s">
        <v>59</v>
      </c>
      <c r="O3929" t="s">
        <v>70</v>
      </c>
      <c r="P3929" t="s">
        <v>82</v>
      </c>
      <c r="Q3929" t="s">
        <v>82</v>
      </c>
      <c r="R3929" t="s">
        <v>57</v>
      </c>
      <c r="S3929" t="s">
        <v>778</v>
      </c>
      <c r="U3929" t="s">
        <v>42</v>
      </c>
      <c r="W3929" t="s">
        <v>42</v>
      </c>
      <c r="AD3929" t="s">
        <v>42</v>
      </c>
      <c r="AL3929" t="s">
        <v>43</v>
      </c>
    </row>
    <row r="3930" spans="1:38" x14ac:dyDescent="0.25">
      <c r="A3930">
        <v>3928</v>
      </c>
      <c r="B3930" t="s">
        <v>9576</v>
      </c>
      <c r="C3930" s="6" t="s">
        <v>3583</v>
      </c>
      <c r="D3930">
        <v>36</v>
      </c>
      <c r="E3930" t="s">
        <v>46</v>
      </c>
      <c r="F3930" t="s">
        <v>55</v>
      </c>
      <c r="G3930" t="s">
        <v>192</v>
      </c>
      <c r="H3930" t="s">
        <v>82</v>
      </c>
      <c r="I3930" t="s">
        <v>57</v>
      </c>
      <c r="J3930" t="s">
        <v>82</v>
      </c>
      <c r="L3930" t="s">
        <v>50</v>
      </c>
      <c r="N3930" t="s">
        <v>59</v>
      </c>
      <c r="O3930" t="s">
        <v>3482</v>
      </c>
      <c r="P3930" t="s">
        <v>192</v>
      </c>
      <c r="S3930" t="s">
        <v>9577</v>
      </c>
      <c r="U3930" t="s">
        <v>42</v>
      </c>
      <c r="W3930" t="s">
        <v>42</v>
      </c>
      <c r="AK3930" t="s">
        <v>42</v>
      </c>
      <c r="AL3930" t="s">
        <v>43</v>
      </c>
    </row>
    <row r="3931" spans="1:38" x14ac:dyDescent="0.25">
      <c r="A3931">
        <v>3929</v>
      </c>
      <c r="B3931" t="s">
        <v>9578</v>
      </c>
      <c r="C3931" s="6" t="s">
        <v>1004</v>
      </c>
      <c r="D3931">
        <v>50</v>
      </c>
      <c r="E3931" t="s">
        <v>46</v>
      </c>
      <c r="F3931" t="s">
        <v>55</v>
      </c>
      <c r="G3931" t="s">
        <v>81</v>
      </c>
      <c r="H3931" t="s">
        <v>82</v>
      </c>
      <c r="I3931" t="s">
        <v>57</v>
      </c>
      <c r="J3931" t="s">
        <v>81</v>
      </c>
      <c r="N3931" t="s">
        <v>59</v>
      </c>
      <c r="O3931" t="s">
        <v>70</v>
      </c>
      <c r="P3931" t="s">
        <v>81</v>
      </c>
      <c r="S3931" t="s">
        <v>9579</v>
      </c>
      <c r="U3931" t="s">
        <v>42</v>
      </c>
      <c r="W3931" t="s">
        <v>42</v>
      </c>
      <c r="AK3931" t="s">
        <v>42</v>
      </c>
      <c r="AL3931" t="s">
        <v>43</v>
      </c>
    </row>
    <row r="3932" spans="1:38" x14ac:dyDescent="0.25">
      <c r="A3932">
        <v>3930</v>
      </c>
      <c r="B3932" t="s">
        <v>9580</v>
      </c>
      <c r="C3932" s="6" t="s">
        <v>9581</v>
      </c>
      <c r="D3932">
        <v>48</v>
      </c>
      <c r="E3932" t="s">
        <v>54</v>
      </c>
      <c r="F3932" t="s">
        <v>55</v>
      </c>
      <c r="G3932" t="s">
        <v>201</v>
      </c>
      <c r="H3932" t="s">
        <v>202</v>
      </c>
      <c r="I3932" t="s">
        <v>57</v>
      </c>
      <c r="J3932" t="s">
        <v>201</v>
      </c>
      <c r="L3932" t="s">
        <v>70</v>
      </c>
      <c r="N3932" t="s">
        <v>1908</v>
      </c>
      <c r="O3932" t="s">
        <v>70</v>
      </c>
      <c r="P3932" t="s">
        <v>201</v>
      </c>
      <c r="S3932" t="s">
        <v>9582</v>
      </c>
      <c r="Y3932" t="s">
        <v>42</v>
      </c>
      <c r="AC3932" t="s">
        <v>42</v>
      </c>
      <c r="AK3932" t="s">
        <v>42</v>
      </c>
      <c r="AL3932" t="s">
        <v>43</v>
      </c>
    </row>
    <row r="3933" spans="1:38" x14ac:dyDescent="0.25">
      <c r="A3933">
        <v>3931</v>
      </c>
      <c r="B3933" t="s">
        <v>9583</v>
      </c>
      <c r="C3933" s="6" t="s">
        <v>9584</v>
      </c>
      <c r="D3933">
        <v>27</v>
      </c>
      <c r="E3933" t="s">
        <v>54</v>
      </c>
      <c r="F3933" t="s">
        <v>55</v>
      </c>
      <c r="G3933" t="s">
        <v>1804</v>
      </c>
      <c r="J3933" t="s">
        <v>1804</v>
      </c>
      <c r="K3933" t="s">
        <v>82</v>
      </c>
      <c r="L3933" t="s">
        <v>70</v>
      </c>
      <c r="N3933" t="s">
        <v>170</v>
      </c>
      <c r="O3933" t="s">
        <v>70</v>
      </c>
      <c r="S3933" t="s">
        <v>84</v>
      </c>
      <c r="U3933" t="s">
        <v>42</v>
      </c>
      <c r="AL3933" t="s">
        <v>43</v>
      </c>
    </row>
    <row r="3934" spans="1:38" x14ac:dyDescent="0.25">
      <c r="A3934">
        <v>3932</v>
      </c>
      <c r="B3934" t="s">
        <v>9585</v>
      </c>
      <c r="C3934" s="6" t="s">
        <v>6805</v>
      </c>
      <c r="D3934">
        <v>67</v>
      </c>
      <c r="E3934" t="s">
        <v>46</v>
      </c>
      <c r="F3934" t="s">
        <v>55</v>
      </c>
      <c r="G3934" t="s">
        <v>93</v>
      </c>
      <c r="H3934" t="s">
        <v>93</v>
      </c>
      <c r="I3934" t="s">
        <v>57</v>
      </c>
      <c r="J3934" t="s">
        <v>93</v>
      </c>
      <c r="L3934" t="s">
        <v>70</v>
      </c>
      <c r="N3934" t="s">
        <v>4152</v>
      </c>
      <c r="O3934" t="s">
        <v>70</v>
      </c>
      <c r="P3934" t="s">
        <v>93</v>
      </c>
      <c r="S3934" t="s">
        <v>9586</v>
      </c>
      <c r="U3934" t="s">
        <v>42</v>
      </c>
      <c r="V3934" t="s">
        <v>42</v>
      </c>
      <c r="AK3934" t="s">
        <v>42</v>
      </c>
      <c r="AL3934" t="s">
        <v>43</v>
      </c>
    </row>
    <row r="3935" spans="1:38" x14ac:dyDescent="0.25">
      <c r="A3935">
        <v>3933</v>
      </c>
      <c r="B3935" t="s">
        <v>9587</v>
      </c>
      <c r="C3935" s="6" t="s">
        <v>1392</v>
      </c>
      <c r="D3935">
        <v>34</v>
      </c>
      <c r="E3935" t="s">
        <v>46</v>
      </c>
      <c r="F3935" t="s">
        <v>55</v>
      </c>
      <c r="G3935" t="s">
        <v>1500</v>
      </c>
      <c r="H3935" t="s">
        <v>82</v>
      </c>
      <c r="I3935" t="s">
        <v>57</v>
      </c>
      <c r="J3935" t="s">
        <v>1500</v>
      </c>
      <c r="K3935" t="s">
        <v>82</v>
      </c>
      <c r="L3935" t="s">
        <v>70</v>
      </c>
      <c r="N3935" t="s">
        <v>59</v>
      </c>
      <c r="O3935" t="s">
        <v>70</v>
      </c>
      <c r="P3935" t="s">
        <v>1500</v>
      </c>
      <c r="Q3935" t="s">
        <v>82</v>
      </c>
      <c r="R3935" t="s">
        <v>57</v>
      </c>
      <c r="S3935" t="s">
        <v>412</v>
      </c>
      <c r="W3935" t="s">
        <v>42</v>
      </c>
      <c r="AL3935" t="s">
        <v>43</v>
      </c>
    </row>
    <row r="3936" spans="1:38" x14ac:dyDescent="0.25">
      <c r="A3936">
        <v>3934</v>
      </c>
      <c r="B3936" t="s">
        <v>9588</v>
      </c>
      <c r="C3936" s="6" t="s">
        <v>1852</v>
      </c>
      <c r="D3936">
        <v>54</v>
      </c>
      <c r="E3936" t="s">
        <v>54</v>
      </c>
      <c r="F3936" t="s">
        <v>55</v>
      </c>
      <c r="G3936" t="s">
        <v>178</v>
      </c>
      <c r="H3936" t="s">
        <v>82</v>
      </c>
      <c r="I3936" t="s">
        <v>57</v>
      </c>
      <c r="J3936" t="s">
        <v>178</v>
      </c>
      <c r="K3936" t="s">
        <v>82</v>
      </c>
      <c r="L3936" t="s">
        <v>50</v>
      </c>
      <c r="N3936" t="s">
        <v>170</v>
      </c>
      <c r="O3936" t="s">
        <v>70</v>
      </c>
      <c r="P3936" t="s">
        <v>178</v>
      </c>
      <c r="Q3936" t="s">
        <v>82</v>
      </c>
      <c r="S3936" t="s">
        <v>9589</v>
      </c>
      <c r="W3936" t="s">
        <v>42</v>
      </c>
      <c r="X3936" t="s">
        <v>42</v>
      </c>
      <c r="AC3936" t="s">
        <v>42</v>
      </c>
      <c r="AK3936" t="s">
        <v>42</v>
      </c>
      <c r="AL3936" t="s">
        <v>43</v>
      </c>
    </row>
    <row r="3937" spans="1:38" x14ac:dyDescent="0.25">
      <c r="A3937">
        <v>3935</v>
      </c>
      <c r="B3937" t="s">
        <v>9590</v>
      </c>
      <c r="C3937" s="6" t="s">
        <v>223</v>
      </c>
      <c r="D3937">
        <v>48</v>
      </c>
      <c r="E3937" t="s">
        <v>54</v>
      </c>
      <c r="F3937" t="s">
        <v>55</v>
      </c>
      <c r="G3937" t="s">
        <v>165</v>
      </c>
      <c r="H3937" t="s">
        <v>93</v>
      </c>
      <c r="I3937" t="s">
        <v>57</v>
      </c>
      <c r="J3937" t="s">
        <v>165</v>
      </c>
      <c r="K3937" t="s">
        <v>93</v>
      </c>
      <c r="L3937" t="s">
        <v>70</v>
      </c>
      <c r="O3937" t="s">
        <v>70</v>
      </c>
      <c r="S3937" t="s">
        <v>9591</v>
      </c>
      <c r="V3937" t="s">
        <v>42</v>
      </c>
      <c r="AC3937" t="s">
        <v>42</v>
      </c>
      <c r="AD3937" t="s">
        <v>42</v>
      </c>
      <c r="AK3937" t="s">
        <v>42</v>
      </c>
      <c r="AL3937" t="s">
        <v>43</v>
      </c>
    </row>
    <row r="3938" spans="1:38" x14ac:dyDescent="0.25">
      <c r="A3938">
        <v>3936</v>
      </c>
      <c r="B3938" t="s">
        <v>9592</v>
      </c>
      <c r="C3938" s="6" t="s">
        <v>9593</v>
      </c>
      <c r="D3938">
        <v>55</v>
      </c>
      <c r="E3938" t="s">
        <v>46</v>
      </c>
      <c r="F3938" t="s">
        <v>55</v>
      </c>
      <c r="G3938" t="s">
        <v>208</v>
      </c>
      <c r="H3938" t="s">
        <v>93</v>
      </c>
      <c r="I3938" t="s">
        <v>57</v>
      </c>
      <c r="J3938" t="s">
        <v>208</v>
      </c>
      <c r="K3938" t="s">
        <v>93</v>
      </c>
      <c r="L3938" t="s">
        <v>70</v>
      </c>
      <c r="O3938" t="s">
        <v>70</v>
      </c>
      <c r="P3938" t="s">
        <v>208</v>
      </c>
      <c r="Q3938" t="s">
        <v>93</v>
      </c>
      <c r="R3938" t="s">
        <v>57</v>
      </c>
      <c r="S3938" t="s">
        <v>9594</v>
      </c>
      <c r="U3938" t="s">
        <v>42</v>
      </c>
      <c r="V3938" t="s">
        <v>42</v>
      </c>
      <c r="AK3938" t="s">
        <v>42</v>
      </c>
      <c r="AL3938" t="s">
        <v>43</v>
      </c>
    </row>
    <row r="3939" spans="1:38" x14ac:dyDescent="0.25">
      <c r="A3939">
        <v>3937</v>
      </c>
      <c r="B3939" t="s">
        <v>9595</v>
      </c>
      <c r="C3939" s="6" t="s">
        <v>2348</v>
      </c>
      <c r="D3939">
        <v>36</v>
      </c>
      <c r="E3939" t="s">
        <v>46</v>
      </c>
      <c r="F3939" t="s">
        <v>106</v>
      </c>
      <c r="G3939" t="s">
        <v>3101</v>
      </c>
      <c r="H3939" t="s">
        <v>82</v>
      </c>
      <c r="I3939" t="s">
        <v>57</v>
      </c>
      <c r="J3939" t="s">
        <v>81</v>
      </c>
      <c r="K3939" t="s">
        <v>82</v>
      </c>
      <c r="L3939" t="s">
        <v>34</v>
      </c>
      <c r="M3939" t="s">
        <v>9596</v>
      </c>
      <c r="N3939" t="s">
        <v>59</v>
      </c>
      <c r="O3939" t="s">
        <v>287</v>
      </c>
      <c r="P3939" t="s">
        <v>81</v>
      </c>
      <c r="Q3939" t="s">
        <v>82</v>
      </c>
      <c r="S3939" t="s">
        <v>9597</v>
      </c>
      <c r="V3939" t="s">
        <v>42</v>
      </c>
      <c r="W3939" t="s">
        <v>42</v>
      </c>
      <c r="X3939" t="s">
        <v>42</v>
      </c>
      <c r="AK3939" t="s">
        <v>42</v>
      </c>
      <c r="AL3939" t="s">
        <v>43</v>
      </c>
    </row>
    <row r="3940" spans="1:38" x14ac:dyDescent="0.25">
      <c r="A3940">
        <v>3938</v>
      </c>
      <c r="B3940" t="s">
        <v>9598</v>
      </c>
      <c r="C3940" s="6" t="s">
        <v>1743</v>
      </c>
      <c r="D3940">
        <v>24</v>
      </c>
      <c r="E3940" t="s">
        <v>54</v>
      </c>
      <c r="F3940" t="s">
        <v>55</v>
      </c>
      <c r="G3940" t="s">
        <v>2425</v>
      </c>
      <c r="H3940" t="s">
        <v>137</v>
      </c>
      <c r="I3940" t="s">
        <v>57</v>
      </c>
      <c r="J3940" t="s">
        <v>6409</v>
      </c>
      <c r="K3940" t="s">
        <v>137</v>
      </c>
      <c r="L3940" t="s">
        <v>34</v>
      </c>
      <c r="M3940" t="s">
        <v>2792</v>
      </c>
      <c r="N3940" t="s">
        <v>59</v>
      </c>
      <c r="O3940" t="s">
        <v>70</v>
      </c>
      <c r="P3940" t="s">
        <v>6409</v>
      </c>
      <c r="Q3940" t="s">
        <v>137</v>
      </c>
      <c r="S3940" t="s">
        <v>9599</v>
      </c>
      <c r="W3940" t="s">
        <v>42</v>
      </c>
      <c r="X3940" t="s">
        <v>42</v>
      </c>
      <c r="AK3940" t="s">
        <v>42</v>
      </c>
      <c r="AL3940" t="s">
        <v>43</v>
      </c>
    </row>
    <row r="3941" spans="1:38" x14ac:dyDescent="0.25">
      <c r="A3941">
        <v>3939</v>
      </c>
      <c r="B3941" t="s">
        <v>9600</v>
      </c>
      <c r="C3941" s="6" t="s">
        <v>824</v>
      </c>
      <c r="D3941">
        <v>40</v>
      </c>
      <c r="E3941" t="s">
        <v>46</v>
      </c>
      <c r="F3941" t="s">
        <v>47</v>
      </c>
      <c r="G3941" t="s">
        <v>82</v>
      </c>
      <c r="H3941" t="s">
        <v>82</v>
      </c>
      <c r="I3941" t="s">
        <v>57</v>
      </c>
      <c r="J3941" t="s">
        <v>178</v>
      </c>
      <c r="L3941" t="s">
        <v>50</v>
      </c>
      <c r="N3941" t="s">
        <v>102</v>
      </c>
      <c r="O3941" t="s">
        <v>2559</v>
      </c>
      <c r="P3941" t="s">
        <v>178</v>
      </c>
      <c r="S3941" t="s">
        <v>9601</v>
      </c>
      <c r="Y3941" t="s">
        <v>42</v>
      </c>
      <c r="AI3941" t="s">
        <v>487</v>
      </c>
      <c r="AK3941" t="s">
        <v>42</v>
      </c>
      <c r="AL3941" t="s">
        <v>43</v>
      </c>
    </row>
    <row r="3942" spans="1:38" x14ac:dyDescent="0.25">
      <c r="A3942">
        <v>3940</v>
      </c>
      <c r="B3942" t="s">
        <v>9602</v>
      </c>
      <c r="C3942" s="6" t="s">
        <v>2915</v>
      </c>
      <c r="D3942">
        <v>49</v>
      </c>
      <c r="E3942" t="s">
        <v>54</v>
      </c>
      <c r="F3942" t="s">
        <v>47</v>
      </c>
      <c r="G3942" t="s">
        <v>93</v>
      </c>
      <c r="H3942" t="s">
        <v>93</v>
      </c>
      <c r="J3942" t="s">
        <v>93</v>
      </c>
      <c r="K3942" t="s">
        <v>93</v>
      </c>
      <c r="L3942" t="s">
        <v>70</v>
      </c>
      <c r="N3942" t="s">
        <v>3512</v>
      </c>
      <c r="O3942" t="s">
        <v>70</v>
      </c>
      <c r="S3942" t="s">
        <v>994</v>
      </c>
      <c r="T3942" t="s">
        <v>9603</v>
      </c>
      <c r="V3942" t="s">
        <v>42</v>
      </c>
      <c r="AL3942" t="s">
        <v>43</v>
      </c>
    </row>
    <row r="3943" spans="1:38" x14ac:dyDescent="0.25">
      <c r="A3943">
        <v>3941</v>
      </c>
      <c r="B3943" t="s">
        <v>9604</v>
      </c>
      <c r="C3943" s="6" t="s">
        <v>213</v>
      </c>
      <c r="D3943">
        <v>27</v>
      </c>
      <c r="E3943" t="s">
        <v>46</v>
      </c>
      <c r="F3943" t="s">
        <v>732</v>
      </c>
      <c r="G3943" t="s">
        <v>664</v>
      </c>
      <c r="H3943" t="s">
        <v>82</v>
      </c>
      <c r="I3943" t="s">
        <v>57</v>
      </c>
      <c r="J3943" t="s">
        <v>664</v>
      </c>
      <c r="K3943" t="s">
        <v>82</v>
      </c>
      <c r="L3943" t="s">
        <v>70</v>
      </c>
      <c r="N3943" t="s">
        <v>170</v>
      </c>
      <c r="O3943" t="s">
        <v>70</v>
      </c>
      <c r="P3943" t="s">
        <v>664</v>
      </c>
      <c r="Q3943" t="s">
        <v>82</v>
      </c>
      <c r="R3943" t="s">
        <v>57</v>
      </c>
      <c r="S3943" t="s">
        <v>9605</v>
      </c>
      <c r="AL3943" t="s">
        <v>43</v>
      </c>
    </row>
    <row r="3944" spans="1:38" x14ac:dyDescent="0.25">
      <c r="A3944">
        <v>3942</v>
      </c>
      <c r="B3944" t="s">
        <v>9606</v>
      </c>
      <c r="C3944" s="6" t="s">
        <v>6802</v>
      </c>
      <c r="D3944">
        <v>54</v>
      </c>
      <c r="E3944" t="s">
        <v>46</v>
      </c>
      <c r="F3944" t="s">
        <v>55</v>
      </c>
      <c r="G3944" t="s">
        <v>132</v>
      </c>
      <c r="H3944" t="s">
        <v>93</v>
      </c>
      <c r="I3944" t="s">
        <v>57</v>
      </c>
      <c r="J3944" t="s">
        <v>132</v>
      </c>
      <c r="K3944" t="s">
        <v>93</v>
      </c>
      <c r="L3944" t="s">
        <v>70</v>
      </c>
      <c r="N3944" t="s">
        <v>2515</v>
      </c>
      <c r="O3944" t="s">
        <v>70</v>
      </c>
      <c r="P3944" t="s">
        <v>132</v>
      </c>
      <c r="Q3944" t="s">
        <v>93</v>
      </c>
      <c r="R3944" t="s">
        <v>57</v>
      </c>
      <c r="S3944" t="s">
        <v>9607</v>
      </c>
      <c r="AC3944" t="s">
        <v>42</v>
      </c>
      <c r="AL3944" t="s">
        <v>43</v>
      </c>
    </row>
    <row r="3945" spans="1:38" x14ac:dyDescent="0.25">
      <c r="A3945">
        <v>3943</v>
      </c>
      <c r="B3945" t="s">
        <v>9608</v>
      </c>
      <c r="C3945" s="6" t="s">
        <v>3204</v>
      </c>
      <c r="D3945">
        <v>48</v>
      </c>
      <c r="E3945" t="s">
        <v>54</v>
      </c>
      <c r="F3945" t="s">
        <v>47</v>
      </c>
      <c r="G3945" t="s">
        <v>93</v>
      </c>
      <c r="H3945" t="s">
        <v>93</v>
      </c>
      <c r="J3945" t="s">
        <v>93</v>
      </c>
      <c r="K3945" t="s">
        <v>93</v>
      </c>
      <c r="L3945" t="s">
        <v>70</v>
      </c>
      <c r="N3945" t="s">
        <v>59</v>
      </c>
      <c r="O3945" t="s">
        <v>70</v>
      </c>
      <c r="S3945" t="s">
        <v>62</v>
      </c>
      <c r="U3945" t="s">
        <v>42</v>
      </c>
      <c r="V3945" t="s">
        <v>42</v>
      </c>
      <c r="AL3945" t="s">
        <v>43</v>
      </c>
    </row>
    <row r="3946" spans="1:38" x14ac:dyDescent="0.25">
      <c r="A3946">
        <v>3944</v>
      </c>
      <c r="B3946" t="s">
        <v>9609</v>
      </c>
      <c r="C3946" s="6" t="s">
        <v>2237</v>
      </c>
      <c r="D3946">
        <v>61</v>
      </c>
      <c r="E3946" t="s">
        <v>54</v>
      </c>
      <c r="F3946" t="s">
        <v>47</v>
      </c>
      <c r="G3946" t="s">
        <v>238</v>
      </c>
      <c r="H3946" t="s">
        <v>93</v>
      </c>
      <c r="J3946" t="s">
        <v>238</v>
      </c>
      <c r="K3946" t="s">
        <v>93</v>
      </c>
      <c r="L3946" t="s">
        <v>50</v>
      </c>
      <c r="N3946" t="s">
        <v>102</v>
      </c>
      <c r="O3946" t="s">
        <v>70</v>
      </c>
      <c r="S3946" t="s">
        <v>9610</v>
      </c>
      <c r="AC3946" t="s">
        <v>42</v>
      </c>
      <c r="AI3946" t="s">
        <v>1452</v>
      </c>
      <c r="AL3946" t="s">
        <v>43</v>
      </c>
    </row>
    <row r="3947" spans="1:38" x14ac:dyDescent="0.25">
      <c r="A3947">
        <v>3945</v>
      </c>
      <c r="B3947" t="s">
        <v>9611</v>
      </c>
      <c r="C3947" s="6" t="s">
        <v>3199</v>
      </c>
      <c r="D3947">
        <v>48</v>
      </c>
      <c r="E3947" t="s">
        <v>54</v>
      </c>
      <c r="F3947" t="s">
        <v>55</v>
      </c>
      <c r="G3947" t="s">
        <v>9612</v>
      </c>
      <c r="J3947" t="s">
        <v>422</v>
      </c>
      <c r="K3947" t="s">
        <v>82</v>
      </c>
      <c r="L3947" t="s">
        <v>34</v>
      </c>
      <c r="M3947" t="s">
        <v>1463</v>
      </c>
      <c r="N3947" t="s">
        <v>4885</v>
      </c>
      <c r="O3947" t="s">
        <v>110</v>
      </c>
      <c r="S3947" t="s">
        <v>9613</v>
      </c>
      <c r="AF3947" t="s">
        <v>42</v>
      </c>
      <c r="AL3947" t="s">
        <v>43</v>
      </c>
    </row>
    <row r="3948" spans="1:38" x14ac:dyDescent="0.25">
      <c r="A3948">
        <v>3946</v>
      </c>
      <c r="B3948" t="s">
        <v>9614</v>
      </c>
      <c r="C3948" s="6" t="s">
        <v>5313</v>
      </c>
      <c r="D3948">
        <v>52</v>
      </c>
      <c r="E3948" t="s">
        <v>46</v>
      </c>
      <c r="F3948" t="s">
        <v>55</v>
      </c>
      <c r="G3948" t="s">
        <v>178</v>
      </c>
      <c r="H3948" t="s">
        <v>82</v>
      </c>
      <c r="I3948" t="s">
        <v>57</v>
      </c>
      <c r="J3948" t="s">
        <v>178</v>
      </c>
      <c r="K3948" t="s">
        <v>82</v>
      </c>
      <c r="L3948" t="s">
        <v>34</v>
      </c>
      <c r="N3948" t="s">
        <v>170</v>
      </c>
      <c r="O3948" t="s">
        <v>70</v>
      </c>
      <c r="P3948" t="s">
        <v>178</v>
      </c>
      <c r="Q3948" t="s">
        <v>82</v>
      </c>
      <c r="S3948" t="s">
        <v>9615</v>
      </c>
      <c r="W3948" t="s">
        <v>42</v>
      </c>
      <c r="X3948" t="s">
        <v>42</v>
      </c>
      <c r="AI3948" t="s">
        <v>257</v>
      </c>
      <c r="AK3948" t="s">
        <v>42</v>
      </c>
      <c r="AL3948" t="s">
        <v>43</v>
      </c>
    </row>
    <row r="3949" spans="1:38" x14ac:dyDescent="0.25">
      <c r="A3949">
        <v>3947</v>
      </c>
      <c r="B3949" t="s">
        <v>9616</v>
      </c>
      <c r="C3949" s="6" t="s">
        <v>1564</v>
      </c>
      <c r="D3949">
        <v>52</v>
      </c>
      <c r="E3949" t="s">
        <v>46</v>
      </c>
      <c r="F3949" t="s">
        <v>55</v>
      </c>
      <c r="G3949" t="s">
        <v>82</v>
      </c>
      <c r="H3949" t="s">
        <v>82</v>
      </c>
      <c r="I3949" t="s">
        <v>57</v>
      </c>
      <c r="J3949" t="s">
        <v>82</v>
      </c>
      <c r="K3949" t="s">
        <v>82</v>
      </c>
      <c r="L3949" t="s">
        <v>50</v>
      </c>
      <c r="N3949" t="s">
        <v>170</v>
      </c>
      <c r="O3949" t="s">
        <v>70</v>
      </c>
      <c r="P3949" t="s">
        <v>82</v>
      </c>
      <c r="Q3949" t="s">
        <v>82</v>
      </c>
      <c r="R3949" t="s">
        <v>57</v>
      </c>
      <c r="S3949" t="s">
        <v>9617</v>
      </c>
      <c r="W3949" t="s">
        <v>42</v>
      </c>
      <c r="AH3949" t="s">
        <v>42</v>
      </c>
      <c r="AL3949" t="s">
        <v>43</v>
      </c>
    </row>
    <row r="3950" spans="1:38" x14ac:dyDescent="0.25">
      <c r="A3950">
        <v>3948</v>
      </c>
      <c r="B3950" t="s">
        <v>9618</v>
      </c>
      <c r="C3950" s="6" t="s">
        <v>9619</v>
      </c>
      <c r="D3950">
        <v>27</v>
      </c>
      <c r="E3950" t="s">
        <v>54</v>
      </c>
      <c r="F3950" t="s">
        <v>55</v>
      </c>
      <c r="G3950" t="s">
        <v>107</v>
      </c>
      <c r="H3950" t="s">
        <v>49</v>
      </c>
      <c r="I3950" t="s">
        <v>57</v>
      </c>
      <c r="J3950" t="s">
        <v>146</v>
      </c>
      <c r="K3950" t="s">
        <v>49</v>
      </c>
      <c r="L3950" t="s">
        <v>50</v>
      </c>
      <c r="N3950" t="s">
        <v>59</v>
      </c>
      <c r="O3950" t="s">
        <v>70</v>
      </c>
      <c r="P3950" t="s">
        <v>107</v>
      </c>
      <c r="Q3950" t="s">
        <v>49</v>
      </c>
      <c r="S3950" t="s">
        <v>9620</v>
      </c>
      <c r="V3950" t="s">
        <v>42</v>
      </c>
      <c r="W3950" t="s">
        <v>42</v>
      </c>
      <c r="X3950" t="s">
        <v>42</v>
      </c>
      <c r="AC3950" t="s">
        <v>42</v>
      </c>
      <c r="AK3950" t="s">
        <v>42</v>
      </c>
      <c r="AL3950" t="s">
        <v>43</v>
      </c>
    </row>
    <row r="3951" spans="1:38" x14ac:dyDescent="0.25">
      <c r="A3951">
        <v>3949</v>
      </c>
      <c r="B3951" t="s">
        <v>9621</v>
      </c>
      <c r="C3951" s="6" t="s">
        <v>7926</v>
      </c>
      <c r="D3951">
        <v>26</v>
      </c>
      <c r="E3951" t="s">
        <v>46</v>
      </c>
      <c r="F3951" t="s">
        <v>55</v>
      </c>
      <c r="G3951" t="s">
        <v>238</v>
      </c>
      <c r="H3951" t="s">
        <v>93</v>
      </c>
      <c r="J3951" t="s">
        <v>238</v>
      </c>
      <c r="K3951" t="s">
        <v>93</v>
      </c>
      <c r="L3951" t="s">
        <v>50</v>
      </c>
      <c r="N3951" t="s">
        <v>59</v>
      </c>
      <c r="O3951" t="s">
        <v>70</v>
      </c>
      <c r="S3951" t="s">
        <v>538</v>
      </c>
      <c r="U3951" t="s">
        <v>42</v>
      </c>
      <c r="AL3951" t="s">
        <v>43</v>
      </c>
    </row>
    <row r="3952" spans="1:38" x14ac:dyDescent="0.25">
      <c r="A3952">
        <v>3950</v>
      </c>
      <c r="B3952" t="s">
        <v>9622</v>
      </c>
      <c r="C3952" s="6" t="s">
        <v>7156</v>
      </c>
      <c r="D3952">
        <v>21</v>
      </c>
      <c r="E3952" t="s">
        <v>46</v>
      </c>
      <c r="F3952" t="s">
        <v>55</v>
      </c>
      <c r="G3952" t="s">
        <v>469</v>
      </c>
      <c r="H3952" t="s">
        <v>202</v>
      </c>
      <c r="I3952" t="s">
        <v>57</v>
      </c>
      <c r="J3952" t="s">
        <v>469</v>
      </c>
      <c r="L3952" t="s">
        <v>70</v>
      </c>
      <c r="N3952" t="s">
        <v>59</v>
      </c>
      <c r="O3952" t="s">
        <v>70</v>
      </c>
      <c r="P3952" t="s">
        <v>469</v>
      </c>
      <c r="S3952" t="s">
        <v>578</v>
      </c>
      <c r="U3952" t="s">
        <v>42</v>
      </c>
      <c r="AA3952" t="s">
        <v>42</v>
      </c>
      <c r="AK3952" t="s">
        <v>42</v>
      </c>
      <c r="AL3952" t="s">
        <v>43</v>
      </c>
    </row>
    <row r="3953" spans="1:38" x14ac:dyDescent="0.25">
      <c r="A3953">
        <v>3951</v>
      </c>
      <c r="B3953" t="s">
        <v>9623</v>
      </c>
      <c r="C3953" s="6" t="s">
        <v>864</v>
      </c>
      <c r="D3953">
        <v>55</v>
      </c>
      <c r="E3953" t="s">
        <v>46</v>
      </c>
      <c r="F3953" t="s">
        <v>55</v>
      </c>
      <c r="J3953" t="s">
        <v>93</v>
      </c>
      <c r="K3953" t="s">
        <v>93</v>
      </c>
      <c r="L3953" t="s">
        <v>34</v>
      </c>
      <c r="O3953" t="s">
        <v>3961</v>
      </c>
      <c r="P3953" t="s">
        <v>49</v>
      </c>
      <c r="Q3953" t="s">
        <v>49</v>
      </c>
      <c r="R3953" t="s">
        <v>57</v>
      </c>
      <c r="S3953" t="s">
        <v>4159</v>
      </c>
      <c r="U3953" t="s">
        <v>42</v>
      </c>
      <c r="V3953" t="s">
        <v>42</v>
      </c>
      <c r="AA3953" t="s">
        <v>42</v>
      </c>
      <c r="AK3953" t="s">
        <v>42</v>
      </c>
      <c r="AL3953" t="s">
        <v>43</v>
      </c>
    </row>
    <row r="3954" spans="1:38" x14ac:dyDescent="0.25">
      <c r="A3954">
        <v>3952</v>
      </c>
      <c r="B3954" t="s">
        <v>9624</v>
      </c>
      <c r="C3954" s="6" t="s">
        <v>9625</v>
      </c>
      <c r="D3954">
        <v>50</v>
      </c>
      <c r="E3954" t="s">
        <v>46</v>
      </c>
      <c r="F3954" t="s">
        <v>55</v>
      </c>
      <c r="G3954" t="s">
        <v>58</v>
      </c>
      <c r="H3954" t="s">
        <v>49</v>
      </c>
      <c r="I3954" t="s">
        <v>57</v>
      </c>
      <c r="J3954" t="s">
        <v>58</v>
      </c>
      <c r="L3954" t="s">
        <v>50</v>
      </c>
      <c r="N3954" t="s">
        <v>69</v>
      </c>
      <c r="O3954" t="s">
        <v>70</v>
      </c>
      <c r="P3954" t="s">
        <v>58</v>
      </c>
      <c r="S3954" t="s">
        <v>342</v>
      </c>
      <c r="U3954" t="s">
        <v>42</v>
      </c>
      <c r="AK3954" t="s">
        <v>42</v>
      </c>
      <c r="AL3954" t="s">
        <v>43</v>
      </c>
    </row>
    <row r="3955" spans="1:38" x14ac:dyDescent="0.25">
      <c r="A3955">
        <v>3953</v>
      </c>
      <c r="B3955" t="s">
        <v>9626</v>
      </c>
      <c r="C3955" s="6" t="s">
        <v>1127</v>
      </c>
      <c r="D3955">
        <v>43</v>
      </c>
      <c r="E3955" t="s">
        <v>54</v>
      </c>
      <c r="F3955" t="s">
        <v>55</v>
      </c>
      <c r="G3955" t="s">
        <v>503</v>
      </c>
      <c r="J3955" t="s">
        <v>503</v>
      </c>
      <c r="K3955" t="s">
        <v>82</v>
      </c>
      <c r="L3955" t="s">
        <v>70</v>
      </c>
      <c r="N3955" t="s">
        <v>69</v>
      </c>
      <c r="O3955" t="s">
        <v>70</v>
      </c>
      <c r="S3955" t="s">
        <v>5424</v>
      </c>
      <c r="U3955" t="s">
        <v>42</v>
      </c>
      <c r="AC3955" t="s">
        <v>42</v>
      </c>
      <c r="AL3955" t="s">
        <v>43</v>
      </c>
    </row>
    <row r="3956" spans="1:38" x14ac:dyDescent="0.25">
      <c r="A3956">
        <v>3954</v>
      </c>
      <c r="B3956" t="s">
        <v>9627</v>
      </c>
      <c r="C3956" s="6" t="s">
        <v>3690</v>
      </c>
      <c r="D3956">
        <v>42</v>
      </c>
      <c r="E3956" t="s">
        <v>46</v>
      </c>
      <c r="F3956" t="s">
        <v>106</v>
      </c>
      <c r="G3956" t="s">
        <v>97</v>
      </c>
      <c r="H3956" t="s">
        <v>82</v>
      </c>
      <c r="I3956" t="s">
        <v>57</v>
      </c>
      <c r="J3956" t="s">
        <v>97</v>
      </c>
      <c r="K3956" t="s">
        <v>82</v>
      </c>
      <c r="L3956" t="s">
        <v>70</v>
      </c>
      <c r="N3956" t="s">
        <v>59</v>
      </c>
      <c r="O3956" t="s">
        <v>70</v>
      </c>
      <c r="P3956" t="s">
        <v>97</v>
      </c>
      <c r="Q3956" t="s">
        <v>82</v>
      </c>
      <c r="R3956" t="s">
        <v>57</v>
      </c>
      <c r="S3956" t="s">
        <v>9628</v>
      </c>
      <c r="U3956" t="s">
        <v>42</v>
      </c>
      <c r="W3956" t="s">
        <v>42</v>
      </c>
      <c r="X3956" t="s">
        <v>42</v>
      </c>
      <c r="AA3956" t="s">
        <v>42</v>
      </c>
      <c r="AL3956" t="s">
        <v>43</v>
      </c>
    </row>
    <row r="3957" spans="1:38" x14ac:dyDescent="0.25">
      <c r="A3957">
        <v>3955</v>
      </c>
      <c r="B3957" t="s">
        <v>9629</v>
      </c>
      <c r="C3957" s="6" t="s">
        <v>1807</v>
      </c>
      <c r="D3957">
        <v>28</v>
      </c>
      <c r="E3957" t="s">
        <v>46</v>
      </c>
      <c r="F3957" t="s">
        <v>55</v>
      </c>
      <c r="G3957" t="s">
        <v>136</v>
      </c>
      <c r="H3957" t="s">
        <v>137</v>
      </c>
      <c r="I3957" t="s">
        <v>57</v>
      </c>
      <c r="J3957" t="s">
        <v>82</v>
      </c>
      <c r="K3957" t="s">
        <v>82</v>
      </c>
      <c r="L3957" t="s">
        <v>50</v>
      </c>
      <c r="N3957" t="s">
        <v>59</v>
      </c>
      <c r="O3957" t="s">
        <v>8281</v>
      </c>
      <c r="P3957" t="s">
        <v>2091</v>
      </c>
      <c r="Q3957" t="s">
        <v>82</v>
      </c>
      <c r="R3957" t="s">
        <v>57</v>
      </c>
      <c r="S3957" t="s">
        <v>9630</v>
      </c>
      <c r="U3957" t="s">
        <v>42</v>
      </c>
      <c r="W3957" t="s">
        <v>42</v>
      </c>
      <c r="AC3957" t="s">
        <v>42</v>
      </c>
      <c r="AL3957" t="s">
        <v>43</v>
      </c>
    </row>
    <row r="3958" spans="1:38" x14ac:dyDescent="0.25">
      <c r="A3958">
        <v>3956</v>
      </c>
      <c r="B3958" t="s">
        <v>9631</v>
      </c>
      <c r="C3958" s="6" t="s">
        <v>3621</v>
      </c>
      <c r="D3958">
        <v>46</v>
      </c>
      <c r="E3958" t="s">
        <v>46</v>
      </c>
      <c r="F3958" t="s">
        <v>55</v>
      </c>
      <c r="G3958" t="s">
        <v>146</v>
      </c>
      <c r="H3958" t="s">
        <v>49</v>
      </c>
      <c r="I3958" t="s">
        <v>57</v>
      </c>
      <c r="J3958" t="s">
        <v>208</v>
      </c>
      <c r="K3958" t="s">
        <v>93</v>
      </c>
      <c r="L3958" t="s">
        <v>50</v>
      </c>
      <c r="N3958" t="s">
        <v>59</v>
      </c>
      <c r="O3958" t="s">
        <v>1463</v>
      </c>
      <c r="S3958" t="s">
        <v>6036</v>
      </c>
      <c r="U3958" t="s">
        <v>42</v>
      </c>
      <c r="V3958" t="s">
        <v>42</v>
      </c>
      <c r="W3958" t="s">
        <v>42</v>
      </c>
      <c r="X3958" t="s">
        <v>42</v>
      </c>
      <c r="AA3958" t="s">
        <v>42</v>
      </c>
      <c r="AK3958" t="s">
        <v>42</v>
      </c>
      <c r="AL3958" t="s">
        <v>43</v>
      </c>
    </row>
    <row r="3959" spans="1:38" x14ac:dyDescent="0.25">
      <c r="A3959">
        <v>3957</v>
      </c>
      <c r="B3959" t="s">
        <v>9632</v>
      </c>
      <c r="C3959" s="6" t="s">
        <v>3420</v>
      </c>
      <c r="D3959">
        <v>24</v>
      </c>
      <c r="E3959" t="s">
        <v>46</v>
      </c>
      <c r="F3959" t="s">
        <v>55</v>
      </c>
      <c r="G3959" t="s">
        <v>192</v>
      </c>
      <c r="H3959" t="s">
        <v>82</v>
      </c>
      <c r="I3959" t="s">
        <v>57</v>
      </c>
      <c r="J3959" t="s">
        <v>82</v>
      </c>
      <c r="K3959" t="s">
        <v>82</v>
      </c>
      <c r="L3959" t="s">
        <v>50</v>
      </c>
      <c r="N3959" t="s">
        <v>59</v>
      </c>
      <c r="O3959" t="s">
        <v>70</v>
      </c>
      <c r="P3959" t="s">
        <v>192</v>
      </c>
      <c r="Q3959" t="s">
        <v>82</v>
      </c>
      <c r="S3959" t="s">
        <v>9633</v>
      </c>
      <c r="W3959" t="s">
        <v>42</v>
      </c>
      <c r="AD3959" t="s">
        <v>42</v>
      </c>
      <c r="AF3959" t="s">
        <v>42</v>
      </c>
      <c r="AK3959" t="s">
        <v>42</v>
      </c>
      <c r="AL3959" t="s">
        <v>43</v>
      </c>
    </row>
    <row r="3960" spans="1:38" x14ac:dyDescent="0.25">
      <c r="A3960">
        <v>3958</v>
      </c>
      <c r="B3960" t="s">
        <v>9634</v>
      </c>
      <c r="C3960" s="6" t="s">
        <v>1168</v>
      </c>
      <c r="D3960">
        <v>49</v>
      </c>
      <c r="E3960" t="s">
        <v>46</v>
      </c>
      <c r="F3960" t="s">
        <v>55</v>
      </c>
      <c r="G3960" t="s">
        <v>178</v>
      </c>
      <c r="H3960" t="s">
        <v>82</v>
      </c>
      <c r="J3960" t="s">
        <v>178</v>
      </c>
      <c r="K3960" t="s">
        <v>82</v>
      </c>
      <c r="L3960" t="s">
        <v>70</v>
      </c>
      <c r="N3960" t="s">
        <v>102</v>
      </c>
      <c r="O3960" t="s">
        <v>70</v>
      </c>
      <c r="S3960" t="s">
        <v>9635</v>
      </c>
      <c r="Y3960" t="s">
        <v>42</v>
      </c>
      <c r="Z3960" t="s">
        <v>42</v>
      </c>
      <c r="AL3960" t="s">
        <v>43</v>
      </c>
    </row>
    <row r="3961" spans="1:38" x14ac:dyDescent="0.25">
      <c r="A3961">
        <v>3959</v>
      </c>
      <c r="B3961" t="s">
        <v>9636</v>
      </c>
      <c r="C3961" s="6" t="s">
        <v>9637</v>
      </c>
      <c r="D3961">
        <v>55</v>
      </c>
      <c r="E3961" t="s">
        <v>46</v>
      </c>
      <c r="F3961" t="s">
        <v>55</v>
      </c>
      <c r="G3961" t="s">
        <v>793</v>
      </c>
      <c r="H3961" t="s">
        <v>137</v>
      </c>
      <c r="I3961" t="s">
        <v>57</v>
      </c>
      <c r="J3961" t="s">
        <v>793</v>
      </c>
      <c r="K3961" t="s">
        <v>137</v>
      </c>
      <c r="L3961" t="s">
        <v>70</v>
      </c>
      <c r="N3961" t="s">
        <v>59</v>
      </c>
      <c r="O3961" t="s">
        <v>70</v>
      </c>
      <c r="P3961" t="s">
        <v>793</v>
      </c>
      <c r="Q3961" t="s">
        <v>137</v>
      </c>
      <c r="R3961" t="s">
        <v>57</v>
      </c>
      <c r="S3961" t="s">
        <v>9638</v>
      </c>
      <c r="AA3961" t="s">
        <v>42</v>
      </c>
      <c r="AC3961" t="s">
        <v>42</v>
      </c>
      <c r="AL3961" t="s">
        <v>43</v>
      </c>
    </row>
    <row r="3962" spans="1:38" x14ac:dyDescent="0.25">
      <c r="A3962">
        <v>3960</v>
      </c>
      <c r="B3962" t="s">
        <v>9639</v>
      </c>
      <c r="C3962" s="6" t="s">
        <v>9640</v>
      </c>
      <c r="D3962">
        <v>27</v>
      </c>
      <c r="E3962" t="s">
        <v>46</v>
      </c>
      <c r="F3962" t="s">
        <v>55</v>
      </c>
      <c r="G3962" t="s">
        <v>624</v>
      </c>
      <c r="H3962" t="s">
        <v>93</v>
      </c>
      <c r="I3962" t="s">
        <v>57</v>
      </c>
      <c r="J3962" t="s">
        <v>81</v>
      </c>
      <c r="L3962" t="s">
        <v>34</v>
      </c>
      <c r="M3962" t="s">
        <v>6499</v>
      </c>
      <c r="N3962" t="s">
        <v>170</v>
      </c>
      <c r="O3962" t="s">
        <v>424</v>
      </c>
      <c r="P3962" t="s">
        <v>81</v>
      </c>
      <c r="S3962" t="s">
        <v>342</v>
      </c>
      <c r="U3962" t="s">
        <v>42</v>
      </c>
      <c r="AK3962" t="s">
        <v>42</v>
      </c>
      <c r="AL3962" t="s">
        <v>43</v>
      </c>
    </row>
    <row r="3963" spans="1:38" x14ac:dyDescent="0.25">
      <c r="A3963">
        <v>3961</v>
      </c>
      <c r="B3963" t="s">
        <v>9641</v>
      </c>
      <c r="C3963" s="6" t="s">
        <v>1378</v>
      </c>
      <c r="D3963">
        <v>32</v>
      </c>
      <c r="E3963" t="s">
        <v>46</v>
      </c>
      <c r="F3963" t="s">
        <v>55</v>
      </c>
      <c r="G3963" t="s">
        <v>48</v>
      </c>
      <c r="H3963" t="s">
        <v>49</v>
      </c>
      <c r="I3963" t="s">
        <v>57</v>
      </c>
      <c r="J3963" t="s">
        <v>48</v>
      </c>
      <c r="K3963" t="s">
        <v>49</v>
      </c>
      <c r="L3963" t="s">
        <v>70</v>
      </c>
      <c r="N3963" t="s">
        <v>59</v>
      </c>
      <c r="O3963" t="s">
        <v>70</v>
      </c>
      <c r="P3963" t="s">
        <v>48</v>
      </c>
      <c r="Q3963" t="s">
        <v>49</v>
      </c>
      <c r="R3963" t="s">
        <v>57</v>
      </c>
      <c r="S3963" t="s">
        <v>9642</v>
      </c>
      <c r="U3963" t="s">
        <v>42</v>
      </c>
      <c r="W3963" t="s">
        <v>42</v>
      </c>
      <c r="X3963" t="s">
        <v>42</v>
      </c>
      <c r="AC3963" t="s">
        <v>42</v>
      </c>
      <c r="AD3963" t="s">
        <v>42</v>
      </c>
      <c r="AI3963" t="s">
        <v>5268</v>
      </c>
      <c r="AL3963" t="s">
        <v>43</v>
      </c>
    </row>
    <row r="3964" spans="1:38" x14ac:dyDescent="0.25">
      <c r="A3964">
        <v>3962</v>
      </c>
      <c r="B3964" t="s">
        <v>9643</v>
      </c>
      <c r="C3964" s="6" t="s">
        <v>1410</v>
      </c>
      <c r="D3964">
        <v>53</v>
      </c>
      <c r="E3964" t="s">
        <v>46</v>
      </c>
      <c r="F3964" t="s">
        <v>47</v>
      </c>
      <c r="G3964" t="s">
        <v>101</v>
      </c>
      <c r="H3964" t="s">
        <v>101</v>
      </c>
      <c r="J3964" t="s">
        <v>101</v>
      </c>
      <c r="K3964" t="s">
        <v>101</v>
      </c>
      <c r="L3964" t="s">
        <v>50</v>
      </c>
      <c r="N3964" t="s">
        <v>88</v>
      </c>
      <c r="O3964" t="s">
        <v>70</v>
      </c>
      <c r="S3964" t="s">
        <v>89</v>
      </c>
      <c r="U3964" t="s">
        <v>42</v>
      </c>
      <c r="AL3964" t="s">
        <v>43</v>
      </c>
    </row>
    <row r="3965" spans="1:38" x14ac:dyDescent="0.25">
      <c r="A3965">
        <v>3963</v>
      </c>
      <c r="B3965" t="s">
        <v>9644</v>
      </c>
      <c r="C3965" s="6" t="s">
        <v>7211</v>
      </c>
      <c r="D3965">
        <v>34</v>
      </c>
      <c r="E3965" t="s">
        <v>54</v>
      </c>
      <c r="F3965" t="s">
        <v>55</v>
      </c>
      <c r="G3965" t="s">
        <v>2091</v>
      </c>
      <c r="H3965" t="s">
        <v>82</v>
      </c>
      <c r="J3965" t="s">
        <v>2091</v>
      </c>
      <c r="K3965" t="s">
        <v>82</v>
      </c>
      <c r="L3965" t="s">
        <v>70</v>
      </c>
      <c r="N3965" t="s">
        <v>9645</v>
      </c>
      <c r="O3965" t="s">
        <v>110</v>
      </c>
      <c r="S3965" t="s">
        <v>78</v>
      </c>
      <c r="W3965" t="s">
        <v>42</v>
      </c>
      <c r="AL3965" t="s">
        <v>43</v>
      </c>
    </row>
    <row r="3966" spans="1:38" x14ac:dyDescent="0.25">
      <c r="A3966">
        <v>3964</v>
      </c>
      <c r="B3966" t="s">
        <v>9646</v>
      </c>
      <c r="C3966" s="6" t="s">
        <v>8012</v>
      </c>
      <c r="D3966">
        <v>29</v>
      </c>
      <c r="E3966" t="s">
        <v>54</v>
      </c>
      <c r="F3966" t="s">
        <v>55</v>
      </c>
      <c r="G3966" t="s">
        <v>136</v>
      </c>
      <c r="H3966" t="s">
        <v>137</v>
      </c>
      <c r="I3966" t="s">
        <v>57</v>
      </c>
      <c r="J3966" t="s">
        <v>136</v>
      </c>
      <c r="L3966" t="s">
        <v>70</v>
      </c>
      <c r="N3966" t="s">
        <v>59</v>
      </c>
      <c r="O3966" t="s">
        <v>70</v>
      </c>
      <c r="P3966" t="s">
        <v>136</v>
      </c>
      <c r="S3966" t="s">
        <v>9647</v>
      </c>
      <c r="W3966" t="s">
        <v>42</v>
      </c>
      <c r="AJ3966" t="s">
        <v>42</v>
      </c>
      <c r="AK3966" t="s">
        <v>42</v>
      </c>
      <c r="AL3966" t="s">
        <v>43</v>
      </c>
    </row>
    <row r="3967" spans="1:38" x14ac:dyDescent="0.25">
      <c r="A3967">
        <v>3965</v>
      </c>
      <c r="B3967" t="s">
        <v>9648</v>
      </c>
      <c r="C3967" s="6" t="s">
        <v>6863</v>
      </c>
      <c r="D3967">
        <v>35</v>
      </c>
      <c r="E3967" t="s">
        <v>46</v>
      </c>
      <c r="F3967" t="s">
        <v>55</v>
      </c>
      <c r="G3967" t="s">
        <v>4323</v>
      </c>
      <c r="H3967" t="s">
        <v>101</v>
      </c>
      <c r="J3967" t="s">
        <v>4323</v>
      </c>
      <c r="K3967" t="s">
        <v>101</v>
      </c>
      <c r="L3967" t="s">
        <v>70</v>
      </c>
      <c r="N3967" t="s">
        <v>102</v>
      </c>
      <c r="O3967" t="s">
        <v>70</v>
      </c>
      <c r="S3967" t="s">
        <v>9649</v>
      </c>
      <c r="Y3967" t="s">
        <v>42</v>
      </c>
      <c r="AL3967" t="s">
        <v>43</v>
      </c>
    </row>
    <row r="3968" spans="1:38" x14ac:dyDescent="0.25">
      <c r="A3968">
        <v>3966</v>
      </c>
      <c r="B3968" t="s">
        <v>9650</v>
      </c>
      <c r="C3968" s="6" t="s">
        <v>417</v>
      </c>
      <c r="D3968">
        <v>24</v>
      </c>
      <c r="E3968" t="s">
        <v>46</v>
      </c>
      <c r="F3968" t="s">
        <v>55</v>
      </c>
      <c r="G3968" t="s">
        <v>9651</v>
      </c>
      <c r="H3968" t="s">
        <v>706</v>
      </c>
      <c r="I3968" t="s">
        <v>191</v>
      </c>
      <c r="J3968" t="s">
        <v>341</v>
      </c>
      <c r="L3968" t="s">
        <v>50</v>
      </c>
      <c r="N3968" t="s">
        <v>69</v>
      </c>
      <c r="O3968" t="s">
        <v>110</v>
      </c>
      <c r="P3968" t="s">
        <v>9652</v>
      </c>
      <c r="S3968" t="s">
        <v>3409</v>
      </c>
      <c r="U3968" t="s">
        <v>42</v>
      </c>
      <c r="AA3968" t="s">
        <v>42</v>
      </c>
      <c r="AK3968" t="s">
        <v>42</v>
      </c>
      <c r="AL3968" t="s">
        <v>43</v>
      </c>
    </row>
    <row r="3969" spans="1:38" x14ac:dyDescent="0.25">
      <c r="A3969">
        <v>3967</v>
      </c>
      <c r="B3969" t="s">
        <v>9653</v>
      </c>
      <c r="C3969" s="6" t="s">
        <v>902</v>
      </c>
      <c r="D3969">
        <v>54</v>
      </c>
      <c r="E3969" t="s">
        <v>46</v>
      </c>
      <c r="F3969" t="s">
        <v>60</v>
      </c>
      <c r="G3969" t="s">
        <v>58</v>
      </c>
      <c r="H3969" t="s">
        <v>49</v>
      </c>
      <c r="I3969" t="s">
        <v>57</v>
      </c>
      <c r="J3969" t="s">
        <v>208</v>
      </c>
      <c r="K3969" t="s">
        <v>93</v>
      </c>
      <c r="L3969" t="s">
        <v>50</v>
      </c>
      <c r="N3969" t="s">
        <v>350</v>
      </c>
      <c r="O3969" t="s">
        <v>1960</v>
      </c>
      <c r="P3969" t="s">
        <v>208</v>
      </c>
      <c r="Q3969" t="s">
        <v>93</v>
      </c>
      <c r="S3969" t="s">
        <v>9654</v>
      </c>
      <c r="W3969" t="s">
        <v>42</v>
      </c>
      <c r="X3969" t="s">
        <v>42</v>
      </c>
      <c r="AA3969" t="s">
        <v>42</v>
      </c>
      <c r="AC3969" t="s">
        <v>42</v>
      </c>
      <c r="AK3969" t="s">
        <v>42</v>
      </c>
      <c r="AL3969" t="s">
        <v>43</v>
      </c>
    </row>
    <row r="3970" spans="1:38" x14ac:dyDescent="0.25">
      <c r="A3970">
        <v>3968</v>
      </c>
      <c r="B3970" t="s">
        <v>9655</v>
      </c>
      <c r="C3970" s="6" t="s">
        <v>9656</v>
      </c>
      <c r="D3970">
        <v>35</v>
      </c>
      <c r="E3970" t="s">
        <v>46</v>
      </c>
      <c r="F3970" t="s">
        <v>55</v>
      </c>
      <c r="G3970" t="s">
        <v>320</v>
      </c>
      <c r="H3970" t="s">
        <v>49</v>
      </c>
      <c r="I3970" t="s">
        <v>57</v>
      </c>
      <c r="J3970" t="s">
        <v>151</v>
      </c>
      <c r="K3970" t="s">
        <v>93</v>
      </c>
      <c r="L3970" t="s">
        <v>34</v>
      </c>
      <c r="M3970" t="s">
        <v>423</v>
      </c>
      <c r="N3970" t="s">
        <v>170</v>
      </c>
      <c r="O3970" t="s">
        <v>70</v>
      </c>
      <c r="P3970" t="s">
        <v>151</v>
      </c>
      <c r="Q3970" t="s">
        <v>93</v>
      </c>
      <c r="S3970" t="s">
        <v>9657</v>
      </c>
      <c r="U3970" t="s">
        <v>42</v>
      </c>
      <c r="AA3970" t="s">
        <v>42</v>
      </c>
      <c r="AK3970" t="s">
        <v>42</v>
      </c>
      <c r="AL3970" t="s">
        <v>43</v>
      </c>
    </row>
    <row r="3971" spans="1:38" x14ac:dyDescent="0.25">
      <c r="A3971">
        <v>3969</v>
      </c>
      <c r="B3971" t="s">
        <v>9658</v>
      </c>
      <c r="C3971" s="6" t="s">
        <v>9659</v>
      </c>
      <c r="D3971">
        <v>44</v>
      </c>
      <c r="E3971" t="s">
        <v>54</v>
      </c>
      <c r="F3971" t="s">
        <v>55</v>
      </c>
      <c r="G3971" t="s">
        <v>1213</v>
      </c>
      <c r="J3971" t="s">
        <v>1213</v>
      </c>
      <c r="L3971" t="s">
        <v>70</v>
      </c>
      <c r="N3971" t="s">
        <v>102</v>
      </c>
      <c r="O3971" t="s">
        <v>70</v>
      </c>
      <c r="S3971" t="s">
        <v>9660</v>
      </c>
      <c r="Y3971" t="s">
        <v>42</v>
      </c>
      <c r="AC3971" t="s">
        <v>42</v>
      </c>
      <c r="AI3971" t="s">
        <v>4843</v>
      </c>
      <c r="AL3971" t="s">
        <v>43</v>
      </c>
    </row>
    <row r="3972" spans="1:38" x14ac:dyDescent="0.25">
      <c r="A3972">
        <v>3970</v>
      </c>
      <c r="B3972" t="s">
        <v>9661</v>
      </c>
      <c r="C3972" s="6" t="s">
        <v>3897</v>
      </c>
      <c r="D3972">
        <v>56</v>
      </c>
      <c r="E3972" t="s">
        <v>46</v>
      </c>
      <c r="F3972" t="s">
        <v>55</v>
      </c>
      <c r="G3972" t="s">
        <v>341</v>
      </c>
      <c r="H3972" t="s">
        <v>101</v>
      </c>
      <c r="I3972" t="s">
        <v>57</v>
      </c>
      <c r="J3972" t="s">
        <v>101</v>
      </c>
      <c r="L3972" t="s">
        <v>50</v>
      </c>
      <c r="N3972" t="s">
        <v>927</v>
      </c>
      <c r="O3972" t="s">
        <v>287</v>
      </c>
      <c r="P3972" t="s">
        <v>101</v>
      </c>
      <c r="S3972" t="s">
        <v>9662</v>
      </c>
      <c r="V3972" t="s">
        <v>42</v>
      </c>
      <c r="W3972" t="s">
        <v>42</v>
      </c>
      <c r="AC3972" t="s">
        <v>42</v>
      </c>
      <c r="AI3972" t="s">
        <v>449</v>
      </c>
      <c r="AK3972" t="s">
        <v>42</v>
      </c>
      <c r="AL3972" t="s">
        <v>43</v>
      </c>
    </row>
    <row r="3973" spans="1:38" x14ac:dyDescent="0.25">
      <c r="A3973">
        <v>3971</v>
      </c>
      <c r="B3973" t="s">
        <v>9663</v>
      </c>
      <c r="C3973" s="6" t="s">
        <v>3196</v>
      </c>
      <c r="D3973">
        <v>56</v>
      </c>
      <c r="E3973" t="s">
        <v>46</v>
      </c>
      <c r="F3973" t="s">
        <v>55</v>
      </c>
      <c r="G3973" t="s">
        <v>320</v>
      </c>
      <c r="H3973" t="s">
        <v>49</v>
      </c>
      <c r="I3973" t="s">
        <v>57</v>
      </c>
      <c r="J3973" t="s">
        <v>320</v>
      </c>
      <c r="K3973" t="s">
        <v>49</v>
      </c>
      <c r="L3973" t="s">
        <v>70</v>
      </c>
      <c r="N3973" t="s">
        <v>59</v>
      </c>
      <c r="O3973" t="s">
        <v>70</v>
      </c>
      <c r="P3973" t="s">
        <v>320</v>
      </c>
      <c r="Q3973" t="s">
        <v>49</v>
      </c>
      <c r="S3973" t="s">
        <v>9664</v>
      </c>
      <c r="U3973" t="s">
        <v>42</v>
      </c>
      <c r="AC3973" t="s">
        <v>42</v>
      </c>
      <c r="AK3973" t="s">
        <v>42</v>
      </c>
      <c r="AL3973" t="s">
        <v>43</v>
      </c>
    </row>
    <row r="3974" spans="1:38" x14ac:dyDescent="0.25">
      <c r="A3974">
        <v>3972</v>
      </c>
      <c r="B3974" t="s">
        <v>9665</v>
      </c>
      <c r="C3974" s="6" t="s">
        <v>5140</v>
      </c>
      <c r="D3974">
        <v>45</v>
      </c>
      <c r="E3974" t="s">
        <v>46</v>
      </c>
      <c r="F3974" t="s">
        <v>106</v>
      </c>
      <c r="G3974" t="s">
        <v>2091</v>
      </c>
      <c r="H3974" t="s">
        <v>82</v>
      </c>
      <c r="I3974" t="s">
        <v>57</v>
      </c>
      <c r="J3974" t="s">
        <v>82</v>
      </c>
      <c r="K3974" t="s">
        <v>82</v>
      </c>
      <c r="L3974" t="s">
        <v>50</v>
      </c>
      <c r="N3974" t="s">
        <v>59</v>
      </c>
      <c r="O3974" t="s">
        <v>2583</v>
      </c>
      <c r="P3974" t="s">
        <v>82</v>
      </c>
      <c r="Q3974" t="s">
        <v>82</v>
      </c>
      <c r="S3974" t="s">
        <v>9666</v>
      </c>
      <c r="U3974" t="s">
        <v>42</v>
      </c>
      <c r="V3974" t="s">
        <v>42</v>
      </c>
      <c r="AK3974" t="s">
        <v>42</v>
      </c>
      <c r="AL3974" t="s">
        <v>43</v>
      </c>
    </row>
    <row r="3975" spans="1:38" x14ac:dyDescent="0.25">
      <c r="A3975">
        <v>3973</v>
      </c>
      <c r="B3975" t="s">
        <v>9667</v>
      </c>
      <c r="C3975" s="6" t="s">
        <v>409</v>
      </c>
      <c r="D3975">
        <v>32</v>
      </c>
      <c r="E3975" t="s">
        <v>46</v>
      </c>
      <c r="F3975" t="s">
        <v>55</v>
      </c>
      <c r="G3975" t="s">
        <v>469</v>
      </c>
      <c r="H3975" t="s">
        <v>202</v>
      </c>
      <c r="I3975" t="s">
        <v>57</v>
      </c>
      <c r="J3975" t="s">
        <v>469</v>
      </c>
      <c r="K3975" t="s">
        <v>202</v>
      </c>
      <c r="L3975" t="s">
        <v>70</v>
      </c>
      <c r="N3975" t="s">
        <v>170</v>
      </c>
      <c r="O3975" t="s">
        <v>70</v>
      </c>
      <c r="P3975" t="s">
        <v>469</v>
      </c>
      <c r="Q3975" t="s">
        <v>202</v>
      </c>
      <c r="R3975" t="s">
        <v>57</v>
      </c>
      <c r="S3975" t="s">
        <v>9668</v>
      </c>
      <c r="U3975" t="s">
        <v>42</v>
      </c>
      <c r="W3975" t="s">
        <v>42</v>
      </c>
      <c r="AA3975" t="s">
        <v>42</v>
      </c>
      <c r="AC3975" t="s">
        <v>42</v>
      </c>
      <c r="AL3975" t="s">
        <v>43</v>
      </c>
    </row>
    <row r="3976" spans="1:38" x14ac:dyDescent="0.25">
      <c r="A3976">
        <v>3974</v>
      </c>
      <c r="B3976" t="s">
        <v>9669</v>
      </c>
      <c r="C3976" s="6" t="s">
        <v>1430</v>
      </c>
      <c r="D3976">
        <v>23</v>
      </c>
      <c r="E3976" t="s">
        <v>46</v>
      </c>
      <c r="F3976" t="s">
        <v>55</v>
      </c>
      <c r="G3976" t="s">
        <v>305</v>
      </c>
      <c r="H3976" t="s">
        <v>93</v>
      </c>
      <c r="I3976" t="s">
        <v>57</v>
      </c>
      <c r="J3976" t="s">
        <v>93</v>
      </c>
      <c r="K3976" t="s">
        <v>93</v>
      </c>
      <c r="L3976" t="s">
        <v>50</v>
      </c>
      <c r="N3976" t="s">
        <v>350</v>
      </c>
      <c r="O3976" t="s">
        <v>70</v>
      </c>
      <c r="P3976" t="s">
        <v>305</v>
      </c>
      <c r="Q3976" t="s">
        <v>93</v>
      </c>
      <c r="S3976" t="s">
        <v>9670</v>
      </c>
      <c r="U3976" t="s">
        <v>42</v>
      </c>
      <c r="W3976" t="s">
        <v>42</v>
      </c>
      <c r="AC3976" t="s">
        <v>42</v>
      </c>
      <c r="AK3976" t="s">
        <v>42</v>
      </c>
      <c r="AL3976" t="s">
        <v>43</v>
      </c>
    </row>
    <row r="3977" spans="1:38" x14ac:dyDescent="0.25">
      <c r="A3977">
        <v>3975</v>
      </c>
      <c r="B3977" t="s">
        <v>9671</v>
      </c>
      <c r="C3977" s="6" t="s">
        <v>2327</v>
      </c>
      <c r="D3977">
        <v>48</v>
      </c>
      <c r="E3977" t="s">
        <v>46</v>
      </c>
      <c r="F3977" t="s">
        <v>47</v>
      </c>
      <c r="J3977" t="s">
        <v>208</v>
      </c>
      <c r="K3977" t="s">
        <v>93</v>
      </c>
      <c r="L3977" t="s">
        <v>50</v>
      </c>
      <c r="N3977" t="s">
        <v>69</v>
      </c>
      <c r="O3977" t="s">
        <v>1885</v>
      </c>
      <c r="P3977" t="s">
        <v>208</v>
      </c>
      <c r="Q3977" t="s">
        <v>93</v>
      </c>
      <c r="S3977" t="s">
        <v>9672</v>
      </c>
      <c r="U3977" t="s">
        <v>42</v>
      </c>
      <c r="V3977" t="s">
        <v>42</v>
      </c>
      <c r="W3977" t="s">
        <v>42</v>
      </c>
      <c r="AA3977" t="s">
        <v>42</v>
      </c>
      <c r="AK3977" t="s">
        <v>42</v>
      </c>
      <c r="AL3977" t="s">
        <v>43</v>
      </c>
    </row>
    <row r="3978" spans="1:38" x14ac:dyDescent="0.25">
      <c r="A3978">
        <v>3976</v>
      </c>
      <c r="B3978" t="s">
        <v>9673</v>
      </c>
      <c r="C3978" s="6" t="s">
        <v>5379</v>
      </c>
      <c r="D3978">
        <v>29</v>
      </c>
      <c r="E3978" t="s">
        <v>46</v>
      </c>
      <c r="F3978" t="s">
        <v>55</v>
      </c>
      <c r="G3978" t="s">
        <v>361</v>
      </c>
      <c r="H3978" t="s">
        <v>251</v>
      </c>
      <c r="I3978" t="s">
        <v>57</v>
      </c>
      <c r="J3978" t="s">
        <v>361</v>
      </c>
      <c r="K3978" t="s">
        <v>251</v>
      </c>
      <c r="L3978" t="s">
        <v>70</v>
      </c>
      <c r="N3978" t="s">
        <v>9674</v>
      </c>
      <c r="O3978" t="s">
        <v>70</v>
      </c>
      <c r="P3978" t="s">
        <v>361</v>
      </c>
      <c r="Q3978" t="s">
        <v>251</v>
      </c>
      <c r="S3978" t="s">
        <v>9675</v>
      </c>
      <c r="AA3978" t="s">
        <v>42</v>
      </c>
      <c r="AE3978" t="s">
        <v>42</v>
      </c>
      <c r="AL3978" t="s">
        <v>43</v>
      </c>
    </row>
    <row r="3979" spans="1:38" x14ac:dyDescent="0.25">
      <c r="A3979">
        <v>3977</v>
      </c>
      <c r="B3979" t="s">
        <v>9676</v>
      </c>
      <c r="C3979" s="6" t="s">
        <v>7547</v>
      </c>
      <c r="D3979">
        <v>39</v>
      </c>
      <c r="F3979" t="s">
        <v>106</v>
      </c>
      <c r="G3979" t="s">
        <v>82</v>
      </c>
      <c r="H3979" t="s">
        <v>82</v>
      </c>
      <c r="I3979" t="s">
        <v>57</v>
      </c>
      <c r="J3979" t="s">
        <v>82</v>
      </c>
      <c r="K3979" t="s">
        <v>82</v>
      </c>
      <c r="L3979" t="s">
        <v>50</v>
      </c>
      <c r="N3979" t="s">
        <v>166</v>
      </c>
      <c r="O3979" t="s">
        <v>70</v>
      </c>
      <c r="P3979" t="s">
        <v>82</v>
      </c>
      <c r="Q3979" t="s">
        <v>82</v>
      </c>
      <c r="R3979" t="s">
        <v>57</v>
      </c>
      <c r="S3979" t="s">
        <v>9677</v>
      </c>
      <c r="W3979" t="s">
        <v>42</v>
      </c>
      <c r="AL3979" t="s">
        <v>43</v>
      </c>
    </row>
    <row r="3980" spans="1:38" x14ac:dyDescent="0.25">
      <c r="A3980">
        <v>3978</v>
      </c>
      <c r="B3980" t="s">
        <v>9678</v>
      </c>
      <c r="C3980" s="6" t="s">
        <v>9679</v>
      </c>
      <c r="D3980">
        <v>32</v>
      </c>
      <c r="E3980" t="s">
        <v>54</v>
      </c>
      <c r="F3980" t="s">
        <v>55</v>
      </c>
      <c r="G3980" t="s">
        <v>82</v>
      </c>
      <c r="J3980" t="s">
        <v>82</v>
      </c>
      <c r="L3980" t="s">
        <v>50</v>
      </c>
      <c r="N3980" t="s">
        <v>269</v>
      </c>
      <c r="O3980" t="s">
        <v>70</v>
      </c>
      <c r="S3980" t="s">
        <v>3712</v>
      </c>
      <c r="U3980" t="s">
        <v>42</v>
      </c>
      <c r="V3980" t="s">
        <v>42</v>
      </c>
      <c r="AI3980" t="s">
        <v>3366</v>
      </c>
      <c r="AL3980" t="s">
        <v>43</v>
      </c>
    </row>
    <row r="3981" spans="1:38" x14ac:dyDescent="0.25">
      <c r="A3981">
        <v>3979</v>
      </c>
      <c r="B3981" t="s">
        <v>9680</v>
      </c>
      <c r="C3981" s="6" t="s">
        <v>973</v>
      </c>
      <c r="D3981">
        <v>52</v>
      </c>
      <c r="E3981" t="s">
        <v>46</v>
      </c>
      <c r="F3981" t="s">
        <v>55</v>
      </c>
      <c r="G3981" t="s">
        <v>3638</v>
      </c>
      <c r="H3981" t="s">
        <v>93</v>
      </c>
      <c r="I3981" t="s">
        <v>57</v>
      </c>
      <c r="J3981" t="s">
        <v>3638</v>
      </c>
      <c r="K3981" t="s">
        <v>93</v>
      </c>
      <c r="L3981" t="s">
        <v>70</v>
      </c>
      <c r="N3981" t="s">
        <v>59</v>
      </c>
      <c r="O3981" t="s">
        <v>70</v>
      </c>
      <c r="P3981" t="s">
        <v>3638</v>
      </c>
      <c r="Q3981" t="s">
        <v>93</v>
      </c>
      <c r="S3981" t="s">
        <v>9681</v>
      </c>
      <c r="U3981" t="s">
        <v>42</v>
      </c>
      <c r="V3981" t="s">
        <v>42</v>
      </c>
      <c r="W3981" t="s">
        <v>42</v>
      </c>
      <c r="X3981" t="s">
        <v>42</v>
      </c>
      <c r="AK3981" t="s">
        <v>42</v>
      </c>
      <c r="AL3981" t="s">
        <v>43</v>
      </c>
    </row>
    <row r="3982" spans="1:38" x14ac:dyDescent="0.25">
      <c r="A3982">
        <v>3980</v>
      </c>
      <c r="B3982" t="s">
        <v>9682</v>
      </c>
      <c r="C3982" s="6" t="s">
        <v>4606</v>
      </c>
      <c r="D3982">
        <v>64</v>
      </c>
      <c r="E3982" t="s">
        <v>54</v>
      </c>
      <c r="F3982" t="s">
        <v>55</v>
      </c>
      <c r="G3982" t="s">
        <v>320</v>
      </c>
      <c r="H3982" t="s">
        <v>49</v>
      </c>
      <c r="I3982" t="s">
        <v>57</v>
      </c>
      <c r="J3982" t="s">
        <v>320</v>
      </c>
      <c r="K3982" t="s">
        <v>49</v>
      </c>
      <c r="L3982" t="s">
        <v>70</v>
      </c>
      <c r="N3982" t="s">
        <v>9683</v>
      </c>
      <c r="O3982" t="s">
        <v>70</v>
      </c>
      <c r="P3982" t="s">
        <v>320</v>
      </c>
      <c r="Q3982" t="s">
        <v>49</v>
      </c>
      <c r="R3982" t="s">
        <v>57</v>
      </c>
      <c r="S3982" t="s">
        <v>4838</v>
      </c>
      <c r="Y3982" t="s">
        <v>42</v>
      </c>
      <c r="AL3982" t="s">
        <v>43</v>
      </c>
    </row>
    <row r="3983" spans="1:38" x14ac:dyDescent="0.25">
      <c r="A3983">
        <v>3981</v>
      </c>
      <c r="B3983" t="s">
        <v>9684</v>
      </c>
      <c r="C3983" s="6" t="s">
        <v>7237</v>
      </c>
      <c r="D3983">
        <v>35</v>
      </c>
      <c r="E3983" t="s">
        <v>46</v>
      </c>
      <c r="F3983" t="s">
        <v>55</v>
      </c>
      <c r="G3983" t="s">
        <v>208</v>
      </c>
      <c r="J3983" t="s">
        <v>208</v>
      </c>
      <c r="K3983" t="s">
        <v>93</v>
      </c>
      <c r="L3983" t="s">
        <v>50</v>
      </c>
      <c r="N3983" t="s">
        <v>5387</v>
      </c>
      <c r="O3983" t="s">
        <v>287</v>
      </c>
      <c r="S3983" t="s">
        <v>3365</v>
      </c>
      <c r="AI3983" t="s">
        <v>1528</v>
      </c>
      <c r="AL3983" t="s">
        <v>43</v>
      </c>
    </row>
    <row r="3984" spans="1:38" x14ac:dyDescent="0.25">
      <c r="A3984">
        <v>3982</v>
      </c>
      <c r="B3984" t="s">
        <v>9685</v>
      </c>
      <c r="C3984" s="6" t="s">
        <v>7208</v>
      </c>
      <c r="D3984">
        <v>46</v>
      </c>
      <c r="E3984" t="s">
        <v>46</v>
      </c>
      <c r="F3984" t="s">
        <v>106</v>
      </c>
      <c r="G3984" t="s">
        <v>178</v>
      </c>
      <c r="H3984" t="s">
        <v>82</v>
      </c>
      <c r="I3984" t="s">
        <v>57</v>
      </c>
      <c r="J3984" t="s">
        <v>178</v>
      </c>
      <c r="K3984" t="s">
        <v>82</v>
      </c>
      <c r="L3984" t="s">
        <v>70</v>
      </c>
      <c r="N3984" t="s">
        <v>350</v>
      </c>
      <c r="O3984" t="s">
        <v>70</v>
      </c>
      <c r="P3984" t="s">
        <v>178</v>
      </c>
      <c r="Q3984" t="s">
        <v>82</v>
      </c>
      <c r="S3984" t="s">
        <v>9686</v>
      </c>
      <c r="U3984" t="s">
        <v>42</v>
      </c>
      <c r="V3984" t="s">
        <v>42</v>
      </c>
      <c r="AA3984" t="s">
        <v>42</v>
      </c>
      <c r="AK3984" t="s">
        <v>42</v>
      </c>
      <c r="AL3984" t="s">
        <v>43</v>
      </c>
    </row>
    <row r="3985" spans="1:38" x14ac:dyDescent="0.25">
      <c r="A3985">
        <v>3983</v>
      </c>
      <c r="B3985" t="s">
        <v>9687</v>
      </c>
      <c r="C3985" s="6" t="s">
        <v>9688</v>
      </c>
      <c r="D3985">
        <v>51</v>
      </c>
      <c r="E3985" t="s">
        <v>54</v>
      </c>
      <c r="F3985" t="s">
        <v>55</v>
      </c>
      <c r="G3985" t="s">
        <v>238</v>
      </c>
      <c r="J3985" t="s">
        <v>238</v>
      </c>
      <c r="L3985" t="s">
        <v>70</v>
      </c>
      <c r="N3985" t="s">
        <v>102</v>
      </c>
      <c r="O3985" t="s">
        <v>70</v>
      </c>
      <c r="S3985" t="s">
        <v>9689</v>
      </c>
      <c r="Y3985" t="s">
        <v>42</v>
      </c>
      <c r="AC3985" t="s">
        <v>42</v>
      </c>
      <c r="AL3985" t="s">
        <v>43</v>
      </c>
    </row>
    <row r="3986" spans="1:38" x14ac:dyDescent="0.25">
      <c r="A3986">
        <v>3984</v>
      </c>
      <c r="B3986" t="s">
        <v>9690</v>
      </c>
      <c r="C3986" s="6" t="s">
        <v>6400</v>
      </c>
      <c r="D3986">
        <v>45</v>
      </c>
      <c r="E3986" t="s">
        <v>46</v>
      </c>
      <c r="F3986" t="s">
        <v>55</v>
      </c>
      <c r="G3986" t="s">
        <v>81</v>
      </c>
      <c r="H3986" t="s">
        <v>82</v>
      </c>
      <c r="I3986" t="s">
        <v>57</v>
      </c>
      <c r="J3986" t="s">
        <v>81</v>
      </c>
      <c r="K3986" t="s">
        <v>82</v>
      </c>
      <c r="L3986" t="s">
        <v>70</v>
      </c>
      <c r="O3986" t="s">
        <v>70</v>
      </c>
      <c r="S3986" t="s">
        <v>9691</v>
      </c>
      <c r="U3986" t="s">
        <v>42</v>
      </c>
      <c r="AC3986" t="s">
        <v>42</v>
      </c>
      <c r="AK3986" t="s">
        <v>42</v>
      </c>
      <c r="AL3986" t="s">
        <v>43</v>
      </c>
    </row>
    <row r="3987" spans="1:38" x14ac:dyDescent="0.25">
      <c r="A3987">
        <v>3985</v>
      </c>
      <c r="B3987" t="s">
        <v>9692</v>
      </c>
      <c r="C3987" s="6" t="s">
        <v>8442</v>
      </c>
      <c r="D3987">
        <v>51</v>
      </c>
      <c r="E3987" t="s">
        <v>46</v>
      </c>
      <c r="F3987" t="s">
        <v>55</v>
      </c>
      <c r="G3987" t="s">
        <v>3638</v>
      </c>
      <c r="H3987" t="s">
        <v>93</v>
      </c>
      <c r="I3987" t="s">
        <v>57</v>
      </c>
      <c r="J3987" t="s">
        <v>3638</v>
      </c>
      <c r="L3987" t="s">
        <v>70</v>
      </c>
      <c r="N3987" t="s">
        <v>166</v>
      </c>
      <c r="O3987" t="s">
        <v>70</v>
      </c>
      <c r="P3987" t="s">
        <v>3638</v>
      </c>
      <c r="S3987" t="s">
        <v>9693</v>
      </c>
      <c r="U3987" t="s">
        <v>42</v>
      </c>
      <c r="V3987" t="s">
        <v>42</v>
      </c>
      <c r="AC3987" t="s">
        <v>42</v>
      </c>
      <c r="AK3987" t="s">
        <v>42</v>
      </c>
      <c r="AL3987" t="s">
        <v>43</v>
      </c>
    </row>
    <row r="3988" spans="1:38" x14ac:dyDescent="0.25">
      <c r="A3988">
        <v>3986</v>
      </c>
      <c r="B3988" t="s">
        <v>9694</v>
      </c>
      <c r="C3988" s="6" t="s">
        <v>484</v>
      </c>
      <c r="D3988">
        <v>50</v>
      </c>
      <c r="E3988" t="s">
        <v>46</v>
      </c>
      <c r="F3988" t="s">
        <v>55</v>
      </c>
      <c r="G3988" t="s">
        <v>201</v>
      </c>
      <c r="H3988" t="s">
        <v>202</v>
      </c>
      <c r="I3988" t="s">
        <v>57</v>
      </c>
      <c r="J3988" t="s">
        <v>201</v>
      </c>
      <c r="L3988" t="s">
        <v>34</v>
      </c>
      <c r="M3988" t="s">
        <v>2215</v>
      </c>
      <c r="N3988" t="s">
        <v>59</v>
      </c>
      <c r="O3988" t="s">
        <v>110</v>
      </c>
      <c r="P3988" t="s">
        <v>201</v>
      </c>
      <c r="S3988" t="s">
        <v>9695</v>
      </c>
      <c r="U3988" t="s">
        <v>42</v>
      </c>
      <c r="V3988" t="s">
        <v>42</v>
      </c>
      <c r="AI3988" t="s">
        <v>449</v>
      </c>
      <c r="AK3988" t="s">
        <v>42</v>
      </c>
      <c r="AL3988" t="s">
        <v>43</v>
      </c>
    </row>
    <row r="3989" spans="1:38" x14ac:dyDescent="0.25">
      <c r="A3989">
        <v>3987</v>
      </c>
      <c r="B3989" t="s">
        <v>9696</v>
      </c>
      <c r="C3989" s="6" t="s">
        <v>478</v>
      </c>
      <c r="D3989">
        <v>25</v>
      </c>
      <c r="E3989" t="s">
        <v>54</v>
      </c>
      <c r="F3989" t="s">
        <v>55</v>
      </c>
      <c r="G3989" t="s">
        <v>178</v>
      </c>
      <c r="H3989" t="s">
        <v>82</v>
      </c>
      <c r="I3989" t="s">
        <v>57</v>
      </c>
      <c r="J3989" t="s">
        <v>178</v>
      </c>
      <c r="K3989" t="s">
        <v>82</v>
      </c>
      <c r="L3989" t="s">
        <v>34</v>
      </c>
      <c r="M3989" t="s">
        <v>951</v>
      </c>
      <c r="N3989" t="s">
        <v>166</v>
      </c>
      <c r="O3989" t="s">
        <v>70</v>
      </c>
      <c r="P3989" t="s">
        <v>178</v>
      </c>
      <c r="Q3989" t="s">
        <v>82</v>
      </c>
      <c r="R3989" t="s">
        <v>57</v>
      </c>
      <c r="S3989" t="s">
        <v>9697</v>
      </c>
      <c r="W3989" t="s">
        <v>42</v>
      </c>
      <c r="X3989" t="s">
        <v>42</v>
      </c>
      <c r="AC3989" t="s">
        <v>42</v>
      </c>
      <c r="AD3989" t="s">
        <v>42</v>
      </c>
      <c r="AL3989" t="s">
        <v>43</v>
      </c>
    </row>
    <row r="3990" spans="1:38" x14ac:dyDescent="0.25">
      <c r="A3990">
        <v>3988</v>
      </c>
      <c r="B3990" t="s">
        <v>9698</v>
      </c>
      <c r="C3990" s="6" t="s">
        <v>9699</v>
      </c>
      <c r="D3990">
        <v>50</v>
      </c>
      <c r="E3990" t="s">
        <v>46</v>
      </c>
      <c r="F3990" t="s">
        <v>55</v>
      </c>
      <c r="G3990" t="s">
        <v>525</v>
      </c>
      <c r="H3990" t="s">
        <v>93</v>
      </c>
      <c r="I3990" t="s">
        <v>57</v>
      </c>
      <c r="J3990" t="s">
        <v>525</v>
      </c>
      <c r="K3990" t="s">
        <v>93</v>
      </c>
      <c r="L3990" t="s">
        <v>70</v>
      </c>
      <c r="O3990" t="s">
        <v>60</v>
      </c>
      <c r="S3990" t="s">
        <v>9700</v>
      </c>
      <c r="U3990" t="s">
        <v>42</v>
      </c>
      <c r="AA3990" t="s">
        <v>42</v>
      </c>
      <c r="AC3990" t="s">
        <v>42</v>
      </c>
      <c r="AK3990" t="s">
        <v>42</v>
      </c>
      <c r="AL3990" t="s">
        <v>43</v>
      </c>
    </row>
    <row r="3991" spans="1:38" x14ac:dyDescent="0.25">
      <c r="A3991">
        <v>3989</v>
      </c>
      <c r="B3991" t="s">
        <v>9701</v>
      </c>
      <c r="C3991" s="6" t="s">
        <v>1489</v>
      </c>
      <c r="D3991">
        <v>51</v>
      </c>
      <c r="E3991" t="s">
        <v>46</v>
      </c>
      <c r="F3991" t="s">
        <v>345</v>
      </c>
      <c r="G3991" t="s">
        <v>82</v>
      </c>
      <c r="H3991" t="s">
        <v>82</v>
      </c>
      <c r="I3991" t="s">
        <v>57</v>
      </c>
      <c r="J3991" t="s">
        <v>82</v>
      </c>
      <c r="L3991" t="s">
        <v>70</v>
      </c>
      <c r="N3991" t="s">
        <v>9702</v>
      </c>
      <c r="O3991" t="s">
        <v>70</v>
      </c>
      <c r="P3991" t="s">
        <v>82</v>
      </c>
      <c r="S3991" t="s">
        <v>9703</v>
      </c>
      <c r="AA3991" t="s">
        <v>42</v>
      </c>
      <c r="AB3991" t="s">
        <v>42</v>
      </c>
      <c r="AK3991" t="s">
        <v>42</v>
      </c>
      <c r="AL3991" t="s">
        <v>43</v>
      </c>
    </row>
    <row r="3992" spans="1:38" x14ac:dyDescent="0.25">
      <c r="A3992">
        <v>3990</v>
      </c>
      <c r="B3992" t="s">
        <v>9704</v>
      </c>
      <c r="C3992" s="6" t="s">
        <v>7298</v>
      </c>
      <c r="D3992">
        <v>32</v>
      </c>
      <c r="E3992" t="s">
        <v>46</v>
      </c>
      <c r="F3992" t="s">
        <v>55</v>
      </c>
      <c r="G3992" t="s">
        <v>3638</v>
      </c>
      <c r="H3992" t="s">
        <v>93</v>
      </c>
      <c r="I3992" t="s">
        <v>57</v>
      </c>
      <c r="J3992" t="s">
        <v>3638</v>
      </c>
      <c r="K3992" t="s">
        <v>93</v>
      </c>
      <c r="L3992" t="s">
        <v>70</v>
      </c>
      <c r="N3992" t="s">
        <v>166</v>
      </c>
      <c r="O3992" t="s">
        <v>70</v>
      </c>
      <c r="P3992" t="s">
        <v>3638</v>
      </c>
      <c r="Q3992" t="s">
        <v>93</v>
      </c>
      <c r="S3992" t="s">
        <v>9705</v>
      </c>
      <c r="U3992" t="s">
        <v>42</v>
      </c>
      <c r="V3992" t="s">
        <v>42</v>
      </c>
      <c r="W3992" t="s">
        <v>42</v>
      </c>
      <c r="X3992" t="s">
        <v>42</v>
      </c>
      <c r="AK3992" t="s">
        <v>42</v>
      </c>
      <c r="AL3992" t="s">
        <v>43</v>
      </c>
    </row>
    <row r="3993" spans="1:38" x14ac:dyDescent="0.25">
      <c r="A3993">
        <v>3991</v>
      </c>
      <c r="B3993" t="s">
        <v>9706</v>
      </c>
      <c r="C3993" s="6" t="s">
        <v>4606</v>
      </c>
      <c r="D3993">
        <v>32</v>
      </c>
      <c r="E3993" t="s">
        <v>46</v>
      </c>
      <c r="F3993" t="s">
        <v>55</v>
      </c>
      <c r="G3993" t="s">
        <v>341</v>
      </c>
      <c r="H3993" t="s">
        <v>101</v>
      </c>
      <c r="I3993" t="s">
        <v>57</v>
      </c>
      <c r="J3993" t="s">
        <v>2221</v>
      </c>
      <c r="K3993" t="s">
        <v>101</v>
      </c>
      <c r="L3993" t="s">
        <v>34</v>
      </c>
      <c r="M3993" t="s">
        <v>1796</v>
      </c>
      <c r="N3993" t="s">
        <v>59</v>
      </c>
      <c r="O3993" t="s">
        <v>1796</v>
      </c>
      <c r="P3993" t="s">
        <v>2221</v>
      </c>
      <c r="Q3993" t="s">
        <v>101</v>
      </c>
      <c r="R3993" t="s">
        <v>57</v>
      </c>
      <c r="S3993" t="s">
        <v>2080</v>
      </c>
      <c r="W3993" t="s">
        <v>42</v>
      </c>
      <c r="AA3993" t="s">
        <v>42</v>
      </c>
      <c r="AL3993" t="s">
        <v>43</v>
      </c>
    </row>
    <row r="3994" spans="1:38" x14ac:dyDescent="0.25">
      <c r="A3994">
        <v>3992</v>
      </c>
      <c r="B3994" t="s">
        <v>9707</v>
      </c>
      <c r="C3994" s="6" t="s">
        <v>495</v>
      </c>
      <c r="D3994">
        <v>32</v>
      </c>
      <c r="E3994" t="s">
        <v>46</v>
      </c>
      <c r="F3994" t="s">
        <v>106</v>
      </c>
      <c r="G3994" t="s">
        <v>151</v>
      </c>
      <c r="H3994" t="s">
        <v>93</v>
      </c>
      <c r="J3994" t="s">
        <v>151</v>
      </c>
      <c r="K3994" t="s">
        <v>93</v>
      </c>
      <c r="L3994" t="s">
        <v>70</v>
      </c>
      <c r="N3994" t="s">
        <v>269</v>
      </c>
      <c r="O3994" t="s">
        <v>70</v>
      </c>
      <c r="S3994" t="s">
        <v>994</v>
      </c>
      <c r="V3994" t="s">
        <v>42</v>
      </c>
      <c r="AL3994" t="s">
        <v>43</v>
      </c>
    </row>
    <row r="3995" spans="1:38" x14ac:dyDescent="0.25">
      <c r="A3995">
        <v>3993</v>
      </c>
      <c r="B3995" t="s">
        <v>9708</v>
      </c>
      <c r="C3995" s="6" t="s">
        <v>4651</v>
      </c>
      <c r="D3995">
        <v>54</v>
      </c>
      <c r="E3995" t="s">
        <v>46</v>
      </c>
      <c r="F3995" t="s">
        <v>55</v>
      </c>
      <c r="G3995" t="s">
        <v>525</v>
      </c>
      <c r="H3995" t="s">
        <v>93</v>
      </c>
      <c r="I3995" t="s">
        <v>57</v>
      </c>
      <c r="J3995" t="s">
        <v>525</v>
      </c>
      <c r="L3995" t="s">
        <v>70</v>
      </c>
      <c r="N3995" t="s">
        <v>69</v>
      </c>
      <c r="O3995" t="s">
        <v>70</v>
      </c>
      <c r="P3995" t="s">
        <v>525</v>
      </c>
      <c r="S3995" t="s">
        <v>9709</v>
      </c>
      <c r="AA3995" t="s">
        <v>42</v>
      </c>
      <c r="AC3995" t="s">
        <v>42</v>
      </c>
      <c r="AL3995" t="s">
        <v>43</v>
      </c>
    </row>
    <row r="3996" spans="1:38" x14ac:dyDescent="0.25">
      <c r="A3996">
        <v>3994</v>
      </c>
      <c r="B3996" t="s">
        <v>9710</v>
      </c>
      <c r="C3996" s="6" t="s">
        <v>1000</v>
      </c>
      <c r="D3996">
        <v>31</v>
      </c>
      <c r="E3996" t="s">
        <v>54</v>
      </c>
      <c r="F3996" t="s">
        <v>55</v>
      </c>
      <c r="G3996" t="s">
        <v>178</v>
      </c>
      <c r="H3996" t="s">
        <v>82</v>
      </c>
      <c r="I3996" t="s">
        <v>57</v>
      </c>
      <c r="J3996" t="s">
        <v>178</v>
      </c>
      <c r="K3996" t="s">
        <v>82</v>
      </c>
      <c r="L3996" t="s">
        <v>70</v>
      </c>
      <c r="O3996" t="s">
        <v>70</v>
      </c>
      <c r="S3996" t="s">
        <v>9711</v>
      </c>
      <c r="AI3996" t="s">
        <v>449</v>
      </c>
      <c r="AK3996" t="s">
        <v>42</v>
      </c>
      <c r="AL3996" t="s">
        <v>43</v>
      </c>
    </row>
    <row r="3997" spans="1:38" x14ac:dyDescent="0.25">
      <c r="A3997">
        <v>3995</v>
      </c>
      <c r="B3997" t="s">
        <v>9712</v>
      </c>
      <c r="C3997" s="6" t="s">
        <v>1055</v>
      </c>
      <c r="D3997">
        <v>40</v>
      </c>
      <c r="E3997" t="s">
        <v>46</v>
      </c>
      <c r="F3997" t="s">
        <v>55</v>
      </c>
      <c r="G3997" t="s">
        <v>101</v>
      </c>
      <c r="H3997" t="s">
        <v>101</v>
      </c>
      <c r="I3997" t="s">
        <v>57</v>
      </c>
      <c r="J3997" t="s">
        <v>101</v>
      </c>
      <c r="K3997" t="s">
        <v>101</v>
      </c>
      <c r="L3997" t="s">
        <v>70</v>
      </c>
      <c r="O3997" t="s">
        <v>70</v>
      </c>
      <c r="P3997" t="s">
        <v>101</v>
      </c>
      <c r="Q3997" t="s">
        <v>101</v>
      </c>
      <c r="R3997" t="s">
        <v>57</v>
      </c>
      <c r="S3997" t="s">
        <v>1654</v>
      </c>
      <c r="U3997" t="s">
        <v>42</v>
      </c>
      <c r="W3997" t="s">
        <v>42</v>
      </c>
      <c r="AA3997" t="s">
        <v>42</v>
      </c>
      <c r="AK3997" t="s">
        <v>42</v>
      </c>
      <c r="AL3997" t="s">
        <v>43</v>
      </c>
    </row>
    <row r="3998" spans="1:38" x14ac:dyDescent="0.25">
      <c r="A3998">
        <v>3996</v>
      </c>
      <c r="B3998" t="s">
        <v>9713</v>
      </c>
      <c r="C3998" s="6" t="s">
        <v>1160</v>
      </c>
      <c r="D3998">
        <v>24</v>
      </c>
      <c r="E3998" t="s">
        <v>46</v>
      </c>
      <c r="F3998" t="s">
        <v>55</v>
      </c>
      <c r="G3998" t="s">
        <v>87</v>
      </c>
      <c r="H3998" t="s">
        <v>82</v>
      </c>
      <c r="I3998" t="s">
        <v>57</v>
      </c>
      <c r="J3998" t="s">
        <v>447</v>
      </c>
      <c r="K3998" t="s">
        <v>82</v>
      </c>
      <c r="L3998" t="s">
        <v>50</v>
      </c>
      <c r="N3998" t="s">
        <v>166</v>
      </c>
      <c r="O3998" t="s">
        <v>70</v>
      </c>
      <c r="P3998" t="s">
        <v>87</v>
      </c>
      <c r="Q3998" t="s">
        <v>82</v>
      </c>
      <c r="R3998" t="s">
        <v>57</v>
      </c>
      <c r="S3998" t="s">
        <v>412</v>
      </c>
      <c r="W3998" t="s">
        <v>42</v>
      </c>
      <c r="AL3998" t="s">
        <v>43</v>
      </c>
    </row>
    <row r="3999" spans="1:38" x14ac:dyDescent="0.25">
      <c r="A3999">
        <v>3997</v>
      </c>
      <c r="B3999" t="s">
        <v>9714</v>
      </c>
      <c r="C3999" s="6" t="s">
        <v>505</v>
      </c>
      <c r="D3999">
        <v>62</v>
      </c>
      <c r="E3999" t="s">
        <v>46</v>
      </c>
      <c r="F3999" t="s">
        <v>55</v>
      </c>
      <c r="G3999" t="s">
        <v>97</v>
      </c>
      <c r="H3999" t="s">
        <v>82</v>
      </c>
      <c r="I3999" t="s">
        <v>57</v>
      </c>
      <c r="J3999" t="s">
        <v>82</v>
      </c>
      <c r="L3999" t="s">
        <v>50</v>
      </c>
      <c r="N3999" t="s">
        <v>59</v>
      </c>
      <c r="O3999" t="s">
        <v>298</v>
      </c>
      <c r="P3999" t="s">
        <v>97</v>
      </c>
      <c r="S3999" t="s">
        <v>159</v>
      </c>
      <c r="U3999" t="s">
        <v>42</v>
      </c>
      <c r="W3999" t="s">
        <v>42</v>
      </c>
      <c r="AK3999" t="s">
        <v>42</v>
      </c>
      <c r="AL3999" t="s">
        <v>43</v>
      </c>
    </row>
    <row r="4000" spans="1:38" x14ac:dyDescent="0.25">
      <c r="A4000">
        <v>3998</v>
      </c>
      <c r="B4000" t="s">
        <v>9715</v>
      </c>
      <c r="C4000" s="6" t="s">
        <v>9716</v>
      </c>
      <c r="D4000">
        <v>48</v>
      </c>
      <c r="E4000" t="s">
        <v>46</v>
      </c>
      <c r="F4000" t="s">
        <v>55</v>
      </c>
      <c r="G4000" t="s">
        <v>422</v>
      </c>
      <c r="H4000" t="s">
        <v>82</v>
      </c>
      <c r="J4000" t="s">
        <v>422</v>
      </c>
      <c r="K4000" t="s">
        <v>82</v>
      </c>
      <c r="L4000" t="s">
        <v>70</v>
      </c>
      <c r="N4000" t="s">
        <v>102</v>
      </c>
      <c r="O4000" t="s">
        <v>70</v>
      </c>
      <c r="S4000" t="s">
        <v>111</v>
      </c>
      <c r="AA4000" t="s">
        <v>42</v>
      </c>
      <c r="AC4000" t="s">
        <v>42</v>
      </c>
      <c r="AL4000" t="s">
        <v>43</v>
      </c>
    </row>
    <row r="4001" spans="1:38" x14ac:dyDescent="0.25">
      <c r="A4001">
        <v>3999</v>
      </c>
      <c r="B4001" t="s">
        <v>9717</v>
      </c>
      <c r="C4001" s="6" t="s">
        <v>9718</v>
      </c>
      <c r="D4001">
        <v>24</v>
      </c>
      <c r="E4001" t="s">
        <v>46</v>
      </c>
      <c r="F4001" t="s">
        <v>55</v>
      </c>
      <c r="G4001" t="s">
        <v>1147</v>
      </c>
      <c r="H4001" t="s">
        <v>101</v>
      </c>
      <c r="J4001" t="s">
        <v>225</v>
      </c>
      <c r="K4001" t="s">
        <v>137</v>
      </c>
      <c r="L4001" t="s">
        <v>50</v>
      </c>
      <c r="N4001" t="s">
        <v>269</v>
      </c>
      <c r="O4001" t="s">
        <v>70</v>
      </c>
      <c r="S4001" t="s">
        <v>89</v>
      </c>
      <c r="U4001" t="s">
        <v>42</v>
      </c>
      <c r="AL4001" t="s">
        <v>43</v>
      </c>
    </row>
    <row r="4002" spans="1:38" x14ac:dyDescent="0.25">
      <c r="A4002">
        <v>4000</v>
      </c>
      <c r="B4002" t="s">
        <v>9719</v>
      </c>
      <c r="C4002" s="6" t="s">
        <v>9720</v>
      </c>
      <c r="D4002">
        <v>17</v>
      </c>
      <c r="E4002" t="s">
        <v>46</v>
      </c>
      <c r="F4002" t="s">
        <v>55</v>
      </c>
      <c r="G4002" t="s">
        <v>192</v>
      </c>
      <c r="H4002" t="s">
        <v>82</v>
      </c>
      <c r="J4002" t="s">
        <v>192</v>
      </c>
      <c r="K4002" t="s">
        <v>82</v>
      </c>
      <c r="L4002" t="s">
        <v>70</v>
      </c>
      <c r="N4002" t="s">
        <v>102</v>
      </c>
      <c r="O4002" t="s">
        <v>70</v>
      </c>
      <c r="S4002" t="s">
        <v>9045</v>
      </c>
      <c r="Y4002" t="s">
        <v>42</v>
      </c>
      <c r="Z4002" t="s">
        <v>42</v>
      </c>
      <c r="AC4002" t="s">
        <v>42</v>
      </c>
      <c r="AL4002" t="s">
        <v>43</v>
      </c>
    </row>
    <row r="4003" spans="1:38" x14ac:dyDescent="0.25">
      <c r="A4003">
        <v>4001</v>
      </c>
      <c r="B4003" t="s">
        <v>9721</v>
      </c>
      <c r="C4003" s="6" t="s">
        <v>512</v>
      </c>
      <c r="D4003">
        <v>54</v>
      </c>
      <c r="E4003" t="s">
        <v>54</v>
      </c>
      <c r="F4003" t="s">
        <v>55</v>
      </c>
      <c r="G4003" t="s">
        <v>58</v>
      </c>
      <c r="H4003" t="s">
        <v>49</v>
      </c>
      <c r="I4003" t="s">
        <v>57</v>
      </c>
      <c r="J4003" t="s">
        <v>58</v>
      </c>
      <c r="K4003" t="s">
        <v>49</v>
      </c>
      <c r="L4003" t="s">
        <v>50</v>
      </c>
      <c r="N4003" t="s">
        <v>170</v>
      </c>
      <c r="O4003" t="s">
        <v>70</v>
      </c>
      <c r="P4003" t="s">
        <v>58</v>
      </c>
      <c r="Q4003" t="s">
        <v>49</v>
      </c>
      <c r="R4003" t="s">
        <v>57</v>
      </c>
      <c r="S4003" t="s">
        <v>9722</v>
      </c>
      <c r="U4003" t="s">
        <v>42</v>
      </c>
      <c r="W4003" t="s">
        <v>42</v>
      </c>
      <c r="AC4003" t="s">
        <v>42</v>
      </c>
      <c r="AL4003" t="s">
        <v>43</v>
      </c>
    </row>
    <row r="4004" spans="1:38" x14ac:dyDescent="0.25">
      <c r="A4004">
        <v>4002</v>
      </c>
      <c r="B4004" t="s">
        <v>9723</v>
      </c>
      <c r="C4004" s="6" t="s">
        <v>475</v>
      </c>
      <c r="D4004">
        <v>36</v>
      </c>
      <c r="E4004" t="s">
        <v>54</v>
      </c>
      <c r="F4004" t="s">
        <v>55</v>
      </c>
      <c r="G4004" t="s">
        <v>403</v>
      </c>
      <c r="H4004" t="s">
        <v>142</v>
      </c>
      <c r="I4004" t="s">
        <v>57</v>
      </c>
      <c r="J4004" t="s">
        <v>2906</v>
      </c>
      <c r="K4004" t="s">
        <v>142</v>
      </c>
      <c r="L4004" t="s">
        <v>34</v>
      </c>
      <c r="M4004" t="s">
        <v>9724</v>
      </c>
      <c r="N4004" t="s">
        <v>59</v>
      </c>
      <c r="O4004" t="s">
        <v>34</v>
      </c>
      <c r="P4004" t="s">
        <v>2906</v>
      </c>
      <c r="Q4004" t="s">
        <v>142</v>
      </c>
      <c r="R4004" t="s">
        <v>57</v>
      </c>
      <c r="S4004" t="s">
        <v>9725</v>
      </c>
      <c r="U4004" t="s">
        <v>42</v>
      </c>
      <c r="V4004" t="s">
        <v>42</v>
      </c>
      <c r="AA4004" t="s">
        <v>42</v>
      </c>
      <c r="AC4004" t="s">
        <v>42</v>
      </c>
      <c r="AL4004" t="s">
        <v>43</v>
      </c>
    </row>
    <row r="4005" spans="1:38" x14ac:dyDescent="0.25">
      <c r="A4005">
        <v>4003</v>
      </c>
      <c r="B4005" t="s">
        <v>9726</v>
      </c>
      <c r="C4005" s="6" t="s">
        <v>1907</v>
      </c>
      <c r="D4005">
        <v>53</v>
      </c>
      <c r="E4005" t="s">
        <v>46</v>
      </c>
      <c r="F4005" t="s">
        <v>55</v>
      </c>
      <c r="G4005" t="s">
        <v>82</v>
      </c>
      <c r="H4005" t="s">
        <v>82</v>
      </c>
      <c r="I4005" t="s">
        <v>57</v>
      </c>
      <c r="J4005" t="s">
        <v>82</v>
      </c>
      <c r="K4005" t="s">
        <v>82</v>
      </c>
      <c r="L4005" t="s">
        <v>70</v>
      </c>
      <c r="N4005" t="s">
        <v>59</v>
      </c>
      <c r="O4005" t="s">
        <v>70</v>
      </c>
      <c r="P4005" t="s">
        <v>82</v>
      </c>
      <c r="Q4005" t="s">
        <v>82</v>
      </c>
      <c r="R4005" t="s">
        <v>57</v>
      </c>
      <c r="S4005" t="s">
        <v>412</v>
      </c>
      <c r="W4005" t="s">
        <v>42</v>
      </c>
      <c r="AL4005" t="s">
        <v>43</v>
      </c>
    </row>
    <row r="4006" spans="1:38" x14ac:dyDescent="0.25">
      <c r="A4006">
        <v>4004</v>
      </c>
      <c r="B4006" t="s">
        <v>9727</v>
      </c>
      <c r="C4006" s="6" t="s">
        <v>2824</v>
      </c>
      <c r="D4006">
        <v>28</v>
      </c>
      <c r="E4006" t="s">
        <v>46</v>
      </c>
      <c r="F4006" t="s">
        <v>55</v>
      </c>
      <c r="G4006" t="s">
        <v>337</v>
      </c>
      <c r="H4006" t="s">
        <v>137</v>
      </c>
      <c r="I4006" t="s">
        <v>57</v>
      </c>
      <c r="J4006" t="s">
        <v>82</v>
      </c>
      <c r="K4006" t="s">
        <v>82</v>
      </c>
      <c r="L4006" t="s">
        <v>34</v>
      </c>
      <c r="M4006" t="s">
        <v>9728</v>
      </c>
      <c r="N4006" t="s">
        <v>166</v>
      </c>
      <c r="O4006" t="s">
        <v>270</v>
      </c>
      <c r="P4006" t="s">
        <v>82</v>
      </c>
      <c r="Q4006" t="s">
        <v>82</v>
      </c>
      <c r="S4006" t="s">
        <v>9729</v>
      </c>
      <c r="V4006" t="s">
        <v>42</v>
      </c>
      <c r="W4006" t="s">
        <v>42</v>
      </c>
      <c r="AC4006" t="s">
        <v>42</v>
      </c>
      <c r="AK4006" t="s">
        <v>42</v>
      </c>
      <c r="AL4006" t="s">
        <v>43</v>
      </c>
    </row>
    <row r="4007" spans="1:38" x14ac:dyDescent="0.25">
      <c r="A4007">
        <v>4005</v>
      </c>
      <c r="B4007" t="s">
        <v>9730</v>
      </c>
      <c r="C4007" s="6" t="s">
        <v>3320</v>
      </c>
      <c r="D4007">
        <v>69</v>
      </c>
      <c r="E4007" t="s">
        <v>46</v>
      </c>
      <c r="F4007" t="s">
        <v>55</v>
      </c>
      <c r="G4007" t="s">
        <v>503</v>
      </c>
      <c r="H4007" t="s">
        <v>82</v>
      </c>
      <c r="I4007" t="s">
        <v>57</v>
      </c>
      <c r="J4007" t="s">
        <v>503</v>
      </c>
      <c r="K4007" t="s">
        <v>82</v>
      </c>
      <c r="L4007" t="s">
        <v>70</v>
      </c>
      <c r="N4007" t="s">
        <v>59</v>
      </c>
      <c r="O4007" t="s">
        <v>70</v>
      </c>
      <c r="P4007" t="s">
        <v>503</v>
      </c>
      <c r="Q4007" t="s">
        <v>82</v>
      </c>
      <c r="S4007" t="s">
        <v>9731</v>
      </c>
      <c r="U4007" t="s">
        <v>42</v>
      </c>
      <c r="W4007" t="s">
        <v>42</v>
      </c>
      <c r="AA4007" t="s">
        <v>42</v>
      </c>
      <c r="AC4007" t="s">
        <v>42</v>
      </c>
      <c r="AK4007" t="s">
        <v>42</v>
      </c>
      <c r="AL4007" t="s">
        <v>43</v>
      </c>
    </row>
    <row r="4008" spans="1:38" x14ac:dyDescent="0.25">
      <c r="A4008">
        <v>4006</v>
      </c>
      <c r="B4008" t="s">
        <v>9732</v>
      </c>
      <c r="C4008" s="6" t="s">
        <v>1508</v>
      </c>
      <c r="D4008">
        <v>39</v>
      </c>
      <c r="E4008" t="s">
        <v>54</v>
      </c>
      <c r="F4008" t="s">
        <v>55</v>
      </c>
      <c r="G4008" t="s">
        <v>305</v>
      </c>
      <c r="H4008" t="s">
        <v>93</v>
      </c>
      <c r="I4008" t="s">
        <v>57</v>
      </c>
      <c r="J4008" t="s">
        <v>305</v>
      </c>
      <c r="K4008" t="s">
        <v>93</v>
      </c>
      <c r="L4008" t="s">
        <v>70</v>
      </c>
      <c r="N4008" t="s">
        <v>1510</v>
      </c>
      <c r="O4008" t="s">
        <v>70</v>
      </c>
      <c r="P4008" t="s">
        <v>305</v>
      </c>
      <c r="Q4008" t="s">
        <v>93</v>
      </c>
      <c r="S4008" t="s">
        <v>9733</v>
      </c>
      <c r="AC4008" t="s">
        <v>42</v>
      </c>
      <c r="AI4008" t="s">
        <v>4148</v>
      </c>
      <c r="AK4008" t="s">
        <v>42</v>
      </c>
      <c r="AL4008" t="s">
        <v>43</v>
      </c>
    </row>
    <row r="4009" spans="1:38" x14ac:dyDescent="0.25">
      <c r="A4009">
        <v>4007</v>
      </c>
      <c r="B4009" t="s">
        <v>9734</v>
      </c>
      <c r="C4009" s="6" t="s">
        <v>7996</v>
      </c>
      <c r="D4009">
        <v>47</v>
      </c>
      <c r="E4009" t="s">
        <v>46</v>
      </c>
      <c r="F4009" t="s">
        <v>55</v>
      </c>
      <c r="G4009" t="s">
        <v>707</v>
      </c>
      <c r="H4009" t="s">
        <v>142</v>
      </c>
      <c r="I4009" t="s">
        <v>57</v>
      </c>
      <c r="J4009" t="s">
        <v>707</v>
      </c>
      <c r="K4009" t="s">
        <v>142</v>
      </c>
      <c r="L4009" t="s">
        <v>70</v>
      </c>
      <c r="O4009" t="s">
        <v>70</v>
      </c>
      <c r="S4009" t="s">
        <v>962</v>
      </c>
      <c r="AD4009" t="s">
        <v>42</v>
      </c>
      <c r="AK4009" t="s">
        <v>42</v>
      </c>
      <c r="AL4009" t="s">
        <v>43</v>
      </c>
    </row>
    <row r="4010" spans="1:38" x14ac:dyDescent="0.25">
      <c r="A4010">
        <v>4008</v>
      </c>
      <c r="B4010" t="s">
        <v>9735</v>
      </c>
      <c r="C4010" s="6" t="s">
        <v>3956</v>
      </c>
      <c r="D4010">
        <v>58</v>
      </c>
      <c r="E4010" t="s">
        <v>46</v>
      </c>
      <c r="F4010" t="s">
        <v>55</v>
      </c>
      <c r="G4010" t="s">
        <v>238</v>
      </c>
      <c r="H4010" t="s">
        <v>93</v>
      </c>
      <c r="I4010" t="s">
        <v>57</v>
      </c>
      <c r="J4010" t="s">
        <v>238</v>
      </c>
      <c r="K4010" t="s">
        <v>93</v>
      </c>
      <c r="L4010" t="s">
        <v>70</v>
      </c>
      <c r="M4010" t="s">
        <v>9736</v>
      </c>
      <c r="N4010" t="s">
        <v>166</v>
      </c>
      <c r="O4010" t="s">
        <v>110</v>
      </c>
      <c r="P4010" t="s">
        <v>238</v>
      </c>
      <c r="Q4010" t="s">
        <v>93</v>
      </c>
      <c r="R4010" t="s">
        <v>57</v>
      </c>
      <c r="S4010" t="s">
        <v>9737</v>
      </c>
      <c r="U4010" t="s">
        <v>42</v>
      </c>
      <c r="W4010" t="s">
        <v>42</v>
      </c>
      <c r="AC4010" t="s">
        <v>42</v>
      </c>
      <c r="AE4010" t="s">
        <v>42</v>
      </c>
      <c r="AL4010" t="s">
        <v>43</v>
      </c>
    </row>
    <row r="4011" spans="1:38" x14ac:dyDescent="0.25">
      <c r="A4011">
        <v>4009</v>
      </c>
      <c r="B4011" t="s">
        <v>9738</v>
      </c>
      <c r="C4011" s="6" t="s">
        <v>1969</v>
      </c>
      <c r="D4011">
        <v>44</v>
      </c>
      <c r="E4011" t="s">
        <v>54</v>
      </c>
      <c r="F4011" t="s">
        <v>55</v>
      </c>
      <c r="G4011" t="s">
        <v>101</v>
      </c>
      <c r="H4011" t="s">
        <v>101</v>
      </c>
      <c r="I4011" t="s">
        <v>57</v>
      </c>
      <c r="J4011" t="s">
        <v>403</v>
      </c>
      <c r="K4011" t="s">
        <v>142</v>
      </c>
      <c r="L4011" t="s">
        <v>34</v>
      </c>
      <c r="M4011" t="s">
        <v>2792</v>
      </c>
      <c r="N4011" t="s">
        <v>59</v>
      </c>
      <c r="O4011" t="s">
        <v>70</v>
      </c>
      <c r="P4011" t="s">
        <v>403</v>
      </c>
      <c r="Q4011" t="s">
        <v>142</v>
      </c>
      <c r="R4011" t="s">
        <v>57</v>
      </c>
      <c r="S4011" t="s">
        <v>9739</v>
      </c>
      <c r="V4011" t="s">
        <v>42</v>
      </c>
      <c r="AL4011" t="s">
        <v>43</v>
      </c>
    </row>
    <row r="4012" spans="1:38" x14ac:dyDescent="0.25">
      <c r="A4012">
        <v>4010</v>
      </c>
      <c r="B4012" t="s">
        <v>9740</v>
      </c>
      <c r="C4012" s="6" t="s">
        <v>1535</v>
      </c>
      <c r="D4012">
        <v>66</v>
      </c>
      <c r="E4012" t="s">
        <v>54</v>
      </c>
      <c r="F4012" t="s">
        <v>55</v>
      </c>
      <c r="G4012" t="s">
        <v>909</v>
      </c>
      <c r="H4012" t="s">
        <v>93</v>
      </c>
      <c r="I4012" t="s">
        <v>57</v>
      </c>
      <c r="J4012" t="s">
        <v>909</v>
      </c>
      <c r="K4012" t="s">
        <v>93</v>
      </c>
      <c r="L4012" t="s">
        <v>70</v>
      </c>
      <c r="N4012" t="s">
        <v>170</v>
      </c>
      <c r="O4012" t="s">
        <v>70</v>
      </c>
      <c r="P4012" t="s">
        <v>909</v>
      </c>
      <c r="Q4012" t="s">
        <v>93</v>
      </c>
      <c r="S4012" t="s">
        <v>9741</v>
      </c>
      <c r="U4012" t="s">
        <v>42</v>
      </c>
      <c r="AC4012" t="s">
        <v>42</v>
      </c>
      <c r="AK4012" t="s">
        <v>42</v>
      </c>
      <c r="AL4012" t="s">
        <v>43</v>
      </c>
    </row>
    <row r="4013" spans="1:38" x14ac:dyDescent="0.25">
      <c r="A4013">
        <v>4011</v>
      </c>
      <c r="B4013" t="s">
        <v>9742</v>
      </c>
      <c r="C4013" s="6" t="s">
        <v>3345</v>
      </c>
      <c r="D4013">
        <v>41</v>
      </c>
      <c r="E4013" t="s">
        <v>46</v>
      </c>
      <c r="F4013" t="s">
        <v>55</v>
      </c>
      <c r="G4013" t="s">
        <v>146</v>
      </c>
      <c r="H4013" t="s">
        <v>49</v>
      </c>
      <c r="I4013" t="s">
        <v>57</v>
      </c>
      <c r="J4013" t="s">
        <v>146</v>
      </c>
      <c r="K4013" t="s">
        <v>49</v>
      </c>
      <c r="L4013" t="s">
        <v>70</v>
      </c>
      <c r="N4013" t="s">
        <v>166</v>
      </c>
      <c r="O4013" t="s">
        <v>70</v>
      </c>
      <c r="P4013" t="s">
        <v>146</v>
      </c>
      <c r="Q4013" t="s">
        <v>49</v>
      </c>
      <c r="R4013" t="s">
        <v>57</v>
      </c>
      <c r="S4013" t="s">
        <v>9743</v>
      </c>
      <c r="V4013" t="s">
        <v>42</v>
      </c>
      <c r="Y4013" t="s">
        <v>42</v>
      </c>
      <c r="AC4013" t="s">
        <v>42</v>
      </c>
      <c r="AE4013" t="s">
        <v>42</v>
      </c>
      <c r="AL4013" t="s">
        <v>43</v>
      </c>
    </row>
    <row r="4014" spans="1:38" x14ac:dyDescent="0.25">
      <c r="A4014">
        <v>4012</v>
      </c>
      <c r="B4014" t="s">
        <v>9744</v>
      </c>
      <c r="C4014" s="6" t="s">
        <v>9745</v>
      </c>
      <c r="D4014">
        <v>62</v>
      </c>
      <c r="E4014" t="s">
        <v>46</v>
      </c>
      <c r="F4014" t="s">
        <v>55</v>
      </c>
      <c r="G4014" t="s">
        <v>4061</v>
      </c>
      <c r="H4014" t="s">
        <v>82</v>
      </c>
      <c r="I4014" t="s">
        <v>57</v>
      </c>
      <c r="J4014" t="s">
        <v>178</v>
      </c>
      <c r="K4014" t="s">
        <v>82</v>
      </c>
      <c r="L4014" t="s">
        <v>50</v>
      </c>
      <c r="N4014" t="s">
        <v>59</v>
      </c>
      <c r="O4014" t="s">
        <v>34</v>
      </c>
      <c r="P4014" t="s">
        <v>178</v>
      </c>
      <c r="Q4014" t="s">
        <v>82</v>
      </c>
      <c r="R4014" t="s">
        <v>57</v>
      </c>
      <c r="S4014" t="s">
        <v>1829</v>
      </c>
      <c r="AJ4014" t="s">
        <v>42</v>
      </c>
      <c r="AL4014" t="s">
        <v>43</v>
      </c>
    </row>
    <row r="4015" spans="1:38" x14ac:dyDescent="0.25">
      <c r="A4015">
        <v>4013</v>
      </c>
      <c r="B4015" t="s">
        <v>9746</v>
      </c>
      <c r="C4015" s="6" t="s">
        <v>1573</v>
      </c>
      <c r="D4015">
        <v>29</v>
      </c>
      <c r="E4015" t="s">
        <v>46</v>
      </c>
      <c r="F4015" t="s">
        <v>55</v>
      </c>
      <c r="G4015" t="s">
        <v>422</v>
      </c>
      <c r="H4015" t="s">
        <v>82</v>
      </c>
      <c r="I4015" t="s">
        <v>57</v>
      </c>
      <c r="J4015" t="s">
        <v>422</v>
      </c>
      <c r="L4015" t="s">
        <v>70</v>
      </c>
      <c r="N4015" t="s">
        <v>927</v>
      </c>
      <c r="O4015" t="s">
        <v>70</v>
      </c>
      <c r="P4015" t="s">
        <v>422</v>
      </c>
      <c r="S4015" t="s">
        <v>159</v>
      </c>
      <c r="U4015" t="s">
        <v>42</v>
      </c>
      <c r="W4015" t="s">
        <v>42</v>
      </c>
      <c r="AK4015" t="s">
        <v>42</v>
      </c>
      <c r="AL4015" t="s">
        <v>43</v>
      </c>
    </row>
    <row r="4016" spans="1:38" x14ac:dyDescent="0.25">
      <c r="A4016">
        <v>4014</v>
      </c>
      <c r="B4016" t="s">
        <v>9747</v>
      </c>
      <c r="C4016" s="6" t="s">
        <v>8030</v>
      </c>
      <c r="D4016">
        <v>60</v>
      </c>
      <c r="E4016" t="s">
        <v>46</v>
      </c>
      <c r="F4016" t="s">
        <v>55</v>
      </c>
      <c r="G4016" t="s">
        <v>1500</v>
      </c>
      <c r="H4016" t="s">
        <v>82</v>
      </c>
      <c r="J4016" t="s">
        <v>1500</v>
      </c>
      <c r="K4016" t="s">
        <v>82</v>
      </c>
      <c r="L4016" t="s">
        <v>70</v>
      </c>
      <c r="N4016" t="s">
        <v>59</v>
      </c>
      <c r="O4016" t="s">
        <v>70</v>
      </c>
      <c r="S4016" t="s">
        <v>9748</v>
      </c>
      <c r="U4016" t="s">
        <v>42</v>
      </c>
      <c r="Y4016" t="s">
        <v>42</v>
      </c>
      <c r="AL4016" t="s">
        <v>43</v>
      </c>
    </row>
    <row r="4017" spans="1:38" x14ac:dyDescent="0.25">
      <c r="A4017">
        <v>4015</v>
      </c>
      <c r="B4017" t="s">
        <v>9749</v>
      </c>
      <c r="C4017" s="6" t="s">
        <v>7494</v>
      </c>
      <c r="D4017">
        <v>51</v>
      </c>
      <c r="E4017" t="s">
        <v>54</v>
      </c>
      <c r="F4017" t="s">
        <v>55</v>
      </c>
      <c r="G4017" t="s">
        <v>192</v>
      </c>
      <c r="H4017" t="s">
        <v>82</v>
      </c>
      <c r="I4017" t="s">
        <v>57</v>
      </c>
      <c r="J4017" t="s">
        <v>192</v>
      </c>
      <c r="L4017" t="s">
        <v>70</v>
      </c>
      <c r="N4017" t="s">
        <v>69</v>
      </c>
      <c r="O4017" t="s">
        <v>70</v>
      </c>
      <c r="P4017" t="s">
        <v>192</v>
      </c>
      <c r="S4017" t="s">
        <v>9750</v>
      </c>
      <c r="U4017" t="s">
        <v>42</v>
      </c>
      <c r="W4017" t="s">
        <v>42</v>
      </c>
      <c r="AK4017" t="s">
        <v>42</v>
      </c>
      <c r="AL4017" t="s">
        <v>43</v>
      </c>
    </row>
    <row r="4018" spans="1:38" x14ac:dyDescent="0.25">
      <c r="A4018">
        <v>4016</v>
      </c>
      <c r="B4018" t="s">
        <v>9751</v>
      </c>
      <c r="C4018" s="6" t="s">
        <v>1560</v>
      </c>
      <c r="D4018">
        <v>37</v>
      </c>
      <c r="E4018" t="s">
        <v>46</v>
      </c>
      <c r="F4018" t="s">
        <v>55</v>
      </c>
      <c r="G4018" t="s">
        <v>267</v>
      </c>
      <c r="H4018" t="s">
        <v>142</v>
      </c>
      <c r="I4018" t="s">
        <v>57</v>
      </c>
      <c r="J4018" t="s">
        <v>3609</v>
      </c>
      <c r="K4018" t="s">
        <v>251</v>
      </c>
      <c r="L4018" t="s">
        <v>34</v>
      </c>
      <c r="O4018" t="s">
        <v>298</v>
      </c>
      <c r="P4018" t="s">
        <v>3609</v>
      </c>
      <c r="Q4018" t="s">
        <v>251</v>
      </c>
      <c r="R4018" t="s">
        <v>57</v>
      </c>
      <c r="S4018" t="s">
        <v>6519</v>
      </c>
      <c r="U4018" t="s">
        <v>42</v>
      </c>
      <c r="AK4018" t="s">
        <v>42</v>
      </c>
      <c r="AL4018" t="s">
        <v>43</v>
      </c>
    </row>
    <row r="4019" spans="1:38" x14ac:dyDescent="0.25">
      <c r="A4019">
        <v>4017</v>
      </c>
      <c r="B4019" t="s">
        <v>9752</v>
      </c>
      <c r="C4019" s="6" t="s">
        <v>2271</v>
      </c>
      <c r="D4019">
        <v>49</v>
      </c>
      <c r="E4019" t="s">
        <v>54</v>
      </c>
      <c r="F4019" t="s">
        <v>55</v>
      </c>
      <c r="J4019" t="s">
        <v>82</v>
      </c>
      <c r="K4019" t="s">
        <v>82</v>
      </c>
      <c r="L4019" t="s">
        <v>34</v>
      </c>
      <c r="M4019" t="s">
        <v>9753</v>
      </c>
      <c r="N4019" t="s">
        <v>59</v>
      </c>
      <c r="O4019" t="s">
        <v>34</v>
      </c>
      <c r="P4019" t="s">
        <v>82</v>
      </c>
      <c r="Q4019" t="s">
        <v>82</v>
      </c>
      <c r="S4019" t="s">
        <v>9754</v>
      </c>
      <c r="V4019" t="s">
        <v>42</v>
      </c>
      <c r="AC4019" t="s">
        <v>42</v>
      </c>
      <c r="AL4019" t="s">
        <v>43</v>
      </c>
    </row>
    <row r="4020" spans="1:38" x14ac:dyDescent="0.25">
      <c r="A4020">
        <v>4018</v>
      </c>
      <c r="B4020" t="s">
        <v>9755</v>
      </c>
      <c r="C4020" s="6" t="s">
        <v>1977</v>
      </c>
      <c r="D4020">
        <v>46</v>
      </c>
      <c r="E4020" t="s">
        <v>46</v>
      </c>
      <c r="F4020" t="s">
        <v>55</v>
      </c>
      <c r="G4020" t="s">
        <v>201</v>
      </c>
      <c r="H4020" t="s">
        <v>202</v>
      </c>
      <c r="I4020" t="s">
        <v>57</v>
      </c>
      <c r="J4020" t="s">
        <v>201</v>
      </c>
      <c r="K4020" t="s">
        <v>202</v>
      </c>
      <c r="L4020" t="s">
        <v>50</v>
      </c>
      <c r="N4020" t="s">
        <v>350</v>
      </c>
      <c r="O4020" t="s">
        <v>70</v>
      </c>
      <c r="P4020" t="s">
        <v>201</v>
      </c>
      <c r="Q4020" t="s">
        <v>202</v>
      </c>
      <c r="S4020" t="s">
        <v>1925</v>
      </c>
      <c r="U4020" t="s">
        <v>42</v>
      </c>
      <c r="V4020" t="s">
        <v>42</v>
      </c>
      <c r="W4020" t="s">
        <v>42</v>
      </c>
      <c r="AK4020" t="s">
        <v>42</v>
      </c>
      <c r="AL4020" t="s">
        <v>43</v>
      </c>
    </row>
    <row r="4021" spans="1:38" x14ac:dyDescent="0.25">
      <c r="A4021">
        <v>4019</v>
      </c>
      <c r="B4021" t="s">
        <v>9756</v>
      </c>
      <c r="C4021" s="6" t="s">
        <v>6995</v>
      </c>
      <c r="D4021">
        <v>41</v>
      </c>
      <c r="E4021" t="s">
        <v>46</v>
      </c>
      <c r="F4021" t="s">
        <v>55</v>
      </c>
      <c r="G4021" t="s">
        <v>208</v>
      </c>
      <c r="H4021" t="s">
        <v>93</v>
      </c>
      <c r="I4021" t="s">
        <v>57</v>
      </c>
      <c r="J4021" t="s">
        <v>208</v>
      </c>
      <c r="K4021" t="s">
        <v>93</v>
      </c>
      <c r="L4021" t="s">
        <v>34</v>
      </c>
      <c r="M4021" t="s">
        <v>9757</v>
      </c>
      <c r="N4021" t="s">
        <v>59</v>
      </c>
      <c r="O4021" t="s">
        <v>2583</v>
      </c>
      <c r="P4021" t="s">
        <v>208</v>
      </c>
      <c r="Q4021" t="s">
        <v>93</v>
      </c>
      <c r="R4021" t="s">
        <v>57</v>
      </c>
      <c r="S4021" t="s">
        <v>2185</v>
      </c>
      <c r="W4021" t="s">
        <v>42</v>
      </c>
      <c r="AC4021" t="s">
        <v>42</v>
      </c>
      <c r="AL4021" t="s">
        <v>43</v>
      </c>
    </row>
    <row r="4022" spans="1:38" x14ac:dyDescent="0.25">
      <c r="A4022">
        <v>4020</v>
      </c>
      <c r="B4022" t="s">
        <v>9758</v>
      </c>
      <c r="C4022" s="6" t="s">
        <v>9759</v>
      </c>
      <c r="D4022">
        <v>27</v>
      </c>
      <c r="E4022" t="s">
        <v>46</v>
      </c>
      <c r="F4022" t="s">
        <v>55</v>
      </c>
      <c r="G4022" t="s">
        <v>442</v>
      </c>
      <c r="J4022" t="s">
        <v>442</v>
      </c>
      <c r="K4022" t="s">
        <v>49</v>
      </c>
      <c r="L4022" t="s">
        <v>70</v>
      </c>
      <c r="N4022" t="s">
        <v>9760</v>
      </c>
      <c r="O4022" t="s">
        <v>70</v>
      </c>
      <c r="S4022" t="s">
        <v>9761</v>
      </c>
      <c r="U4022" t="s">
        <v>42</v>
      </c>
      <c r="Y4022" t="s">
        <v>42</v>
      </c>
      <c r="AC4022" t="s">
        <v>42</v>
      </c>
      <c r="AL4022" t="s">
        <v>43</v>
      </c>
    </row>
    <row r="4023" spans="1:38" x14ac:dyDescent="0.25">
      <c r="A4023">
        <v>4021</v>
      </c>
      <c r="B4023" t="s">
        <v>9762</v>
      </c>
      <c r="C4023" s="6" t="s">
        <v>1921</v>
      </c>
      <c r="D4023">
        <v>56</v>
      </c>
      <c r="E4023" t="s">
        <v>46</v>
      </c>
      <c r="F4023" t="s">
        <v>55</v>
      </c>
      <c r="G4023" t="s">
        <v>749</v>
      </c>
      <c r="H4023" t="s">
        <v>82</v>
      </c>
      <c r="I4023" t="s">
        <v>57</v>
      </c>
      <c r="J4023" t="s">
        <v>749</v>
      </c>
      <c r="K4023" t="s">
        <v>82</v>
      </c>
      <c r="L4023" t="s">
        <v>70</v>
      </c>
      <c r="O4023" t="s">
        <v>70</v>
      </c>
      <c r="S4023" t="s">
        <v>9763</v>
      </c>
      <c r="U4023" t="s">
        <v>42</v>
      </c>
      <c r="W4023" t="s">
        <v>42</v>
      </c>
      <c r="Y4023" t="s">
        <v>42</v>
      </c>
      <c r="AC4023" t="s">
        <v>42</v>
      </c>
      <c r="AK4023" t="s">
        <v>42</v>
      </c>
      <c r="AL4023" t="s">
        <v>43</v>
      </c>
    </row>
    <row r="4024" spans="1:38" x14ac:dyDescent="0.25">
      <c r="A4024">
        <v>4022</v>
      </c>
      <c r="B4024" t="s">
        <v>9764</v>
      </c>
      <c r="C4024" s="6" t="s">
        <v>1090</v>
      </c>
      <c r="D4024">
        <v>47</v>
      </c>
      <c r="E4024" t="s">
        <v>46</v>
      </c>
      <c r="F4024" t="s">
        <v>106</v>
      </c>
      <c r="G4024" t="s">
        <v>93</v>
      </c>
      <c r="H4024" t="s">
        <v>93</v>
      </c>
      <c r="J4024" t="s">
        <v>93</v>
      </c>
      <c r="K4024" t="s">
        <v>93</v>
      </c>
      <c r="L4024" t="s">
        <v>70</v>
      </c>
      <c r="N4024" t="s">
        <v>59</v>
      </c>
      <c r="O4024" t="s">
        <v>70</v>
      </c>
      <c r="S4024" t="s">
        <v>7647</v>
      </c>
      <c r="U4024" t="s">
        <v>42</v>
      </c>
      <c r="V4024" t="s">
        <v>42</v>
      </c>
      <c r="AD4024" t="s">
        <v>42</v>
      </c>
      <c r="AL4024" t="s">
        <v>43</v>
      </c>
    </row>
    <row r="4025" spans="1:38" x14ac:dyDescent="0.25">
      <c r="A4025">
        <v>4023</v>
      </c>
      <c r="B4025" t="s">
        <v>9765</v>
      </c>
      <c r="C4025" s="6" t="s">
        <v>1015</v>
      </c>
      <c r="D4025">
        <v>54</v>
      </c>
      <c r="E4025" t="s">
        <v>46</v>
      </c>
      <c r="F4025" t="s">
        <v>55</v>
      </c>
      <c r="G4025" t="s">
        <v>93</v>
      </c>
      <c r="H4025" t="s">
        <v>93</v>
      </c>
      <c r="I4025" t="s">
        <v>57</v>
      </c>
      <c r="J4025" t="s">
        <v>93</v>
      </c>
      <c r="K4025" t="s">
        <v>93</v>
      </c>
      <c r="L4025" t="s">
        <v>70</v>
      </c>
      <c r="N4025" t="s">
        <v>102</v>
      </c>
      <c r="O4025" t="s">
        <v>70</v>
      </c>
      <c r="P4025" t="s">
        <v>93</v>
      </c>
      <c r="Q4025" t="s">
        <v>93</v>
      </c>
      <c r="S4025" t="s">
        <v>9766</v>
      </c>
      <c r="AG4025" t="s">
        <v>42</v>
      </c>
      <c r="AK4025" t="s">
        <v>42</v>
      </c>
      <c r="AL4025" t="s">
        <v>43</v>
      </c>
    </row>
    <row r="4026" spans="1:38" x14ac:dyDescent="0.25">
      <c r="A4026">
        <v>4024</v>
      </c>
      <c r="B4026" t="s">
        <v>9767</v>
      </c>
      <c r="C4026" s="6" t="s">
        <v>9768</v>
      </c>
      <c r="D4026">
        <v>33</v>
      </c>
      <c r="E4026" t="s">
        <v>46</v>
      </c>
      <c r="F4026" t="s">
        <v>55</v>
      </c>
      <c r="G4026" t="s">
        <v>305</v>
      </c>
      <c r="H4026" t="s">
        <v>93</v>
      </c>
      <c r="I4026" t="s">
        <v>57</v>
      </c>
      <c r="J4026" t="s">
        <v>305</v>
      </c>
      <c r="L4026" t="s">
        <v>70</v>
      </c>
      <c r="N4026" t="s">
        <v>927</v>
      </c>
      <c r="O4026" t="s">
        <v>70</v>
      </c>
      <c r="P4026" t="s">
        <v>305</v>
      </c>
      <c r="S4026" t="s">
        <v>9769</v>
      </c>
      <c r="W4026" t="s">
        <v>42</v>
      </c>
      <c r="Y4026" t="s">
        <v>42</v>
      </c>
      <c r="AC4026" t="s">
        <v>42</v>
      </c>
      <c r="AD4026" t="s">
        <v>42</v>
      </c>
      <c r="AK4026" t="s">
        <v>42</v>
      </c>
      <c r="AL4026" t="s">
        <v>43</v>
      </c>
    </row>
    <row r="4027" spans="1:38" x14ac:dyDescent="0.25">
      <c r="A4027">
        <v>4025</v>
      </c>
      <c r="B4027" t="s">
        <v>9770</v>
      </c>
      <c r="C4027" s="6" t="s">
        <v>9771</v>
      </c>
      <c r="D4027">
        <v>47</v>
      </c>
      <c r="E4027" t="s">
        <v>46</v>
      </c>
      <c r="F4027" t="s">
        <v>55</v>
      </c>
      <c r="G4027" t="s">
        <v>1049</v>
      </c>
      <c r="J4027" t="s">
        <v>1740</v>
      </c>
      <c r="L4027" t="s">
        <v>50</v>
      </c>
      <c r="N4027" t="s">
        <v>59</v>
      </c>
      <c r="O4027" t="s">
        <v>70</v>
      </c>
      <c r="S4027" t="s">
        <v>9772</v>
      </c>
      <c r="U4027" t="s">
        <v>42</v>
      </c>
      <c r="Y4027" t="s">
        <v>42</v>
      </c>
      <c r="AC4027" t="s">
        <v>42</v>
      </c>
      <c r="AL4027" t="s">
        <v>43</v>
      </c>
    </row>
    <row r="4028" spans="1:38" x14ac:dyDescent="0.25">
      <c r="A4028">
        <v>4026</v>
      </c>
      <c r="B4028" t="s">
        <v>9773</v>
      </c>
      <c r="C4028" s="6" t="s">
        <v>3726</v>
      </c>
      <c r="D4028">
        <v>51</v>
      </c>
      <c r="E4028" t="s">
        <v>46</v>
      </c>
      <c r="F4028" t="s">
        <v>55</v>
      </c>
      <c r="G4028" t="s">
        <v>5480</v>
      </c>
      <c r="H4028" t="s">
        <v>137</v>
      </c>
      <c r="I4028" t="s">
        <v>57</v>
      </c>
      <c r="J4028" t="s">
        <v>5480</v>
      </c>
      <c r="K4028" t="s">
        <v>137</v>
      </c>
      <c r="L4028" t="s">
        <v>70</v>
      </c>
      <c r="N4028" t="s">
        <v>59</v>
      </c>
      <c r="O4028" t="s">
        <v>70</v>
      </c>
      <c r="P4028" t="s">
        <v>5480</v>
      </c>
      <c r="Q4028" t="s">
        <v>137</v>
      </c>
      <c r="R4028" t="s">
        <v>57</v>
      </c>
      <c r="S4028" t="s">
        <v>9774</v>
      </c>
      <c r="Y4028" t="s">
        <v>42</v>
      </c>
      <c r="AA4028" t="s">
        <v>42</v>
      </c>
      <c r="AC4028" t="s">
        <v>42</v>
      </c>
      <c r="AG4028" t="s">
        <v>42</v>
      </c>
      <c r="AL4028" t="s">
        <v>43</v>
      </c>
    </row>
    <row r="4029" spans="1:38" x14ac:dyDescent="0.25">
      <c r="A4029">
        <v>4027</v>
      </c>
      <c r="B4029" t="s">
        <v>9775</v>
      </c>
      <c r="C4029" s="6" t="s">
        <v>591</v>
      </c>
      <c r="D4029">
        <v>35</v>
      </c>
      <c r="E4029" t="s">
        <v>46</v>
      </c>
      <c r="F4029" t="s">
        <v>55</v>
      </c>
      <c r="G4029" t="s">
        <v>82</v>
      </c>
      <c r="H4029" t="s">
        <v>82</v>
      </c>
      <c r="I4029" t="s">
        <v>57</v>
      </c>
      <c r="J4029" t="s">
        <v>82</v>
      </c>
      <c r="L4029" t="s">
        <v>70</v>
      </c>
      <c r="N4029" t="s">
        <v>59</v>
      </c>
      <c r="O4029" t="s">
        <v>70</v>
      </c>
      <c r="P4029" t="s">
        <v>82</v>
      </c>
      <c r="S4029" t="s">
        <v>9776</v>
      </c>
      <c r="W4029" t="s">
        <v>42</v>
      </c>
      <c r="AK4029" t="s">
        <v>42</v>
      </c>
      <c r="AL4029" t="s">
        <v>43</v>
      </c>
    </row>
    <row r="4030" spans="1:38" x14ac:dyDescent="0.25">
      <c r="A4030">
        <v>4028</v>
      </c>
      <c r="B4030" t="s">
        <v>9777</v>
      </c>
      <c r="C4030" s="6" t="s">
        <v>8009</v>
      </c>
      <c r="D4030">
        <v>57</v>
      </c>
      <c r="E4030" t="s">
        <v>54</v>
      </c>
      <c r="F4030" t="s">
        <v>47</v>
      </c>
      <c r="G4030" t="s">
        <v>208</v>
      </c>
      <c r="H4030" t="s">
        <v>93</v>
      </c>
      <c r="I4030" t="s">
        <v>57</v>
      </c>
      <c r="J4030" t="s">
        <v>208</v>
      </c>
      <c r="K4030" t="s">
        <v>93</v>
      </c>
      <c r="L4030" t="s">
        <v>50</v>
      </c>
      <c r="N4030" t="s">
        <v>59</v>
      </c>
      <c r="O4030" t="s">
        <v>186</v>
      </c>
      <c r="P4030" t="s">
        <v>208</v>
      </c>
      <c r="Q4030" t="s">
        <v>93</v>
      </c>
      <c r="S4030" t="s">
        <v>1732</v>
      </c>
      <c r="W4030" t="s">
        <v>42</v>
      </c>
      <c r="AA4030" t="s">
        <v>42</v>
      </c>
      <c r="AC4030" t="s">
        <v>42</v>
      </c>
      <c r="AF4030" t="s">
        <v>42</v>
      </c>
      <c r="AK4030" t="s">
        <v>42</v>
      </c>
      <c r="AL4030" t="s">
        <v>43</v>
      </c>
    </row>
    <row r="4031" spans="1:38" x14ac:dyDescent="0.25">
      <c r="A4031">
        <v>4029</v>
      </c>
      <c r="B4031" t="s">
        <v>9778</v>
      </c>
      <c r="C4031" s="6" t="s">
        <v>2003</v>
      </c>
      <c r="D4031">
        <v>24</v>
      </c>
      <c r="E4031" t="s">
        <v>46</v>
      </c>
      <c r="F4031" t="s">
        <v>55</v>
      </c>
      <c r="G4031" t="s">
        <v>9779</v>
      </c>
      <c r="H4031" t="s">
        <v>82</v>
      </c>
      <c r="I4031" t="s">
        <v>57</v>
      </c>
      <c r="J4031" t="s">
        <v>9779</v>
      </c>
      <c r="K4031" t="s">
        <v>82</v>
      </c>
      <c r="L4031" t="s">
        <v>70</v>
      </c>
      <c r="N4031" t="s">
        <v>166</v>
      </c>
      <c r="O4031" t="s">
        <v>975</v>
      </c>
      <c r="P4031" t="s">
        <v>9779</v>
      </c>
      <c r="Q4031" t="s">
        <v>82</v>
      </c>
      <c r="S4031" t="s">
        <v>9780</v>
      </c>
      <c r="T4031" t="s">
        <v>204</v>
      </c>
      <c r="U4031" t="s">
        <v>42</v>
      </c>
      <c r="V4031" t="s">
        <v>42</v>
      </c>
      <c r="W4031" t="s">
        <v>42</v>
      </c>
      <c r="AE4031" t="s">
        <v>42</v>
      </c>
      <c r="AI4031" t="s">
        <v>257</v>
      </c>
      <c r="AK4031" t="s">
        <v>42</v>
      </c>
      <c r="AL4031" t="s">
        <v>43</v>
      </c>
    </row>
    <row r="4032" spans="1:38" x14ac:dyDescent="0.25">
      <c r="A4032">
        <v>4030</v>
      </c>
      <c r="B4032" t="s">
        <v>9781</v>
      </c>
      <c r="C4032" s="6" t="s">
        <v>655</v>
      </c>
      <c r="D4032">
        <v>36</v>
      </c>
      <c r="E4032" t="s">
        <v>46</v>
      </c>
      <c r="F4032" t="s">
        <v>55</v>
      </c>
      <c r="G4032" t="s">
        <v>208</v>
      </c>
      <c r="H4032" t="s">
        <v>93</v>
      </c>
      <c r="I4032" t="s">
        <v>57</v>
      </c>
      <c r="J4032" t="s">
        <v>208</v>
      </c>
      <c r="K4032" t="s">
        <v>93</v>
      </c>
      <c r="L4032" t="s">
        <v>50</v>
      </c>
      <c r="N4032" t="s">
        <v>350</v>
      </c>
      <c r="O4032" t="s">
        <v>70</v>
      </c>
      <c r="P4032" t="s">
        <v>208</v>
      </c>
      <c r="Q4032" t="s">
        <v>93</v>
      </c>
      <c r="R4032" t="s">
        <v>57</v>
      </c>
      <c r="S4032" t="s">
        <v>3476</v>
      </c>
      <c r="U4032" t="s">
        <v>42</v>
      </c>
      <c r="W4032" t="s">
        <v>42</v>
      </c>
      <c r="AA4032" t="s">
        <v>42</v>
      </c>
      <c r="AL4032" t="s">
        <v>43</v>
      </c>
    </row>
    <row r="4033" spans="1:38" x14ac:dyDescent="0.25">
      <c r="A4033">
        <v>4031</v>
      </c>
      <c r="B4033" t="s">
        <v>9782</v>
      </c>
      <c r="C4033" s="6" t="s">
        <v>1160</v>
      </c>
      <c r="D4033">
        <v>31</v>
      </c>
      <c r="E4033" t="s">
        <v>46</v>
      </c>
      <c r="F4033" t="s">
        <v>55</v>
      </c>
      <c r="G4033" t="s">
        <v>9783</v>
      </c>
      <c r="H4033" t="s">
        <v>9784</v>
      </c>
      <c r="I4033" t="s">
        <v>9785</v>
      </c>
      <c r="J4033" t="s">
        <v>82</v>
      </c>
      <c r="K4033" t="s">
        <v>82</v>
      </c>
      <c r="L4033" t="s">
        <v>50</v>
      </c>
      <c r="N4033" t="s">
        <v>59</v>
      </c>
      <c r="O4033" t="s">
        <v>210</v>
      </c>
      <c r="P4033" t="s">
        <v>82</v>
      </c>
      <c r="Q4033" t="s">
        <v>82</v>
      </c>
      <c r="R4033" t="s">
        <v>57</v>
      </c>
      <c r="S4033" t="s">
        <v>9786</v>
      </c>
      <c r="W4033" t="s">
        <v>42</v>
      </c>
      <c r="AC4033" t="s">
        <v>42</v>
      </c>
      <c r="AL4033" t="s">
        <v>43</v>
      </c>
    </row>
    <row r="4034" spans="1:38" x14ac:dyDescent="0.25">
      <c r="A4034">
        <v>4032</v>
      </c>
      <c r="B4034" t="s">
        <v>9787</v>
      </c>
      <c r="C4034" s="6" t="s">
        <v>459</v>
      </c>
      <c r="D4034">
        <v>60</v>
      </c>
      <c r="E4034" t="s">
        <v>46</v>
      </c>
      <c r="F4034" t="s">
        <v>55</v>
      </c>
      <c r="G4034" t="s">
        <v>2496</v>
      </c>
      <c r="H4034" t="s">
        <v>251</v>
      </c>
      <c r="I4034" t="s">
        <v>57</v>
      </c>
      <c r="J4034" t="s">
        <v>267</v>
      </c>
      <c r="K4034" t="s">
        <v>142</v>
      </c>
      <c r="L4034" t="s">
        <v>50</v>
      </c>
      <c r="N4034" t="s">
        <v>59</v>
      </c>
      <c r="O4034" t="s">
        <v>70</v>
      </c>
      <c r="P4034" t="s">
        <v>2496</v>
      </c>
      <c r="Q4034" t="s">
        <v>251</v>
      </c>
      <c r="S4034" t="s">
        <v>517</v>
      </c>
      <c r="U4034" t="s">
        <v>42</v>
      </c>
      <c r="V4034" t="s">
        <v>42</v>
      </c>
      <c r="AK4034" t="s">
        <v>42</v>
      </c>
      <c r="AL4034" t="s">
        <v>43</v>
      </c>
    </row>
    <row r="4035" spans="1:38" x14ac:dyDescent="0.25">
      <c r="A4035">
        <v>4033</v>
      </c>
      <c r="B4035" t="s">
        <v>9788</v>
      </c>
      <c r="C4035" s="6" t="s">
        <v>1930</v>
      </c>
      <c r="D4035">
        <v>39</v>
      </c>
      <c r="E4035" t="s">
        <v>46</v>
      </c>
      <c r="F4035" t="s">
        <v>55</v>
      </c>
      <c r="G4035" t="s">
        <v>574</v>
      </c>
      <c r="H4035" t="s">
        <v>251</v>
      </c>
      <c r="I4035" t="s">
        <v>57</v>
      </c>
      <c r="J4035" t="s">
        <v>574</v>
      </c>
      <c r="K4035" t="s">
        <v>251</v>
      </c>
      <c r="L4035" t="s">
        <v>70</v>
      </c>
      <c r="O4035" t="s">
        <v>70</v>
      </c>
      <c r="P4035" t="s">
        <v>574</v>
      </c>
      <c r="Q4035" t="s">
        <v>251</v>
      </c>
      <c r="R4035" t="s">
        <v>57</v>
      </c>
      <c r="S4035" t="s">
        <v>9789</v>
      </c>
      <c r="AA4035" t="s">
        <v>42</v>
      </c>
      <c r="AI4035" t="s">
        <v>9790</v>
      </c>
      <c r="AL4035" t="s">
        <v>43</v>
      </c>
    </row>
    <row r="4036" spans="1:38" x14ac:dyDescent="0.25">
      <c r="A4036">
        <v>4034</v>
      </c>
      <c r="B4036" t="s">
        <v>9791</v>
      </c>
      <c r="C4036" s="6" t="s">
        <v>3806</v>
      </c>
      <c r="D4036">
        <v>50</v>
      </c>
      <c r="E4036" t="s">
        <v>46</v>
      </c>
      <c r="F4036" t="s">
        <v>55</v>
      </c>
      <c r="G4036" t="s">
        <v>245</v>
      </c>
      <c r="H4036" t="s">
        <v>93</v>
      </c>
      <c r="I4036" t="s">
        <v>57</v>
      </c>
      <c r="J4036" t="s">
        <v>245</v>
      </c>
      <c r="K4036" t="s">
        <v>93</v>
      </c>
      <c r="L4036" t="s">
        <v>70</v>
      </c>
      <c r="N4036" t="s">
        <v>59</v>
      </c>
      <c r="O4036" t="s">
        <v>70</v>
      </c>
      <c r="P4036" t="s">
        <v>245</v>
      </c>
      <c r="Q4036" t="s">
        <v>93</v>
      </c>
      <c r="R4036" t="s">
        <v>57</v>
      </c>
      <c r="S4036" t="s">
        <v>9792</v>
      </c>
      <c r="U4036" t="s">
        <v>42</v>
      </c>
      <c r="AC4036" t="s">
        <v>42</v>
      </c>
      <c r="AL4036" t="s">
        <v>43</v>
      </c>
    </row>
    <row r="4037" spans="1:38" x14ac:dyDescent="0.25">
      <c r="A4037">
        <v>4035</v>
      </c>
      <c r="B4037" t="s">
        <v>9793</v>
      </c>
      <c r="C4037" s="6" t="s">
        <v>1685</v>
      </c>
      <c r="D4037">
        <v>53</v>
      </c>
      <c r="E4037" t="s">
        <v>54</v>
      </c>
      <c r="F4037" t="s">
        <v>55</v>
      </c>
      <c r="G4037" t="s">
        <v>624</v>
      </c>
      <c r="H4037" t="s">
        <v>93</v>
      </c>
      <c r="I4037" t="s">
        <v>57</v>
      </c>
      <c r="J4037" t="s">
        <v>624</v>
      </c>
      <c r="K4037" t="s">
        <v>93</v>
      </c>
      <c r="L4037" t="s">
        <v>70</v>
      </c>
      <c r="O4037" t="s">
        <v>70</v>
      </c>
      <c r="S4037" t="s">
        <v>9794</v>
      </c>
      <c r="Y4037" t="s">
        <v>42</v>
      </c>
      <c r="AC4037" t="s">
        <v>42</v>
      </c>
      <c r="AK4037" t="s">
        <v>42</v>
      </c>
      <c r="AL4037" t="s">
        <v>43</v>
      </c>
    </row>
    <row r="4038" spans="1:38" x14ac:dyDescent="0.25">
      <c r="A4038">
        <v>4036</v>
      </c>
      <c r="B4038" t="s">
        <v>9795</v>
      </c>
      <c r="C4038" s="6" t="s">
        <v>1134</v>
      </c>
      <c r="D4038">
        <v>60</v>
      </c>
      <c r="E4038" t="s">
        <v>46</v>
      </c>
      <c r="F4038" t="s">
        <v>47</v>
      </c>
      <c r="G4038" t="s">
        <v>93</v>
      </c>
      <c r="H4038" t="s">
        <v>93</v>
      </c>
      <c r="I4038" t="s">
        <v>57</v>
      </c>
      <c r="J4038" t="s">
        <v>93</v>
      </c>
      <c r="K4038" t="s">
        <v>93</v>
      </c>
      <c r="L4038" t="s">
        <v>70</v>
      </c>
      <c r="N4038" t="s">
        <v>166</v>
      </c>
      <c r="O4038" t="s">
        <v>411</v>
      </c>
      <c r="P4038" t="s">
        <v>93</v>
      </c>
      <c r="Q4038" t="s">
        <v>93</v>
      </c>
      <c r="S4038" t="s">
        <v>6819</v>
      </c>
      <c r="AD4038" t="s">
        <v>42</v>
      </c>
      <c r="AK4038" t="s">
        <v>42</v>
      </c>
      <c r="AL4038" t="s">
        <v>43</v>
      </c>
    </row>
    <row r="4039" spans="1:38" x14ac:dyDescent="0.25">
      <c r="A4039">
        <v>4037</v>
      </c>
      <c r="B4039" t="s">
        <v>9796</v>
      </c>
      <c r="C4039" s="6" t="s">
        <v>1778</v>
      </c>
      <c r="D4039">
        <v>21</v>
      </c>
      <c r="E4039" t="s">
        <v>46</v>
      </c>
      <c r="F4039" t="s">
        <v>55</v>
      </c>
      <c r="G4039" t="s">
        <v>291</v>
      </c>
      <c r="H4039" t="s">
        <v>49</v>
      </c>
      <c r="I4039" t="s">
        <v>57</v>
      </c>
      <c r="J4039" t="s">
        <v>468</v>
      </c>
      <c r="K4039" t="s">
        <v>202</v>
      </c>
      <c r="L4039" t="s">
        <v>34</v>
      </c>
      <c r="O4039" t="s">
        <v>287</v>
      </c>
      <c r="P4039" t="s">
        <v>468</v>
      </c>
      <c r="Q4039" t="s">
        <v>202</v>
      </c>
      <c r="R4039" t="s">
        <v>57</v>
      </c>
      <c r="S4039" t="s">
        <v>9797</v>
      </c>
      <c r="U4039" t="s">
        <v>42</v>
      </c>
      <c r="AA4039" t="s">
        <v>42</v>
      </c>
      <c r="AK4039" t="s">
        <v>42</v>
      </c>
      <c r="AL4039" t="s">
        <v>43</v>
      </c>
    </row>
    <row r="4040" spans="1:38" x14ac:dyDescent="0.25">
      <c r="A4040">
        <v>4038</v>
      </c>
      <c r="B4040" t="s">
        <v>9798</v>
      </c>
      <c r="C4040" s="6" t="s">
        <v>3425</v>
      </c>
      <c r="D4040">
        <v>54</v>
      </c>
      <c r="E4040" t="s">
        <v>46</v>
      </c>
      <c r="F4040" t="s">
        <v>55</v>
      </c>
      <c r="G4040" t="s">
        <v>165</v>
      </c>
      <c r="H4040" t="s">
        <v>93</v>
      </c>
      <c r="I4040" t="s">
        <v>57</v>
      </c>
      <c r="J4040" t="s">
        <v>136</v>
      </c>
      <c r="K4040" t="s">
        <v>137</v>
      </c>
      <c r="L4040" t="s">
        <v>50</v>
      </c>
      <c r="N4040" t="s">
        <v>166</v>
      </c>
      <c r="O4040" t="s">
        <v>60</v>
      </c>
      <c r="P4040" t="s">
        <v>61</v>
      </c>
      <c r="R4040" t="s">
        <v>57</v>
      </c>
      <c r="S4040" t="s">
        <v>412</v>
      </c>
      <c r="W4040" t="s">
        <v>42</v>
      </c>
      <c r="AL4040" t="s">
        <v>43</v>
      </c>
    </row>
    <row r="4041" spans="1:38" x14ac:dyDescent="0.25">
      <c r="A4041">
        <v>4039</v>
      </c>
      <c r="B4041" t="s">
        <v>9799</v>
      </c>
      <c r="C4041" s="6" t="s">
        <v>7697</v>
      </c>
      <c r="D4041">
        <v>49</v>
      </c>
      <c r="E4041" t="s">
        <v>46</v>
      </c>
      <c r="F4041" t="s">
        <v>106</v>
      </c>
      <c r="G4041" t="s">
        <v>267</v>
      </c>
      <c r="H4041" t="s">
        <v>142</v>
      </c>
      <c r="J4041" t="s">
        <v>267</v>
      </c>
      <c r="K4041" t="s">
        <v>142</v>
      </c>
      <c r="L4041" t="s">
        <v>34</v>
      </c>
      <c r="M4041" t="s">
        <v>4962</v>
      </c>
      <c r="N4041" t="s">
        <v>170</v>
      </c>
      <c r="O4041" t="s">
        <v>34</v>
      </c>
      <c r="S4041" t="s">
        <v>1867</v>
      </c>
      <c r="U4041" t="s">
        <v>42</v>
      </c>
      <c r="V4041" t="s">
        <v>42</v>
      </c>
      <c r="AL4041" t="s">
        <v>43</v>
      </c>
    </row>
    <row r="4042" spans="1:38" x14ac:dyDescent="0.25">
      <c r="A4042">
        <v>4040</v>
      </c>
      <c r="B4042" t="s">
        <v>9800</v>
      </c>
      <c r="C4042" s="6" t="s">
        <v>3857</v>
      </c>
      <c r="D4042">
        <v>47</v>
      </c>
      <c r="E4042" t="s">
        <v>46</v>
      </c>
      <c r="F4042" t="s">
        <v>55</v>
      </c>
      <c r="G4042" t="s">
        <v>146</v>
      </c>
      <c r="H4042" t="s">
        <v>49</v>
      </c>
      <c r="I4042" t="s">
        <v>57</v>
      </c>
      <c r="J4042" t="s">
        <v>146</v>
      </c>
      <c r="K4042" t="s">
        <v>49</v>
      </c>
      <c r="L4042" t="s">
        <v>70</v>
      </c>
      <c r="N4042" t="s">
        <v>170</v>
      </c>
      <c r="O4042" t="s">
        <v>70</v>
      </c>
      <c r="P4042" t="s">
        <v>146</v>
      </c>
      <c r="Q4042" t="s">
        <v>49</v>
      </c>
      <c r="S4042" t="s">
        <v>9801</v>
      </c>
      <c r="U4042" t="s">
        <v>42</v>
      </c>
      <c r="W4042" t="s">
        <v>42</v>
      </c>
      <c r="AK4042" t="s">
        <v>42</v>
      </c>
      <c r="AL4042" t="s">
        <v>43</v>
      </c>
    </row>
    <row r="4043" spans="1:38" x14ac:dyDescent="0.25">
      <c r="A4043">
        <v>4041</v>
      </c>
      <c r="B4043" t="s">
        <v>9802</v>
      </c>
      <c r="C4043" s="6" t="s">
        <v>2079</v>
      </c>
      <c r="D4043">
        <v>28</v>
      </c>
      <c r="E4043" t="s">
        <v>54</v>
      </c>
      <c r="F4043" t="s">
        <v>55</v>
      </c>
      <c r="G4043" t="s">
        <v>107</v>
      </c>
      <c r="H4043" t="s">
        <v>49</v>
      </c>
      <c r="I4043" t="s">
        <v>57</v>
      </c>
      <c r="J4043" t="s">
        <v>107</v>
      </c>
      <c r="K4043" t="s">
        <v>49</v>
      </c>
      <c r="L4043" t="s">
        <v>70</v>
      </c>
      <c r="N4043" t="s">
        <v>59</v>
      </c>
      <c r="O4043" t="s">
        <v>70</v>
      </c>
      <c r="P4043" t="s">
        <v>107</v>
      </c>
      <c r="Q4043" t="s">
        <v>49</v>
      </c>
      <c r="S4043" t="s">
        <v>9803</v>
      </c>
      <c r="U4043" t="s">
        <v>42</v>
      </c>
      <c r="W4043" t="s">
        <v>42</v>
      </c>
      <c r="AC4043" t="s">
        <v>42</v>
      </c>
      <c r="AK4043" t="s">
        <v>42</v>
      </c>
      <c r="AL4043" t="s">
        <v>43</v>
      </c>
    </row>
    <row r="4044" spans="1:38" x14ac:dyDescent="0.25">
      <c r="A4044">
        <v>4042</v>
      </c>
      <c r="B4044" t="s">
        <v>9804</v>
      </c>
      <c r="C4044" s="6" t="s">
        <v>2038</v>
      </c>
      <c r="D4044">
        <v>53</v>
      </c>
      <c r="E4044" t="s">
        <v>54</v>
      </c>
      <c r="F4044" t="s">
        <v>47</v>
      </c>
      <c r="G4044" t="s">
        <v>146</v>
      </c>
      <c r="H4044" t="s">
        <v>49</v>
      </c>
      <c r="I4044" t="s">
        <v>57</v>
      </c>
      <c r="J4044" t="s">
        <v>146</v>
      </c>
      <c r="L4044" t="s">
        <v>50</v>
      </c>
      <c r="N4044" t="s">
        <v>170</v>
      </c>
      <c r="O4044" t="s">
        <v>70</v>
      </c>
      <c r="P4044" t="s">
        <v>146</v>
      </c>
      <c r="S4044" t="s">
        <v>9805</v>
      </c>
      <c r="V4044" t="s">
        <v>42</v>
      </c>
      <c r="AI4044" t="s">
        <v>713</v>
      </c>
      <c r="AL4044" t="s">
        <v>43</v>
      </c>
    </row>
    <row r="4045" spans="1:38" x14ac:dyDescent="0.25">
      <c r="A4045">
        <v>4043</v>
      </c>
      <c r="B4045" t="s">
        <v>9806</v>
      </c>
      <c r="C4045" s="6" t="s">
        <v>2359</v>
      </c>
      <c r="D4045">
        <v>34</v>
      </c>
      <c r="E4045" t="s">
        <v>46</v>
      </c>
      <c r="F4045" t="s">
        <v>55</v>
      </c>
      <c r="G4045" t="s">
        <v>97</v>
      </c>
      <c r="H4045" t="s">
        <v>82</v>
      </c>
      <c r="I4045" t="s">
        <v>57</v>
      </c>
      <c r="J4045" t="s">
        <v>101</v>
      </c>
      <c r="K4045" t="s">
        <v>101</v>
      </c>
      <c r="L4045" t="s">
        <v>50</v>
      </c>
      <c r="N4045" t="s">
        <v>59</v>
      </c>
      <c r="O4045" t="s">
        <v>34</v>
      </c>
      <c r="P4045" t="s">
        <v>2303</v>
      </c>
      <c r="Q4045" t="s">
        <v>101</v>
      </c>
      <c r="R4045" t="s">
        <v>57</v>
      </c>
      <c r="S4045" t="s">
        <v>9807</v>
      </c>
      <c r="U4045" t="s">
        <v>42</v>
      </c>
      <c r="W4045" t="s">
        <v>42</v>
      </c>
      <c r="AL4045" t="s">
        <v>43</v>
      </c>
    </row>
    <row r="4046" spans="1:38" x14ac:dyDescent="0.25">
      <c r="A4046">
        <v>4044</v>
      </c>
      <c r="B4046" t="s">
        <v>9808</v>
      </c>
      <c r="C4046" s="6" t="s">
        <v>9809</v>
      </c>
      <c r="D4046">
        <v>47</v>
      </c>
      <c r="E4046" t="s">
        <v>46</v>
      </c>
      <c r="F4046" t="s">
        <v>55</v>
      </c>
      <c r="G4046" t="s">
        <v>48</v>
      </c>
      <c r="J4046" t="s">
        <v>48</v>
      </c>
      <c r="K4046" t="s">
        <v>49</v>
      </c>
      <c r="L4046" t="s">
        <v>70</v>
      </c>
      <c r="N4046" t="s">
        <v>69</v>
      </c>
      <c r="O4046" t="s">
        <v>70</v>
      </c>
      <c r="S4046" t="s">
        <v>198</v>
      </c>
      <c r="U4046" t="s">
        <v>42</v>
      </c>
      <c r="AC4046" t="s">
        <v>42</v>
      </c>
      <c r="AL4046" t="s">
        <v>43</v>
      </c>
    </row>
    <row r="4047" spans="1:38" x14ac:dyDescent="0.25">
      <c r="A4047">
        <v>4045</v>
      </c>
      <c r="B4047" t="s">
        <v>9810</v>
      </c>
      <c r="C4047" s="6" t="s">
        <v>7031</v>
      </c>
      <c r="D4047">
        <v>45</v>
      </c>
      <c r="E4047" t="s">
        <v>46</v>
      </c>
      <c r="F4047" t="s">
        <v>106</v>
      </c>
      <c r="G4047" t="s">
        <v>178</v>
      </c>
      <c r="H4047" t="s">
        <v>82</v>
      </c>
      <c r="I4047" t="s">
        <v>57</v>
      </c>
      <c r="J4047" t="s">
        <v>178</v>
      </c>
      <c r="K4047" t="s">
        <v>82</v>
      </c>
      <c r="L4047" t="s">
        <v>34</v>
      </c>
      <c r="N4047" t="s">
        <v>59</v>
      </c>
      <c r="O4047" t="s">
        <v>2136</v>
      </c>
      <c r="P4047" t="s">
        <v>178</v>
      </c>
      <c r="Q4047" t="s">
        <v>82</v>
      </c>
      <c r="S4047" t="s">
        <v>9811</v>
      </c>
      <c r="U4047" t="s">
        <v>42</v>
      </c>
      <c r="W4047" t="s">
        <v>42</v>
      </c>
      <c r="AK4047" t="s">
        <v>42</v>
      </c>
      <c r="AL4047" t="s">
        <v>43</v>
      </c>
    </row>
    <row r="4048" spans="1:38" x14ac:dyDescent="0.25">
      <c r="A4048">
        <v>4046</v>
      </c>
      <c r="B4048" t="s">
        <v>9812</v>
      </c>
      <c r="C4048" s="6" t="s">
        <v>2031</v>
      </c>
      <c r="D4048">
        <v>55</v>
      </c>
      <c r="E4048" t="s">
        <v>54</v>
      </c>
      <c r="F4048" t="s">
        <v>55</v>
      </c>
      <c r="G4048" t="s">
        <v>510</v>
      </c>
      <c r="H4048" t="s">
        <v>82</v>
      </c>
      <c r="I4048" t="s">
        <v>57</v>
      </c>
      <c r="J4048" t="s">
        <v>178</v>
      </c>
      <c r="K4048" t="s">
        <v>82</v>
      </c>
      <c r="L4048" t="s">
        <v>34</v>
      </c>
      <c r="O4048" t="s">
        <v>287</v>
      </c>
      <c r="P4048" t="s">
        <v>178</v>
      </c>
      <c r="Q4048" t="s">
        <v>82</v>
      </c>
      <c r="R4048" t="s">
        <v>57</v>
      </c>
      <c r="S4048" t="s">
        <v>9444</v>
      </c>
      <c r="V4048" t="s">
        <v>42</v>
      </c>
      <c r="W4048" t="s">
        <v>42</v>
      </c>
      <c r="AA4048" t="s">
        <v>42</v>
      </c>
      <c r="AK4048" t="s">
        <v>42</v>
      </c>
      <c r="AL4048" t="s">
        <v>43</v>
      </c>
    </row>
    <row r="4049" spans="1:38" x14ac:dyDescent="0.25">
      <c r="A4049">
        <v>4047</v>
      </c>
      <c r="B4049" t="s">
        <v>9813</v>
      </c>
      <c r="C4049" s="6" t="s">
        <v>9814</v>
      </c>
      <c r="D4049">
        <v>49</v>
      </c>
      <c r="E4049" t="s">
        <v>46</v>
      </c>
      <c r="F4049" t="s">
        <v>55</v>
      </c>
      <c r="G4049" t="s">
        <v>513</v>
      </c>
      <c r="H4049" t="s">
        <v>101</v>
      </c>
      <c r="J4049" t="s">
        <v>341</v>
      </c>
      <c r="K4049" t="s">
        <v>101</v>
      </c>
      <c r="L4049" t="s">
        <v>50</v>
      </c>
      <c r="N4049" t="s">
        <v>269</v>
      </c>
      <c r="O4049" t="s">
        <v>70</v>
      </c>
      <c r="S4049" t="s">
        <v>89</v>
      </c>
      <c r="U4049" t="s">
        <v>42</v>
      </c>
      <c r="AL4049" t="s">
        <v>43</v>
      </c>
    </row>
    <row r="4050" spans="1:38" x14ac:dyDescent="0.25">
      <c r="A4050">
        <v>4048</v>
      </c>
      <c r="B4050" t="s">
        <v>9815</v>
      </c>
      <c r="C4050" s="6" t="s">
        <v>658</v>
      </c>
      <c r="D4050">
        <v>30</v>
      </c>
      <c r="E4050" t="s">
        <v>46</v>
      </c>
      <c r="F4050" t="s">
        <v>55</v>
      </c>
      <c r="G4050" t="s">
        <v>260</v>
      </c>
      <c r="H4050" t="s">
        <v>49</v>
      </c>
      <c r="J4050" t="s">
        <v>260</v>
      </c>
      <c r="K4050" t="s">
        <v>49</v>
      </c>
      <c r="L4050" t="s">
        <v>70</v>
      </c>
      <c r="N4050" t="s">
        <v>59</v>
      </c>
      <c r="O4050" t="s">
        <v>70</v>
      </c>
      <c r="S4050" t="s">
        <v>84</v>
      </c>
      <c r="U4050" t="s">
        <v>42</v>
      </c>
      <c r="AL4050" t="s">
        <v>43</v>
      </c>
    </row>
    <row r="4051" spans="1:38" x14ac:dyDescent="0.25">
      <c r="A4051">
        <v>4049</v>
      </c>
      <c r="B4051" t="s">
        <v>9816</v>
      </c>
      <c r="C4051" s="6" t="s">
        <v>2518</v>
      </c>
      <c r="D4051">
        <v>29</v>
      </c>
      <c r="E4051" t="s">
        <v>46</v>
      </c>
      <c r="F4051" t="s">
        <v>55</v>
      </c>
      <c r="G4051" t="s">
        <v>48</v>
      </c>
      <c r="J4051" t="s">
        <v>48</v>
      </c>
      <c r="L4051" t="s">
        <v>50</v>
      </c>
      <c r="N4051" t="s">
        <v>59</v>
      </c>
      <c r="O4051" t="s">
        <v>70</v>
      </c>
      <c r="S4051" t="s">
        <v>9817</v>
      </c>
      <c r="U4051" t="s">
        <v>42</v>
      </c>
      <c r="AC4051" t="s">
        <v>42</v>
      </c>
      <c r="AL4051" t="s">
        <v>43</v>
      </c>
    </row>
    <row r="4052" spans="1:38" x14ac:dyDescent="0.25">
      <c r="A4052">
        <v>4050</v>
      </c>
      <c r="B4052" t="s">
        <v>9818</v>
      </c>
      <c r="C4052" s="6" t="s">
        <v>704</v>
      </c>
      <c r="D4052">
        <v>46</v>
      </c>
      <c r="E4052" t="s">
        <v>46</v>
      </c>
      <c r="F4052" t="s">
        <v>55</v>
      </c>
      <c r="G4052" t="s">
        <v>1500</v>
      </c>
      <c r="I4052" t="s">
        <v>57</v>
      </c>
      <c r="J4052" t="s">
        <v>82</v>
      </c>
      <c r="K4052" t="s">
        <v>82</v>
      </c>
      <c r="L4052" t="s">
        <v>50</v>
      </c>
      <c r="O4052" t="s">
        <v>60</v>
      </c>
      <c r="S4052" t="s">
        <v>9819</v>
      </c>
      <c r="U4052" t="s">
        <v>42</v>
      </c>
      <c r="AA4052" t="s">
        <v>42</v>
      </c>
      <c r="AK4052" t="s">
        <v>42</v>
      </c>
      <c r="AL4052" t="s">
        <v>43</v>
      </c>
    </row>
    <row r="4053" spans="1:38" x14ac:dyDescent="0.25">
      <c r="A4053">
        <v>4051</v>
      </c>
      <c r="B4053" t="s">
        <v>9820</v>
      </c>
      <c r="C4053" s="6" t="s">
        <v>7369</v>
      </c>
      <c r="D4053">
        <v>30</v>
      </c>
      <c r="E4053" t="s">
        <v>46</v>
      </c>
      <c r="F4053" t="s">
        <v>55</v>
      </c>
      <c r="G4053" t="s">
        <v>58</v>
      </c>
      <c r="H4053" t="s">
        <v>49</v>
      </c>
      <c r="J4053" t="s">
        <v>58</v>
      </c>
      <c r="K4053" t="s">
        <v>49</v>
      </c>
      <c r="L4053" t="s">
        <v>70</v>
      </c>
      <c r="N4053" t="s">
        <v>59</v>
      </c>
      <c r="O4053" t="s">
        <v>70</v>
      </c>
      <c r="S4053" t="s">
        <v>2046</v>
      </c>
      <c r="U4053" t="s">
        <v>42</v>
      </c>
      <c r="V4053" t="s">
        <v>42</v>
      </c>
      <c r="AA4053" t="s">
        <v>42</v>
      </c>
      <c r="AL4053" t="s">
        <v>43</v>
      </c>
    </row>
    <row r="4054" spans="1:38" x14ac:dyDescent="0.25">
      <c r="A4054">
        <v>4052</v>
      </c>
      <c r="B4054" t="s">
        <v>9821</v>
      </c>
      <c r="C4054" s="6" t="s">
        <v>1936</v>
      </c>
      <c r="D4054">
        <v>50</v>
      </c>
      <c r="E4054" t="s">
        <v>54</v>
      </c>
      <c r="F4054" t="s">
        <v>55</v>
      </c>
      <c r="G4054" t="s">
        <v>165</v>
      </c>
      <c r="H4054" t="s">
        <v>93</v>
      </c>
      <c r="I4054" t="s">
        <v>57</v>
      </c>
      <c r="J4054" t="s">
        <v>165</v>
      </c>
      <c r="L4054" t="s">
        <v>70</v>
      </c>
      <c r="N4054" t="s">
        <v>9822</v>
      </c>
      <c r="O4054" t="s">
        <v>70</v>
      </c>
      <c r="P4054" t="s">
        <v>165</v>
      </c>
      <c r="S4054" t="s">
        <v>9823</v>
      </c>
      <c r="AA4054" t="s">
        <v>42</v>
      </c>
      <c r="AB4054" t="s">
        <v>42</v>
      </c>
      <c r="AC4054" t="s">
        <v>42</v>
      </c>
      <c r="AK4054" t="s">
        <v>42</v>
      </c>
      <c r="AL4054" t="s">
        <v>43</v>
      </c>
    </row>
    <row r="4055" spans="1:38" x14ac:dyDescent="0.25">
      <c r="A4055">
        <v>4053</v>
      </c>
      <c r="B4055" t="s">
        <v>9824</v>
      </c>
      <c r="C4055" s="6" t="s">
        <v>2281</v>
      </c>
      <c r="D4055">
        <v>63</v>
      </c>
      <c r="E4055" t="s">
        <v>54</v>
      </c>
      <c r="F4055" t="s">
        <v>47</v>
      </c>
      <c r="G4055" t="s">
        <v>146</v>
      </c>
      <c r="H4055" t="s">
        <v>49</v>
      </c>
      <c r="I4055" t="s">
        <v>57</v>
      </c>
      <c r="J4055" t="s">
        <v>238</v>
      </c>
      <c r="L4055" t="s">
        <v>50</v>
      </c>
      <c r="N4055" t="s">
        <v>69</v>
      </c>
      <c r="O4055" t="s">
        <v>2136</v>
      </c>
      <c r="P4055" t="s">
        <v>238</v>
      </c>
      <c r="S4055" t="s">
        <v>9825</v>
      </c>
      <c r="V4055" t="s">
        <v>42</v>
      </c>
      <c r="AA4055" t="s">
        <v>42</v>
      </c>
      <c r="AD4055" t="s">
        <v>42</v>
      </c>
      <c r="AK4055" t="s">
        <v>42</v>
      </c>
      <c r="AL4055" t="s">
        <v>43</v>
      </c>
    </row>
    <row r="4056" spans="1:38" x14ac:dyDescent="0.25">
      <c r="A4056">
        <v>4054</v>
      </c>
      <c r="B4056" t="s">
        <v>9826</v>
      </c>
      <c r="C4056" s="6" t="s">
        <v>692</v>
      </c>
      <c r="D4056">
        <v>47</v>
      </c>
      <c r="E4056" t="s">
        <v>46</v>
      </c>
      <c r="F4056" t="s">
        <v>55</v>
      </c>
      <c r="G4056" t="s">
        <v>151</v>
      </c>
      <c r="H4056" t="s">
        <v>93</v>
      </c>
      <c r="I4056" t="s">
        <v>57</v>
      </c>
      <c r="J4056" t="s">
        <v>151</v>
      </c>
      <c r="K4056" t="s">
        <v>93</v>
      </c>
      <c r="L4056" t="s">
        <v>70</v>
      </c>
      <c r="O4056" t="s">
        <v>70</v>
      </c>
      <c r="P4056" t="s">
        <v>151</v>
      </c>
      <c r="Q4056" t="s">
        <v>93</v>
      </c>
      <c r="R4056" t="s">
        <v>57</v>
      </c>
      <c r="S4056" t="s">
        <v>9827</v>
      </c>
      <c r="U4056" t="s">
        <v>42</v>
      </c>
      <c r="W4056" t="s">
        <v>42</v>
      </c>
      <c r="Y4056" t="s">
        <v>42</v>
      </c>
      <c r="AA4056" t="s">
        <v>42</v>
      </c>
      <c r="AK4056" t="s">
        <v>42</v>
      </c>
      <c r="AL4056" t="s">
        <v>43</v>
      </c>
    </row>
    <row r="4057" spans="1:38" x14ac:dyDescent="0.25">
      <c r="A4057">
        <v>4055</v>
      </c>
      <c r="B4057" t="s">
        <v>9828</v>
      </c>
      <c r="C4057" s="6" t="s">
        <v>682</v>
      </c>
      <c r="D4057">
        <v>31</v>
      </c>
      <c r="E4057" t="s">
        <v>46</v>
      </c>
      <c r="F4057" t="s">
        <v>55</v>
      </c>
      <c r="G4057" t="s">
        <v>3711</v>
      </c>
      <c r="H4057" t="s">
        <v>101</v>
      </c>
      <c r="J4057" t="s">
        <v>3711</v>
      </c>
      <c r="K4057" t="s">
        <v>101</v>
      </c>
      <c r="L4057" t="s">
        <v>70</v>
      </c>
      <c r="N4057" t="s">
        <v>170</v>
      </c>
      <c r="O4057" t="s">
        <v>70</v>
      </c>
      <c r="S4057" t="s">
        <v>7248</v>
      </c>
      <c r="V4057" t="s">
        <v>42</v>
      </c>
      <c r="AD4057" t="s">
        <v>42</v>
      </c>
      <c r="AL4057" t="s">
        <v>43</v>
      </c>
    </row>
    <row r="4058" spans="1:38" x14ac:dyDescent="0.25">
      <c r="A4058">
        <v>4056</v>
      </c>
      <c r="B4058" t="s">
        <v>9829</v>
      </c>
      <c r="C4058" s="6" t="s">
        <v>9830</v>
      </c>
      <c r="D4058">
        <v>48</v>
      </c>
      <c r="E4058" t="s">
        <v>54</v>
      </c>
      <c r="F4058" t="s">
        <v>55</v>
      </c>
      <c r="G4058" t="s">
        <v>178</v>
      </c>
      <c r="H4058" t="s">
        <v>82</v>
      </c>
      <c r="I4058" t="s">
        <v>57</v>
      </c>
      <c r="J4058" t="s">
        <v>178</v>
      </c>
      <c r="K4058" t="s">
        <v>82</v>
      </c>
      <c r="L4058" t="s">
        <v>70</v>
      </c>
      <c r="O4058" t="s">
        <v>70</v>
      </c>
      <c r="P4058" t="s">
        <v>178</v>
      </c>
      <c r="Q4058" t="s">
        <v>82</v>
      </c>
      <c r="R4058" t="s">
        <v>57</v>
      </c>
      <c r="S4058" t="s">
        <v>9831</v>
      </c>
      <c r="AB4058" t="s">
        <v>42</v>
      </c>
      <c r="AC4058" t="s">
        <v>42</v>
      </c>
      <c r="AK4058" t="s">
        <v>42</v>
      </c>
      <c r="AL4058" t="s">
        <v>43</v>
      </c>
    </row>
    <row r="4059" spans="1:38" x14ac:dyDescent="0.25">
      <c r="A4059">
        <v>4057</v>
      </c>
      <c r="B4059" t="s">
        <v>9832</v>
      </c>
      <c r="C4059" s="6" t="s">
        <v>7969</v>
      </c>
      <c r="D4059">
        <v>38</v>
      </c>
      <c r="E4059" t="s">
        <v>46</v>
      </c>
      <c r="F4059" t="s">
        <v>55</v>
      </c>
      <c r="G4059" t="s">
        <v>97</v>
      </c>
      <c r="H4059" t="s">
        <v>82</v>
      </c>
      <c r="J4059" t="s">
        <v>97</v>
      </c>
      <c r="K4059" t="s">
        <v>82</v>
      </c>
      <c r="L4059" t="s">
        <v>70</v>
      </c>
      <c r="N4059" t="s">
        <v>59</v>
      </c>
      <c r="O4059" t="s">
        <v>70</v>
      </c>
      <c r="S4059" t="s">
        <v>84</v>
      </c>
      <c r="U4059" t="s">
        <v>42</v>
      </c>
      <c r="AL4059" t="s">
        <v>43</v>
      </c>
    </row>
    <row r="4060" spans="1:38" x14ac:dyDescent="0.25">
      <c r="A4060">
        <v>4058</v>
      </c>
      <c r="B4060" t="s">
        <v>9833</v>
      </c>
      <c r="C4060" s="6" t="s">
        <v>9834</v>
      </c>
      <c r="D4060">
        <v>24</v>
      </c>
      <c r="E4060" t="s">
        <v>46</v>
      </c>
      <c r="F4060" t="s">
        <v>55</v>
      </c>
      <c r="G4060" t="s">
        <v>418</v>
      </c>
      <c r="H4060" t="s">
        <v>93</v>
      </c>
      <c r="J4060" t="s">
        <v>418</v>
      </c>
      <c r="K4060" t="s">
        <v>93</v>
      </c>
      <c r="L4060" t="s">
        <v>70</v>
      </c>
      <c r="N4060" t="s">
        <v>170</v>
      </c>
      <c r="O4060" t="s">
        <v>70</v>
      </c>
      <c r="S4060" t="s">
        <v>89</v>
      </c>
      <c r="U4060" t="s">
        <v>42</v>
      </c>
      <c r="AL4060" t="s">
        <v>43</v>
      </c>
    </row>
    <row r="4061" spans="1:38" x14ac:dyDescent="0.25">
      <c r="A4061">
        <v>4059</v>
      </c>
      <c r="B4061" t="s">
        <v>9835</v>
      </c>
      <c r="C4061" s="6" t="s">
        <v>1682</v>
      </c>
      <c r="D4061">
        <v>23</v>
      </c>
      <c r="E4061" t="s">
        <v>46</v>
      </c>
      <c r="F4061" t="s">
        <v>55</v>
      </c>
      <c r="G4061" t="s">
        <v>151</v>
      </c>
      <c r="H4061" t="s">
        <v>93</v>
      </c>
      <c r="I4061" t="s">
        <v>57</v>
      </c>
      <c r="J4061" t="s">
        <v>151</v>
      </c>
      <c r="K4061" t="s">
        <v>93</v>
      </c>
      <c r="L4061" t="s">
        <v>50</v>
      </c>
      <c r="N4061" t="s">
        <v>59</v>
      </c>
      <c r="O4061" t="s">
        <v>70</v>
      </c>
      <c r="P4061" t="s">
        <v>151</v>
      </c>
      <c r="Q4061" t="s">
        <v>93</v>
      </c>
      <c r="S4061" t="s">
        <v>9836</v>
      </c>
      <c r="V4061" t="s">
        <v>42</v>
      </c>
      <c r="AC4061" t="s">
        <v>42</v>
      </c>
      <c r="AL4061" t="s">
        <v>43</v>
      </c>
    </row>
    <row r="4062" spans="1:38" x14ac:dyDescent="0.25">
      <c r="A4062">
        <v>4060</v>
      </c>
      <c r="B4062" t="s">
        <v>9837</v>
      </c>
      <c r="C4062" s="6" t="s">
        <v>2112</v>
      </c>
      <c r="D4062">
        <v>60</v>
      </c>
      <c r="E4062" t="s">
        <v>46</v>
      </c>
      <c r="F4062" t="s">
        <v>55</v>
      </c>
      <c r="G4062" t="s">
        <v>341</v>
      </c>
      <c r="H4062" t="s">
        <v>101</v>
      </c>
      <c r="I4062" t="s">
        <v>57</v>
      </c>
      <c r="J4062" t="s">
        <v>341</v>
      </c>
      <c r="L4062" t="s">
        <v>70</v>
      </c>
      <c r="N4062" t="s">
        <v>9838</v>
      </c>
      <c r="O4062" t="s">
        <v>70</v>
      </c>
      <c r="P4062" t="s">
        <v>341</v>
      </c>
      <c r="S4062" t="s">
        <v>9839</v>
      </c>
      <c r="W4062" t="s">
        <v>42</v>
      </c>
      <c r="Y4062" t="s">
        <v>42</v>
      </c>
      <c r="AC4062" t="s">
        <v>42</v>
      </c>
      <c r="AK4062" t="s">
        <v>42</v>
      </c>
      <c r="AL4062" t="s">
        <v>43</v>
      </c>
    </row>
    <row r="4063" spans="1:38" x14ac:dyDescent="0.25">
      <c r="A4063">
        <v>4061</v>
      </c>
      <c r="B4063" t="s">
        <v>9840</v>
      </c>
      <c r="C4063" s="6" t="s">
        <v>3471</v>
      </c>
      <c r="D4063">
        <v>48</v>
      </c>
      <c r="E4063" t="s">
        <v>54</v>
      </c>
      <c r="F4063" t="s">
        <v>55</v>
      </c>
      <c r="G4063" t="s">
        <v>178</v>
      </c>
      <c r="H4063" t="s">
        <v>82</v>
      </c>
      <c r="I4063" t="s">
        <v>57</v>
      </c>
      <c r="J4063" t="s">
        <v>178</v>
      </c>
      <c r="K4063" t="s">
        <v>82</v>
      </c>
      <c r="L4063" t="s">
        <v>70</v>
      </c>
      <c r="N4063" t="s">
        <v>350</v>
      </c>
      <c r="O4063" t="s">
        <v>70</v>
      </c>
      <c r="P4063" t="s">
        <v>178</v>
      </c>
      <c r="Q4063" t="s">
        <v>82</v>
      </c>
      <c r="S4063" t="s">
        <v>4088</v>
      </c>
      <c r="U4063" t="s">
        <v>42</v>
      </c>
      <c r="W4063" t="s">
        <v>42</v>
      </c>
      <c r="AK4063" t="s">
        <v>42</v>
      </c>
      <c r="AL4063" t="s">
        <v>43</v>
      </c>
    </row>
    <row r="4064" spans="1:38" x14ac:dyDescent="0.25">
      <c r="A4064">
        <v>4062</v>
      </c>
      <c r="B4064" t="s">
        <v>9841</v>
      </c>
      <c r="C4064" s="6" t="s">
        <v>3029</v>
      </c>
      <c r="D4064">
        <v>57</v>
      </c>
      <c r="E4064" t="s">
        <v>46</v>
      </c>
      <c r="F4064" t="s">
        <v>55</v>
      </c>
      <c r="G4064" t="s">
        <v>146</v>
      </c>
      <c r="H4064" t="s">
        <v>49</v>
      </c>
      <c r="I4064" t="s">
        <v>57</v>
      </c>
      <c r="J4064" t="s">
        <v>146</v>
      </c>
      <c r="L4064" t="s">
        <v>50</v>
      </c>
      <c r="N4064" t="s">
        <v>59</v>
      </c>
      <c r="O4064" t="s">
        <v>1796</v>
      </c>
      <c r="P4064" t="s">
        <v>146</v>
      </c>
      <c r="S4064" t="s">
        <v>159</v>
      </c>
      <c r="U4064" t="s">
        <v>42</v>
      </c>
      <c r="W4064" t="s">
        <v>42</v>
      </c>
      <c r="AK4064" t="s">
        <v>42</v>
      </c>
      <c r="AL4064" t="s">
        <v>43</v>
      </c>
    </row>
    <row r="4065" spans="1:38" x14ac:dyDescent="0.25">
      <c r="A4065">
        <v>4063</v>
      </c>
      <c r="B4065" t="s">
        <v>9842</v>
      </c>
      <c r="C4065" s="6" t="s">
        <v>1687</v>
      </c>
      <c r="D4065">
        <v>46</v>
      </c>
      <c r="E4065" t="s">
        <v>46</v>
      </c>
      <c r="F4065" t="s">
        <v>55</v>
      </c>
      <c r="G4065" t="s">
        <v>9843</v>
      </c>
      <c r="H4065" t="s">
        <v>202</v>
      </c>
      <c r="J4065" t="s">
        <v>384</v>
      </c>
      <c r="K4065" t="s">
        <v>202</v>
      </c>
      <c r="N4065" t="s">
        <v>59</v>
      </c>
      <c r="O4065" t="s">
        <v>70</v>
      </c>
      <c r="S4065" t="s">
        <v>9844</v>
      </c>
      <c r="AL4065" t="s">
        <v>43</v>
      </c>
    </row>
    <row r="4066" spans="1:38" x14ac:dyDescent="0.25">
      <c r="A4066">
        <v>4064</v>
      </c>
      <c r="B4066" t="s">
        <v>9845</v>
      </c>
      <c r="C4066" s="6" t="s">
        <v>9846</v>
      </c>
      <c r="D4066">
        <v>57</v>
      </c>
      <c r="E4066" t="s">
        <v>46</v>
      </c>
      <c r="F4066" t="s">
        <v>55</v>
      </c>
      <c r="G4066" t="s">
        <v>9847</v>
      </c>
      <c r="H4066" t="s">
        <v>225</v>
      </c>
      <c r="I4066" t="s">
        <v>5600</v>
      </c>
      <c r="J4066" t="s">
        <v>82</v>
      </c>
      <c r="K4066" t="s">
        <v>82</v>
      </c>
      <c r="L4066" t="s">
        <v>50</v>
      </c>
      <c r="O4066" t="s">
        <v>1796</v>
      </c>
      <c r="S4066" t="s">
        <v>9848</v>
      </c>
      <c r="W4066" t="s">
        <v>42</v>
      </c>
      <c r="AI4066" t="s">
        <v>487</v>
      </c>
      <c r="AK4066" t="s">
        <v>42</v>
      </c>
      <c r="AL4066" t="s">
        <v>43</v>
      </c>
    </row>
    <row r="4067" spans="1:38" x14ac:dyDescent="0.25">
      <c r="A4067">
        <v>4065</v>
      </c>
      <c r="B4067" t="s">
        <v>9849</v>
      </c>
      <c r="C4067" s="6" t="s">
        <v>701</v>
      </c>
      <c r="D4067">
        <v>56</v>
      </c>
      <c r="E4067" t="s">
        <v>54</v>
      </c>
      <c r="F4067" t="s">
        <v>55</v>
      </c>
      <c r="G4067" t="s">
        <v>178</v>
      </c>
      <c r="H4067" t="s">
        <v>82</v>
      </c>
      <c r="I4067" t="s">
        <v>57</v>
      </c>
      <c r="J4067" t="s">
        <v>178</v>
      </c>
      <c r="K4067" t="s">
        <v>82</v>
      </c>
      <c r="L4067" t="s">
        <v>50</v>
      </c>
      <c r="N4067" t="s">
        <v>9850</v>
      </c>
      <c r="O4067" t="s">
        <v>424</v>
      </c>
      <c r="P4067" t="s">
        <v>178</v>
      </c>
      <c r="Q4067" t="s">
        <v>82</v>
      </c>
      <c r="R4067" t="s">
        <v>57</v>
      </c>
      <c r="S4067" t="s">
        <v>9851</v>
      </c>
      <c r="AA4067" t="s">
        <v>42</v>
      </c>
      <c r="AJ4067" t="s">
        <v>42</v>
      </c>
      <c r="AL4067" t="s">
        <v>43</v>
      </c>
    </row>
    <row r="4068" spans="1:38" x14ac:dyDescent="0.25">
      <c r="A4068">
        <v>4066</v>
      </c>
      <c r="B4068" t="s">
        <v>9852</v>
      </c>
      <c r="C4068" s="6" t="s">
        <v>2129</v>
      </c>
      <c r="D4068">
        <v>32</v>
      </c>
      <c r="E4068" t="s">
        <v>54</v>
      </c>
      <c r="F4068" t="s">
        <v>55</v>
      </c>
      <c r="G4068" t="s">
        <v>1147</v>
      </c>
      <c r="H4068" t="s">
        <v>101</v>
      </c>
      <c r="I4068" t="s">
        <v>57</v>
      </c>
      <c r="J4068" t="s">
        <v>101</v>
      </c>
      <c r="L4068" t="s">
        <v>50</v>
      </c>
      <c r="N4068" t="s">
        <v>456</v>
      </c>
      <c r="O4068" t="s">
        <v>2048</v>
      </c>
      <c r="P4068" t="s">
        <v>101</v>
      </c>
      <c r="S4068" t="s">
        <v>9853</v>
      </c>
      <c r="U4068" t="s">
        <v>42</v>
      </c>
      <c r="V4068" t="s">
        <v>42</v>
      </c>
      <c r="AK4068" t="s">
        <v>42</v>
      </c>
      <c r="AL4068" t="s">
        <v>43</v>
      </c>
    </row>
    <row r="4069" spans="1:38" x14ac:dyDescent="0.25">
      <c r="A4069">
        <v>4067</v>
      </c>
      <c r="B4069" t="s">
        <v>9854</v>
      </c>
      <c r="C4069" s="6" t="s">
        <v>9855</v>
      </c>
      <c r="D4069">
        <v>35</v>
      </c>
      <c r="E4069" t="s">
        <v>46</v>
      </c>
      <c r="F4069" t="s">
        <v>55</v>
      </c>
      <c r="G4069" t="s">
        <v>92</v>
      </c>
      <c r="J4069" t="s">
        <v>93</v>
      </c>
      <c r="K4069" t="s">
        <v>93</v>
      </c>
      <c r="L4069" t="s">
        <v>50</v>
      </c>
      <c r="N4069" t="s">
        <v>269</v>
      </c>
      <c r="O4069" t="s">
        <v>70</v>
      </c>
      <c r="S4069" t="s">
        <v>9448</v>
      </c>
      <c r="U4069" t="s">
        <v>42</v>
      </c>
      <c r="AA4069" t="s">
        <v>42</v>
      </c>
      <c r="AL4069" t="s">
        <v>43</v>
      </c>
    </row>
    <row r="4070" spans="1:38" x14ac:dyDescent="0.25">
      <c r="A4070">
        <v>4068</v>
      </c>
      <c r="B4070" t="s">
        <v>9856</v>
      </c>
      <c r="C4070" s="6" t="s">
        <v>6760</v>
      </c>
      <c r="D4070">
        <v>48</v>
      </c>
      <c r="E4070" t="s">
        <v>46</v>
      </c>
      <c r="F4070" t="s">
        <v>106</v>
      </c>
      <c r="G4070" t="s">
        <v>146</v>
      </c>
      <c r="H4070" t="s">
        <v>49</v>
      </c>
      <c r="I4070" t="s">
        <v>57</v>
      </c>
      <c r="J4070" t="s">
        <v>146</v>
      </c>
      <c r="K4070" t="s">
        <v>49</v>
      </c>
      <c r="L4070" t="s">
        <v>50</v>
      </c>
      <c r="N4070" t="s">
        <v>350</v>
      </c>
      <c r="O4070" t="s">
        <v>1960</v>
      </c>
      <c r="P4070" t="s">
        <v>146</v>
      </c>
      <c r="Q4070" t="s">
        <v>49</v>
      </c>
      <c r="S4070" t="s">
        <v>2242</v>
      </c>
      <c r="T4070" t="s">
        <v>9857</v>
      </c>
      <c r="U4070" t="s">
        <v>42</v>
      </c>
      <c r="AD4070" t="s">
        <v>42</v>
      </c>
      <c r="AK4070" t="s">
        <v>42</v>
      </c>
      <c r="AL4070" t="s">
        <v>43</v>
      </c>
    </row>
    <row r="4071" spans="1:38" x14ac:dyDescent="0.25">
      <c r="A4071">
        <v>4069</v>
      </c>
      <c r="B4071" t="s">
        <v>9858</v>
      </c>
      <c r="C4071" s="6" t="s">
        <v>3401</v>
      </c>
      <c r="D4071">
        <v>46</v>
      </c>
      <c r="E4071" t="s">
        <v>46</v>
      </c>
      <c r="F4071" t="s">
        <v>55</v>
      </c>
      <c r="G4071" t="s">
        <v>520</v>
      </c>
      <c r="H4071" t="s">
        <v>82</v>
      </c>
      <c r="I4071" t="s">
        <v>57</v>
      </c>
      <c r="J4071" t="s">
        <v>520</v>
      </c>
      <c r="K4071" t="s">
        <v>82</v>
      </c>
      <c r="L4071" t="s">
        <v>70</v>
      </c>
      <c r="N4071" t="s">
        <v>59</v>
      </c>
      <c r="O4071" t="s">
        <v>70</v>
      </c>
      <c r="P4071" t="s">
        <v>520</v>
      </c>
      <c r="Q4071" t="s">
        <v>82</v>
      </c>
      <c r="S4071" t="s">
        <v>412</v>
      </c>
      <c r="W4071" t="s">
        <v>42</v>
      </c>
      <c r="AK4071" t="s">
        <v>42</v>
      </c>
      <c r="AL4071" t="s">
        <v>43</v>
      </c>
    </row>
    <row r="4072" spans="1:38" x14ac:dyDescent="0.25">
      <c r="A4072">
        <v>4070</v>
      </c>
      <c r="B4072" t="s">
        <v>9859</v>
      </c>
      <c r="C4072" s="6" t="s">
        <v>738</v>
      </c>
      <c r="D4072">
        <v>55</v>
      </c>
      <c r="E4072" t="s">
        <v>46</v>
      </c>
      <c r="F4072" t="s">
        <v>55</v>
      </c>
      <c r="G4072" t="s">
        <v>165</v>
      </c>
      <c r="H4072" t="s">
        <v>93</v>
      </c>
      <c r="I4072" t="s">
        <v>57</v>
      </c>
      <c r="J4072" t="s">
        <v>132</v>
      </c>
      <c r="K4072" t="s">
        <v>93</v>
      </c>
      <c r="L4072" t="s">
        <v>6490</v>
      </c>
      <c r="O4072" t="s">
        <v>70</v>
      </c>
      <c r="P4072" t="s">
        <v>165</v>
      </c>
      <c r="Q4072" t="s">
        <v>93</v>
      </c>
      <c r="R4072" t="s">
        <v>57</v>
      </c>
      <c r="S4072" t="s">
        <v>9860</v>
      </c>
      <c r="U4072" t="s">
        <v>42</v>
      </c>
      <c r="AA4072" t="s">
        <v>42</v>
      </c>
      <c r="AC4072" t="s">
        <v>42</v>
      </c>
      <c r="AK4072" t="s">
        <v>42</v>
      </c>
      <c r="AL4072" t="s">
        <v>43</v>
      </c>
    </row>
    <row r="4073" spans="1:38" x14ac:dyDescent="0.25">
      <c r="A4073">
        <v>4071</v>
      </c>
      <c r="B4073" t="s">
        <v>9861</v>
      </c>
      <c r="C4073" s="6" t="s">
        <v>9862</v>
      </c>
      <c r="D4073">
        <v>28</v>
      </c>
      <c r="E4073" t="s">
        <v>54</v>
      </c>
      <c r="F4073" t="s">
        <v>55</v>
      </c>
      <c r="G4073" t="s">
        <v>81</v>
      </c>
      <c r="H4073" t="s">
        <v>82</v>
      </c>
      <c r="J4073" t="s">
        <v>81</v>
      </c>
      <c r="K4073" t="s">
        <v>82</v>
      </c>
      <c r="L4073" t="s">
        <v>70</v>
      </c>
      <c r="M4073" t="s">
        <v>377</v>
      </c>
      <c r="N4073" t="s">
        <v>170</v>
      </c>
      <c r="O4073" t="s">
        <v>70</v>
      </c>
      <c r="S4073" t="s">
        <v>3248</v>
      </c>
      <c r="V4073" t="s">
        <v>42</v>
      </c>
      <c r="AA4073" t="s">
        <v>42</v>
      </c>
      <c r="AL4073" t="s">
        <v>43</v>
      </c>
    </row>
    <row r="4074" spans="1:38" x14ac:dyDescent="0.25">
      <c r="A4074">
        <v>4072</v>
      </c>
      <c r="B4074" t="s">
        <v>9863</v>
      </c>
      <c r="C4074" s="6" t="s">
        <v>1326</v>
      </c>
      <c r="D4074">
        <v>51</v>
      </c>
      <c r="E4074" t="s">
        <v>46</v>
      </c>
      <c r="F4074" t="s">
        <v>55</v>
      </c>
      <c r="G4074" t="s">
        <v>136</v>
      </c>
      <c r="H4074" t="s">
        <v>137</v>
      </c>
      <c r="I4074" t="s">
        <v>57</v>
      </c>
      <c r="J4074" t="s">
        <v>136</v>
      </c>
      <c r="K4074" t="s">
        <v>137</v>
      </c>
      <c r="L4074" t="s">
        <v>70</v>
      </c>
      <c r="N4074" t="s">
        <v>166</v>
      </c>
      <c r="O4074" t="s">
        <v>411</v>
      </c>
      <c r="P4074" t="s">
        <v>136</v>
      </c>
      <c r="Q4074" t="s">
        <v>137</v>
      </c>
      <c r="S4074" t="s">
        <v>9864</v>
      </c>
      <c r="W4074" t="s">
        <v>42</v>
      </c>
      <c r="X4074" t="s">
        <v>42</v>
      </c>
      <c r="AI4074" t="s">
        <v>2682</v>
      </c>
      <c r="AK4074" t="s">
        <v>42</v>
      </c>
      <c r="AL4074" t="s">
        <v>43</v>
      </c>
    </row>
    <row r="4075" spans="1:38" x14ac:dyDescent="0.25">
      <c r="A4075">
        <v>4073</v>
      </c>
      <c r="B4075" t="s">
        <v>9865</v>
      </c>
      <c r="C4075" s="6" t="s">
        <v>145</v>
      </c>
      <c r="D4075">
        <v>48</v>
      </c>
      <c r="E4075" t="s">
        <v>46</v>
      </c>
      <c r="F4075" t="s">
        <v>55</v>
      </c>
      <c r="G4075" t="s">
        <v>208</v>
      </c>
      <c r="J4075" t="s">
        <v>208</v>
      </c>
      <c r="K4075" t="s">
        <v>93</v>
      </c>
      <c r="L4075" t="s">
        <v>70</v>
      </c>
      <c r="N4075" t="s">
        <v>69</v>
      </c>
      <c r="O4075" t="s">
        <v>70</v>
      </c>
      <c r="S4075" t="s">
        <v>4159</v>
      </c>
      <c r="U4075" t="s">
        <v>42</v>
      </c>
      <c r="V4075" t="s">
        <v>42</v>
      </c>
      <c r="AA4075" t="s">
        <v>42</v>
      </c>
      <c r="AL4075" t="s">
        <v>43</v>
      </c>
    </row>
    <row r="4076" spans="1:38" x14ac:dyDescent="0.25">
      <c r="A4076">
        <v>4074</v>
      </c>
      <c r="B4076" t="s">
        <v>9866</v>
      </c>
      <c r="C4076" s="6" t="s">
        <v>6793</v>
      </c>
      <c r="D4076">
        <v>33</v>
      </c>
      <c r="E4076" t="s">
        <v>46</v>
      </c>
      <c r="F4076" t="s">
        <v>55</v>
      </c>
      <c r="G4076" t="s">
        <v>9867</v>
      </c>
      <c r="H4076" t="s">
        <v>137</v>
      </c>
      <c r="I4076" t="s">
        <v>57</v>
      </c>
      <c r="J4076" t="s">
        <v>9867</v>
      </c>
      <c r="K4076" t="s">
        <v>137</v>
      </c>
      <c r="L4076" t="s">
        <v>70</v>
      </c>
      <c r="O4076" t="s">
        <v>70</v>
      </c>
      <c r="P4076" t="s">
        <v>9867</v>
      </c>
      <c r="Q4076" t="s">
        <v>137</v>
      </c>
      <c r="R4076" t="s">
        <v>57</v>
      </c>
      <c r="S4076" t="s">
        <v>9868</v>
      </c>
      <c r="U4076" t="s">
        <v>42</v>
      </c>
      <c r="AA4076" t="s">
        <v>42</v>
      </c>
      <c r="AK4076" t="s">
        <v>42</v>
      </c>
      <c r="AL4076" t="s">
        <v>43</v>
      </c>
    </row>
    <row r="4077" spans="1:38" x14ac:dyDescent="0.25">
      <c r="A4077">
        <v>4075</v>
      </c>
      <c r="B4077" t="s">
        <v>9869</v>
      </c>
      <c r="C4077" s="6" t="s">
        <v>3213</v>
      </c>
      <c r="D4077">
        <v>52</v>
      </c>
      <c r="E4077" t="s">
        <v>46</v>
      </c>
      <c r="F4077" t="s">
        <v>55</v>
      </c>
      <c r="G4077" t="s">
        <v>92</v>
      </c>
      <c r="H4077" t="s">
        <v>93</v>
      </c>
      <c r="I4077" t="s">
        <v>57</v>
      </c>
      <c r="J4077" t="s">
        <v>92</v>
      </c>
      <c r="K4077" t="s">
        <v>93</v>
      </c>
      <c r="L4077" t="s">
        <v>70</v>
      </c>
      <c r="O4077" t="s">
        <v>70</v>
      </c>
      <c r="P4077" t="s">
        <v>92</v>
      </c>
      <c r="Q4077" t="s">
        <v>93</v>
      </c>
      <c r="R4077" t="s">
        <v>57</v>
      </c>
      <c r="S4077" t="s">
        <v>9870</v>
      </c>
      <c r="U4077" t="s">
        <v>42</v>
      </c>
      <c r="Y4077" t="s">
        <v>42</v>
      </c>
      <c r="AC4077" t="s">
        <v>42</v>
      </c>
      <c r="AD4077" t="s">
        <v>42</v>
      </c>
      <c r="AK4077" t="s">
        <v>42</v>
      </c>
      <c r="AL4077" t="s">
        <v>43</v>
      </c>
    </row>
    <row r="4078" spans="1:38" x14ac:dyDescent="0.25">
      <c r="A4078">
        <v>4076</v>
      </c>
      <c r="B4078" t="s">
        <v>9871</v>
      </c>
      <c r="C4078" s="6" t="s">
        <v>6631</v>
      </c>
      <c r="D4078">
        <v>35</v>
      </c>
      <c r="E4078" t="s">
        <v>46</v>
      </c>
      <c r="F4078" t="s">
        <v>55</v>
      </c>
      <c r="G4078" t="s">
        <v>101</v>
      </c>
      <c r="H4078" t="s">
        <v>101</v>
      </c>
      <c r="I4078" t="s">
        <v>57</v>
      </c>
      <c r="J4078" t="s">
        <v>101</v>
      </c>
      <c r="K4078" t="s">
        <v>101</v>
      </c>
      <c r="L4078" t="s">
        <v>70</v>
      </c>
      <c r="N4078" t="s">
        <v>166</v>
      </c>
      <c r="O4078" t="s">
        <v>70</v>
      </c>
      <c r="P4078" t="s">
        <v>101</v>
      </c>
      <c r="Q4078" t="s">
        <v>101</v>
      </c>
      <c r="S4078" t="s">
        <v>9872</v>
      </c>
      <c r="V4078" t="s">
        <v>42</v>
      </c>
      <c r="W4078" t="s">
        <v>42</v>
      </c>
      <c r="AC4078" t="s">
        <v>42</v>
      </c>
      <c r="AE4078" t="s">
        <v>42</v>
      </c>
      <c r="AK4078" t="s">
        <v>42</v>
      </c>
      <c r="AL4078" t="s">
        <v>43</v>
      </c>
    </row>
    <row r="4079" spans="1:38" x14ac:dyDescent="0.25">
      <c r="A4079">
        <v>4077</v>
      </c>
      <c r="B4079" t="s">
        <v>9873</v>
      </c>
      <c r="C4079" s="6" t="s">
        <v>745</v>
      </c>
      <c r="D4079">
        <v>20</v>
      </c>
      <c r="E4079" t="s">
        <v>54</v>
      </c>
      <c r="F4079" t="s">
        <v>47</v>
      </c>
      <c r="G4079" t="s">
        <v>260</v>
      </c>
      <c r="H4079" t="s">
        <v>49</v>
      </c>
      <c r="I4079" t="s">
        <v>57</v>
      </c>
      <c r="J4079" t="s">
        <v>146</v>
      </c>
      <c r="K4079" t="s">
        <v>49</v>
      </c>
      <c r="L4079" t="s">
        <v>34</v>
      </c>
      <c r="N4079" t="s">
        <v>59</v>
      </c>
      <c r="O4079" t="s">
        <v>287</v>
      </c>
      <c r="P4079" t="s">
        <v>146</v>
      </c>
      <c r="Q4079" t="s">
        <v>49</v>
      </c>
      <c r="R4079" t="s">
        <v>57</v>
      </c>
      <c r="S4079" t="s">
        <v>9874</v>
      </c>
      <c r="U4079" t="s">
        <v>42</v>
      </c>
      <c r="V4079" t="s">
        <v>42</v>
      </c>
      <c r="W4079" t="s">
        <v>42</v>
      </c>
      <c r="AI4079" t="s">
        <v>713</v>
      </c>
      <c r="AL4079" t="s">
        <v>43</v>
      </c>
    </row>
    <row r="4080" spans="1:38" x14ac:dyDescent="0.25">
      <c r="A4080">
        <v>4078</v>
      </c>
      <c r="B4080" t="s">
        <v>9875</v>
      </c>
      <c r="C4080" s="6" t="s">
        <v>9085</v>
      </c>
      <c r="D4080">
        <v>51</v>
      </c>
      <c r="E4080" t="s">
        <v>46</v>
      </c>
      <c r="F4080" t="s">
        <v>55</v>
      </c>
      <c r="G4080" t="s">
        <v>201</v>
      </c>
      <c r="H4080" t="s">
        <v>202</v>
      </c>
      <c r="I4080" t="s">
        <v>57</v>
      </c>
      <c r="J4080" t="s">
        <v>201</v>
      </c>
      <c r="K4080" t="s">
        <v>202</v>
      </c>
      <c r="L4080" t="s">
        <v>70</v>
      </c>
      <c r="N4080" t="s">
        <v>59</v>
      </c>
      <c r="O4080" t="s">
        <v>70</v>
      </c>
      <c r="P4080" t="s">
        <v>201</v>
      </c>
      <c r="Q4080" t="s">
        <v>202</v>
      </c>
      <c r="R4080" t="s">
        <v>57</v>
      </c>
      <c r="S4080" t="s">
        <v>9876</v>
      </c>
      <c r="U4080" t="s">
        <v>42</v>
      </c>
      <c r="W4080" t="s">
        <v>42</v>
      </c>
      <c r="AA4080" t="s">
        <v>42</v>
      </c>
      <c r="AL4080" t="s">
        <v>43</v>
      </c>
    </row>
    <row r="4081" spans="1:38" x14ac:dyDescent="0.25">
      <c r="A4081">
        <v>4079</v>
      </c>
      <c r="B4081" t="s">
        <v>9877</v>
      </c>
      <c r="C4081" s="6" t="s">
        <v>7401</v>
      </c>
      <c r="D4081">
        <v>41</v>
      </c>
      <c r="E4081" t="s">
        <v>46</v>
      </c>
      <c r="F4081" t="s">
        <v>55</v>
      </c>
      <c r="G4081" t="s">
        <v>267</v>
      </c>
      <c r="H4081" t="s">
        <v>142</v>
      </c>
      <c r="I4081" t="s">
        <v>57</v>
      </c>
      <c r="J4081" t="s">
        <v>267</v>
      </c>
      <c r="L4081" t="s">
        <v>70</v>
      </c>
      <c r="N4081" t="s">
        <v>69</v>
      </c>
      <c r="O4081" t="s">
        <v>70</v>
      </c>
      <c r="P4081" t="s">
        <v>267</v>
      </c>
      <c r="S4081" t="s">
        <v>9878</v>
      </c>
      <c r="U4081" t="s">
        <v>42</v>
      </c>
      <c r="W4081" t="s">
        <v>42</v>
      </c>
      <c r="AK4081" t="s">
        <v>42</v>
      </c>
      <c r="AL4081" t="s">
        <v>43</v>
      </c>
    </row>
    <row r="4082" spans="1:38" x14ac:dyDescent="0.25">
      <c r="A4082">
        <v>4080</v>
      </c>
      <c r="B4082" t="s">
        <v>9879</v>
      </c>
      <c r="C4082" s="6" t="s">
        <v>9880</v>
      </c>
      <c r="D4082">
        <v>25</v>
      </c>
      <c r="E4082" t="s">
        <v>46</v>
      </c>
      <c r="F4082" t="s">
        <v>55</v>
      </c>
      <c r="G4082" t="s">
        <v>238</v>
      </c>
      <c r="J4082" t="s">
        <v>1804</v>
      </c>
      <c r="L4082" t="s">
        <v>34</v>
      </c>
      <c r="M4082" t="s">
        <v>4369</v>
      </c>
      <c r="N4082" t="s">
        <v>83</v>
      </c>
      <c r="O4082" t="s">
        <v>110</v>
      </c>
      <c r="S4082" t="s">
        <v>84</v>
      </c>
      <c r="U4082" t="s">
        <v>42</v>
      </c>
      <c r="AL4082" t="s">
        <v>43</v>
      </c>
    </row>
    <row r="4083" spans="1:38" x14ac:dyDescent="0.25">
      <c r="A4083">
        <v>4081</v>
      </c>
      <c r="B4083" t="s">
        <v>9881</v>
      </c>
      <c r="C4083" s="6" t="s">
        <v>3514</v>
      </c>
      <c r="D4083">
        <v>37</v>
      </c>
      <c r="E4083" t="s">
        <v>54</v>
      </c>
      <c r="F4083" t="s">
        <v>55</v>
      </c>
      <c r="G4083" t="s">
        <v>178</v>
      </c>
      <c r="H4083" t="s">
        <v>82</v>
      </c>
      <c r="I4083" t="s">
        <v>57</v>
      </c>
      <c r="J4083" t="s">
        <v>178</v>
      </c>
      <c r="K4083" t="s">
        <v>82</v>
      </c>
      <c r="L4083" t="s">
        <v>50</v>
      </c>
      <c r="O4083" t="s">
        <v>70</v>
      </c>
      <c r="S4083" t="s">
        <v>3785</v>
      </c>
      <c r="U4083" t="s">
        <v>42</v>
      </c>
      <c r="AK4083" t="s">
        <v>42</v>
      </c>
      <c r="AL4083" t="s">
        <v>43</v>
      </c>
    </row>
    <row r="4084" spans="1:38" x14ac:dyDescent="0.25">
      <c r="A4084">
        <v>4082</v>
      </c>
      <c r="B4084" t="s">
        <v>9882</v>
      </c>
      <c r="C4084" s="6" t="s">
        <v>9883</v>
      </c>
      <c r="D4084">
        <v>46</v>
      </c>
      <c r="E4084" t="s">
        <v>46</v>
      </c>
      <c r="F4084" t="s">
        <v>106</v>
      </c>
      <c r="G4084" t="s">
        <v>178</v>
      </c>
      <c r="H4084" t="s">
        <v>82</v>
      </c>
      <c r="J4084" t="s">
        <v>178</v>
      </c>
      <c r="K4084" t="s">
        <v>82</v>
      </c>
      <c r="L4084" t="s">
        <v>70</v>
      </c>
      <c r="N4084" t="s">
        <v>102</v>
      </c>
      <c r="O4084" t="s">
        <v>70</v>
      </c>
      <c r="S4084" t="s">
        <v>9884</v>
      </c>
      <c r="Y4084" t="s">
        <v>42</v>
      </c>
      <c r="AC4084" t="s">
        <v>42</v>
      </c>
      <c r="AL4084" t="s">
        <v>43</v>
      </c>
    </row>
    <row r="4085" spans="1:38" x14ac:dyDescent="0.25">
      <c r="A4085">
        <v>4083</v>
      </c>
      <c r="B4085" t="s">
        <v>9885</v>
      </c>
      <c r="C4085" s="6" t="s">
        <v>9886</v>
      </c>
      <c r="D4085">
        <v>51</v>
      </c>
      <c r="E4085" t="s">
        <v>46</v>
      </c>
      <c r="F4085" t="s">
        <v>55</v>
      </c>
      <c r="G4085" t="s">
        <v>136</v>
      </c>
      <c r="J4085" t="s">
        <v>136</v>
      </c>
      <c r="L4085" t="s">
        <v>50</v>
      </c>
      <c r="N4085" t="s">
        <v>9887</v>
      </c>
      <c r="O4085" t="s">
        <v>70</v>
      </c>
      <c r="S4085" t="s">
        <v>9888</v>
      </c>
      <c r="AA4085" t="s">
        <v>42</v>
      </c>
      <c r="AF4085" t="s">
        <v>42</v>
      </c>
      <c r="AI4085" t="s">
        <v>1621</v>
      </c>
      <c r="AL4085" t="s">
        <v>43</v>
      </c>
    </row>
    <row r="4086" spans="1:38" x14ac:dyDescent="0.25">
      <c r="A4086">
        <v>4084</v>
      </c>
      <c r="B4086" t="s">
        <v>9889</v>
      </c>
      <c r="C4086" s="6" t="s">
        <v>164</v>
      </c>
      <c r="D4086">
        <v>31</v>
      </c>
      <c r="E4086" t="s">
        <v>46</v>
      </c>
      <c r="F4086" t="s">
        <v>55</v>
      </c>
      <c r="G4086" t="s">
        <v>208</v>
      </c>
      <c r="H4086" t="s">
        <v>93</v>
      </c>
      <c r="I4086" t="s">
        <v>57</v>
      </c>
      <c r="J4086" t="s">
        <v>208</v>
      </c>
      <c r="K4086" t="s">
        <v>93</v>
      </c>
      <c r="L4086" t="s">
        <v>70</v>
      </c>
      <c r="N4086" t="s">
        <v>166</v>
      </c>
      <c r="O4086" t="s">
        <v>70</v>
      </c>
      <c r="P4086" t="s">
        <v>208</v>
      </c>
      <c r="Q4086" t="s">
        <v>93</v>
      </c>
      <c r="R4086" t="s">
        <v>57</v>
      </c>
      <c r="S4086" t="s">
        <v>9890</v>
      </c>
      <c r="U4086" t="s">
        <v>42</v>
      </c>
      <c r="W4086" t="s">
        <v>42</v>
      </c>
      <c r="AL4086" t="s">
        <v>43</v>
      </c>
    </row>
    <row r="4087" spans="1:38" x14ac:dyDescent="0.25">
      <c r="A4087">
        <v>4085</v>
      </c>
      <c r="B4087" t="s">
        <v>9891</v>
      </c>
      <c r="C4087" s="6" t="s">
        <v>3684</v>
      </c>
      <c r="D4087">
        <v>44</v>
      </c>
      <c r="E4087" t="s">
        <v>46</v>
      </c>
      <c r="F4087" t="s">
        <v>55</v>
      </c>
      <c r="G4087" t="s">
        <v>9892</v>
      </c>
      <c r="H4087" t="s">
        <v>9893</v>
      </c>
      <c r="I4087" t="s">
        <v>1079</v>
      </c>
      <c r="J4087" t="s">
        <v>503</v>
      </c>
      <c r="K4087" t="s">
        <v>82</v>
      </c>
      <c r="L4087" t="s">
        <v>50</v>
      </c>
      <c r="N4087" t="s">
        <v>170</v>
      </c>
      <c r="O4087" t="s">
        <v>3082</v>
      </c>
      <c r="P4087" t="s">
        <v>503</v>
      </c>
      <c r="Q4087" t="s">
        <v>82</v>
      </c>
      <c r="S4087" t="s">
        <v>9894</v>
      </c>
      <c r="W4087" t="s">
        <v>42</v>
      </c>
      <c r="Y4087" t="s">
        <v>42</v>
      </c>
      <c r="AK4087" t="s">
        <v>42</v>
      </c>
      <c r="AL4087" t="s">
        <v>43</v>
      </c>
    </row>
    <row r="4088" spans="1:38" x14ac:dyDescent="0.25">
      <c r="A4088">
        <v>4086</v>
      </c>
      <c r="B4088" t="s">
        <v>9895</v>
      </c>
      <c r="C4088" s="6" t="s">
        <v>6376</v>
      </c>
      <c r="D4088">
        <v>44</v>
      </c>
      <c r="E4088" t="s">
        <v>46</v>
      </c>
      <c r="F4088" t="s">
        <v>106</v>
      </c>
      <c r="G4088" t="s">
        <v>9896</v>
      </c>
      <c r="H4088" t="s">
        <v>66</v>
      </c>
      <c r="I4088" t="s">
        <v>67</v>
      </c>
      <c r="J4088" t="s">
        <v>58</v>
      </c>
      <c r="K4088" t="s">
        <v>49</v>
      </c>
      <c r="L4088" t="s">
        <v>50</v>
      </c>
      <c r="N4088" t="s">
        <v>59</v>
      </c>
      <c r="O4088" t="s">
        <v>287</v>
      </c>
      <c r="P4088" t="s">
        <v>9897</v>
      </c>
      <c r="Q4088" t="s">
        <v>1593</v>
      </c>
      <c r="R4088" t="s">
        <v>67</v>
      </c>
      <c r="S4088" t="s">
        <v>9898</v>
      </c>
      <c r="V4088" t="s">
        <v>42</v>
      </c>
      <c r="AJ4088" t="s">
        <v>42</v>
      </c>
      <c r="AL4088" t="s">
        <v>43</v>
      </c>
    </row>
    <row r="4089" spans="1:38" x14ac:dyDescent="0.25">
      <c r="A4089">
        <v>4087</v>
      </c>
      <c r="B4089" t="s">
        <v>9899</v>
      </c>
      <c r="C4089" s="6" t="s">
        <v>9900</v>
      </c>
      <c r="D4089">
        <v>48</v>
      </c>
      <c r="E4089" t="s">
        <v>54</v>
      </c>
      <c r="F4089" t="s">
        <v>55</v>
      </c>
      <c r="G4089" t="s">
        <v>58</v>
      </c>
      <c r="H4089" t="s">
        <v>49</v>
      </c>
      <c r="J4089" t="s">
        <v>58</v>
      </c>
      <c r="K4089" t="s">
        <v>49</v>
      </c>
      <c r="L4089" t="s">
        <v>34</v>
      </c>
      <c r="M4089" t="s">
        <v>9724</v>
      </c>
      <c r="N4089" t="s">
        <v>9901</v>
      </c>
      <c r="O4089" t="s">
        <v>34</v>
      </c>
      <c r="S4089" t="s">
        <v>2519</v>
      </c>
      <c r="Y4089" t="s">
        <v>42</v>
      </c>
      <c r="AL4089" t="s">
        <v>43</v>
      </c>
    </row>
    <row r="4090" spans="1:38" x14ac:dyDescent="0.25">
      <c r="A4090">
        <v>4088</v>
      </c>
      <c r="B4090" t="s">
        <v>9902</v>
      </c>
      <c r="C4090" s="6" t="s">
        <v>930</v>
      </c>
      <c r="D4090">
        <v>55</v>
      </c>
      <c r="E4090" t="s">
        <v>46</v>
      </c>
      <c r="F4090" t="s">
        <v>55</v>
      </c>
      <c r="G4090" t="s">
        <v>341</v>
      </c>
      <c r="H4090" t="s">
        <v>101</v>
      </c>
      <c r="I4090" t="s">
        <v>57</v>
      </c>
      <c r="J4090" t="s">
        <v>341</v>
      </c>
      <c r="K4090" t="s">
        <v>101</v>
      </c>
      <c r="L4090" t="s">
        <v>70</v>
      </c>
      <c r="N4090" t="s">
        <v>59</v>
      </c>
      <c r="O4090" t="s">
        <v>70</v>
      </c>
      <c r="P4090" t="s">
        <v>341</v>
      </c>
      <c r="Q4090" t="s">
        <v>101</v>
      </c>
      <c r="R4090" t="s">
        <v>57</v>
      </c>
      <c r="S4090" t="s">
        <v>873</v>
      </c>
      <c r="V4090" t="s">
        <v>42</v>
      </c>
      <c r="AL4090" t="s">
        <v>43</v>
      </c>
    </row>
    <row r="4091" spans="1:38" x14ac:dyDescent="0.25">
      <c r="A4091">
        <v>4089</v>
      </c>
      <c r="B4091" t="s">
        <v>9903</v>
      </c>
      <c r="C4091" s="6" t="s">
        <v>7102</v>
      </c>
      <c r="D4091">
        <v>53</v>
      </c>
      <c r="E4091" t="s">
        <v>46</v>
      </c>
      <c r="F4091" t="s">
        <v>55</v>
      </c>
      <c r="G4091" t="s">
        <v>97</v>
      </c>
      <c r="H4091" t="s">
        <v>82</v>
      </c>
      <c r="I4091" t="s">
        <v>57</v>
      </c>
      <c r="J4091" t="s">
        <v>97</v>
      </c>
      <c r="L4091" t="s">
        <v>70</v>
      </c>
      <c r="N4091" t="s">
        <v>59</v>
      </c>
      <c r="O4091" t="s">
        <v>70</v>
      </c>
      <c r="P4091" t="s">
        <v>97</v>
      </c>
      <c r="S4091" t="s">
        <v>9904</v>
      </c>
      <c r="Y4091" t="s">
        <v>42</v>
      </c>
      <c r="AA4091" t="s">
        <v>42</v>
      </c>
      <c r="AK4091" t="s">
        <v>42</v>
      </c>
      <c r="AL4091" t="s">
        <v>43</v>
      </c>
    </row>
    <row r="4092" spans="1:38" x14ac:dyDescent="0.25">
      <c r="A4092">
        <v>4090</v>
      </c>
      <c r="B4092" t="s">
        <v>9905</v>
      </c>
      <c r="C4092" s="6" t="s">
        <v>5051</v>
      </c>
      <c r="D4092">
        <v>54</v>
      </c>
      <c r="E4092" t="s">
        <v>46</v>
      </c>
      <c r="F4092" t="s">
        <v>55</v>
      </c>
      <c r="G4092" t="s">
        <v>9906</v>
      </c>
      <c r="H4092" t="s">
        <v>9907</v>
      </c>
      <c r="J4092" t="s">
        <v>341</v>
      </c>
      <c r="K4092" t="s">
        <v>101</v>
      </c>
      <c r="L4092" t="s">
        <v>50</v>
      </c>
      <c r="N4092" t="s">
        <v>9908</v>
      </c>
      <c r="O4092" t="s">
        <v>1093</v>
      </c>
      <c r="S4092" t="s">
        <v>111</v>
      </c>
      <c r="V4092" t="s">
        <v>42</v>
      </c>
      <c r="AA4092" t="s">
        <v>42</v>
      </c>
      <c r="AC4092" t="s">
        <v>42</v>
      </c>
      <c r="AL4092" t="s">
        <v>43</v>
      </c>
    </row>
    <row r="4093" spans="1:38" x14ac:dyDescent="0.25">
      <c r="A4093">
        <v>4091</v>
      </c>
      <c r="B4093" t="s">
        <v>9909</v>
      </c>
      <c r="C4093" s="6" t="s">
        <v>1754</v>
      </c>
      <c r="D4093">
        <v>43</v>
      </c>
      <c r="E4093" t="s">
        <v>54</v>
      </c>
      <c r="F4093" t="s">
        <v>55</v>
      </c>
      <c r="G4093" t="s">
        <v>418</v>
      </c>
      <c r="H4093" t="s">
        <v>93</v>
      </c>
      <c r="I4093" t="s">
        <v>57</v>
      </c>
      <c r="J4093" t="s">
        <v>93</v>
      </c>
      <c r="L4093" t="s">
        <v>50</v>
      </c>
      <c r="N4093" t="s">
        <v>59</v>
      </c>
      <c r="O4093" t="s">
        <v>60</v>
      </c>
      <c r="P4093" t="s">
        <v>61</v>
      </c>
      <c r="S4093" t="s">
        <v>9910</v>
      </c>
      <c r="V4093" t="s">
        <v>42</v>
      </c>
      <c r="AL4093" t="s">
        <v>43</v>
      </c>
    </row>
    <row r="4094" spans="1:38" x14ac:dyDescent="0.25">
      <c r="A4094">
        <v>4092</v>
      </c>
      <c r="B4094" t="s">
        <v>9911</v>
      </c>
      <c r="C4094" s="6" t="s">
        <v>7797</v>
      </c>
      <c r="D4094">
        <v>57</v>
      </c>
      <c r="E4094" t="s">
        <v>46</v>
      </c>
      <c r="F4094" t="s">
        <v>106</v>
      </c>
      <c r="G4094" t="s">
        <v>82</v>
      </c>
      <c r="H4094" t="s">
        <v>82</v>
      </c>
      <c r="J4094" t="s">
        <v>82</v>
      </c>
      <c r="K4094" t="s">
        <v>82</v>
      </c>
      <c r="L4094" t="s">
        <v>70</v>
      </c>
      <c r="N4094" t="s">
        <v>59</v>
      </c>
      <c r="O4094" t="s">
        <v>70</v>
      </c>
      <c r="S4094" t="s">
        <v>9912</v>
      </c>
      <c r="U4094" t="s">
        <v>42</v>
      </c>
      <c r="AA4094" t="s">
        <v>42</v>
      </c>
      <c r="AL4094" t="s">
        <v>43</v>
      </c>
    </row>
    <row r="4095" spans="1:38" x14ac:dyDescent="0.25">
      <c r="A4095">
        <v>4093</v>
      </c>
      <c r="B4095" t="s">
        <v>9913</v>
      </c>
      <c r="C4095" s="6" t="s">
        <v>9914</v>
      </c>
      <c r="D4095">
        <v>23</v>
      </c>
      <c r="E4095" t="s">
        <v>46</v>
      </c>
      <c r="F4095" t="s">
        <v>55</v>
      </c>
      <c r="G4095" t="s">
        <v>683</v>
      </c>
      <c r="H4095" t="s">
        <v>49</v>
      </c>
      <c r="I4095" t="s">
        <v>57</v>
      </c>
      <c r="J4095" t="s">
        <v>58</v>
      </c>
      <c r="K4095" t="s">
        <v>49</v>
      </c>
      <c r="L4095" t="s">
        <v>34</v>
      </c>
      <c r="O4095" t="s">
        <v>110</v>
      </c>
      <c r="P4095" t="s">
        <v>58</v>
      </c>
      <c r="Q4095" t="s">
        <v>49</v>
      </c>
      <c r="R4095" t="s">
        <v>57</v>
      </c>
      <c r="S4095" t="s">
        <v>9448</v>
      </c>
      <c r="U4095" t="s">
        <v>42</v>
      </c>
      <c r="AA4095" t="s">
        <v>42</v>
      </c>
      <c r="AK4095" t="s">
        <v>42</v>
      </c>
      <c r="AL4095" t="s">
        <v>43</v>
      </c>
    </row>
    <row r="4096" spans="1:38" x14ac:dyDescent="0.25">
      <c r="A4096">
        <v>4094</v>
      </c>
      <c r="B4096" t="s">
        <v>9915</v>
      </c>
      <c r="C4096" s="6" t="s">
        <v>9916</v>
      </c>
      <c r="D4096">
        <v>51</v>
      </c>
      <c r="E4096" t="s">
        <v>46</v>
      </c>
      <c r="F4096" t="s">
        <v>60</v>
      </c>
      <c r="G4096" t="s">
        <v>82</v>
      </c>
      <c r="H4096" t="s">
        <v>82</v>
      </c>
      <c r="I4096" t="s">
        <v>57</v>
      </c>
      <c r="J4096" t="s">
        <v>82</v>
      </c>
      <c r="K4096" t="s">
        <v>82</v>
      </c>
      <c r="L4096" t="s">
        <v>50</v>
      </c>
      <c r="O4096" t="s">
        <v>70</v>
      </c>
      <c r="S4096" t="s">
        <v>9917</v>
      </c>
      <c r="U4096" t="s">
        <v>42</v>
      </c>
      <c r="Y4096" t="s">
        <v>42</v>
      </c>
      <c r="AD4096" t="s">
        <v>42</v>
      </c>
      <c r="AK4096" t="s">
        <v>42</v>
      </c>
      <c r="AL4096" t="s">
        <v>43</v>
      </c>
    </row>
    <row r="4097" spans="1:38" x14ac:dyDescent="0.25">
      <c r="A4097">
        <v>4095</v>
      </c>
      <c r="B4097" t="s">
        <v>9918</v>
      </c>
      <c r="C4097" s="6" t="s">
        <v>7404</v>
      </c>
      <c r="D4097">
        <v>59</v>
      </c>
      <c r="E4097" t="s">
        <v>54</v>
      </c>
      <c r="F4097" t="s">
        <v>55</v>
      </c>
      <c r="G4097" t="s">
        <v>9867</v>
      </c>
      <c r="H4097" t="s">
        <v>137</v>
      </c>
      <c r="I4097" t="s">
        <v>57</v>
      </c>
      <c r="J4097" t="s">
        <v>136</v>
      </c>
      <c r="L4097" t="s">
        <v>50</v>
      </c>
      <c r="N4097" t="s">
        <v>69</v>
      </c>
      <c r="O4097" t="s">
        <v>975</v>
      </c>
      <c r="P4097" t="s">
        <v>136</v>
      </c>
      <c r="S4097" t="s">
        <v>9919</v>
      </c>
      <c r="W4097" t="s">
        <v>42</v>
      </c>
      <c r="AK4097" t="s">
        <v>42</v>
      </c>
      <c r="AL4097" t="s">
        <v>43</v>
      </c>
    </row>
    <row r="4098" spans="1:38" x14ac:dyDescent="0.25">
      <c r="A4098">
        <v>4096</v>
      </c>
      <c r="B4098" t="s">
        <v>9920</v>
      </c>
      <c r="C4098" s="6" t="s">
        <v>200</v>
      </c>
      <c r="D4098">
        <v>43</v>
      </c>
      <c r="E4098" t="s">
        <v>46</v>
      </c>
      <c r="F4098" t="s">
        <v>55</v>
      </c>
      <c r="G4098" t="s">
        <v>260</v>
      </c>
      <c r="H4098" t="s">
        <v>49</v>
      </c>
      <c r="I4098" t="s">
        <v>57</v>
      </c>
      <c r="J4098" t="s">
        <v>260</v>
      </c>
      <c r="K4098" t="s">
        <v>49</v>
      </c>
      <c r="L4098" t="s">
        <v>70</v>
      </c>
      <c r="N4098" t="s">
        <v>166</v>
      </c>
      <c r="O4098" t="s">
        <v>70</v>
      </c>
      <c r="P4098" t="s">
        <v>260</v>
      </c>
      <c r="Q4098" t="s">
        <v>49</v>
      </c>
      <c r="S4098" t="s">
        <v>9921</v>
      </c>
      <c r="V4098" t="s">
        <v>42</v>
      </c>
      <c r="W4098" t="s">
        <v>42</v>
      </c>
      <c r="AC4098" t="s">
        <v>42</v>
      </c>
      <c r="AE4098" t="s">
        <v>42</v>
      </c>
      <c r="AK4098" t="s">
        <v>42</v>
      </c>
      <c r="AL4098" t="s">
        <v>43</v>
      </c>
    </row>
    <row r="4099" spans="1:38" x14ac:dyDescent="0.25">
      <c r="A4099">
        <v>4097</v>
      </c>
      <c r="B4099" t="s">
        <v>9922</v>
      </c>
      <c r="C4099" s="6" t="s">
        <v>1329</v>
      </c>
      <c r="D4099">
        <v>40</v>
      </c>
      <c r="E4099" t="s">
        <v>46</v>
      </c>
      <c r="F4099" t="s">
        <v>55</v>
      </c>
      <c r="G4099" t="s">
        <v>320</v>
      </c>
      <c r="H4099" t="s">
        <v>49</v>
      </c>
      <c r="I4099" t="s">
        <v>57</v>
      </c>
      <c r="J4099" t="s">
        <v>82</v>
      </c>
      <c r="K4099" t="s">
        <v>82</v>
      </c>
      <c r="L4099" t="s">
        <v>50</v>
      </c>
      <c r="N4099" t="s">
        <v>170</v>
      </c>
      <c r="O4099" t="s">
        <v>2475</v>
      </c>
      <c r="P4099" t="s">
        <v>87</v>
      </c>
      <c r="Q4099" t="s">
        <v>82</v>
      </c>
      <c r="S4099" t="s">
        <v>9923</v>
      </c>
      <c r="U4099" t="s">
        <v>42</v>
      </c>
      <c r="W4099" t="s">
        <v>42</v>
      </c>
      <c r="X4099" t="s">
        <v>42</v>
      </c>
      <c r="AA4099" t="s">
        <v>42</v>
      </c>
      <c r="AK4099" t="s">
        <v>42</v>
      </c>
      <c r="AL4099" t="s">
        <v>43</v>
      </c>
    </row>
    <row r="4100" spans="1:38" x14ac:dyDescent="0.25">
      <c r="A4100">
        <v>4098</v>
      </c>
      <c r="B4100" t="s">
        <v>9924</v>
      </c>
      <c r="C4100" s="6" t="s">
        <v>8827</v>
      </c>
      <c r="D4100">
        <v>50</v>
      </c>
      <c r="E4100" t="s">
        <v>46</v>
      </c>
      <c r="F4100" t="s">
        <v>55</v>
      </c>
      <c r="G4100" t="s">
        <v>132</v>
      </c>
      <c r="H4100" t="s">
        <v>93</v>
      </c>
      <c r="I4100" t="s">
        <v>57</v>
      </c>
      <c r="J4100" t="s">
        <v>132</v>
      </c>
      <c r="K4100" t="s">
        <v>93</v>
      </c>
      <c r="L4100" t="s">
        <v>70</v>
      </c>
      <c r="O4100" t="s">
        <v>70</v>
      </c>
      <c r="P4100" t="s">
        <v>132</v>
      </c>
      <c r="Q4100" t="s">
        <v>93</v>
      </c>
      <c r="R4100" t="s">
        <v>57</v>
      </c>
      <c r="S4100" t="s">
        <v>9925</v>
      </c>
      <c r="Y4100" t="s">
        <v>42</v>
      </c>
      <c r="AA4100" t="s">
        <v>42</v>
      </c>
      <c r="AK4100" t="s">
        <v>42</v>
      </c>
      <c r="AL4100" t="s">
        <v>43</v>
      </c>
    </row>
    <row r="4101" spans="1:38" x14ac:dyDescent="0.25">
      <c r="A4101">
        <v>4099</v>
      </c>
      <c r="B4101" t="s">
        <v>9926</v>
      </c>
      <c r="C4101" s="6" t="s">
        <v>2432</v>
      </c>
      <c r="D4101">
        <v>28</v>
      </c>
      <c r="E4101" t="s">
        <v>46</v>
      </c>
      <c r="F4101" t="s">
        <v>55</v>
      </c>
      <c r="G4101" t="s">
        <v>1592</v>
      </c>
      <c r="H4101" t="s">
        <v>142</v>
      </c>
      <c r="I4101" t="s">
        <v>57</v>
      </c>
      <c r="J4101" t="s">
        <v>1593</v>
      </c>
      <c r="K4101" t="s">
        <v>142</v>
      </c>
      <c r="L4101" t="s">
        <v>50</v>
      </c>
      <c r="N4101" t="s">
        <v>59</v>
      </c>
      <c r="O4101" t="s">
        <v>210</v>
      </c>
      <c r="P4101" t="s">
        <v>1593</v>
      </c>
      <c r="Q4101" t="s">
        <v>142</v>
      </c>
      <c r="S4101" t="s">
        <v>2080</v>
      </c>
      <c r="W4101" t="s">
        <v>42</v>
      </c>
      <c r="AA4101" t="s">
        <v>42</v>
      </c>
      <c r="AK4101" t="s">
        <v>42</v>
      </c>
      <c r="AL4101" t="s">
        <v>43</v>
      </c>
    </row>
    <row r="4102" spans="1:38" x14ac:dyDescent="0.25">
      <c r="A4102">
        <v>4100</v>
      </c>
      <c r="B4102" t="s">
        <v>9927</v>
      </c>
      <c r="C4102" s="6" t="s">
        <v>4830</v>
      </c>
      <c r="D4102">
        <v>38</v>
      </c>
      <c r="E4102" t="s">
        <v>46</v>
      </c>
      <c r="F4102" t="s">
        <v>47</v>
      </c>
      <c r="G4102" t="s">
        <v>146</v>
      </c>
      <c r="H4102" t="s">
        <v>49</v>
      </c>
      <c r="I4102" t="s">
        <v>57</v>
      </c>
      <c r="J4102" t="s">
        <v>146</v>
      </c>
      <c r="L4102" t="s">
        <v>50</v>
      </c>
      <c r="N4102" t="s">
        <v>69</v>
      </c>
      <c r="O4102" t="s">
        <v>60</v>
      </c>
      <c r="P4102" t="s">
        <v>146</v>
      </c>
      <c r="S4102" t="s">
        <v>9928</v>
      </c>
      <c r="AI4102" t="s">
        <v>713</v>
      </c>
      <c r="AL4102" t="s">
        <v>43</v>
      </c>
    </row>
    <row r="4103" spans="1:38" x14ac:dyDescent="0.25">
      <c r="A4103">
        <v>4101</v>
      </c>
      <c r="B4103" t="s">
        <v>9929</v>
      </c>
      <c r="C4103" s="6" t="s">
        <v>2677</v>
      </c>
      <c r="D4103">
        <v>36</v>
      </c>
      <c r="E4103" t="s">
        <v>46</v>
      </c>
      <c r="F4103" t="s">
        <v>55</v>
      </c>
      <c r="G4103" t="s">
        <v>250</v>
      </c>
      <c r="H4103" t="s">
        <v>251</v>
      </c>
      <c r="I4103" t="s">
        <v>57</v>
      </c>
      <c r="J4103" t="s">
        <v>250</v>
      </c>
      <c r="L4103" t="s">
        <v>70</v>
      </c>
      <c r="N4103" t="s">
        <v>69</v>
      </c>
      <c r="O4103" t="s">
        <v>70</v>
      </c>
      <c r="P4103" t="s">
        <v>250</v>
      </c>
      <c r="S4103" t="s">
        <v>6129</v>
      </c>
      <c r="U4103" t="s">
        <v>42</v>
      </c>
      <c r="V4103" t="s">
        <v>42</v>
      </c>
      <c r="W4103" t="s">
        <v>42</v>
      </c>
      <c r="AK4103" t="s">
        <v>42</v>
      </c>
      <c r="AL4103" t="s">
        <v>43</v>
      </c>
    </row>
    <row r="4104" spans="1:38" x14ac:dyDescent="0.25">
      <c r="A4104">
        <v>4102</v>
      </c>
      <c r="B4104" t="s">
        <v>9930</v>
      </c>
      <c r="C4104" s="6" t="s">
        <v>421</v>
      </c>
      <c r="D4104">
        <v>46</v>
      </c>
      <c r="E4104" t="s">
        <v>46</v>
      </c>
      <c r="F4104" t="s">
        <v>55</v>
      </c>
      <c r="G4104" t="s">
        <v>146</v>
      </c>
      <c r="H4104" t="s">
        <v>49</v>
      </c>
      <c r="I4104" t="s">
        <v>57</v>
      </c>
      <c r="J4104" t="s">
        <v>146</v>
      </c>
      <c r="K4104" t="s">
        <v>49</v>
      </c>
      <c r="L4104" t="s">
        <v>50</v>
      </c>
      <c r="N4104" t="s">
        <v>170</v>
      </c>
      <c r="O4104" t="s">
        <v>70</v>
      </c>
      <c r="P4104" t="s">
        <v>146</v>
      </c>
      <c r="Q4104" t="s">
        <v>49</v>
      </c>
      <c r="R4104" t="s">
        <v>57</v>
      </c>
      <c r="S4104" t="s">
        <v>9931</v>
      </c>
      <c r="U4104" t="s">
        <v>42</v>
      </c>
      <c r="W4104" t="s">
        <v>42</v>
      </c>
      <c r="AA4104" t="s">
        <v>42</v>
      </c>
      <c r="AC4104" t="s">
        <v>42</v>
      </c>
      <c r="AD4104" t="s">
        <v>42</v>
      </c>
      <c r="AL4104" t="s">
        <v>43</v>
      </c>
    </row>
    <row r="4105" spans="1:38" x14ac:dyDescent="0.25">
      <c r="A4105">
        <v>4103</v>
      </c>
      <c r="B4105" t="s">
        <v>9932</v>
      </c>
      <c r="C4105" s="6" t="s">
        <v>6176</v>
      </c>
      <c r="D4105">
        <v>23</v>
      </c>
      <c r="E4105" t="s">
        <v>46</v>
      </c>
      <c r="F4105" t="s">
        <v>106</v>
      </c>
      <c r="G4105" t="s">
        <v>146</v>
      </c>
      <c r="H4105" t="s">
        <v>49</v>
      </c>
      <c r="I4105" t="s">
        <v>57</v>
      </c>
      <c r="J4105" t="s">
        <v>146</v>
      </c>
      <c r="K4105" t="s">
        <v>49</v>
      </c>
      <c r="L4105" t="s">
        <v>50</v>
      </c>
      <c r="N4105" t="s">
        <v>170</v>
      </c>
      <c r="O4105" t="s">
        <v>70</v>
      </c>
      <c r="P4105" t="s">
        <v>146</v>
      </c>
      <c r="Q4105" t="s">
        <v>49</v>
      </c>
      <c r="S4105" t="s">
        <v>9933</v>
      </c>
      <c r="V4105" t="s">
        <v>42</v>
      </c>
      <c r="W4105" t="s">
        <v>42</v>
      </c>
      <c r="AI4105" t="s">
        <v>713</v>
      </c>
      <c r="AK4105" t="s">
        <v>42</v>
      </c>
      <c r="AL4105" t="s">
        <v>43</v>
      </c>
    </row>
    <row r="4106" spans="1:38" x14ac:dyDescent="0.25">
      <c r="A4106">
        <v>4104</v>
      </c>
      <c r="B4106" t="s">
        <v>9934</v>
      </c>
      <c r="C4106" s="6" t="s">
        <v>7817</v>
      </c>
      <c r="D4106">
        <v>50</v>
      </c>
      <c r="E4106" t="s">
        <v>54</v>
      </c>
      <c r="F4106" t="s">
        <v>55</v>
      </c>
      <c r="G4106" t="s">
        <v>97</v>
      </c>
      <c r="H4106" t="s">
        <v>82</v>
      </c>
      <c r="J4106" t="s">
        <v>97</v>
      </c>
      <c r="K4106" t="s">
        <v>82</v>
      </c>
      <c r="L4106" t="s">
        <v>70</v>
      </c>
      <c r="N4106" t="s">
        <v>170</v>
      </c>
      <c r="O4106" t="s">
        <v>70</v>
      </c>
      <c r="S4106" t="s">
        <v>9935</v>
      </c>
      <c r="V4106" t="s">
        <v>42</v>
      </c>
      <c r="Y4106" t="s">
        <v>42</v>
      </c>
      <c r="Z4106" t="s">
        <v>42</v>
      </c>
      <c r="AL4106" t="s">
        <v>43</v>
      </c>
    </row>
    <row r="4107" spans="1:38" x14ac:dyDescent="0.25">
      <c r="A4107">
        <v>4105</v>
      </c>
      <c r="B4107" t="s">
        <v>9936</v>
      </c>
      <c r="C4107" s="6" t="s">
        <v>8989</v>
      </c>
      <c r="D4107">
        <v>62</v>
      </c>
      <c r="E4107" t="s">
        <v>46</v>
      </c>
      <c r="F4107" t="s">
        <v>55</v>
      </c>
      <c r="G4107" t="s">
        <v>82</v>
      </c>
      <c r="H4107" t="s">
        <v>82</v>
      </c>
      <c r="I4107" t="s">
        <v>57</v>
      </c>
      <c r="J4107" t="s">
        <v>82</v>
      </c>
      <c r="K4107" t="s">
        <v>82</v>
      </c>
      <c r="L4107" t="s">
        <v>70</v>
      </c>
      <c r="O4107" t="s">
        <v>70</v>
      </c>
      <c r="P4107" t="s">
        <v>82</v>
      </c>
      <c r="Q4107" t="s">
        <v>82</v>
      </c>
      <c r="R4107" t="s">
        <v>57</v>
      </c>
      <c r="S4107" t="s">
        <v>9937</v>
      </c>
      <c r="U4107" t="s">
        <v>42</v>
      </c>
      <c r="V4107" t="s">
        <v>42</v>
      </c>
      <c r="Y4107" t="s">
        <v>42</v>
      </c>
      <c r="AA4107" t="s">
        <v>42</v>
      </c>
      <c r="AK4107" t="s">
        <v>42</v>
      </c>
      <c r="AL4107" t="s">
        <v>43</v>
      </c>
    </row>
    <row r="4108" spans="1:38" x14ac:dyDescent="0.25">
      <c r="A4108">
        <v>4106</v>
      </c>
      <c r="B4108" t="s">
        <v>9938</v>
      </c>
      <c r="C4108" s="6" t="s">
        <v>3586</v>
      </c>
      <c r="D4108">
        <v>49</v>
      </c>
      <c r="E4108" t="s">
        <v>54</v>
      </c>
      <c r="F4108" t="s">
        <v>55</v>
      </c>
      <c r="G4108" t="s">
        <v>1337</v>
      </c>
      <c r="J4108" t="s">
        <v>1337</v>
      </c>
      <c r="K4108" t="s">
        <v>93</v>
      </c>
      <c r="L4108" t="s">
        <v>70</v>
      </c>
      <c r="N4108" t="s">
        <v>102</v>
      </c>
      <c r="O4108" t="s">
        <v>70</v>
      </c>
      <c r="S4108" t="s">
        <v>9939</v>
      </c>
      <c r="AA4108" t="s">
        <v>42</v>
      </c>
      <c r="AC4108" t="s">
        <v>42</v>
      </c>
      <c r="AL4108" t="s">
        <v>43</v>
      </c>
    </row>
    <row r="4109" spans="1:38" x14ac:dyDescent="0.25">
      <c r="A4109">
        <v>4107</v>
      </c>
      <c r="B4109" t="s">
        <v>9940</v>
      </c>
      <c r="C4109" s="6" t="s">
        <v>127</v>
      </c>
      <c r="D4109">
        <v>60</v>
      </c>
      <c r="E4109" t="s">
        <v>46</v>
      </c>
      <c r="F4109" t="s">
        <v>55</v>
      </c>
      <c r="G4109" t="s">
        <v>101</v>
      </c>
      <c r="J4109" t="s">
        <v>101</v>
      </c>
      <c r="L4109" t="s">
        <v>50</v>
      </c>
      <c r="N4109" t="s">
        <v>59</v>
      </c>
      <c r="O4109" t="s">
        <v>70</v>
      </c>
      <c r="S4109" t="s">
        <v>9941</v>
      </c>
      <c r="V4109" t="s">
        <v>42</v>
      </c>
      <c r="AL4109" t="s">
        <v>43</v>
      </c>
    </row>
    <row r="4110" spans="1:38" x14ac:dyDescent="0.25">
      <c r="A4110">
        <v>4108</v>
      </c>
      <c r="B4110" t="s">
        <v>9942</v>
      </c>
      <c r="C4110" s="6" t="s">
        <v>3885</v>
      </c>
      <c r="D4110">
        <v>28</v>
      </c>
      <c r="E4110" t="s">
        <v>46</v>
      </c>
      <c r="F4110" t="s">
        <v>55</v>
      </c>
      <c r="G4110" t="s">
        <v>1337</v>
      </c>
      <c r="H4110" t="s">
        <v>93</v>
      </c>
      <c r="I4110" t="s">
        <v>57</v>
      </c>
      <c r="J4110" t="s">
        <v>238</v>
      </c>
      <c r="L4110" t="s">
        <v>34</v>
      </c>
      <c r="M4110" t="s">
        <v>4720</v>
      </c>
      <c r="N4110" t="s">
        <v>59</v>
      </c>
      <c r="O4110" t="s">
        <v>70</v>
      </c>
      <c r="P4110" t="s">
        <v>238</v>
      </c>
      <c r="S4110" t="s">
        <v>9943</v>
      </c>
      <c r="U4110" t="s">
        <v>42</v>
      </c>
      <c r="V4110" t="s">
        <v>42</v>
      </c>
      <c r="W4110" t="s">
        <v>42</v>
      </c>
      <c r="AA4110" t="s">
        <v>42</v>
      </c>
      <c r="AC4110" t="s">
        <v>42</v>
      </c>
      <c r="AK4110" t="s">
        <v>42</v>
      </c>
      <c r="AL4110" t="s">
        <v>43</v>
      </c>
    </row>
    <row r="4111" spans="1:38" x14ac:dyDescent="0.25">
      <c r="A4111">
        <v>4109</v>
      </c>
      <c r="B4111" t="s">
        <v>9944</v>
      </c>
      <c r="C4111" s="6" t="s">
        <v>5517</v>
      </c>
      <c r="D4111">
        <v>33</v>
      </c>
      <c r="E4111" t="s">
        <v>46</v>
      </c>
      <c r="F4111" t="s">
        <v>55</v>
      </c>
      <c r="G4111" t="s">
        <v>68</v>
      </c>
      <c r="H4111" t="s">
        <v>49</v>
      </c>
      <c r="I4111" t="s">
        <v>57</v>
      </c>
      <c r="J4111" t="s">
        <v>68</v>
      </c>
      <c r="K4111" t="s">
        <v>49</v>
      </c>
      <c r="L4111" t="s">
        <v>70</v>
      </c>
      <c r="N4111" t="s">
        <v>350</v>
      </c>
      <c r="O4111" t="s">
        <v>70</v>
      </c>
      <c r="P4111" t="s">
        <v>68</v>
      </c>
      <c r="Q4111" t="s">
        <v>49</v>
      </c>
      <c r="R4111" t="s">
        <v>57</v>
      </c>
      <c r="S4111" t="s">
        <v>89</v>
      </c>
      <c r="U4111" t="s">
        <v>42</v>
      </c>
      <c r="AL4111" t="s">
        <v>43</v>
      </c>
    </row>
    <row r="4112" spans="1:38" x14ac:dyDescent="0.25">
      <c r="A4112">
        <v>4110</v>
      </c>
      <c r="B4112" t="s">
        <v>9945</v>
      </c>
      <c r="C4112" s="6" t="s">
        <v>1374</v>
      </c>
      <c r="D4112">
        <v>63</v>
      </c>
      <c r="E4112" t="s">
        <v>46</v>
      </c>
      <c r="F4112" t="s">
        <v>55</v>
      </c>
      <c r="G4112" t="s">
        <v>442</v>
      </c>
      <c r="H4112" t="s">
        <v>49</v>
      </c>
      <c r="I4112" t="s">
        <v>57</v>
      </c>
      <c r="J4112" t="s">
        <v>58</v>
      </c>
      <c r="K4112" t="s">
        <v>49</v>
      </c>
      <c r="L4112" t="s">
        <v>50</v>
      </c>
      <c r="N4112" t="s">
        <v>170</v>
      </c>
      <c r="O4112" t="s">
        <v>4242</v>
      </c>
      <c r="P4112" t="s">
        <v>58</v>
      </c>
      <c r="Q4112" t="s">
        <v>49</v>
      </c>
      <c r="S4112" t="s">
        <v>9946</v>
      </c>
      <c r="U4112" t="s">
        <v>42</v>
      </c>
      <c r="W4112" t="s">
        <v>42</v>
      </c>
      <c r="AC4112" t="s">
        <v>42</v>
      </c>
      <c r="AK4112" t="s">
        <v>42</v>
      </c>
      <c r="AL4112" t="s">
        <v>43</v>
      </c>
    </row>
    <row r="4113" spans="1:38" x14ac:dyDescent="0.25">
      <c r="A4113">
        <v>4111</v>
      </c>
      <c r="B4113" t="s">
        <v>9947</v>
      </c>
      <c r="C4113" s="6" t="s">
        <v>858</v>
      </c>
      <c r="D4113">
        <v>26</v>
      </c>
      <c r="E4113" t="s">
        <v>46</v>
      </c>
      <c r="F4113" t="s">
        <v>47</v>
      </c>
      <c r="G4113" t="s">
        <v>208</v>
      </c>
      <c r="H4113" t="s">
        <v>93</v>
      </c>
      <c r="I4113" t="s">
        <v>57</v>
      </c>
      <c r="J4113" t="s">
        <v>208</v>
      </c>
      <c r="K4113" t="s">
        <v>93</v>
      </c>
      <c r="L4113" t="s">
        <v>50</v>
      </c>
      <c r="N4113" t="s">
        <v>350</v>
      </c>
      <c r="O4113" t="s">
        <v>411</v>
      </c>
      <c r="P4113" t="s">
        <v>208</v>
      </c>
      <c r="Q4113" t="s">
        <v>93</v>
      </c>
      <c r="R4113" t="s">
        <v>57</v>
      </c>
      <c r="S4113" t="s">
        <v>9948</v>
      </c>
      <c r="W4113" t="s">
        <v>42</v>
      </c>
      <c r="AL4113" t="s">
        <v>43</v>
      </c>
    </row>
    <row r="4114" spans="1:38" x14ac:dyDescent="0.25">
      <c r="A4114">
        <v>4112</v>
      </c>
      <c r="B4114" t="s">
        <v>9949</v>
      </c>
      <c r="C4114" s="6" t="s">
        <v>9950</v>
      </c>
      <c r="D4114">
        <v>43</v>
      </c>
      <c r="E4114" t="s">
        <v>46</v>
      </c>
      <c r="F4114" t="s">
        <v>55</v>
      </c>
      <c r="G4114" t="s">
        <v>178</v>
      </c>
      <c r="H4114" t="s">
        <v>82</v>
      </c>
      <c r="I4114" t="s">
        <v>57</v>
      </c>
      <c r="J4114" t="s">
        <v>178</v>
      </c>
      <c r="K4114" t="s">
        <v>82</v>
      </c>
      <c r="L4114" t="s">
        <v>70</v>
      </c>
      <c r="N4114" t="s">
        <v>166</v>
      </c>
      <c r="O4114" t="s">
        <v>70</v>
      </c>
      <c r="P4114" t="s">
        <v>178</v>
      </c>
      <c r="Q4114" t="s">
        <v>82</v>
      </c>
      <c r="R4114" t="s">
        <v>57</v>
      </c>
      <c r="S4114" t="s">
        <v>9951</v>
      </c>
      <c r="V4114" t="s">
        <v>42</v>
      </c>
      <c r="W4114" t="s">
        <v>42</v>
      </c>
      <c r="AL4114" t="s">
        <v>43</v>
      </c>
    </row>
    <row r="4115" spans="1:38" x14ac:dyDescent="0.25">
      <c r="A4115">
        <v>4113</v>
      </c>
      <c r="B4115" t="s">
        <v>9952</v>
      </c>
      <c r="C4115" s="6" t="s">
        <v>278</v>
      </c>
      <c r="D4115">
        <v>28</v>
      </c>
      <c r="E4115" t="s">
        <v>46</v>
      </c>
      <c r="F4115" t="s">
        <v>55</v>
      </c>
      <c r="G4115" t="s">
        <v>510</v>
      </c>
      <c r="H4115" t="s">
        <v>82</v>
      </c>
      <c r="I4115" t="s">
        <v>57</v>
      </c>
      <c r="J4115" t="s">
        <v>87</v>
      </c>
      <c r="L4115" t="s">
        <v>34</v>
      </c>
      <c r="M4115" t="s">
        <v>5374</v>
      </c>
      <c r="N4115" t="s">
        <v>59</v>
      </c>
      <c r="O4115" t="s">
        <v>34</v>
      </c>
      <c r="P4115" t="s">
        <v>87</v>
      </c>
      <c r="S4115" t="s">
        <v>5372</v>
      </c>
      <c r="U4115" t="s">
        <v>42</v>
      </c>
      <c r="V4115" t="s">
        <v>42</v>
      </c>
      <c r="AC4115" t="s">
        <v>42</v>
      </c>
      <c r="AK4115" t="s">
        <v>42</v>
      </c>
      <c r="AL4115" t="s">
        <v>43</v>
      </c>
    </row>
    <row r="4116" spans="1:38" x14ac:dyDescent="0.25">
      <c r="A4116">
        <v>4114</v>
      </c>
      <c r="B4116" t="s">
        <v>9953</v>
      </c>
      <c r="C4116" s="6" t="s">
        <v>360</v>
      </c>
      <c r="D4116">
        <v>58</v>
      </c>
      <c r="E4116" t="s">
        <v>54</v>
      </c>
      <c r="F4116" t="s">
        <v>55</v>
      </c>
      <c r="G4116" t="s">
        <v>208</v>
      </c>
      <c r="H4116" t="s">
        <v>93</v>
      </c>
      <c r="I4116" t="s">
        <v>57</v>
      </c>
      <c r="J4116" t="s">
        <v>208</v>
      </c>
      <c r="L4116" t="s">
        <v>50</v>
      </c>
      <c r="N4116" t="s">
        <v>59</v>
      </c>
      <c r="O4116" t="s">
        <v>70</v>
      </c>
      <c r="P4116" t="s">
        <v>208</v>
      </c>
      <c r="S4116" t="s">
        <v>342</v>
      </c>
      <c r="U4116" t="s">
        <v>42</v>
      </c>
      <c r="AK4116" t="s">
        <v>42</v>
      </c>
      <c r="AL4116" t="s">
        <v>43</v>
      </c>
    </row>
    <row r="4117" spans="1:38" x14ac:dyDescent="0.25">
      <c r="A4117">
        <v>4115</v>
      </c>
      <c r="B4117" t="s">
        <v>9954</v>
      </c>
      <c r="C4117" s="6" t="s">
        <v>6701</v>
      </c>
      <c r="D4117">
        <v>49</v>
      </c>
      <c r="E4117" t="s">
        <v>54</v>
      </c>
      <c r="F4117" t="s">
        <v>55</v>
      </c>
      <c r="G4117" t="s">
        <v>7340</v>
      </c>
      <c r="H4117" t="s">
        <v>251</v>
      </c>
      <c r="I4117" t="s">
        <v>57</v>
      </c>
      <c r="J4117" t="s">
        <v>7340</v>
      </c>
      <c r="K4117" t="s">
        <v>251</v>
      </c>
      <c r="L4117" t="s">
        <v>70</v>
      </c>
      <c r="O4117" t="s">
        <v>70</v>
      </c>
      <c r="S4117" t="s">
        <v>9955</v>
      </c>
      <c r="W4117" t="s">
        <v>42</v>
      </c>
      <c r="Y4117" t="s">
        <v>42</v>
      </c>
      <c r="AK4117" t="s">
        <v>42</v>
      </c>
      <c r="AL4117" t="s">
        <v>43</v>
      </c>
    </row>
    <row r="4118" spans="1:38" x14ac:dyDescent="0.25">
      <c r="A4118">
        <v>4116</v>
      </c>
      <c r="B4118" t="s">
        <v>9956</v>
      </c>
      <c r="C4118" s="6" t="s">
        <v>2505</v>
      </c>
      <c r="D4118">
        <v>47</v>
      </c>
      <c r="E4118" t="s">
        <v>54</v>
      </c>
      <c r="F4118" t="s">
        <v>47</v>
      </c>
      <c r="G4118" t="s">
        <v>82</v>
      </c>
      <c r="H4118" t="s">
        <v>82</v>
      </c>
      <c r="I4118" t="s">
        <v>57</v>
      </c>
      <c r="J4118" t="s">
        <v>82</v>
      </c>
      <c r="L4118" t="s">
        <v>50</v>
      </c>
      <c r="N4118" t="s">
        <v>59</v>
      </c>
      <c r="O4118" t="s">
        <v>70</v>
      </c>
      <c r="P4118" t="s">
        <v>82</v>
      </c>
      <c r="S4118" t="s">
        <v>9957</v>
      </c>
      <c r="U4118" t="s">
        <v>42</v>
      </c>
      <c r="V4118" t="s">
        <v>42</v>
      </c>
      <c r="AK4118" t="s">
        <v>42</v>
      </c>
      <c r="AL4118" t="s">
        <v>43</v>
      </c>
    </row>
    <row r="4119" spans="1:38" x14ac:dyDescent="0.25">
      <c r="A4119">
        <v>4117</v>
      </c>
      <c r="B4119" t="s">
        <v>9958</v>
      </c>
      <c r="C4119" s="6" t="s">
        <v>3331</v>
      </c>
      <c r="D4119">
        <v>45</v>
      </c>
      <c r="E4119" t="s">
        <v>54</v>
      </c>
      <c r="F4119" t="s">
        <v>106</v>
      </c>
      <c r="G4119" t="s">
        <v>469</v>
      </c>
      <c r="H4119" t="s">
        <v>202</v>
      </c>
      <c r="J4119" t="s">
        <v>469</v>
      </c>
      <c r="K4119" t="s">
        <v>202</v>
      </c>
      <c r="L4119" t="s">
        <v>70</v>
      </c>
      <c r="N4119" t="s">
        <v>170</v>
      </c>
      <c r="O4119" t="s">
        <v>70</v>
      </c>
      <c r="S4119" t="s">
        <v>2623</v>
      </c>
      <c r="AD4119" t="s">
        <v>42</v>
      </c>
      <c r="AL4119" t="s">
        <v>43</v>
      </c>
    </row>
    <row r="4120" spans="1:38" x14ac:dyDescent="0.25">
      <c r="A4120">
        <v>4118</v>
      </c>
      <c r="B4120" t="s">
        <v>9959</v>
      </c>
      <c r="C4120" s="6" t="s">
        <v>328</v>
      </c>
      <c r="D4120">
        <v>40</v>
      </c>
      <c r="E4120" t="s">
        <v>46</v>
      </c>
      <c r="F4120" t="s">
        <v>55</v>
      </c>
      <c r="G4120" t="s">
        <v>3638</v>
      </c>
      <c r="H4120" t="s">
        <v>93</v>
      </c>
      <c r="I4120" t="s">
        <v>57</v>
      </c>
      <c r="J4120" t="s">
        <v>3638</v>
      </c>
      <c r="K4120" t="s">
        <v>93</v>
      </c>
      <c r="L4120" t="s">
        <v>70</v>
      </c>
      <c r="N4120" t="s">
        <v>350</v>
      </c>
      <c r="O4120" t="s">
        <v>70</v>
      </c>
      <c r="P4120" t="s">
        <v>3638</v>
      </c>
      <c r="Q4120" t="s">
        <v>93</v>
      </c>
      <c r="S4120" t="s">
        <v>9960</v>
      </c>
      <c r="U4120" t="s">
        <v>42</v>
      </c>
      <c r="AK4120" t="s">
        <v>42</v>
      </c>
      <c r="AL4120" t="s">
        <v>43</v>
      </c>
    </row>
    <row r="4121" spans="1:38" x14ac:dyDescent="0.25">
      <c r="A4121">
        <v>4119</v>
      </c>
      <c r="B4121" t="s">
        <v>9961</v>
      </c>
      <c r="C4121" s="6" t="s">
        <v>3599</v>
      </c>
      <c r="D4121">
        <v>37</v>
      </c>
      <c r="E4121" t="s">
        <v>54</v>
      </c>
      <c r="F4121" t="s">
        <v>55</v>
      </c>
      <c r="G4121" t="s">
        <v>208</v>
      </c>
      <c r="H4121" t="s">
        <v>93</v>
      </c>
      <c r="I4121" t="s">
        <v>57</v>
      </c>
      <c r="J4121" t="s">
        <v>208</v>
      </c>
      <c r="L4121" t="s">
        <v>70</v>
      </c>
      <c r="N4121" t="s">
        <v>59</v>
      </c>
      <c r="O4121" t="s">
        <v>70</v>
      </c>
      <c r="P4121" t="s">
        <v>208</v>
      </c>
      <c r="S4121" t="s">
        <v>7405</v>
      </c>
      <c r="U4121" t="s">
        <v>42</v>
      </c>
      <c r="W4121" t="s">
        <v>42</v>
      </c>
      <c r="AK4121" t="s">
        <v>42</v>
      </c>
      <c r="AL4121" t="s">
        <v>43</v>
      </c>
    </row>
    <row r="4122" spans="1:38" x14ac:dyDescent="0.25">
      <c r="A4122">
        <v>4120</v>
      </c>
      <c r="B4122" t="s">
        <v>9962</v>
      </c>
      <c r="C4122" s="6" t="s">
        <v>9963</v>
      </c>
      <c r="D4122">
        <v>50</v>
      </c>
      <c r="E4122" t="s">
        <v>46</v>
      </c>
      <c r="F4122" t="s">
        <v>55</v>
      </c>
      <c r="G4122" t="s">
        <v>460</v>
      </c>
      <c r="J4122" t="s">
        <v>460</v>
      </c>
      <c r="K4122" t="s">
        <v>93</v>
      </c>
      <c r="L4122" t="s">
        <v>70</v>
      </c>
      <c r="N4122" t="s">
        <v>329</v>
      </c>
      <c r="O4122" t="s">
        <v>60</v>
      </c>
      <c r="S4122" t="s">
        <v>9964</v>
      </c>
      <c r="T4122" t="s">
        <v>3335</v>
      </c>
      <c r="Z4122" t="s">
        <v>42</v>
      </c>
      <c r="AL4122" t="s">
        <v>43</v>
      </c>
    </row>
    <row r="4123" spans="1:38" x14ac:dyDescent="0.25">
      <c r="A4123">
        <v>4121</v>
      </c>
      <c r="B4123" t="s">
        <v>9965</v>
      </c>
      <c r="C4123" s="6" t="s">
        <v>336</v>
      </c>
      <c r="D4123">
        <v>22</v>
      </c>
      <c r="E4123" t="s">
        <v>54</v>
      </c>
      <c r="F4123" t="s">
        <v>55</v>
      </c>
      <c r="G4123" t="s">
        <v>58</v>
      </c>
      <c r="H4123" t="s">
        <v>49</v>
      </c>
      <c r="I4123" t="s">
        <v>57</v>
      </c>
      <c r="J4123" t="s">
        <v>58</v>
      </c>
      <c r="K4123" t="s">
        <v>49</v>
      </c>
      <c r="L4123" t="s">
        <v>70</v>
      </c>
      <c r="N4123" t="s">
        <v>59</v>
      </c>
      <c r="O4123" t="s">
        <v>70</v>
      </c>
      <c r="P4123" t="s">
        <v>58</v>
      </c>
      <c r="Q4123" t="s">
        <v>49</v>
      </c>
      <c r="R4123" t="s">
        <v>57</v>
      </c>
      <c r="S4123" t="s">
        <v>9966</v>
      </c>
      <c r="AC4123" t="s">
        <v>42</v>
      </c>
      <c r="AD4123" t="s">
        <v>42</v>
      </c>
      <c r="AL4123" t="s">
        <v>43</v>
      </c>
    </row>
    <row r="4124" spans="1:38" x14ac:dyDescent="0.25">
      <c r="A4124">
        <v>4122</v>
      </c>
      <c r="B4124" t="s">
        <v>9967</v>
      </c>
      <c r="C4124" s="6" t="s">
        <v>344</v>
      </c>
      <c r="D4124">
        <v>32</v>
      </c>
      <c r="E4124" t="s">
        <v>46</v>
      </c>
      <c r="F4124" t="s">
        <v>55</v>
      </c>
      <c r="G4124" t="s">
        <v>1899</v>
      </c>
      <c r="H4124" t="s">
        <v>82</v>
      </c>
      <c r="I4124" t="s">
        <v>57</v>
      </c>
      <c r="J4124" t="s">
        <v>1899</v>
      </c>
      <c r="K4124" t="s">
        <v>82</v>
      </c>
      <c r="L4124" t="s">
        <v>70</v>
      </c>
      <c r="N4124" t="s">
        <v>166</v>
      </c>
      <c r="O4124" t="s">
        <v>70</v>
      </c>
      <c r="P4124" t="s">
        <v>1899</v>
      </c>
      <c r="Q4124" t="s">
        <v>82</v>
      </c>
      <c r="R4124" t="s">
        <v>57</v>
      </c>
      <c r="S4124" t="s">
        <v>9968</v>
      </c>
      <c r="V4124" t="s">
        <v>42</v>
      </c>
      <c r="AC4124" t="s">
        <v>42</v>
      </c>
      <c r="AI4124" t="s">
        <v>1324</v>
      </c>
      <c r="AL4124" t="s">
        <v>43</v>
      </c>
    </row>
    <row r="4125" spans="1:38" x14ac:dyDescent="0.25">
      <c r="A4125">
        <v>4123</v>
      </c>
      <c r="B4125" t="s">
        <v>9969</v>
      </c>
      <c r="C4125" s="6" t="s">
        <v>365</v>
      </c>
      <c r="D4125">
        <v>43</v>
      </c>
      <c r="E4125" t="s">
        <v>54</v>
      </c>
      <c r="F4125" t="s">
        <v>55</v>
      </c>
      <c r="G4125" t="s">
        <v>201</v>
      </c>
      <c r="H4125" t="s">
        <v>202</v>
      </c>
      <c r="I4125" t="s">
        <v>57</v>
      </c>
      <c r="J4125" t="s">
        <v>201</v>
      </c>
      <c r="K4125" t="s">
        <v>202</v>
      </c>
      <c r="L4125" t="s">
        <v>70</v>
      </c>
      <c r="O4125" t="s">
        <v>70</v>
      </c>
      <c r="P4125" t="s">
        <v>201</v>
      </c>
      <c r="Q4125" t="s">
        <v>202</v>
      </c>
      <c r="R4125" t="s">
        <v>57</v>
      </c>
      <c r="S4125" t="s">
        <v>9970</v>
      </c>
      <c r="AI4125" t="s">
        <v>9971</v>
      </c>
      <c r="AL4125" t="s">
        <v>43</v>
      </c>
    </row>
    <row r="4126" spans="1:38" x14ac:dyDescent="0.25">
      <c r="A4126">
        <v>4124</v>
      </c>
      <c r="B4126" t="s">
        <v>9972</v>
      </c>
      <c r="C4126" s="6" t="s">
        <v>838</v>
      </c>
      <c r="D4126">
        <v>25</v>
      </c>
      <c r="E4126" t="s">
        <v>46</v>
      </c>
      <c r="F4126" t="s">
        <v>55</v>
      </c>
      <c r="G4126" t="s">
        <v>361</v>
      </c>
      <c r="H4126" t="s">
        <v>251</v>
      </c>
      <c r="I4126" t="s">
        <v>57</v>
      </c>
      <c r="J4126" t="s">
        <v>422</v>
      </c>
      <c r="K4126" t="s">
        <v>82</v>
      </c>
      <c r="L4126" t="s">
        <v>34</v>
      </c>
      <c r="M4126" t="s">
        <v>1796</v>
      </c>
      <c r="N4126" t="s">
        <v>170</v>
      </c>
      <c r="O4126" t="s">
        <v>1796</v>
      </c>
      <c r="P4126" t="s">
        <v>422</v>
      </c>
      <c r="Q4126" t="s">
        <v>82</v>
      </c>
      <c r="R4126" t="s">
        <v>57</v>
      </c>
      <c r="S4126" t="s">
        <v>9973</v>
      </c>
      <c r="W4126" t="s">
        <v>42</v>
      </c>
      <c r="AC4126" t="s">
        <v>42</v>
      </c>
      <c r="AL4126" t="s">
        <v>43</v>
      </c>
    </row>
    <row r="4127" spans="1:38" x14ac:dyDescent="0.25">
      <c r="A4127">
        <v>4125</v>
      </c>
      <c r="B4127" t="s">
        <v>9974</v>
      </c>
      <c r="C4127" s="6" t="s">
        <v>9975</v>
      </c>
      <c r="D4127">
        <v>53</v>
      </c>
      <c r="E4127" t="s">
        <v>46</v>
      </c>
      <c r="F4127" t="s">
        <v>55</v>
      </c>
      <c r="G4127" t="s">
        <v>510</v>
      </c>
      <c r="J4127" t="s">
        <v>510</v>
      </c>
      <c r="K4127" t="s">
        <v>82</v>
      </c>
      <c r="L4127" t="s">
        <v>70</v>
      </c>
      <c r="N4127" t="s">
        <v>102</v>
      </c>
      <c r="O4127" t="s">
        <v>70</v>
      </c>
      <c r="S4127" t="s">
        <v>5467</v>
      </c>
      <c r="Y4127" t="s">
        <v>42</v>
      </c>
      <c r="Z4127" t="s">
        <v>42</v>
      </c>
      <c r="AA4127" t="s">
        <v>42</v>
      </c>
      <c r="AL4127" t="s">
        <v>43</v>
      </c>
    </row>
    <row r="4128" spans="1:38" x14ac:dyDescent="0.25">
      <c r="A4128">
        <v>4126</v>
      </c>
      <c r="B4128" t="s">
        <v>9976</v>
      </c>
      <c r="C4128" s="6" t="s">
        <v>1831</v>
      </c>
      <c r="D4128">
        <v>68</v>
      </c>
      <c r="E4128" t="s">
        <v>54</v>
      </c>
      <c r="F4128" t="s">
        <v>55</v>
      </c>
      <c r="G4128" t="s">
        <v>225</v>
      </c>
      <c r="J4128" t="s">
        <v>93</v>
      </c>
      <c r="K4128" t="s">
        <v>93</v>
      </c>
      <c r="L4128" t="s">
        <v>50</v>
      </c>
      <c r="S4128" t="s">
        <v>9977</v>
      </c>
      <c r="W4128" t="s">
        <v>42</v>
      </c>
      <c r="Y4128" t="s">
        <v>42</v>
      </c>
      <c r="AC4128" t="s">
        <v>42</v>
      </c>
      <c r="AL4128" t="s">
        <v>43</v>
      </c>
    </row>
    <row r="4129" spans="1:38" x14ac:dyDescent="0.25">
      <c r="A4129">
        <v>4127</v>
      </c>
      <c r="B4129" t="s">
        <v>9978</v>
      </c>
      <c r="C4129" s="6" t="s">
        <v>9979</v>
      </c>
      <c r="D4129">
        <v>56</v>
      </c>
      <c r="E4129" t="s">
        <v>46</v>
      </c>
      <c r="F4129" t="s">
        <v>47</v>
      </c>
      <c r="G4129" t="s">
        <v>87</v>
      </c>
      <c r="H4129" t="s">
        <v>82</v>
      </c>
      <c r="I4129" t="s">
        <v>57</v>
      </c>
      <c r="J4129" t="s">
        <v>82</v>
      </c>
      <c r="L4129" t="s">
        <v>50</v>
      </c>
      <c r="N4129" t="s">
        <v>59</v>
      </c>
      <c r="O4129" t="s">
        <v>60</v>
      </c>
      <c r="P4129" t="s">
        <v>61</v>
      </c>
      <c r="S4129" t="s">
        <v>9980</v>
      </c>
      <c r="V4129" t="s">
        <v>42</v>
      </c>
      <c r="AL4129" t="s">
        <v>43</v>
      </c>
    </row>
    <row r="4130" spans="1:38" x14ac:dyDescent="0.25">
      <c r="A4130">
        <v>4128</v>
      </c>
      <c r="B4130" t="s">
        <v>9981</v>
      </c>
      <c r="C4130" s="6" t="s">
        <v>1418</v>
      </c>
      <c r="D4130">
        <v>27</v>
      </c>
      <c r="E4130" t="s">
        <v>54</v>
      </c>
      <c r="F4130" t="s">
        <v>345</v>
      </c>
      <c r="G4130" t="s">
        <v>260</v>
      </c>
      <c r="H4130" t="s">
        <v>49</v>
      </c>
      <c r="I4130" t="s">
        <v>57</v>
      </c>
      <c r="J4130" t="s">
        <v>260</v>
      </c>
      <c r="L4130" t="s">
        <v>50</v>
      </c>
      <c r="N4130" t="s">
        <v>170</v>
      </c>
      <c r="O4130" t="s">
        <v>70</v>
      </c>
      <c r="P4130" t="s">
        <v>260</v>
      </c>
      <c r="S4130" t="s">
        <v>9982</v>
      </c>
      <c r="U4130" t="s">
        <v>42</v>
      </c>
      <c r="W4130" t="s">
        <v>42</v>
      </c>
      <c r="AK4130" t="s">
        <v>42</v>
      </c>
      <c r="AL4130" t="s">
        <v>43</v>
      </c>
    </row>
    <row r="4131" spans="1:38" x14ac:dyDescent="0.25">
      <c r="A4131">
        <v>4129</v>
      </c>
      <c r="B4131" t="s">
        <v>9983</v>
      </c>
      <c r="C4131" s="6" t="s">
        <v>427</v>
      </c>
      <c r="D4131">
        <v>34</v>
      </c>
      <c r="E4131" t="s">
        <v>46</v>
      </c>
      <c r="F4131" t="s">
        <v>47</v>
      </c>
      <c r="G4131" t="s">
        <v>92</v>
      </c>
      <c r="H4131" t="s">
        <v>93</v>
      </c>
      <c r="I4131" t="s">
        <v>57</v>
      </c>
      <c r="J4131" t="s">
        <v>92</v>
      </c>
      <c r="K4131" t="s">
        <v>93</v>
      </c>
      <c r="L4131" t="s">
        <v>70</v>
      </c>
      <c r="N4131" t="s">
        <v>59</v>
      </c>
      <c r="O4131" t="s">
        <v>70</v>
      </c>
      <c r="P4131" t="s">
        <v>92</v>
      </c>
      <c r="Q4131" t="s">
        <v>93</v>
      </c>
      <c r="S4131" t="s">
        <v>9984</v>
      </c>
      <c r="W4131" t="s">
        <v>42</v>
      </c>
      <c r="X4131" t="s">
        <v>42</v>
      </c>
      <c r="AA4131" t="s">
        <v>42</v>
      </c>
      <c r="AK4131" t="s">
        <v>42</v>
      </c>
      <c r="AL4131" t="s">
        <v>43</v>
      </c>
    </row>
    <row r="4132" spans="1:38" x14ac:dyDescent="0.25">
      <c r="A4132">
        <v>4130</v>
      </c>
      <c r="B4132" t="s">
        <v>9985</v>
      </c>
      <c r="C4132" s="6" t="s">
        <v>64</v>
      </c>
      <c r="D4132">
        <v>22</v>
      </c>
      <c r="E4132" t="s">
        <v>46</v>
      </c>
      <c r="F4132" t="s">
        <v>55</v>
      </c>
      <c r="G4132" t="s">
        <v>260</v>
      </c>
      <c r="H4132" t="s">
        <v>49</v>
      </c>
      <c r="I4132" t="s">
        <v>57</v>
      </c>
      <c r="J4132" t="s">
        <v>260</v>
      </c>
      <c r="L4132" t="s">
        <v>50</v>
      </c>
      <c r="N4132" t="s">
        <v>59</v>
      </c>
      <c r="O4132" t="s">
        <v>70</v>
      </c>
      <c r="P4132" t="s">
        <v>260</v>
      </c>
      <c r="S4132" t="s">
        <v>3785</v>
      </c>
      <c r="U4132" t="s">
        <v>42</v>
      </c>
      <c r="AK4132" t="s">
        <v>42</v>
      </c>
      <c r="AL4132" t="s">
        <v>43</v>
      </c>
    </row>
    <row r="4133" spans="1:38" x14ac:dyDescent="0.25">
      <c r="A4133">
        <v>4131</v>
      </c>
      <c r="B4133" t="s">
        <v>9986</v>
      </c>
      <c r="C4133" s="6" t="s">
        <v>7531</v>
      </c>
      <c r="D4133">
        <v>66</v>
      </c>
      <c r="E4133" t="s">
        <v>54</v>
      </c>
      <c r="F4133" t="s">
        <v>55</v>
      </c>
      <c r="G4133" t="s">
        <v>151</v>
      </c>
      <c r="H4133" t="s">
        <v>93</v>
      </c>
      <c r="I4133" t="s">
        <v>57</v>
      </c>
      <c r="J4133" t="s">
        <v>151</v>
      </c>
      <c r="K4133" t="s">
        <v>93</v>
      </c>
      <c r="L4133" t="s">
        <v>50</v>
      </c>
      <c r="O4133" t="s">
        <v>70</v>
      </c>
      <c r="S4133" t="s">
        <v>5505</v>
      </c>
      <c r="AC4133" t="s">
        <v>42</v>
      </c>
      <c r="AL4133" t="s">
        <v>43</v>
      </c>
    </row>
    <row r="4134" spans="1:38" x14ac:dyDescent="0.25">
      <c r="A4134">
        <v>4132</v>
      </c>
      <c r="B4134" t="s">
        <v>9987</v>
      </c>
      <c r="C4134" s="6" t="s">
        <v>349</v>
      </c>
      <c r="D4134">
        <v>63</v>
      </c>
      <c r="E4134" t="s">
        <v>46</v>
      </c>
      <c r="F4134" t="s">
        <v>55</v>
      </c>
      <c r="G4134" t="s">
        <v>201</v>
      </c>
      <c r="H4134" t="s">
        <v>202</v>
      </c>
      <c r="I4134" t="s">
        <v>57</v>
      </c>
      <c r="J4134" t="s">
        <v>201</v>
      </c>
      <c r="K4134" t="s">
        <v>202</v>
      </c>
      <c r="L4134" t="s">
        <v>50</v>
      </c>
      <c r="N4134" t="s">
        <v>166</v>
      </c>
      <c r="O4134" t="s">
        <v>70</v>
      </c>
      <c r="P4134" t="s">
        <v>201</v>
      </c>
      <c r="Q4134" t="s">
        <v>202</v>
      </c>
      <c r="S4134" t="s">
        <v>9988</v>
      </c>
      <c r="W4134" t="s">
        <v>42</v>
      </c>
      <c r="AA4134" t="s">
        <v>42</v>
      </c>
      <c r="AC4134" t="s">
        <v>42</v>
      </c>
      <c r="AK4134" t="s">
        <v>42</v>
      </c>
      <c r="AL4134" t="s">
        <v>43</v>
      </c>
    </row>
    <row r="4135" spans="1:38" x14ac:dyDescent="0.25">
      <c r="A4135">
        <v>4133</v>
      </c>
      <c r="B4135" t="s">
        <v>9989</v>
      </c>
      <c r="C4135" s="6" t="s">
        <v>861</v>
      </c>
      <c r="D4135">
        <v>54</v>
      </c>
      <c r="E4135" t="s">
        <v>46</v>
      </c>
      <c r="F4135" t="s">
        <v>55</v>
      </c>
      <c r="G4135" t="s">
        <v>447</v>
      </c>
      <c r="J4135" t="s">
        <v>447</v>
      </c>
      <c r="K4135" t="s">
        <v>82</v>
      </c>
      <c r="L4135" t="s">
        <v>70</v>
      </c>
      <c r="N4135" t="s">
        <v>5303</v>
      </c>
      <c r="O4135" t="s">
        <v>110</v>
      </c>
      <c r="S4135" t="s">
        <v>8231</v>
      </c>
      <c r="Y4135" t="s">
        <v>42</v>
      </c>
      <c r="AC4135" t="s">
        <v>42</v>
      </c>
      <c r="AL4135" t="s">
        <v>43</v>
      </c>
    </row>
    <row r="4136" spans="1:38" x14ac:dyDescent="0.25">
      <c r="A4136">
        <v>4134</v>
      </c>
      <c r="B4136" t="s">
        <v>9990</v>
      </c>
      <c r="C4136" s="6" t="s">
        <v>9991</v>
      </c>
      <c r="D4136">
        <v>50</v>
      </c>
      <c r="E4136" t="s">
        <v>54</v>
      </c>
      <c r="F4136" t="s">
        <v>106</v>
      </c>
      <c r="G4136" t="s">
        <v>93</v>
      </c>
      <c r="H4136" t="s">
        <v>93</v>
      </c>
      <c r="J4136" t="s">
        <v>93</v>
      </c>
      <c r="K4136" t="s">
        <v>93</v>
      </c>
      <c r="L4136" t="s">
        <v>70</v>
      </c>
      <c r="N4136" t="s">
        <v>102</v>
      </c>
      <c r="O4136" t="s">
        <v>70</v>
      </c>
      <c r="S4136" t="s">
        <v>111</v>
      </c>
      <c r="AD4136" t="s">
        <v>42</v>
      </c>
      <c r="AL4136" t="s">
        <v>43</v>
      </c>
    </row>
    <row r="4137" spans="1:38" x14ac:dyDescent="0.25">
      <c r="A4137">
        <v>4135</v>
      </c>
      <c r="B4137" t="s">
        <v>9992</v>
      </c>
      <c r="C4137" s="6" t="s">
        <v>7845</v>
      </c>
      <c r="D4137">
        <v>36</v>
      </c>
      <c r="E4137" t="s">
        <v>46</v>
      </c>
      <c r="F4137" t="s">
        <v>55</v>
      </c>
      <c r="G4137" t="s">
        <v>165</v>
      </c>
      <c r="H4137" t="s">
        <v>93</v>
      </c>
      <c r="I4137" t="s">
        <v>57</v>
      </c>
      <c r="J4137" t="s">
        <v>165</v>
      </c>
      <c r="K4137" t="s">
        <v>93</v>
      </c>
      <c r="L4137" t="s">
        <v>70</v>
      </c>
      <c r="N4137" t="s">
        <v>59</v>
      </c>
      <c r="O4137" t="s">
        <v>70</v>
      </c>
      <c r="P4137" t="s">
        <v>165</v>
      </c>
      <c r="Q4137" t="s">
        <v>93</v>
      </c>
      <c r="R4137" t="s">
        <v>57</v>
      </c>
      <c r="S4137" t="s">
        <v>9993</v>
      </c>
      <c r="AE4137" t="s">
        <v>42</v>
      </c>
      <c r="AI4137" t="s">
        <v>820</v>
      </c>
      <c r="AL4137" t="s">
        <v>43</v>
      </c>
    </row>
    <row r="4138" spans="1:38" x14ac:dyDescent="0.25">
      <c r="A4138">
        <v>4136</v>
      </c>
      <c r="B4138" t="s">
        <v>9994</v>
      </c>
      <c r="C4138" s="6" t="s">
        <v>4973</v>
      </c>
      <c r="D4138">
        <v>55</v>
      </c>
      <c r="E4138" t="s">
        <v>46</v>
      </c>
      <c r="F4138" t="s">
        <v>55</v>
      </c>
      <c r="G4138" t="s">
        <v>146</v>
      </c>
      <c r="H4138" t="s">
        <v>49</v>
      </c>
      <c r="J4138" t="s">
        <v>146</v>
      </c>
      <c r="K4138" t="s">
        <v>49</v>
      </c>
      <c r="L4138" t="s">
        <v>70</v>
      </c>
      <c r="N4138" t="s">
        <v>59</v>
      </c>
      <c r="O4138" t="s">
        <v>70</v>
      </c>
      <c r="S4138" t="s">
        <v>4648</v>
      </c>
      <c r="V4138" t="s">
        <v>42</v>
      </c>
      <c r="W4138" t="s">
        <v>42</v>
      </c>
      <c r="AL4138" t="s">
        <v>43</v>
      </c>
    </row>
    <row r="4139" spans="1:38" x14ac:dyDescent="0.25">
      <c r="A4139">
        <v>4137</v>
      </c>
      <c r="B4139" t="s">
        <v>9995</v>
      </c>
      <c r="C4139" s="6" t="s">
        <v>1827</v>
      </c>
      <c r="D4139">
        <v>54</v>
      </c>
      <c r="E4139" t="s">
        <v>46</v>
      </c>
      <c r="F4139" t="s">
        <v>55</v>
      </c>
      <c r="G4139" t="s">
        <v>92</v>
      </c>
      <c r="H4139" t="s">
        <v>93</v>
      </c>
      <c r="I4139" t="s">
        <v>57</v>
      </c>
      <c r="J4139" t="s">
        <v>93</v>
      </c>
      <c r="L4139" t="s">
        <v>50</v>
      </c>
      <c r="N4139" t="s">
        <v>59</v>
      </c>
      <c r="O4139" t="s">
        <v>287</v>
      </c>
      <c r="P4139" t="s">
        <v>93</v>
      </c>
      <c r="S4139" t="s">
        <v>9996</v>
      </c>
      <c r="U4139" t="s">
        <v>42</v>
      </c>
      <c r="W4139" t="s">
        <v>42</v>
      </c>
      <c r="AA4139" t="s">
        <v>42</v>
      </c>
      <c r="AF4139" t="s">
        <v>42</v>
      </c>
      <c r="AK4139" t="s">
        <v>42</v>
      </c>
      <c r="AL4139" t="s">
        <v>43</v>
      </c>
    </row>
    <row r="4140" spans="1:38" x14ac:dyDescent="0.25">
      <c r="A4140">
        <v>4138</v>
      </c>
      <c r="B4140" t="s">
        <v>9997</v>
      </c>
      <c r="C4140" s="6" t="s">
        <v>3173</v>
      </c>
      <c r="D4140">
        <v>44</v>
      </c>
      <c r="E4140" t="s">
        <v>54</v>
      </c>
      <c r="F4140" t="s">
        <v>47</v>
      </c>
      <c r="G4140" t="s">
        <v>146</v>
      </c>
      <c r="H4140" t="s">
        <v>49</v>
      </c>
      <c r="I4140" t="s">
        <v>57</v>
      </c>
      <c r="J4140" t="s">
        <v>146</v>
      </c>
      <c r="K4140" t="s">
        <v>49</v>
      </c>
      <c r="L4140" t="s">
        <v>70</v>
      </c>
      <c r="O4140" t="s">
        <v>70</v>
      </c>
      <c r="S4140" t="s">
        <v>9998</v>
      </c>
      <c r="U4140" t="s">
        <v>42</v>
      </c>
      <c r="V4140" t="s">
        <v>42</v>
      </c>
      <c r="AC4140" t="s">
        <v>42</v>
      </c>
      <c r="AK4140" t="s">
        <v>42</v>
      </c>
      <c r="AL4140" t="s">
        <v>43</v>
      </c>
    </row>
    <row r="4141" spans="1:38" x14ac:dyDescent="0.25">
      <c r="A4141">
        <v>4139</v>
      </c>
      <c r="B4141" t="s">
        <v>9999</v>
      </c>
      <c r="C4141" s="6" t="s">
        <v>899</v>
      </c>
      <c r="D4141">
        <v>58</v>
      </c>
      <c r="E4141" t="s">
        <v>46</v>
      </c>
      <c r="F4141" t="s">
        <v>55</v>
      </c>
      <c r="G4141" t="s">
        <v>107</v>
      </c>
      <c r="H4141" t="s">
        <v>49</v>
      </c>
      <c r="I4141" t="s">
        <v>57</v>
      </c>
      <c r="J4141" t="s">
        <v>107</v>
      </c>
      <c r="L4141" t="s">
        <v>70</v>
      </c>
      <c r="N4141" t="s">
        <v>59</v>
      </c>
      <c r="O4141" t="s">
        <v>70</v>
      </c>
      <c r="P4141" t="s">
        <v>107</v>
      </c>
      <c r="S4141" t="s">
        <v>517</v>
      </c>
      <c r="U4141" t="s">
        <v>42</v>
      </c>
      <c r="V4141" t="s">
        <v>42</v>
      </c>
      <c r="AK4141" t="s">
        <v>42</v>
      </c>
      <c r="AL4141" t="s">
        <v>43</v>
      </c>
    </row>
    <row r="4142" spans="1:38" x14ac:dyDescent="0.25">
      <c r="A4142">
        <v>4140</v>
      </c>
      <c r="B4142" t="s">
        <v>10000</v>
      </c>
      <c r="C4142" s="6" t="s">
        <v>7205</v>
      </c>
      <c r="D4142">
        <v>28</v>
      </c>
      <c r="E4142" t="s">
        <v>46</v>
      </c>
      <c r="F4142" t="s">
        <v>55</v>
      </c>
      <c r="G4142" t="s">
        <v>178</v>
      </c>
      <c r="H4142" t="s">
        <v>82</v>
      </c>
      <c r="I4142" t="s">
        <v>57</v>
      </c>
      <c r="J4142" t="s">
        <v>2000</v>
      </c>
      <c r="K4142" t="s">
        <v>137</v>
      </c>
      <c r="L4142" t="s">
        <v>34</v>
      </c>
      <c r="O4142" t="s">
        <v>287</v>
      </c>
      <c r="P4142" t="s">
        <v>178</v>
      </c>
      <c r="Q4142" t="s">
        <v>82</v>
      </c>
      <c r="R4142" t="s">
        <v>57</v>
      </c>
      <c r="S4142" t="s">
        <v>10001</v>
      </c>
      <c r="U4142" t="s">
        <v>42</v>
      </c>
      <c r="V4142" t="s">
        <v>42</v>
      </c>
      <c r="W4142" t="s">
        <v>42</v>
      </c>
      <c r="AK4142" t="s">
        <v>42</v>
      </c>
      <c r="AL4142" t="s">
        <v>43</v>
      </c>
    </row>
    <row r="4143" spans="1:38" x14ac:dyDescent="0.25">
      <c r="A4143">
        <v>4141</v>
      </c>
      <c r="B4143" t="s">
        <v>10002</v>
      </c>
      <c r="C4143" s="6" t="s">
        <v>391</v>
      </c>
      <c r="D4143">
        <v>39</v>
      </c>
      <c r="E4143" t="s">
        <v>54</v>
      </c>
      <c r="F4143" t="s">
        <v>55</v>
      </c>
      <c r="G4143" t="s">
        <v>10003</v>
      </c>
      <c r="H4143" t="s">
        <v>10004</v>
      </c>
      <c r="I4143" t="s">
        <v>10005</v>
      </c>
      <c r="J4143" t="s">
        <v>346</v>
      </c>
      <c r="K4143" t="s">
        <v>93</v>
      </c>
      <c r="L4143" t="s">
        <v>70</v>
      </c>
      <c r="O4143" t="s">
        <v>34</v>
      </c>
      <c r="P4143" t="s">
        <v>346</v>
      </c>
      <c r="Q4143" t="s">
        <v>93</v>
      </c>
      <c r="R4143" t="s">
        <v>57</v>
      </c>
      <c r="S4143" t="s">
        <v>10006</v>
      </c>
      <c r="Y4143" t="s">
        <v>42</v>
      </c>
      <c r="AC4143" t="s">
        <v>42</v>
      </c>
      <c r="AI4143" t="s">
        <v>10007</v>
      </c>
      <c r="AJ4143" t="s">
        <v>42</v>
      </c>
      <c r="AK4143" t="s">
        <v>42</v>
      </c>
      <c r="AL4143" t="s">
        <v>43</v>
      </c>
    </row>
    <row r="4144" spans="1:38" x14ac:dyDescent="0.25">
      <c r="A4144">
        <v>4142</v>
      </c>
      <c r="B4144" t="s">
        <v>10008</v>
      </c>
      <c r="C4144" s="6" t="s">
        <v>947</v>
      </c>
      <c r="D4144">
        <v>22</v>
      </c>
      <c r="E4144" t="s">
        <v>46</v>
      </c>
      <c r="F4144" t="s">
        <v>106</v>
      </c>
      <c r="G4144" t="s">
        <v>82</v>
      </c>
      <c r="H4144" t="s">
        <v>82</v>
      </c>
      <c r="I4144" t="s">
        <v>57</v>
      </c>
      <c r="J4144" t="s">
        <v>82</v>
      </c>
      <c r="L4144" t="s">
        <v>70</v>
      </c>
      <c r="N4144" t="s">
        <v>59</v>
      </c>
      <c r="O4144" t="s">
        <v>70</v>
      </c>
      <c r="P4144" t="s">
        <v>82</v>
      </c>
      <c r="S4144" t="s">
        <v>10009</v>
      </c>
      <c r="U4144" t="s">
        <v>42</v>
      </c>
      <c r="V4144" t="s">
        <v>42</v>
      </c>
      <c r="AA4144" t="s">
        <v>42</v>
      </c>
      <c r="AK4144" t="s">
        <v>42</v>
      </c>
      <c r="AL4144" t="s">
        <v>43</v>
      </c>
    </row>
    <row r="4145" spans="1:38" x14ac:dyDescent="0.25">
      <c r="A4145">
        <v>4143</v>
      </c>
      <c r="B4145" t="s">
        <v>10010</v>
      </c>
      <c r="C4145" s="6" t="s">
        <v>421</v>
      </c>
      <c r="D4145">
        <v>31</v>
      </c>
      <c r="E4145" t="s">
        <v>46</v>
      </c>
      <c r="F4145" t="s">
        <v>55</v>
      </c>
      <c r="G4145" t="s">
        <v>260</v>
      </c>
      <c r="H4145" t="s">
        <v>49</v>
      </c>
      <c r="I4145" t="s">
        <v>57</v>
      </c>
      <c r="J4145" t="s">
        <v>260</v>
      </c>
      <c r="K4145" t="s">
        <v>49</v>
      </c>
      <c r="L4145" t="s">
        <v>70</v>
      </c>
      <c r="N4145" t="s">
        <v>6589</v>
      </c>
      <c r="O4145" t="s">
        <v>70</v>
      </c>
      <c r="P4145" t="s">
        <v>260</v>
      </c>
      <c r="Q4145" t="s">
        <v>49</v>
      </c>
      <c r="R4145" t="s">
        <v>57</v>
      </c>
      <c r="S4145" t="s">
        <v>2540</v>
      </c>
      <c r="W4145" t="s">
        <v>42</v>
      </c>
      <c r="AA4145" t="s">
        <v>42</v>
      </c>
      <c r="AL4145" t="s">
        <v>43</v>
      </c>
    </row>
    <row r="4146" spans="1:38" x14ac:dyDescent="0.25">
      <c r="A4146">
        <v>4144</v>
      </c>
      <c r="B4146" t="s">
        <v>10011</v>
      </c>
      <c r="C4146" s="6" t="s">
        <v>940</v>
      </c>
      <c r="D4146">
        <v>28</v>
      </c>
      <c r="E4146" t="s">
        <v>46</v>
      </c>
      <c r="F4146" t="s">
        <v>55</v>
      </c>
      <c r="G4146" t="s">
        <v>357</v>
      </c>
      <c r="H4146" t="s">
        <v>93</v>
      </c>
      <c r="I4146" t="s">
        <v>57</v>
      </c>
      <c r="J4146" t="s">
        <v>208</v>
      </c>
      <c r="L4146" t="s">
        <v>34</v>
      </c>
      <c r="M4146" t="s">
        <v>9103</v>
      </c>
      <c r="N4146" t="s">
        <v>59</v>
      </c>
      <c r="O4146" t="s">
        <v>2048</v>
      </c>
      <c r="P4146" t="s">
        <v>208</v>
      </c>
      <c r="S4146" t="s">
        <v>10012</v>
      </c>
      <c r="W4146" t="s">
        <v>42</v>
      </c>
      <c r="AC4146" t="s">
        <v>42</v>
      </c>
      <c r="AK4146" t="s">
        <v>42</v>
      </c>
      <c r="AL4146" t="s">
        <v>43</v>
      </c>
    </row>
    <row r="4147" spans="1:38" x14ac:dyDescent="0.25">
      <c r="A4147">
        <v>4145</v>
      </c>
      <c r="B4147" t="s">
        <v>10013</v>
      </c>
      <c r="C4147" s="6" t="s">
        <v>113</v>
      </c>
      <c r="D4147">
        <v>39</v>
      </c>
      <c r="E4147" t="s">
        <v>54</v>
      </c>
      <c r="F4147" t="s">
        <v>55</v>
      </c>
      <c r="G4147" t="s">
        <v>92</v>
      </c>
      <c r="H4147" t="s">
        <v>93</v>
      </c>
      <c r="I4147" t="s">
        <v>57</v>
      </c>
      <c r="J4147" t="s">
        <v>92</v>
      </c>
      <c r="K4147" t="s">
        <v>93</v>
      </c>
      <c r="L4147" t="s">
        <v>70</v>
      </c>
      <c r="O4147" t="s">
        <v>70</v>
      </c>
      <c r="P4147" t="s">
        <v>92</v>
      </c>
      <c r="Q4147" t="s">
        <v>93</v>
      </c>
      <c r="R4147" t="s">
        <v>57</v>
      </c>
      <c r="S4147" t="s">
        <v>10014</v>
      </c>
      <c r="Y4147" t="s">
        <v>42</v>
      </c>
      <c r="AC4147" t="s">
        <v>42</v>
      </c>
      <c r="AI4147" t="s">
        <v>10015</v>
      </c>
      <c r="AJ4147" t="s">
        <v>42</v>
      </c>
      <c r="AK4147" t="s">
        <v>42</v>
      </c>
      <c r="AL4147" t="s">
        <v>43</v>
      </c>
    </row>
    <row r="4148" spans="1:38" x14ac:dyDescent="0.25">
      <c r="A4148">
        <v>4146</v>
      </c>
      <c r="B4148" t="s">
        <v>10016</v>
      </c>
      <c r="C4148" s="6" t="s">
        <v>10017</v>
      </c>
      <c r="D4148">
        <v>56</v>
      </c>
      <c r="E4148" t="s">
        <v>46</v>
      </c>
      <c r="F4148" t="s">
        <v>55</v>
      </c>
      <c r="G4148" t="s">
        <v>944</v>
      </c>
      <c r="H4148" t="s">
        <v>101</v>
      </c>
      <c r="I4148" t="s">
        <v>57</v>
      </c>
      <c r="J4148" t="s">
        <v>944</v>
      </c>
      <c r="K4148" t="s">
        <v>101</v>
      </c>
      <c r="L4148" t="s">
        <v>70</v>
      </c>
      <c r="N4148" t="s">
        <v>59</v>
      </c>
      <c r="O4148" t="s">
        <v>70</v>
      </c>
      <c r="P4148" t="s">
        <v>944</v>
      </c>
      <c r="Q4148" t="s">
        <v>101</v>
      </c>
      <c r="S4148" t="s">
        <v>928</v>
      </c>
      <c r="T4148" t="s">
        <v>10018</v>
      </c>
      <c r="Y4148" t="s">
        <v>42</v>
      </c>
      <c r="AK4148" t="s">
        <v>42</v>
      </c>
      <c r="AL4148" t="s">
        <v>43</v>
      </c>
    </row>
    <row r="4149" spans="1:38" x14ac:dyDescent="0.25">
      <c r="A4149">
        <v>4147</v>
      </c>
      <c r="B4149" t="s">
        <v>10019</v>
      </c>
      <c r="C4149" s="6" t="s">
        <v>3697</v>
      </c>
      <c r="D4149">
        <v>53</v>
      </c>
      <c r="E4149" t="s">
        <v>46</v>
      </c>
      <c r="F4149" t="s">
        <v>47</v>
      </c>
      <c r="G4149" t="s">
        <v>178</v>
      </c>
      <c r="H4149" t="s">
        <v>82</v>
      </c>
      <c r="I4149" t="s">
        <v>57</v>
      </c>
      <c r="J4149" t="s">
        <v>178</v>
      </c>
      <c r="K4149" t="s">
        <v>82</v>
      </c>
      <c r="L4149" t="s">
        <v>50</v>
      </c>
      <c r="N4149" t="s">
        <v>166</v>
      </c>
      <c r="O4149" t="s">
        <v>287</v>
      </c>
      <c r="P4149" t="s">
        <v>178</v>
      </c>
      <c r="Q4149" t="s">
        <v>82</v>
      </c>
      <c r="S4149" t="s">
        <v>10020</v>
      </c>
      <c r="U4149" t="s">
        <v>42</v>
      </c>
      <c r="V4149" t="s">
        <v>42</v>
      </c>
      <c r="W4149" t="s">
        <v>42</v>
      </c>
      <c r="AK4149" t="s">
        <v>42</v>
      </c>
      <c r="AL4149" t="s">
        <v>43</v>
      </c>
    </row>
    <row r="4150" spans="1:38" x14ac:dyDescent="0.25">
      <c r="A4150">
        <v>4148</v>
      </c>
      <c r="B4150" t="s">
        <v>10021</v>
      </c>
      <c r="C4150" s="6" t="s">
        <v>3118</v>
      </c>
      <c r="D4150">
        <v>40</v>
      </c>
      <c r="E4150" t="s">
        <v>54</v>
      </c>
      <c r="G4150" t="s">
        <v>267</v>
      </c>
      <c r="H4150" t="s">
        <v>142</v>
      </c>
      <c r="I4150" t="s">
        <v>57</v>
      </c>
      <c r="J4150" t="s">
        <v>267</v>
      </c>
      <c r="L4150" t="s">
        <v>70</v>
      </c>
      <c r="N4150" t="s">
        <v>927</v>
      </c>
      <c r="O4150" t="s">
        <v>70</v>
      </c>
      <c r="P4150" t="s">
        <v>267</v>
      </c>
      <c r="S4150" t="s">
        <v>10022</v>
      </c>
      <c r="Y4150" t="s">
        <v>42</v>
      </c>
      <c r="AI4150" t="s">
        <v>2155</v>
      </c>
      <c r="AK4150" t="s">
        <v>42</v>
      </c>
      <c r="AL4150" t="s">
        <v>43</v>
      </c>
    </row>
    <row r="4151" spans="1:38" x14ac:dyDescent="0.25">
      <c r="A4151">
        <v>4149</v>
      </c>
      <c r="B4151" t="s">
        <v>10023</v>
      </c>
      <c r="C4151" s="6" t="s">
        <v>943</v>
      </c>
      <c r="D4151">
        <v>57</v>
      </c>
      <c r="E4151" t="s">
        <v>54</v>
      </c>
      <c r="F4151" t="s">
        <v>55</v>
      </c>
      <c r="G4151" t="s">
        <v>525</v>
      </c>
      <c r="H4151" t="s">
        <v>93</v>
      </c>
      <c r="I4151" t="s">
        <v>57</v>
      </c>
      <c r="J4151" t="s">
        <v>525</v>
      </c>
      <c r="K4151" t="s">
        <v>93</v>
      </c>
      <c r="L4151" t="s">
        <v>70</v>
      </c>
      <c r="O4151" t="s">
        <v>70</v>
      </c>
      <c r="P4151" t="s">
        <v>525</v>
      </c>
      <c r="Q4151" t="s">
        <v>93</v>
      </c>
      <c r="R4151" t="s">
        <v>57</v>
      </c>
      <c r="S4151" t="s">
        <v>10024</v>
      </c>
      <c r="T4151" t="s">
        <v>10025</v>
      </c>
      <c r="AC4151" t="s">
        <v>42</v>
      </c>
      <c r="AD4151" t="s">
        <v>42</v>
      </c>
      <c r="AI4151" t="s">
        <v>10026</v>
      </c>
      <c r="AJ4151" t="s">
        <v>42</v>
      </c>
      <c r="AK4151" t="s">
        <v>42</v>
      </c>
      <c r="AL4151" t="s">
        <v>43</v>
      </c>
    </row>
    <row r="4152" spans="1:38" x14ac:dyDescent="0.25">
      <c r="A4152">
        <v>4150</v>
      </c>
      <c r="B4152" t="s">
        <v>10027</v>
      </c>
      <c r="C4152" s="6" t="s">
        <v>402</v>
      </c>
      <c r="D4152">
        <v>50</v>
      </c>
      <c r="E4152" t="s">
        <v>46</v>
      </c>
      <c r="F4152" t="s">
        <v>47</v>
      </c>
      <c r="G4152" t="s">
        <v>146</v>
      </c>
      <c r="H4152" t="s">
        <v>49</v>
      </c>
      <c r="I4152" t="s">
        <v>57</v>
      </c>
      <c r="J4152" t="s">
        <v>146</v>
      </c>
      <c r="K4152" t="s">
        <v>49</v>
      </c>
      <c r="L4152" t="s">
        <v>50</v>
      </c>
      <c r="N4152" t="s">
        <v>166</v>
      </c>
      <c r="O4152" t="s">
        <v>70</v>
      </c>
      <c r="P4152" t="s">
        <v>146</v>
      </c>
      <c r="Q4152" t="s">
        <v>49</v>
      </c>
      <c r="R4152" t="s">
        <v>57</v>
      </c>
      <c r="S4152" t="s">
        <v>8845</v>
      </c>
      <c r="V4152" t="s">
        <v>42</v>
      </c>
      <c r="W4152" t="s">
        <v>42</v>
      </c>
      <c r="AL4152" t="s">
        <v>43</v>
      </c>
    </row>
    <row r="4153" spans="1:38" x14ac:dyDescent="0.25">
      <c r="A4153">
        <v>4151</v>
      </c>
      <c r="B4153" t="s">
        <v>10028</v>
      </c>
      <c r="C4153" s="6" t="s">
        <v>6890</v>
      </c>
      <c r="D4153">
        <v>48</v>
      </c>
      <c r="E4153" t="s">
        <v>46</v>
      </c>
      <c r="F4153" t="s">
        <v>55</v>
      </c>
      <c r="G4153" t="s">
        <v>520</v>
      </c>
      <c r="H4153" t="s">
        <v>82</v>
      </c>
      <c r="J4153" t="s">
        <v>520</v>
      </c>
      <c r="K4153" t="s">
        <v>82</v>
      </c>
      <c r="L4153" t="s">
        <v>70</v>
      </c>
      <c r="N4153" t="s">
        <v>102</v>
      </c>
      <c r="O4153" t="s">
        <v>70</v>
      </c>
      <c r="S4153" t="s">
        <v>10029</v>
      </c>
      <c r="Y4153" t="s">
        <v>42</v>
      </c>
      <c r="AC4153" t="s">
        <v>42</v>
      </c>
      <c r="AI4153" t="s">
        <v>4400</v>
      </c>
      <c r="AL4153" t="s">
        <v>43</v>
      </c>
    </row>
    <row r="4154" spans="1:38" x14ac:dyDescent="0.25">
      <c r="A4154">
        <v>4152</v>
      </c>
      <c r="B4154" t="s">
        <v>10030</v>
      </c>
      <c r="C4154" s="6" t="s">
        <v>923</v>
      </c>
      <c r="D4154">
        <v>57</v>
      </c>
      <c r="E4154" t="s">
        <v>54</v>
      </c>
      <c r="F4154" t="s">
        <v>55</v>
      </c>
      <c r="G4154" t="s">
        <v>418</v>
      </c>
      <c r="H4154" t="s">
        <v>93</v>
      </c>
      <c r="I4154" t="s">
        <v>57</v>
      </c>
      <c r="J4154" t="s">
        <v>418</v>
      </c>
      <c r="L4154" t="s">
        <v>70</v>
      </c>
      <c r="N4154" t="s">
        <v>59</v>
      </c>
      <c r="O4154" t="s">
        <v>70</v>
      </c>
      <c r="P4154" t="s">
        <v>418</v>
      </c>
      <c r="S4154" t="s">
        <v>10031</v>
      </c>
      <c r="U4154" t="s">
        <v>42</v>
      </c>
      <c r="V4154" t="s">
        <v>42</v>
      </c>
      <c r="W4154" t="s">
        <v>42</v>
      </c>
      <c r="AC4154" t="s">
        <v>42</v>
      </c>
      <c r="AK4154" t="s">
        <v>42</v>
      </c>
      <c r="AL4154" t="s">
        <v>43</v>
      </c>
    </row>
    <row r="4155" spans="1:38" x14ac:dyDescent="0.25">
      <c r="A4155">
        <v>4153</v>
      </c>
      <c r="B4155" t="s">
        <v>10032</v>
      </c>
      <c r="C4155" s="6" t="s">
        <v>7226</v>
      </c>
      <c r="D4155">
        <v>48</v>
      </c>
      <c r="E4155" t="s">
        <v>46</v>
      </c>
      <c r="F4155" t="s">
        <v>106</v>
      </c>
      <c r="J4155" t="s">
        <v>178</v>
      </c>
      <c r="K4155" t="s">
        <v>82</v>
      </c>
      <c r="L4155" t="s">
        <v>34</v>
      </c>
      <c r="M4155" t="s">
        <v>423</v>
      </c>
      <c r="N4155" t="s">
        <v>170</v>
      </c>
      <c r="O4155" t="s">
        <v>34</v>
      </c>
      <c r="S4155" t="s">
        <v>84</v>
      </c>
      <c r="U4155" t="s">
        <v>42</v>
      </c>
      <c r="AL4155" t="s">
        <v>43</v>
      </c>
    </row>
    <row r="4156" spans="1:38" x14ac:dyDescent="0.25">
      <c r="A4156">
        <v>4154</v>
      </c>
      <c r="B4156" t="s">
        <v>10033</v>
      </c>
      <c r="C4156" s="6" t="s">
        <v>455</v>
      </c>
      <c r="D4156">
        <v>31</v>
      </c>
      <c r="E4156" t="s">
        <v>46</v>
      </c>
      <c r="F4156" t="s">
        <v>47</v>
      </c>
      <c r="G4156" t="s">
        <v>48</v>
      </c>
      <c r="H4156" t="s">
        <v>49</v>
      </c>
      <c r="I4156" t="s">
        <v>57</v>
      </c>
      <c r="J4156" t="s">
        <v>48</v>
      </c>
      <c r="K4156" t="s">
        <v>49</v>
      </c>
      <c r="L4156" t="s">
        <v>34</v>
      </c>
      <c r="M4156" t="s">
        <v>10034</v>
      </c>
      <c r="N4156" t="s">
        <v>59</v>
      </c>
      <c r="O4156" t="s">
        <v>2475</v>
      </c>
      <c r="P4156" t="s">
        <v>48</v>
      </c>
      <c r="Q4156" t="s">
        <v>49</v>
      </c>
      <c r="R4156" t="s">
        <v>57</v>
      </c>
      <c r="S4156" t="s">
        <v>897</v>
      </c>
      <c r="V4156" t="s">
        <v>42</v>
      </c>
      <c r="W4156" t="s">
        <v>42</v>
      </c>
      <c r="AL4156" t="s">
        <v>43</v>
      </c>
    </row>
    <row r="4157" spans="1:38" x14ac:dyDescent="0.25">
      <c r="A4157">
        <v>4155</v>
      </c>
      <c r="B4157" t="s">
        <v>10035</v>
      </c>
      <c r="C4157" s="6" t="s">
        <v>4943</v>
      </c>
      <c r="D4157">
        <v>54</v>
      </c>
      <c r="E4157" t="s">
        <v>54</v>
      </c>
      <c r="F4157" t="s">
        <v>732</v>
      </c>
      <c r="G4157" t="s">
        <v>146</v>
      </c>
      <c r="H4157" t="s">
        <v>49</v>
      </c>
      <c r="I4157" t="s">
        <v>57</v>
      </c>
      <c r="J4157" t="s">
        <v>146</v>
      </c>
      <c r="K4157" t="s">
        <v>49</v>
      </c>
      <c r="L4157" t="s">
        <v>70</v>
      </c>
      <c r="N4157" t="s">
        <v>59</v>
      </c>
      <c r="O4157" t="s">
        <v>70</v>
      </c>
      <c r="P4157" t="s">
        <v>146</v>
      </c>
      <c r="Q4157" t="s">
        <v>49</v>
      </c>
      <c r="S4157" t="s">
        <v>10036</v>
      </c>
      <c r="V4157" t="s">
        <v>42</v>
      </c>
      <c r="AL4157" t="s">
        <v>43</v>
      </c>
    </row>
    <row r="4158" spans="1:38" x14ac:dyDescent="0.25">
      <c r="A4158">
        <v>4156</v>
      </c>
      <c r="B4158" t="s">
        <v>10037</v>
      </c>
      <c r="C4158" s="6" t="s">
        <v>2815</v>
      </c>
      <c r="D4158">
        <v>51</v>
      </c>
      <c r="E4158" t="s">
        <v>46</v>
      </c>
      <c r="F4158" t="s">
        <v>55</v>
      </c>
      <c r="G4158" t="s">
        <v>201</v>
      </c>
      <c r="H4158" t="s">
        <v>202</v>
      </c>
      <c r="I4158" t="s">
        <v>57</v>
      </c>
      <c r="J4158" t="s">
        <v>201</v>
      </c>
      <c r="K4158" t="s">
        <v>202</v>
      </c>
      <c r="L4158" t="s">
        <v>70</v>
      </c>
      <c r="N4158" t="s">
        <v>170</v>
      </c>
      <c r="O4158" t="s">
        <v>70</v>
      </c>
      <c r="P4158" t="s">
        <v>201</v>
      </c>
      <c r="Q4158" t="s">
        <v>202</v>
      </c>
      <c r="S4158" t="s">
        <v>10038</v>
      </c>
      <c r="V4158" t="s">
        <v>42</v>
      </c>
      <c r="Y4158" t="s">
        <v>42</v>
      </c>
      <c r="AK4158" t="s">
        <v>42</v>
      </c>
      <c r="AL4158" t="s">
        <v>43</v>
      </c>
    </row>
    <row r="4159" spans="1:38" x14ac:dyDescent="0.25">
      <c r="A4159">
        <v>4157</v>
      </c>
      <c r="B4159" t="s">
        <v>10039</v>
      </c>
      <c r="C4159" s="6" t="s">
        <v>971</v>
      </c>
      <c r="D4159">
        <v>48</v>
      </c>
      <c r="E4159" t="s">
        <v>46</v>
      </c>
      <c r="F4159" t="s">
        <v>55</v>
      </c>
      <c r="G4159" t="s">
        <v>146</v>
      </c>
      <c r="H4159" t="s">
        <v>49</v>
      </c>
      <c r="I4159" t="s">
        <v>57</v>
      </c>
      <c r="J4159" t="s">
        <v>146</v>
      </c>
      <c r="L4159" t="s">
        <v>50</v>
      </c>
      <c r="N4159" t="s">
        <v>170</v>
      </c>
      <c r="O4159" t="s">
        <v>377</v>
      </c>
      <c r="P4159" t="s">
        <v>146</v>
      </c>
      <c r="S4159" t="s">
        <v>10040</v>
      </c>
      <c r="U4159" t="s">
        <v>42</v>
      </c>
      <c r="V4159" t="s">
        <v>42</v>
      </c>
      <c r="W4159" t="s">
        <v>42</v>
      </c>
      <c r="AK4159" t="s">
        <v>42</v>
      </c>
      <c r="AL4159" t="s">
        <v>43</v>
      </c>
    </row>
    <row r="4160" spans="1:38" x14ac:dyDescent="0.25">
      <c r="A4160">
        <v>4158</v>
      </c>
      <c r="B4160" t="s">
        <v>10041</v>
      </c>
      <c r="C4160" s="6" t="s">
        <v>1454</v>
      </c>
      <c r="D4160">
        <v>40</v>
      </c>
      <c r="E4160" t="s">
        <v>54</v>
      </c>
      <c r="F4160" t="s">
        <v>55</v>
      </c>
      <c r="G4160" t="s">
        <v>1731</v>
      </c>
      <c r="H4160" t="s">
        <v>93</v>
      </c>
      <c r="I4160" t="s">
        <v>57</v>
      </c>
      <c r="J4160" t="s">
        <v>93</v>
      </c>
      <c r="K4160" t="s">
        <v>93</v>
      </c>
      <c r="L4160" t="s">
        <v>34</v>
      </c>
      <c r="O4160" t="s">
        <v>34</v>
      </c>
      <c r="P4160" t="s">
        <v>93</v>
      </c>
      <c r="Q4160" t="s">
        <v>93</v>
      </c>
      <c r="R4160" t="s">
        <v>57</v>
      </c>
      <c r="S4160" t="s">
        <v>10042</v>
      </c>
      <c r="U4160" t="s">
        <v>42</v>
      </c>
      <c r="V4160" t="s">
        <v>42</v>
      </c>
      <c r="AA4160" t="s">
        <v>42</v>
      </c>
      <c r="AK4160" t="s">
        <v>42</v>
      </c>
      <c r="AL4160" t="s">
        <v>43</v>
      </c>
    </row>
    <row r="4161" spans="1:38" x14ac:dyDescent="0.25">
      <c r="A4161">
        <v>4159</v>
      </c>
      <c r="B4161" t="s">
        <v>10043</v>
      </c>
      <c r="C4161" s="6" t="s">
        <v>6447</v>
      </c>
      <c r="D4161">
        <v>30</v>
      </c>
      <c r="E4161" t="s">
        <v>46</v>
      </c>
      <c r="F4161" t="s">
        <v>55</v>
      </c>
      <c r="G4161" t="s">
        <v>793</v>
      </c>
      <c r="H4161" t="s">
        <v>137</v>
      </c>
      <c r="I4161" t="s">
        <v>57</v>
      </c>
      <c r="J4161" t="s">
        <v>793</v>
      </c>
      <c r="K4161" t="s">
        <v>137</v>
      </c>
      <c r="L4161" t="s">
        <v>70</v>
      </c>
      <c r="N4161" t="s">
        <v>166</v>
      </c>
      <c r="O4161" t="s">
        <v>70</v>
      </c>
      <c r="P4161" t="s">
        <v>793</v>
      </c>
      <c r="Q4161" t="s">
        <v>137</v>
      </c>
      <c r="S4161" t="s">
        <v>10044</v>
      </c>
      <c r="U4161" t="s">
        <v>42</v>
      </c>
      <c r="W4161" t="s">
        <v>42</v>
      </c>
      <c r="X4161" t="s">
        <v>42</v>
      </c>
      <c r="AK4161" t="s">
        <v>42</v>
      </c>
      <c r="AL4161" t="s">
        <v>43</v>
      </c>
    </row>
    <row r="4162" spans="1:38" x14ac:dyDescent="0.25">
      <c r="A4162">
        <v>4160</v>
      </c>
      <c r="B4162" t="s">
        <v>10045</v>
      </c>
      <c r="C4162" s="6" t="s">
        <v>4235</v>
      </c>
      <c r="D4162">
        <v>29</v>
      </c>
      <c r="E4162" t="s">
        <v>46</v>
      </c>
      <c r="F4162" t="s">
        <v>106</v>
      </c>
      <c r="G4162" t="s">
        <v>525</v>
      </c>
      <c r="H4162" t="s">
        <v>93</v>
      </c>
      <c r="I4162" t="s">
        <v>57</v>
      </c>
      <c r="J4162" t="s">
        <v>525</v>
      </c>
      <c r="K4162" t="s">
        <v>93</v>
      </c>
      <c r="L4162" t="s">
        <v>70</v>
      </c>
      <c r="N4162" t="s">
        <v>59</v>
      </c>
      <c r="O4162" t="s">
        <v>70</v>
      </c>
      <c r="P4162" t="s">
        <v>525</v>
      </c>
      <c r="Q4162" t="s">
        <v>93</v>
      </c>
      <c r="R4162" t="s">
        <v>57</v>
      </c>
      <c r="S4162" t="s">
        <v>2276</v>
      </c>
      <c r="AA4162" t="s">
        <v>42</v>
      </c>
      <c r="AD4162" t="s">
        <v>42</v>
      </c>
      <c r="AL4162" t="s">
        <v>43</v>
      </c>
    </row>
    <row r="4163" spans="1:38" x14ac:dyDescent="0.25">
      <c r="A4163">
        <v>4161</v>
      </c>
      <c r="B4163" t="s">
        <v>10046</v>
      </c>
      <c r="C4163" s="6" t="s">
        <v>4006</v>
      </c>
      <c r="D4163">
        <v>47</v>
      </c>
      <c r="E4163" t="s">
        <v>46</v>
      </c>
      <c r="F4163" t="s">
        <v>106</v>
      </c>
      <c r="G4163" t="s">
        <v>146</v>
      </c>
      <c r="H4163" t="s">
        <v>49</v>
      </c>
      <c r="I4163" t="s">
        <v>57</v>
      </c>
      <c r="J4163" t="s">
        <v>146</v>
      </c>
      <c r="K4163" t="s">
        <v>49</v>
      </c>
      <c r="L4163" t="s">
        <v>50</v>
      </c>
      <c r="N4163" t="s">
        <v>102</v>
      </c>
      <c r="O4163" t="s">
        <v>70</v>
      </c>
      <c r="P4163" t="s">
        <v>146</v>
      </c>
      <c r="Q4163" t="s">
        <v>49</v>
      </c>
      <c r="R4163" t="s">
        <v>57</v>
      </c>
      <c r="S4163" t="s">
        <v>10047</v>
      </c>
      <c r="AC4163" t="s">
        <v>42</v>
      </c>
      <c r="AD4163" t="s">
        <v>42</v>
      </c>
      <c r="AL4163" t="s">
        <v>43</v>
      </c>
    </row>
    <row r="4164" spans="1:38" x14ac:dyDescent="0.25">
      <c r="A4164">
        <v>4162</v>
      </c>
      <c r="B4164" t="s">
        <v>10048</v>
      </c>
      <c r="C4164" s="6" t="s">
        <v>2654</v>
      </c>
      <c r="D4164">
        <v>38</v>
      </c>
      <c r="E4164" t="s">
        <v>54</v>
      </c>
      <c r="F4164" t="s">
        <v>55</v>
      </c>
      <c r="G4164" t="s">
        <v>238</v>
      </c>
      <c r="H4164" t="s">
        <v>93</v>
      </c>
      <c r="I4164" t="s">
        <v>57</v>
      </c>
      <c r="J4164" t="s">
        <v>238</v>
      </c>
      <c r="K4164" t="s">
        <v>93</v>
      </c>
      <c r="L4164" t="s">
        <v>50</v>
      </c>
      <c r="N4164" t="s">
        <v>166</v>
      </c>
      <c r="O4164" t="s">
        <v>110</v>
      </c>
      <c r="P4164" t="s">
        <v>238</v>
      </c>
      <c r="Q4164" t="s">
        <v>93</v>
      </c>
      <c r="R4164" t="s">
        <v>57</v>
      </c>
      <c r="S4164" t="s">
        <v>10049</v>
      </c>
      <c r="U4164" t="s">
        <v>42</v>
      </c>
      <c r="AA4164" t="s">
        <v>42</v>
      </c>
      <c r="AC4164" t="s">
        <v>42</v>
      </c>
      <c r="AL4164" t="s">
        <v>43</v>
      </c>
    </row>
    <row r="4165" spans="1:38" x14ac:dyDescent="0.25">
      <c r="A4165">
        <v>4163</v>
      </c>
      <c r="B4165" t="s">
        <v>10050</v>
      </c>
      <c r="C4165" s="6" t="s">
        <v>1482</v>
      </c>
      <c r="D4165">
        <v>43</v>
      </c>
      <c r="E4165" t="s">
        <v>46</v>
      </c>
      <c r="F4165" t="s">
        <v>55</v>
      </c>
      <c r="G4165" t="s">
        <v>208</v>
      </c>
      <c r="J4165" t="s">
        <v>208</v>
      </c>
      <c r="K4165" t="s">
        <v>93</v>
      </c>
      <c r="L4165" t="s">
        <v>50</v>
      </c>
      <c r="N4165" t="s">
        <v>4252</v>
      </c>
      <c r="O4165" t="s">
        <v>70</v>
      </c>
      <c r="S4165" t="s">
        <v>10051</v>
      </c>
      <c r="AC4165" t="s">
        <v>42</v>
      </c>
      <c r="AD4165" t="s">
        <v>42</v>
      </c>
      <c r="AL4165" t="s">
        <v>43</v>
      </c>
    </row>
    <row r="4166" spans="1:38" x14ac:dyDescent="0.25">
      <c r="A4166">
        <v>4164</v>
      </c>
      <c r="B4166" t="s">
        <v>10052</v>
      </c>
      <c r="C4166" s="6" t="s">
        <v>985</v>
      </c>
      <c r="D4166">
        <v>37</v>
      </c>
      <c r="E4166" t="s">
        <v>46</v>
      </c>
      <c r="F4166" t="s">
        <v>55</v>
      </c>
      <c r="G4166" t="s">
        <v>146</v>
      </c>
      <c r="H4166" t="s">
        <v>49</v>
      </c>
      <c r="I4166" t="s">
        <v>57</v>
      </c>
      <c r="J4166" t="s">
        <v>146</v>
      </c>
      <c r="L4166" t="s">
        <v>70</v>
      </c>
      <c r="N4166" t="s">
        <v>69</v>
      </c>
      <c r="O4166" t="s">
        <v>70</v>
      </c>
      <c r="P4166" t="s">
        <v>146</v>
      </c>
      <c r="S4166" t="s">
        <v>10053</v>
      </c>
      <c r="U4166" t="s">
        <v>42</v>
      </c>
      <c r="W4166" t="s">
        <v>42</v>
      </c>
      <c r="AC4166" t="s">
        <v>42</v>
      </c>
      <c r="AK4166" t="s">
        <v>42</v>
      </c>
      <c r="AL4166" t="s">
        <v>43</v>
      </c>
    </row>
    <row r="4167" spans="1:38" x14ac:dyDescent="0.25">
      <c r="A4167">
        <v>4165</v>
      </c>
      <c r="B4167" t="s">
        <v>10054</v>
      </c>
      <c r="C4167" s="6" t="s">
        <v>7583</v>
      </c>
      <c r="D4167">
        <v>58</v>
      </c>
      <c r="E4167" t="s">
        <v>46</v>
      </c>
      <c r="F4167" t="s">
        <v>55</v>
      </c>
      <c r="H4167" t="s">
        <v>93</v>
      </c>
      <c r="J4167" t="s">
        <v>93</v>
      </c>
      <c r="K4167" t="s">
        <v>93</v>
      </c>
      <c r="L4167" t="s">
        <v>70</v>
      </c>
      <c r="O4167" t="s">
        <v>70</v>
      </c>
      <c r="P4167" t="s">
        <v>93</v>
      </c>
      <c r="Q4167" t="s">
        <v>93</v>
      </c>
      <c r="R4167" t="s">
        <v>57</v>
      </c>
      <c r="S4167" t="s">
        <v>10055</v>
      </c>
      <c r="AA4167" t="s">
        <v>42</v>
      </c>
      <c r="AC4167" t="s">
        <v>42</v>
      </c>
      <c r="AD4167" t="s">
        <v>42</v>
      </c>
      <c r="AK4167" t="s">
        <v>42</v>
      </c>
      <c r="AL4167" t="s">
        <v>43</v>
      </c>
    </row>
    <row r="4168" spans="1:38" x14ac:dyDescent="0.25">
      <c r="A4168">
        <v>4166</v>
      </c>
      <c r="B4168" t="s">
        <v>10056</v>
      </c>
      <c r="C4168" s="6" t="s">
        <v>1932</v>
      </c>
      <c r="D4168">
        <v>50</v>
      </c>
      <c r="E4168" t="s">
        <v>54</v>
      </c>
      <c r="F4168" t="s">
        <v>55</v>
      </c>
      <c r="G4168" t="s">
        <v>1593</v>
      </c>
      <c r="H4168" t="s">
        <v>142</v>
      </c>
      <c r="I4168" t="s">
        <v>57</v>
      </c>
      <c r="J4168" t="s">
        <v>1593</v>
      </c>
      <c r="K4168" t="s">
        <v>142</v>
      </c>
      <c r="L4168" t="s">
        <v>70</v>
      </c>
      <c r="N4168" t="s">
        <v>59</v>
      </c>
      <c r="O4168" t="s">
        <v>70</v>
      </c>
      <c r="S4168" t="s">
        <v>10057</v>
      </c>
      <c r="U4168" t="s">
        <v>42</v>
      </c>
      <c r="V4168" t="s">
        <v>42</v>
      </c>
      <c r="AC4168" t="s">
        <v>42</v>
      </c>
      <c r="AE4168" t="s">
        <v>42</v>
      </c>
      <c r="AK4168" t="s">
        <v>42</v>
      </c>
      <c r="AL4168" t="s">
        <v>43</v>
      </c>
    </row>
    <row r="4169" spans="1:38" x14ac:dyDescent="0.25">
      <c r="A4169">
        <v>4167</v>
      </c>
      <c r="B4169" t="s">
        <v>10058</v>
      </c>
      <c r="C4169" s="6" t="s">
        <v>580</v>
      </c>
      <c r="D4169">
        <v>58</v>
      </c>
      <c r="E4169" t="s">
        <v>54</v>
      </c>
      <c r="F4169" t="s">
        <v>55</v>
      </c>
      <c r="G4169" t="s">
        <v>525</v>
      </c>
      <c r="H4169" t="s">
        <v>93</v>
      </c>
      <c r="J4169" t="s">
        <v>525</v>
      </c>
      <c r="K4169" t="s">
        <v>93</v>
      </c>
      <c r="L4169" t="s">
        <v>70</v>
      </c>
      <c r="N4169" t="s">
        <v>102</v>
      </c>
      <c r="O4169" t="s">
        <v>70</v>
      </c>
      <c r="S4169" t="s">
        <v>103</v>
      </c>
      <c r="Y4169" t="s">
        <v>42</v>
      </c>
      <c r="AL4169" t="s">
        <v>43</v>
      </c>
    </row>
    <row r="4170" spans="1:38" x14ac:dyDescent="0.25">
      <c r="A4170">
        <v>4168</v>
      </c>
      <c r="B4170" t="s">
        <v>10059</v>
      </c>
      <c r="C4170" s="6" t="s">
        <v>1927</v>
      </c>
      <c r="D4170">
        <v>45</v>
      </c>
      <c r="E4170" t="s">
        <v>54</v>
      </c>
      <c r="F4170" t="s">
        <v>55</v>
      </c>
      <c r="G4170" t="s">
        <v>346</v>
      </c>
      <c r="H4170" t="s">
        <v>93</v>
      </c>
      <c r="I4170" t="s">
        <v>57</v>
      </c>
      <c r="J4170" t="s">
        <v>346</v>
      </c>
      <c r="K4170" t="s">
        <v>93</v>
      </c>
      <c r="L4170" t="s">
        <v>70</v>
      </c>
      <c r="O4170" t="s">
        <v>70</v>
      </c>
      <c r="S4170" t="s">
        <v>10060</v>
      </c>
      <c r="Y4170" t="s">
        <v>42</v>
      </c>
      <c r="AC4170" t="s">
        <v>42</v>
      </c>
      <c r="AG4170" t="s">
        <v>42</v>
      </c>
      <c r="AI4170" t="s">
        <v>3432</v>
      </c>
      <c r="AJ4170" t="s">
        <v>42</v>
      </c>
      <c r="AK4170" t="s">
        <v>42</v>
      </c>
      <c r="AL4170" t="s">
        <v>43</v>
      </c>
    </row>
    <row r="4171" spans="1:38" x14ac:dyDescent="0.25">
      <c r="A4171">
        <v>4169</v>
      </c>
      <c r="B4171" t="s">
        <v>10061</v>
      </c>
      <c r="C4171" s="6" t="s">
        <v>2386</v>
      </c>
      <c r="D4171">
        <v>57</v>
      </c>
      <c r="E4171" t="s">
        <v>46</v>
      </c>
      <c r="F4171" t="s">
        <v>47</v>
      </c>
      <c r="G4171" t="s">
        <v>82</v>
      </c>
      <c r="H4171" t="s">
        <v>82</v>
      </c>
      <c r="I4171" t="s">
        <v>57</v>
      </c>
      <c r="J4171" t="s">
        <v>82</v>
      </c>
      <c r="L4171" t="s">
        <v>50</v>
      </c>
      <c r="N4171" t="s">
        <v>59</v>
      </c>
      <c r="O4171" t="s">
        <v>210</v>
      </c>
      <c r="P4171" t="s">
        <v>61</v>
      </c>
      <c r="S4171" t="s">
        <v>10062</v>
      </c>
      <c r="U4171" t="s">
        <v>42</v>
      </c>
      <c r="V4171" t="s">
        <v>42</v>
      </c>
      <c r="AK4171" t="s">
        <v>42</v>
      </c>
      <c r="AL4171" t="s">
        <v>43</v>
      </c>
    </row>
    <row r="4172" spans="1:38" x14ac:dyDescent="0.25">
      <c r="A4172">
        <v>4170</v>
      </c>
      <c r="B4172" t="s">
        <v>10063</v>
      </c>
      <c r="C4172" s="6" t="s">
        <v>7998</v>
      </c>
      <c r="D4172">
        <v>39</v>
      </c>
      <c r="E4172" t="s">
        <v>46</v>
      </c>
      <c r="F4172" t="s">
        <v>47</v>
      </c>
      <c r="G4172" t="s">
        <v>146</v>
      </c>
      <c r="J4172" t="s">
        <v>48</v>
      </c>
      <c r="K4172" t="s">
        <v>49</v>
      </c>
      <c r="L4172" t="s">
        <v>50</v>
      </c>
      <c r="N4172" t="s">
        <v>59</v>
      </c>
      <c r="O4172" t="s">
        <v>1038</v>
      </c>
      <c r="S4172" t="s">
        <v>10064</v>
      </c>
      <c r="V4172" t="s">
        <v>42</v>
      </c>
      <c r="AI4172" t="s">
        <v>713</v>
      </c>
      <c r="AL4172" t="s">
        <v>43</v>
      </c>
    </row>
    <row r="4173" spans="1:38" x14ac:dyDescent="0.25">
      <c r="A4173">
        <v>4171</v>
      </c>
      <c r="B4173" t="s">
        <v>10065</v>
      </c>
      <c r="C4173" s="6" t="s">
        <v>888</v>
      </c>
      <c r="D4173">
        <v>31</v>
      </c>
      <c r="E4173" t="s">
        <v>46</v>
      </c>
      <c r="F4173" t="s">
        <v>55</v>
      </c>
      <c r="G4173" t="s">
        <v>208</v>
      </c>
      <c r="H4173" t="s">
        <v>93</v>
      </c>
      <c r="I4173" t="s">
        <v>57</v>
      </c>
      <c r="J4173" t="s">
        <v>208</v>
      </c>
      <c r="K4173" t="s">
        <v>93</v>
      </c>
      <c r="L4173" t="s">
        <v>70</v>
      </c>
      <c r="N4173" t="s">
        <v>350</v>
      </c>
      <c r="O4173" t="s">
        <v>70</v>
      </c>
      <c r="P4173" t="s">
        <v>208</v>
      </c>
      <c r="Q4173" t="s">
        <v>93</v>
      </c>
      <c r="R4173" t="s">
        <v>57</v>
      </c>
      <c r="S4173" t="s">
        <v>994</v>
      </c>
      <c r="V4173" t="s">
        <v>42</v>
      </c>
      <c r="AL4173" t="s">
        <v>43</v>
      </c>
    </row>
    <row r="4174" spans="1:38" x14ac:dyDescent="0.25">
      <c r="A4174">
        <v>4172</v>
      </c>
      <c r="B4174" t="s">
        <v>10066</v>
      </c>
      <c r="C4174" s="6" t="s">
        <v>2632</v>
      </c>
      <c r="D4174">
        <v>53</v>
      </c>
      <c r="E4174" t="s">
        <v>46</v>
      </c>
      <c r="F4174" t="s">
        <v>55</v>
      </c>
      <c r="G4174" t="s">
        <v>944</v>
      </c>
      <c r="H4174" t="s">
        <v>101</v>
      </c>
      <c r="I4174" t="s">
        <v>57</v>
      </c>
      <c r="J4174" t="s">
        <v>944</v>
      </c>
      <c r="K4174" t="s">
        <v>101</v>
      </c>
      <c r="L4174" t="s">
        <v>70</v>
      </c>
      <c r="N4174" t="s">
        <v>59</v>
      </c>
      <c r="O4174" t="s">
        <v>70</v>
      </c>
      <c r="P4174" t="s">
        <v>944</v>
      </c>
      <c r="Q4174" t="s">
        <v>101</v>
      </c>
      <c r="S4174" t="s">
        <v>10067</v>
      </c>
      <c r="Y4174" t="s">
        <v>42</v>
      </c>
      <c r="AK4174" t="s">
        <v>42</v>
      </c>
      <c r="AL4174" t="s">
        <v>43</v>
      </c>
    </row>
    <row r="4175" spans="1:38" x14ac:dyDescent="0.25">
      <c r="A4175">
        <v>4173</v>
      </c>
      <c r="B4175" t="s">
        <v>10068</v>
      </c>
      <c r="C4175" s="6" t="s">
        <v>1028</v>
      </c>
      <c r="D4175">
        <v>31</v>
      </c>
      <c r="E4175" t="s">
        <v>54</v>
      </c>
      <c r="F4175" t="s">
        <v>55</v>
      </c>
      <c r="G4175" t="s">
        <v>142</v>
      </c>
      <c r="H4175" t="s">
        <v>142</v>
      </c>
      <c r="I4175" t="s">
        <v>57</v>
      </c>
      <c r="J4175" t="s">
        <v>267</v>
      </c>
      <c r="K4175" t="s">
        <v>142</v>
      </c>
      <c r="L4175" t="s">
        <v>50</v>
      </c>
      <c r="N4175" t="s">
        <v>166</v>
      </c>
      <c r="O4175" t="s">
        <v>70</v>
      </c>
      <c r="P4175" t="s">
        <v>142</v>
      </c>
      <c r="Q4175" t="s">
        <v>142</v>
      </c>
      <c r="R4175" t="s">
        <v>57</v>
      </c>
      <c r="S4175" t="s">
        <v>10069</v>
      </c>
      <c r="W4175" t="s">
        <v>42</v>
      </c>
      <c r="X4175" t="s">
        <v>42</v>
      </c>
      <c r="Y4175" t="s">
        <v>42</v>
      </c>
      <c r="AL4175" t="s">
        <v>43</v>
      </c>
    </row>
    <row r="4176" spans="1:38" x14ac:dyDescent="0.25">
      <c r="A4176">
        <v>4174</v>
      </c>
      <c r="B4176" t="s">
        <v>10070</v>
      </c>
      <c r="C4176" s="6" t="s">
        <v>2399</v>
      </c>
      <c r="D4176">
        <v>49</v>
      </c>
      <c r="E4176" t="s">
        <v>46</v>
      </c>
      <c r="F4176" t="s">
        <v>55</v>
      </c>
      <c r="G4176" t="s">
        <v>6138</v>
      </c>
      <c r="H4176" t="s">
        <v>82</v>
      </c>
      <c r="J4176" t="s">
        <v>82</v>
      </c>
      <c r="K4176" t="s">
        <v>82</v>
      </c>
      <c r="L4176" t="s">
        <v>50</v>
      </c>
      <c r="N4176" t="s">
        <v>83</v>
      </c>
      <c r="O4176" t="s">
        <v>70</v>
      </c>
      <c r="S4176" t="s">
        <v>51</v>
      </c>
      <c r="V4176" t="s">
        <v>42</v>
      </c>
      <c r="AL4176" t="s">
        <v>43</v>
      </c>
    </row>
    <row r="4177" spans="1:38" x14ac:dyDescent="0.25">
      <c r="A4177">
        <v>4175</v>
      </c>
      <c r="B4177" t="s">
        <v>10071</v>
      </c>
      <c r="C4177" s="6" t="s">
        <v>2404</v>
      </c>
      <c r="D4177">
        <v>34</v>
      </c>
      <c r="E4177" t="s">
        <v>46</v>
      </c>
      <c r="F4177" t="s">
        <v>55</v>
      </c>
      <c r="G4177" t="s">
        <v>100</v>
      </c>
      <c r="I4177" t="s">
        <v>57</v>
      </c>
      <c r="J4177" t="s">
        <v>178</v>
      </c>
      <c r="K4177" t="s">
        <v>82</v>
      </c>
      <c r="L4177" t="s">
        <v>50</v>
      </c>
      <c r="N4177" t="s">
        <v>170</v>
      </c>
      <c r="O4177" t="s">
        <v>34</v>
      </c>
      <c r="S4177" t="s">
        <v>412</v>
      </c>
      <c r="W4177" t="s">
        <v>42</v>
      </c>
      <c r="AL4177" t="s">
        <v>43</v>
      </c>
    </row>
    <row r="4178" spans="1:38" x14ac:dyDescent="0.25">
      <c r="A4178">
        <v>4176</v>
      </c>
      <c r="B4178" t="s">
        <v>10072</v>
      </c>
      <c r="C4178" s="6" t="s">
        <v>6505</v>
      </c>
      <c r="D4178">
        <v>33</v>
      </c>
      <c r="E4178" t="s">
        <v>46</v>
      </c>
      <c r="F4178" t="s">
        <v>55</v>
      </c>
      <c r="G4178" t="s">
        <v>101</v>
      </c>
      <c r="J4178" t="s">
        <v>101</v>
      </c>
      <c r="K4178" t="s">
        <v>101</v>
      </c>
      <c r="L4178" t="s">
        <v>70</v>
      </c>
      <c r="N4178" t="s">
        <v>59</v>
      </c>
      <c r="O4178" t="s">
        <v>70</v>
      </c>
      <c r="S4178" t="s">
        <v>538</v>
      </c>
      <c r="U4178" t="s">
        <v>42</v>
      </c>
      <c r="AL4178" t="s">
        <v>43</v>
      </c>
    </row>
    <row r="4179" spans="1:38" x14ac:dyDescent="0.25">
      <c r="A4179">
        <v>4177</v>
      </c>
      <c r="B4179" t="s">
        <v>10073</v>
      </c>
      <c r="C4179" s="6" t="s">
        <v>10074</v>
      </c>
      <c r="D4179">
        <v>37</v>
      </c>
      <c r="E4179" t="s">
        <v>46</v>
      </c>
      <c r="F4179" t="s">
        <v>55</v>
      </c>
      <c r="G4179" t="s">
        <v>305</v>
      </c>
      <c r="H4179" t="s">
        <v>93</v>
      </c>
      <c r="J4179" t="s">
        <v>422</v>
      </c>
      <c r="K4179" t="s">
        <v>82</v>
      </c>
      <c r="L4179" t="s">
        <v>50</v>
      </c>
      <c r="N4179" t="s">
        <v>83</v>
      </c>
      <c r="O4179" t="s">
        <v>8272</v>
      </c>
      <c r="S4179" t="s">
        <v>51</v>
      </c>
      <c r="V4179" t="s">
        <v>42</v>
      </c>
      <c r="AL4179" t="s">
        <v>43</v>
      </c>
    </row>
    <row r="4180" spans="1:38" x14ac:dyDescent="0.25">
      <c r="A4180">
        <v>4178</v>
      </c>
      <c r="B4180" t="s">
        <v>10075</v>
      </c>
      <c r="C4180" s="6" t="s">
        <v>2365</v>
      </c>
      <c r="D4180">
        <v>51</v>
      </c>
      <c r="E4180" t="s">
        <v>46</v>
      </c>
      <c r="F4180" t="s">
        <v>55</v>
      </c>
      <c r="G4180" t="s">
        <v>101</v>
      </c>
      <c r="H4180" t="s">
        <v>101</v>
      </c>
      <c r="I4180" t="s">
        <v>57</v>
      </c>
      <c r="J4180" t="s">
        <v>101</v>
      </c>
      <c r="L4180" t="s">
        <v>50</v>
      </c>
      <c r="N4180" t="s">
        <v>69</v>
      </c>
      <c r="O4180" t="s">
        <v>287</v>
      </c>
      <c r="P4180" t="s">
        <v>101</v>
      </c>
      <c r="S4180" t="s">
        <v>10076</v>
      </c>
      <c r="U4180" t="s">
        <v>42</v>
      </c>
      <c r="W4180" t="s">
        <v>42</v>
      </c>
      <c r="AK4180" t="s">
        <v>42</v>
      </c>
      <c r="AL4180" t="s">
        <v>43</v>
      </c>
    </row>
    <row r="4181" spans="1:38" x14ac:dyDescent="0.25">
      <c r="A4181">
        <v>4179</v>
      </c>
      <c r="B4181" t="s">
        <v>10077</v>
      </c>
      <c r="C4181" s="6" t="s">
        <v>7883</v>
      </c>
      <c r="D4181">
        <v>46</v>
      </c>
      <c r="E4181" t="s">
        <v>46</v>
      </c>
      <c r="F4181" t="s">
        <v>55</v>
      </c>
      <c r="G4181" t="s">
        <v>208</v>
      </c>
      <c r="H4181" t="s">
        <v>93</v>
      </c>
      <c r="I4181" t="s">
        <v>57</v>
      </c>
      <c r="J4181" t="s">
        <v>208</v>
      </c>
      <c r="K4181" t="s">
        <v>93</v>
      </c>
      <c r="L4181" t="s">
        <v>70</v>
      </c>
      <c r="N4181" t="s">
        <v>59</v>
      </c>
      <c r="O4181" t="s">
        <v>70</v>
      </c>
      <c r="P4181" t="s">
        <v>208</v>
      </c>
      <c r="Q4181" t="s">
        <v>93</v>
      </c>
      <c r="S4181" t="s">
        <v>10078</v>
      </c>
      <c r="U4181" t="s">
        <v>42</v>
      </c>
      <c r="W4181" t="s">
        <v>42</v>
      </c>
      <c r="AK4181" t="s">
        <v>42</v>
      </c>
      <c r="AL4181" t="s">
        <v>43</v>
      </c>
    </row>
    <row r="4182" spans="1:38" x14ac:dyDescent="0.25">
      <c r="A4182">
        <v>4180</v>
      </c>
      <c r="B4182" t="s">
        <v>10079</v>
      </c>
      <c r="C4182" s="6" t="s">
        <v>601</v>
      </c>
      <c r="D4182">
        <v>49</v>
      </c>
      <c r="E4182" t="s">
        <v>46</v>
      </c>
      <c r="F4182" t="s">
        <v>55</v>
      </c>
      <c r="G4182" t="s">
        <v>3278</v>
      </c>
      <c r="J4182" t="s">
        <v>1593</v>
      </c>
      <c r="L4182" t="s">
        <v>50</v>
      </c>
      <c r="N4182" t="s">
        <v>170</v>
      </c>
      <c r="O4182" t="s">
        <v>70</v>
      </c>
      <c r="S4182" t="s">
        <v>84</v>
      </c>
      <c r="U4182" t="s">
        <v>42</v>
      </c>
      <c r="AL4182" t="s">
        <v>43</v>
      </c>
    </row>
    <row r="4183" spans="1:38" x14ac:dyDescent="0.25">
      <c r="A4183">
        <v>4181</v>
      </c>
      <c r="B4183" t="s">
        <v>10080</v>
      </c>
      <c r="C4183" s="6" t="s">
        <v>1072</v>
      </c>
      <c r="D4183">
        <v>28</v>
      </c>
      <c r="E4183" t="s">
        <v>46</v>
      </c>
      <c r="F4183" t="s">
        <v>47</v>
      </c>
      <c r="G4183" t="s">
        <v>82</v>
      </c>
      <c r="H4183" t="s">
        <v>82</v>
      </c>
      <c r="I4183" t="s">
        <v>57</v>
      </c>
      <c r="J4183" t="s">
        <v>82</v>
      </c>
      <c r="K4183" t="s">
        <v>82</v>
      </c>
      <c r="L4183" t="s">
        <v>70</v>
      </c>
      <c r="N4183" t="s">
        <v>350</v>
      </c>
      <c r="O4183" t="s">
        <v>70</v>
      </c>
      <c r="P4183" t="s">
        <v>82</v>
      </c>
      <c r="Q4183" t="s">
        <v>82</v>
      </c>
      <c r="S4183" t="s">
        <v>1298</v>
      </c>
      <c r="U4183" t="s">
        <v>42</v>
      </c>
      <c r="V4183" t="s">
        <v>42</v>
      </c>
      <c r="W4183" t="s">
        <v>42</v>
      </c>
      <c r="AK4183" t="s">
        <v>42</v>
      </c>
      <c r="AL4183" t="s">
        <v>43</v>
      </c>
    </row>
    <row r="4184" spans="1:38" x14ac:dyDescent="0.25">
      <c r="A4184">
        <v>4182</v>
      </c>
      <c r="B4184" t="s">
        <v>10081</v>
      </c>
      <c r="C4184" s="6" t="s">
        <v>3796</v>
      </c>
      <c r="D4184">
        <v>59</v>
      </c>
      <c r="E4184" t="s">
        <v>54</v>
      </c>
      <c r="F4184" t="s">
        <v>55</v>
      </c>
      <c r="G4184" t="s">
        <v>4255</v>
      </c>
      <c r="H4184" t="s">
        <v>93</v>
      </c>
      <c r="J4184" t="s">
        <v>4255</v>
      </c>
      <c r="K4184" t="s">
        <v>93</v>
      </c>
      <c r="L4184" t="s">
        <v>70</v>
      </c>
      <c r="N4184" t="s">
        <v>102</v>
      </c>
      <c r="O4184" t="s">
        <v>70</v>
      </c>
      <c r="S4184" t="s">
        <v>10082</v>
      </c>
      <c r="V4184" t="s">
        <v>42</v>
      </c>
      <c r="Y4184" t="s">
        <v>42</v>
      </c>
      <c r="AD4184" t="s">
        <v>42</v>
      </c>
      <c r="AL4184" t="s">
        <v>43</v>
      </c>
    </row>
    <row r="4185" spans="1:38" x14ac:dyDescent="0.25">
      <c r="A4185">
        <v>4183</v>
      </c>
      <c r="B4185" t="s">
        <v>10083</v>
      </c>
      <c r="C4185" s="6" t="s">
        <v>2912</v>
      </c>
      <c r="D4185">
        <v>57</v>
      </c>
      <c r="E4185" t="s">
        <v>46</v>
      </c>
      <c r="F4185" t="s">
        <v>55</v>
      </c>
      <c r="G4185" t="s">
        <v>136</v>
      </c>
      <c r="H4185" t="s">
        <v>137</v>
      </c>
      <c r="I4185" t="s">
        <v>57</v>
      </c>
      <c r="J4185" t="s">
        <v>82</v>
      </c>
      <c r="L4185" t="s">
        <v>50</v>
      </c>
      <c r="N4185" t="s">
        <v>59</v>
      </c>
      <c r="O4185" t="s">
        <v>70</v>
      </c>
      <c r="P4185" t="s">
        <v>136</v>
      </c>
      <c r="S4185" t="s">
        <v>10084</v>
      </c>
      <c r="U4185" t="s">
        <v>42</v>
      </c>
      <c r="AA4185" t="s">
        <v>42</v>
      </c>
      <c r="AK4185" t="s">
        <v>42</v>
      </c>
      <c r="AL4185" t="s">
        <v>43</v>
      </c>
    </row>
    <row r="4186" spans="1:38" x14ac:dyDescent="0.25">
      <c r="A4186">
        <v>4184</v>
      </c>
      <c r="B4186" t="s">
        <v>10085</v>
      </c>
      <c r="C4186" s="6" t="s">
        <v>2983</v>
      </c>
      <c r="D4186">
        <v>62</v>
      </c>
      <c r="E4186" t="s">
        <v>46</v>
      </c>
      <c r="F4186" t="s">
        <v>55</v>
      </c>
      <c r="G4186" t="s">
        <v>48</v>
      </c>
      <c r="H4186" t="s">
        <v>49</v>
      </c>
      <c r="I4186" t="s">
        <v>57</v>
      </c>
      <c r="J4186" t="s">
        <v>48</v>
      </c>
      <c r="K4186" t="s">
        <v>49</v>
      </c>
      <c r="L4186" t="s">
        <v>70</v>
      </c>
      <c r="N4186" t="s">
        <v>166</v>
      </c>
      <c r="O4186" t="s">
        <v>70</v>
      </c>
      <c r="P4186" t="s">
        <v>48</v>
      </c>
      <c r="Q4186" t="s">
        <v>49</v>
      </c>
      <c r="R4186" t="s">
        <v>57</v>
      </c>
      <c r="S4186" t="s">
        <v>1082</v>
      </c>
      <c r="W4186" t="s">
        <v>42</v>
      </c>
      <c r="AL4186" t="s">
        <v>43</v>
      </c>
    </row>
    <row r="4187" spans="1:38" x14ac:dyDescent="0.25">
      <c r="A4187">
        <v>4185</v>
      </c>
      <c r="B4187" t="s">
        <v>10086</v>
      </c>
      <c r="C4187" s="6" t="s">
        <v>10087</v>
      </c>
      <c r="D4187">
        <v>45</v>
      </c>
      <c r="E4187" t="s">
        <v>46</v>
      </c>
      <c r="F4187" t="s">
        <v>55</v>
      </c>
      <c r="G4187" t="s">
        <v>10088</v>
      </c>
      <c r="J4187" t="s">
        <v>178</v>
      </c>
      <c r="K4187" t="s">
        <v>82</v>
      </c>
      <c r="L4187" t="s">
        <v>50</v>
      </c>
      <c r="N4187" t="s">
        <v>170</v>
      </c>
      <c r="O4187" t="s">
        <v>70</v>
      </c>
      <c r="S4187" t="s">
        <v>10089</v>
      </c>
      <c r="AE4187" t="s">
        <v>42</v>
      </c>
      <c r="AL4187" t="s">
        <v>43</v>
      </c>
    </row>
    <row r="4188" spans="1:38" x14ac:dyDescent="0.25">
      <c r="A4188">
        <v>4186</v>
      </c>
      <c r="B4188" t="s">
        <v>10090</v>
      </c>
      <c r="C4188" s="6" t="s">
        <v>8004</v>
      </c>
      <c r="D4188">
        <v>26</v>
      </c>
      <c r="E4188" t="s">
        <v>54</v>
      </c>
      <c r="F4188" t="s">
        <v>55</v>
      </c>
      <c r="G4188" t="s">
        <v>58</v>
      </c>
      <c r="H4188" t="s">
        <v>49</v>
      </c>
      <c r="I4188" t="s">
        <v>57</v>
      </c>
      <c r="J4188" t="s">
        <v>93</v>
      </c>
      <c r="L4188" t="s">
        <v>50</v>
      </c>
      <c r="N4188" t="s">
        <v>59</v>
      </c>
      <c r="O4188" t="s">
        <v>70</v>
      </c>
      <c r="P4188" t="s">
        <v>58</v>
      </c>
      <c r="S4188" t="s">
        <v>3785</v>
      </c>
      <c r="U4188" t="s">
        <v>42</v>
      </c>
      <c r="AK4188" t="s">
        <v>42</v>
      </c>
      <c r="AL4188" t="s">
        <v>43</v>
      </c>
    </row>
    <row r="4189" spans="1:38" x14ac:dyDescent="0.25">
      <c r="A4189">
        <v>4187</v>
      </c>
      <c r="B4189" t="s">
        <v>10091</v>
      </c>
      <c r="C4189" s="6" t="s">
        <v>4281</v>
      </c>
      <c r="D4189">
        <v>59</v>
      </c>
      <c r="E4189" t="s">
        <v>54</v>
      </c>
      <c r="F4189" t="s">
        <v>47</v>
      </c>
      <c r="G4189" t="s">
        <v>2091</v>
      </c>
      <c r="H4189" t="s">
        <v>82</v>
      </c>
      <c r="I4189" t="s">
        <v>57</v>
      </c>
      <c r="J4189" t="s">
        <v>82</v>
      </c>
      <c r="K4189" t="s">
        <v>82</v>
      </c>
      <c r="L4189" t="s">
        <v>50</v>
      </c>
      <c r="O4189" t="s">
        <v>70</v>
      </c>
      <c r="S4189" t="s">
        <v>10092</v>
      </c>
      <c r="V4189" t="s">
        <v>42</v>
      </c>
      <c r="AA4189" t="s">
        <v>42</v>
      </c>
      <c r="AL4189" t="s">
        <v>43</v>
      </c>
    </row>
    <row r="4190" spans="1:38" x14ac:dyDescent="0.25">
      <c r="A4190">
        <v>4188</v>
      </c>
      <c r="B4190" t="s">
        <v>10093</v>
      </c>
      <c r="C4190" s="6" t="s">
        <v>601</v>
      </c>
      <c r="D4190">
        <v>39</v>
      </c>
      <c r="E4190" t="s">
        <v>46</v>
      </c>
      <c r="F4190" t="s">
        <v>55</v>
      </c>
      <c r="G4190" t="s">
        <v>422</v>
      </c>
      <c r="J4190" t="s">
        <v>422</v>
      </c>
      <c r="L4190" t="s">
        <v>50</v>
      </c>
      <c r="N4190" t="s">
        <v>269</v>
      </c>
      <c r="O4190" t="s">
        <v>34</v>
      </c>
      <c r="S4190" t="s">
        <v>84</v>
      </c>
      <c r="U4190" t="s">
        <v>42</v>
      </c>
      <c r="AL4190" t="s">
        <v>43</v>
      </c>
    </row>
    <row r="4191" spans="1:38" x14ac:dyDescent="0.25">
      <c r="A4191">
        <v>4189</v>
      </c>
      <c r="B4191" t="s">
        <v>10094</v>
      </c>
      <c r="C4191" s="6" t="s">
        <v>1544</v>
      </c>
      <c r="D4191">
        <v>26</v>
      </c>
      <c r="E4191" t="s">
        <v>46</v>
      </c>
      <c r="F4191" t="s">
        <v>47</v>
      </c>
      <c r="G4191" t="s">
        <v>81</v>
      </c>
      <c r="H4191" t="s">
        <v>82</v>
      </c>
      <c r="I4191" t="s">
        <v>57</v>
      </c>
      <c r="J4191" t="s">
        <v>81</v>
      </c>
      <c r="L4191" t="s">
        <v>70</v>
      </c>
      <c r="N4191" t="s">
        <v>59</v>
      </c>
      <c r="O4191" t="s">
        <v>70</v>
      </c>
      <c r="P4191" t="s">
        <v>81</v>
      </c>
      <c r="S4191" t="s">
        <v>10076</v>
      </c>
      <c r="U4191" t="s">
        <v>42</v>
      </c>
      <c r="W4191" t="s">
        <v>42</v>
      </c>
      <c r="AK4191" t="s">
        <v>42</v>
      </c>
      <c r="AL4191" t="s">
        <v>43</v>
      </c>
    </row>
    <row r="4192" spans="1:38" x14ac:dyDescent="0.25">
      <c r="A4192">
        <v>4190</v>
      </c>
      <c r="B4192" t="s">
        <v>10095</v>
      </c>
      <c r="C4192" s="6" t="s">
        <v>2419</v>
      </c>
      <c r="D4192">
        <v>49</v>
      </c>
      <c r="E4192" t="s">
        <v>46</v>
      </c>
      <c r="F4192" t="s">
        <v>55</v>
      </c>
      <c r="G4192" t="s">
        <v>525</v>
      </c>
      <c r="H4192" t="s">
        <v>93</v>
      </c>
      <c r="I4192" t="s">
        <v>57</v>
      </c>
      <c r="J4192" t="s">
        <v>525</v>
      </c>
      <c r="L4192" t="s">
        <v>70</v>
      </c>
      <c r="N4192" t="s">
        <v>59</v>
      </c>
      <c r="O4192" t="s">
        <v>70</v>
      </c>
      <c r="P4192" t="s">
        <v>525</v>
      </c>
      <c r="S4192" t="s">
        <v>10096</v>
      </c>
      <c r="V4192" t="s">
        <v>42</v>
      </c>
      <c r="Y4192" t="s">
        <v>42</v>
      </c>
      <c r="AA4192" t="s">
        <v>42</v>
      </c>
      <c r="AK4192" t="s">
        <v>42</v>
      </c>
      <c r="AL4192" t="s">
        <v>43</v>
      </c>
    </row>
    <row r="4193" spans="1:38" x14ac:dyDescent="0.25">
      <c r="A4193">
        <v>4191</v>
      </c>
      <c r="B4193" t="s">
        <v>10097</v>
      </c>
      <c r="C4193" s="6" t="s">
        <v>1995</v>
      </c>
      <c r="D4193">
        <v>45</v>
      </c>
      <c r="E4193" t="s">
        <v>46</v>
      </c>
      <c r="F4193" t="s">
        <v>55</v>
      </c>
      <c r="G4193" t="s">
        <v>82</v>
      </c>
      <c r="H4193" t="s">
        <v>82</v>
      </c>
      <c r="I4193" t="s">
        <v>57</v>
      </c>
      <c r="J4193" t="s">
        <v>82</v>
      </c>
      <c r="L4193" t="s">
        <v>70</v>
      </c>
      <c r="N4193" t="s">
        <v>59</v>
      </c>
      <c r="O4193" t="s">
        <v>70</v>
      </c>
      <c r="P4193" t="s">
        <v>82</v>
      </c>
      <c r="S4193" t="s">
        <v>538</v>
      </c>
      <c r="U4193" t="s">
        <v>42</v>
      </c>
      <c r="AK4193" t="s">
        <v>42</v>
      </c>
      <c r="AL4193" t="s">
        <v>43</v>
      </c>
    </row>
    <row r="4194" spans="1:38" x14ac:dyDescent="0.25">
      <c r="A4194">
        <v>4192</v>
      </c>
      <c r="B4194" t="s">
        <v>10098</v>
      </c>
      <c r="C4194" s="6" t="s">
        <v>688</v>
      </c>
      <c r="D4194">
        <v>25</v>
      </c>
      <c r="E4194" t="s">
        <v>46</v>
      </c>
      <c r="F4194" t="s">
        <v>55</v>
      </c>
      <c r="G4194" t="s">
        <v>346</v>
      </c>
      <c r="H4194" t="s">
        <v>93</v>
      </c>
      <c r="I4194" t="s">
        <v>57</v>
      </c>
      <c r="J4194" t="s">
        <v>208</v>
      </c>
      <c r="L4194" t="s">
        <v>50</v>
      </c>
      <c r="N4194" t="s">
        <v>69</v>
      </c>
      <c r="O4194" t="s">
        <v>70</v>
      </c>
      <c r="P4194" t="s">
        <v>346</v>
      </c>
      <c r="S4194" t="s">
        <v>71</v>
      </c>
      <c r="U4194" t="s">
        <v>42</v>
      </c>
      <c r="W4194" t="s">
        <v>42</v>
      </c>
      <c r="AK4194" t="s">
        <v>42</v>
      </c>
      <c r="AL4194" t="s">
        <v>43</v>
      </c>
    </row>
    <row r="4195" spans="1:38" x14ac:dyDescent="0.25">
      <c r="A4195">
        <v>4193</v>
      </c>
      <c r="B4195" t="s">
        <v>10099</v>
      </c>
      <c r="C4195" s="6" t="s">
        <v>3844</v>
      </c>
      <c r="D4195">
        <v>51</v>
      </c>
      <c r="E4195" t="s">
        <v>46</v>
      </c>
      <c r="F4195" t="s">
        <v>55</v>
      </c>
      <c r="G4195" t="s">
        <v>208</v>
      </c>
      <c r="H4195" t="s">
        <v>93</v>
      </c>
      <c r="I4195" t="s">
        <v>57</v>
      </c>
      <c r="J4195" t="s">
        <v>208</v>
      </c>
      <c r="L4195" t="s">
        <v>70</v>
      </c>
      <c r="N4195" t="s">
        <v>69</v>
      </c>
      <c r="O4195" t="s">
        <v>70</v>
      </c>
      <c r="P4195" t="s">
        <v>208</v>
      </c>
      <c r="S4195" t="s">
        <v>813</v>
      </c>
      <c r="U4195" t="s">
        <v>42</v>
      </c>
      <c r="AA4195" t="s">
        <v>42</v>
      </c>
      <c r="AK4195" t="s">
        <v>42</v>
      </c>
      <c r="AL4195" t="s">
        <v>43</v>
      </c>
    </row>
    <row r="4196" spans="1:38" x14ac:dyDescent="0.25">
      <c r="A4196">
        <v>4194</v>
      </c>
      <c r="B4196" t="s">
        <v>10100</v>
      </c>
      <c r="C4196" s="6" t="s">
        <v>1987</v>
      </c>
      <c r="D4196">
        <v>56</v>
      </c>
      <c r="E4196" t="s">
        <v>46</v>
      </c>
      <c r="F4196" t="s">
        <v>55</v>
      </c>
      <c r="J4196" t="s">
        <v>97</v>
      </c>
      <c r="K4196" t="s">
        <v>82</v>
      </c>
      <c r="L4196" t="s">
        <v>6490</v>
      </c>
      <c r="N4196" t="s">
        <v>102</v>
      </c>
      <c r="O4196" t="s">
        <v>10101</v>
      </c>
      <c r="S4196" t="s">
        <v>111</v>
      </c>
      <c r="T4196" t="s">
        <v>630</v>
      </c>
      <c r="W4196" t="s">
        <v>42</v>
      </c>
      <c r="AI4196" t="s">
        <v>1528</v>
      </c>
      <c r="AL4196" t="s">
        <v>43</v>
      </c>
    </row>
    <row r="4197" spans="1:38" x14ac:dyDescent="0.25">
      <c r="A4197">
        <v>4195</v>
      </c>
      <c r="B4197" t="s">
        <v>10102</v>
      </c>
      <c r="C4197" s="6" t="s">
        <v>6283</v>
      </c>
      <c r="D4197">
        <v>36</v>
      </c>
      <c r="E4197" t="s">
        <v>46</v>
      </c>
      <c r="F4197" t="s">
        <v>55</v>
      </c>
      <c r="G4197" t="s">
        <v>469</v>
      </c>
      <c r="H4197" t="s">
        <v>202</v>
      </c>
      <c r="I4197" t="s">
        <v>57</v>
      </c>
      <c r="J4197" t="s">
        <v>469</v>
      </c>
      <c r="K4197" t="s">
        <v>202</v>
      </c>
      <c r="L4197" t="s">
        <v>34</v>
      </c>
      <c r="N4197" t="s">
        <v>59</v>
      </c>
      <c r="O4197" t="s">
        <v>210</v>
      </c>
      <c r="P4197" t="s">
        <v>469</v>
      </c>
      <c r="Q4197" t="s">
        <v>202</v>
      </c>
      <c r="S4197" t="s">
        <v>1220</v>
      </c>
      <c r="T4197" t="s">
        <v>2242</v>
      </c>
      <c r="U4197" t="s">
        <v>42</v>
      </c>
      <c r="V4197" t="s">
        <v>42</v>
      </c>
      <c r="AK4197" t="s">
        <v>42</v>
      </c>
      <c r="AL4197" t="s">
        <v>43</v>
      </c>
    </row>
    <row r="4198" spans="1:38" x14ac:dyDescent="0.25">
      <c r="A4198">
        <v>4196</v>
      </c>
      <c r="B4198" t="s">
        <v>10103</v>
      </c>
      <c r="C4198" s="6" t="s">
        <v>8338</v>
      </c>
      <c r="D4198">
        <v>39</v>
      </c>
      <c r="E4198" t="s">
        <v>46</v>
      </c>
      <c r="F4198" t="s">
        <v>106</v>
      </c>
      <c r="G4198" t="s">
        <v>178</v>
      </c>
      <c r="H4198" t="s">
        <v>82</v>
      </c>
      <c r="I4198" t="s">
        <v>57</v>
      </c>
      <c r="J4198" t="s">
        <v>178</v>
      </c>
      <c r="K4198" t="s">
        <v>82</v>
      </c>
      <c r="L4198" t="s">
        <v>50</v>
      </c>
      <c r="O4198" t="s">
        <v>70</v>
      </c>
      <c r="S4198" t="s">
        <v>10104</v>
      </c>
      <c r="U4198" t="s">
        <v>42</v>
      </c>
      <c r="V4198" t="s">
        <v>42</v>
      </c>
      <c r="AK4198" t="s">
        <v>42</v>
      </c>
      <c r="AL4198" t="s">
        <v>43</v>
      </c>
    </row>
    <row r="4199" spans="1:38" x14ac:dyDescent="0.25">
      <c r="A4199">
        <v>4197</v>
      </c>
      <c r="B4199" t="s">
        <v>10105</v>
      </c>
      <c r="C4199" s="6" t="s">
        <v>8697</v>
      </c>
      <c r="D4199">
        <v>50</v>
      </c>
      <c r="E4199" t="s">
        <v>54</v>
      </c>
      <c r="F4199" t="s">
        <v>47</v>
      </c>
      <c r="G4199" t="s">
        <v>525</v>
      </c>
      <c r="J4199" t="s">
        <v>146</v>
      </c>
      <c r="K4199" t="s">
        <v>49</v>
      </c>
      <c r="L4199" t="s">
        <v>50</v>
      </c>
      <c r="N4199" t="s">
        <v>51</v>
      </c>
      <c r="O4199" t="s">
        <v>424</v>
      </c>
      <c r="S4199" t="s">
        <v>9278</v>
      </c>
      <c r="V4199" t="s">
        <v>42</v>
      </c>
      <c r="AL4199" t="s">
        <v>43</v>
      </c>
    </row>
    <row r="4200" spans="1:38" x14ac:dyDescent="0.25">
      <c r="A4200">
        <v>4198</v>
      </c>
      <c r="B4200" t="s">
        <v>10106</v>
      </c>
      <c r="C4200" s="6" t="s">
        <v>4296</v>
      </c>
      <c r="D4200">
        <v>62</v>
      </c>
      <c r="E4200" t="s">
        <v>46</v>
      </c>
      <c r="F4200" t="s">
        <v>55</v>
      </c>
      <c r="G4200" t="s">
        <v>362</v>
      </c>
      <c r="J4200" t="s">
        <v>362</v>
      </c>
      <c r="L4200" t="s">
        <v>70</v>
      </c>
      <c r="N4200" t="s">
        <v>69</v>
      </c>
      <c r="O4200" t="s">
        <v>70</v>
      </c>
      <c r="S4200" t="s">
        <v>6169</v>
      </c>
      <c r="U4200" t="s">
        <v>42</v>
      </c>
      <c r="AC4200" t="s">
        <v>42</v>
      </c>
      <c r="AL4200" t="s">
        <v>43</v>
      </c>
    </row>
    <row r="4201" spans="1:38" x14ac:dyDescent="0.25">
      <c r="A4201">
        <v>4199</v>
      </c>
      <c r="B4201" t="s">
        <v>10107</v>
      </c>
      <c r="C4201" s="6" t="s">
        <v>7569</v>
      </c>
      <c r="D4201">
        <v>62</v>
      </c>
      <c r="E4201" t="s">
        <v>46</v>
      </c>
      <c r="F4201" t="s">
        <v>55</v>
      </c>
      <c r="G4201" t="s">
        <v>1561</v>
      </c>
      <c r="H4201" t="s">
        <v>251</v>
      </c>
      <c r="I4201" t="s">
        <v>57</v>
      </c>
      <c r="J4201" t="s">
        <v>1561</v>
      </c>
      <c r="K4201" t="s">
        <v>251</v>
      </c>
      <c r="L4201" t="s">
        <v>70</v>
      </c>
      <c r="O4201" t="s">
        <v>70</v>
      </c>
      <c r="P4201" t="s">
        <v>1561</v>
      </c>
      <c r="Q4201" t="s">
        <v>251</v>
      </c>
      <c r="R4201" t="s">
        <v>57</v>
      </c>
      <c r="S4201" t="s">
        <v>10108</v>
      </c>
      <c r="AC4201" t="s">
        <v>42</v>
      </c>
      <c r="AG4201" t="s">
        <v>10109</v>
      </c>
      <c r="AI4201" t="s">
        <v>1452</v>
      </c>
      <c r="AJ4201" t="s">
        <v>42</v>
      </c>
      <c r="AK4201" t="s">
        <v>42</v>
      </c>
      <c r="AL4201" t="s">
        <v>43</v>
      </c>
    </row>
    <row r="4202" spans="1:38" x14ac:dyDescent="0.25">
      <c r="A4202">
        <v>4200</v>
      </c>
      <c r="B4202" t="s">
        <v>10110</v>
      </c>
      <c r="C4202" s="6" t="s">
        <v>1591</v>
      </c>
      <c r="D4202">
        <v>44</v>
      </c>
      <c r="E4202" t="s">
        <v>46</v>
      </c>
      <c r="F4202" t="s">
        <v>55</v>
      </c>
      <c r="G4202" t="s">
        <v>201</v>
      </c>
      <c r="H4202" t="s">
        <v>202</v>
      </c>
      <c r="J4202" t="s">
        <v>201</v>
      </c>
      <c r="K4202" t="s">
        <v>202</v>
      </c>
      <c r="L4202" t="s">
        <v>50</v>
      </c>
      <c r="N4202" t="s">
        <v>59</v>
      </c>
      <c r="O4202" t="s">
        <v>70</v>
      </c>
      <c r="S4202" t="s">
        <v>89</v>
      </c>
      <c r="U4202" t="s">
        <v>42</v>
      </c>
      <c r="AL4202" t="s">
        <v>43</v>
      </c>
    </row>
    <row r="4203" spans="1:38" x14ac:dyDescent="0.25">
      <c r="A4203">
        <v>4201</v>
      </c>
      <c r="B4203" t="s">
        <v>10111</v>
      </c>
      <c r="C4203" s="6" t="s">
        <v>5096</v>
      </c>
      <c r="D4203">
        <v>21</v>
      </c>
      <c r="E4203" t="s">
        <v>46</v>
      </c>
      <c r="F4203" t="s">
        <v>55</v>
      </c>
      <c r="G4203" t="s">
        <v>8406</v>
      </c>
      <c r="H4203" t="s">
        <v>93</v>
      </c>
      <c r="I4203" t="s">
        <v>57</v>
      </c>
      <c r="J4203" t="s">
        <v>93</v>
      </c>
      <c r="K4203" t="s">
        <v>93</v>
      </c>
      <c r="L4203" t="s">
        <v>50</v>
      </c>
      <c r="N4203" t="s">
        <v>59</v>
      </c>
      <c r="O4203" t="s">
        <v>70</v>
      </c>
      <c r="P4203" t="s">
        <v>8406</v>
      </c>
      <c r="Q4203" t="s">
        <v>93</v>
      </c>
      <c r="R4203" t="s">
        <v>57</v>
      </c>
      <c r="S4203" t="s">
        <v>10112</v>
      </c>
      <c r="U4203" t="s">
        <v>42</v>
      </c>
      <c r="V4203" t="s">
        <v>42</v>
      </c>
      <c r="W4203" t="s">
        <v>42</v>
      </c>
      <c r="X4203" t="s">
        <v>42</v>
      </c>
      <c r="AL4203" t="s">
        <v>43</v>
      </c>
    </row>
    <row r="4204" spans="1:38" x14ac:dyDescent="0.25">
      <c r="A4204">
        <v>4202</v>
      </c>
      <c r="B4204" t="s">
        <v>10113</v>
      </c>
      <c r="C4204" s="6" t="s">
        <v>5257</v>
      </c>
      <c r="D4204">
        <v>36</v>
      </c>
      <c r="E4204" t="s">
        <v>46</v>
      </c>
      <c r="F4204" t="s">
        <v>55</v>
      </c>
      <c r="G4204" t="s">
        <v>150</v>
      </c>
      <c r="H4204" t="s">
        <v>93</v>
      </c>
      <c r="I4204" t="s">
        <v>57</v>
      </c>
      <c r="J4204" t="s">
        <v>150</v>
      </c>
      <c r="K4204" t="s">
        <v>93</v>
      </c>
      <c r="L4204" t="s">
        <v>70</v>
      </c>
      <c r="O4204" t="s">
        <v>70</v>
      </c>
      <c r="P4204" t="s">
        <v>93</v>
      </c>
      <c r="S4204" t="s">
        <v>10114</v>
      </c>
      <c r="AC4204" t="s">
        <v>42</v>
      </c>
      <c r="AD4204" t="s">
        <v>42</v>
      </c>
      <c r="AK4204" t="s">
        <v>42</v>
      </c>
      <c r="AL4204" t="s">
        <v>43</v>
      </c>
    </row>
    <row r="4205" spans="1:38" x14ac:dyDescent="0.25">
      <c r="A4205">
        <v>4203</v>
      </c>
      <c r="B4205" t="s">
        <v>10115</v>
      </c>
      <c r="C4205" s="6" t="s">
        <v>3032</v>
      </c>
      <c r="D4205">
        <v>53</v>
      </c>
      <c r="E4205" t="s">
        <v>46</v>
      </c>
      <c r="F4205" t="s">
        <v>55</v>
      </c>
      <c r="J4205" t="s">
        <v>208</v>
      </c>
      <c r="K4205" t="s">
        <v>93</v>
      </c>
      <c r="L4205" t="s">
        <v>34</v>
      </c>
      <c r="M4205" t="s">
        <v>10116</v>
      </c>
      <c r="N4205" t="s">
        <v>59</v>
      </c>
      <c r="O4205" t="s">
        <v>287</v>
      </c>
      <c r="P4205" t="s">
        <v>208</v>
      </c>
      <c r="Q4205" t="s">
        <v>93</v>
      </c>
      <c r="R4205" t="s">
        <v>57</v>
      </c>
      <c r="S4205" t="s">
        <v>6109</v>
      </c>
      <c r="U4205" t="s">
        <v>42</v>
      </c>
      <c r="V4205" t="s">
        <v>42</v>
      </c>
      <c r="AL4205" t="s">
        <v>43</v>
      </c>
    </row>
    <row r="4206" spans="1:38" x14ac:dyDescent="0.25">
      <c r="A4206">
        <v>4204</v>
      </c>
      <c r="B4206" t="s">
        <v>10117</v>
      </c>
      <c r="C4206" s="6" t="s">
        <v>10118</v>
      </c>
      <c r="D4206">
        <v>58</v>
      </c>
      <c r="E4206" t="s">
        <v>46</v>
      </c>
      <c r="F4206" t="s">
        <v>10119</v>
      </c>
      <c r="G4206" t="s">
        <v>82</v>
      </c>
      <c r="H4206" t="s">
        <v>82</v>
      </c>
      <c r="I4206" t="s">
        <v>57</v>
      </c>
      <c r="J4206" t="s">
        <v>82</v>
      </c>
      <c r="L4206" t="s">
        <v>50</v>
      </c>
      <c r="N4206" t="s">
        <v>170</v>
      </c>
      <c r="O4206" t="s">
        <v>70</v>
      </c>
      <c r="P4206" t="s">
        <v>82</v>
      </c>
      <c r="S4206" t="s">
        <v>10120</v>
      </c>
      <c r="AC4206" t="s">
        <v>42</v>
      </c>
      <c r="AJ4206" t="s">
        <v>42</v>
      </c>
      <c r="AK4206" t="s">
        <v>42</v>
      </c>
      <c r="AL4206" t="s">
        <v>43</v>
      </c>
    </row>
    <row r="4207" spans="1:38" x14ac:dyDescent="0.25">
      <c r="A4207">
        <v>4205</v>
      </c>
      <c r="B4207" t="s">
        <v>10121</v>
      </c>
      <c r="C4207" s="6" t="s">
        <v>10122</v>
      </c>
      <c r="D4207">
        <v>68</v>
      </c>
      <c r="E4207" t="s">
        <v>46</v>
      </c>
      <c r="F4207" t="s">
        <v>47</v>
      </c>
      <c r="G4207" t="s">
        <v>82</v>
      </c>
      <c r="H4207" t="s">
        <v>82</v>
      </c>
      <c r="I4207" t="s">
        <v>57</v>
      </c>
      <c r="J4207" t="s">
        <v>82</v>
      </c>
      <c r="K4207" t="s">
        <v>82</v>
      </c>
      <c r="L4207" t="s">
        <v>70</v>
      </c>
      <c r="N4207" t="s">
        <v>350</v>
      </c>
      <c r="O4207" t="s">
        <v>70</v>
      </c>
      <c r="P4207" t="s">
        <v>82</v>
      </c>
      <c r="Q4207" t="s">
        <v>82</v>
      </c>
      <c r="R4207" t="s">
        <v>57</v>
      </c>
      <c r="S4207" t="s">
        <v>994</v>
      </c>
      <c r="V4207" t="s">
        <v>42</v>
      </c>
      <c r="AL4207" t="s">
        <v>43</v>
      </c>
    </row>
    <row r="4208" spans="1:38" x14ac:dyDescent="0.25">
      <c r="A4208">
        <v>4206</v>
      </c>
      <c r="B4208" t="s">
        <v>10123</v>
      </c>
      <c r="C4208" s="6" t="s">
        <v>7337</v>
      </c>
      <c r="D4208">
        <v>29</v>
      </c>
      <c r="E4208" t="s">
        <v>46</v>
      </c>
      <c r="F4208" t="s">
        <v>55</v>
      </c>
      <c r="G4208" t="s">
        <v>208</v>
      </c>
      <c r="H4208" t="s">
        <v>93</v>
      </c>
      <c r="I4208" t="s">
        <v>57</v>
      </c>
      <c r="J4208" t="s">
        <v>208</v>
      </c>
      <c r="K4208" t="s">
        <v>93</v>
      </c>
      <c r="L4208" t="s">
        <v>70</v>
      </c>
      <c r="O4208" t="s">
        <v>70</v>
      </c>
      <c r="P4208" t="s">
        <v>208</v>
      </c>
      <c r="Q4208" t="s">
        <v>93</v>
      </c>
      <c r="R4208" t="s">
        <v>57</v>
      </c>
      <c r="S4208" t="s">
        <v>84</v>
      </c>
      <c r="U4208" t="s">
        <v>42</v>
      </c>
      <c r="AK4208" t="s">
        <v>42</v>
      </c>
      <c r="AL4208" t="s">
        <v>43</v>
      </c>
    </row>
    <row r="4209" spans="1:38" x14ac:dyDescent="0.25">
      <c r="A4209">
        <v>4207</v>
      </c>
      <c r="B4209" t="s">
        <v>10124</v>
      </c>
      <c r="C4209" s="6" t="s">
        <v>1162</v>
      </c>
      <c r="D4209">
        <v>30</v>
      </c>
      <c r="E4209" t="s">
        <v>46</v>
      </c>
      <c r="F4209" t="s">
        <v>106</v>
      </c>
      <c r="G4209" t="s">
        <v>150</v>
      </c>
      <c r="H4209" t="s">
        <v>93</v>
      </c>
      <c r="I4209" t="s">
        <v>57</v>
      </c>
      <c r="J4209" t="s">
        <v>150</v>
      </c>
      <c r="L4209" t="s">
        <v>70</v>
      </c>
      <c r="N4209" t="s">
        <v>59</v>
      </c>
      <c r="O4209" t="s">
        <v>4747</v>
      </c>
      <c r="P4209" t="s">
        <v>150</v>
      </c>
      <c r="S4209" t="s">
        <v>1530</v>
      </c>
      <c r="W4209" t="s">
        <v>42</v>
      </c>
      <c r="AA4209" t="s">
        <v>42</v>
      </c>
      <c r="AK4209" t="s">
        <v>42</v>
      </c>
      <c r="AL4209" t="s">
        <v>43</v>
      </c>
    </row>
    <row r="4210" spans="1:38" x14ac:dyDescent="0.25">
      <c r="A4210">
        <v>4208</v>
      </c>
      <c r="B4210" t="s">
        <v>10125</v>
      </c>
      <c r="C4210" s="6" t="s">
        <v>3368</v>
      </c>
      <c r="D4210">
        <v>39</v>
      </c>
      <c r="E4210" t="s">
        <v>46</v>
      </c>
      <c r="F4210" t="s">
        <v>55</v>
      </c>
      <c r="G4210" t="s">
        <v>93</v>
      </c>
      <c r="H4210" t="s">
        <v>93</v>
      </c>
      <c r="I4210" t="s">
        <v>57</v>
      </c>
      <c r="J4210" t="s">
        <v>93</v>
      </c>
      <c r="L4210" t="s">
        <v>34</v>
      </c>
      <c r="M4210" t="s">
        <v>280</v>
      </c>
      <c r="N4210" t="s">
        <v>59</v>
      </c>
      <c r="O4210" t="s">
        <v>34</v>
      </c>
      <c r="P4210" t="s">
        <v>93</v>
      </c>
      <c r="S4210" t="s">
        <v>10126</v>
      </c>
      <c r="U4210" t="s">
        <v>42</v>
      </c>
      <c r="V4210" t="s">
        <v>42</v>
      </c>
      <c r="AK4210" t="s">
        <v>42</v>
      </c>
      <c r="AL4210" t="s">
        <v>43</v>
      </c>
    </row>
    <row r="4211" spans="1:38" x14ac:dyDescent="0.25">
      <c r="A4211">
        <v>4209</v>
      </c>
      <c r="B4211" t="s">
        <v>10127</v>
      </c>
      <c r="C4211" s="6" t="s">
        <v>10128</v>
      </c>
      <c r="D4211">
        <v>33</v>
      </c>
      <c r="E4211" t="s">
        <v>46</v>
      </c>
      <c r="F4211" t="s">
        <v>55</v>
      </c>
      <c r="G4211" t="s">
        <v>1548</v>
      </c>
      <c r="H4211" t="s">
        <v>251</v>
      </c>
      <c r="J4211" t="s">
        <v>1548</v>
      </c>
      <c r="K4211" t="s">
        <v>251</v>
      </c>
      <c r="L4211" t="s">
        <v>70</v>
      </c>
      <c r="N4211" t="s">
        <v>102</v>
      </c>
      <c r="O4211" t="s">
        <v>70</v>
      </c>
      <c r="S4211" t="s">
        <v>111</v>
      </c>
      <c r="U4211" t="s">
        <v>42</v>
      </c>
      <c r="AA4211" t="s">
        <v>42</v>
      </c>
      <c r="AL4211" t="s">
        <v>43</v>
      </c>
    </row>
    <row r="4212" spans="1:38" x14ac:dyDescent="0.25">
      <c r="A4212">
        <v>4210</v>
      </c>
      <c r="B4212" t="s">
        <v>10129</v>
      </c>
      <c r="C4212" s="6" t="s">
        <v>1157</v>
      </c>
      <c r="D4212">
        <v>22</v>
      </c>
      <c r="E4212" t="s">
        <v>46</v>
      </c>
      <c r="F4212" t="s">
        <v>55</v>
      </c>
      <c r="G4212" t="s">
        <v>381</v>
      </c>
      <c r="H4212" t="s">
        <v>202</v>
      </c>
      <c r="I4212" t="s">
        <v>57</v>
      </c>
      <c r="J4212" t="s">
        <v>81</v>
      </c>
      <c r="K4212" t="s">
        <v>82</v>
      </c>
      <c r="L4212" t="s">
        <v>34</v>
      </c>
      <c r="N4212" t="s">
        <v>59</v>
      </c>
      <c r="O4212" t="s">
        <v>34</v>
      </c>
      <c r="P4212" t="s">
        <v>81</v>
      </c>
      <c r="Q4212" t="s">
        <v>82</v>
      </c>
      <c r="S4212" t="s">
        <v>412</v>
      </c>
      <c r="W4212" t="s">
        <v>42</v>
      </c>
      <c r="AK4212" t="s">
        <v>42</v>
      </c>
      <c r="AL4212" t="s">
        <v>43</v>
      </c>
    </row>
    <row r="4213" spans="1:38" x14ac:dyDescent="0.25">
      <c r="A4213">
        <v>4211</v>
      </c>
      <c r="B4213" t="s">
        <v>10130</v>
      </c>
      <c r="C4213" s="6" t="s">
        <v>6565</v>
      </c>
      <c r="D4213">
        <v>39</v>
      </c>
      <c r="E4213" t="s">
        <v>46</v>
      </c>
      <c r="F4213" t="s">
        <v>55</v>
      </c>
      <c r="G4213" t="s">
        <v>151</v>
      </c>
      <c r="H4213" t="s">
        <v>93</v>
      </c>
      <c r="I4213" t="s">
        <v>57</v>
      </c>
      <c r="J4213" t="s">
        <v>151</v>
      </c>
      <c r="L4213" t="s">
        <v>70</v>
      </c>
      <c r="N4213" t="s">
        <v>69</v>
      </c>
      <c r="O4213" t="s">
        <v>70</v>
      </c>
      <c r="P4213" t="s">
        <v>151</v>
      </c>
      <c r="S4213" t="s">
        <v>342</v>
      </c>
      <c r="U4213" t="s">
        <v>42</v>
      </c>
      <c r="AK4213" t="s">
        <v>42</v>
      </c>
      <c r="AL4213" t="s">
        <v>43</v>
      </c>
    </row>
    <row r="4214" spans="1:38" x14ac:dyDescent="0.25">
      <c r="A4214">
        <v>4212</v>
      </c>
      <c r="B4214" t="s">
        <v>10131</v>
      </c>
      <c r="C4214" s="6" t="s">
        <v>1018</v>
      </c>
      <c r="D4214">
        <v>35</v>
      </c>
      <c r="E4214" t="s">
        <v>54</v>
      </c>
      <c r="F4214" t="s">
        <v>55</v>
      </c>
      <c r="G4214" t="s">
        <v>165</v>
      </c>
      <c r="H4214" t="s">
        <v>93</v>
      </c>
      <c r="I4214" t="s">
        <v>57</v>
      </c>
      <c r="J4214" t="s">
        <v>165</v>
      </c>
      <c r="K4214" t="s">
        <v>93</v>
      </c>
      <c r="L4214" t="s">
        <v>70</v>
      </c>
      <c r="N4214" t="s">
        <v>350</v>
      </c>
      <c r="O4214" t="s">
        <v>70</v>
      </c>
      <c r="P4214" t="s">
        <v>165</v>
      </c>
      <c r="Q4214" t="s">
        <v>93</v>
      </c>
      <c r="R4214" t="s">
        <v>57</v>
      </c>
      <c r="S4214" t="s">
        <v>247</v>
      </c>
      <c r="W4214" t="s">
        <v>42</v>
      </c>
      <c r="AL4214" t="s">
        <v>43</v>
      </c>
    </row>
    <row r="4215" spans="1:38" x14ac:dyDescent="0.25">
      <c r="A4215">
        <v>4213</v>
      </c>
      <c r="B4215" t="s">
        <v>10132</v>
      </c>
      <c r="C4215" s="6" t="s">
        <v>9271</v>
      </c>
      <c r="D4215">
        <v>27</v>
      </c>
      <c r="E4215" t="s">
        <v>46</v>
      </c>
      <c r="F4215" t="s">
        <v>55</v>
      </c>
      <c r="G4215" t="s">
        <v>469</v>
      </c>
      <c r="H4215" t="s">
        <v>202</v>
      </c>
      <c r="I4215" t="s">
        <v>57</v>
      </c>
      <c r="J4215" t="s">
        <v>469</v>
      </c>
      <c r="K4215" t="s">
        <v>202</v>
      </c>
      <c r="L4215" t="s">
        <v>50</v>
      </c>
      <c r="O4215" t="s">
        <v>70</v>
      </c>
      <c r="S4215" t="s">
        <v>342</v>
      </c>
      <c r="U4215" t="s">
        <v>42</v>
      </c>
      <c r="AK4215" t="s">
        <v>42</v>
      </c>
      <c r="AL4215" t="s">
        <v>43</v>
      </c>
    </row>
    <row r="4216" spans="1:38" x14ac:dyDescent="0.25">
      <c r="A4216">
        <v>4214</v>
      </c>
      <c r="B4216" t="s">
        <v>10133</v>
      </c>
      <c r="C4216" s="6" t="s">
        <v>5140</v>
      </c>
      <c r="D4216">
        <v>42</v>
      </c>
      <c r="E4216" t="s">
        <v>46</v>
      </c>
      <c r="F4216" t="s">
        <v>55</v>
      </c>
      <c r="G4216" t="s">
        <v>3060</v>
      </c>
      <c r="H4216" t="s">
        <v>137</v>
      </c>
      <c r="I4216" t="s">
        <v>57</v>
      </c>
      <c r="J4216" t="s">
        <v>3060</v>
      </c>
      <c r="K4216" t="s">
        <v>137</v>
      </c>
      <c r="L4216" t="s">
        <v>70</v>
      </c>
      <c r="N4216" t="s">
        <v>166</v>
      </c>
      <c r="O4216" t="s">
        <v>70</v>
      </c>
      <c r="P4216" t="s">
        <v>3060</v>
      </c>
      <c r="Q4216" t="s">
        <v>137</v>
      </c>
      <c r="S4216" t="s">
        <v>10134</v>
      </c>
      <c r="T4216" t="s">
        <v>10135</v>
      </c>
      <c r="U4216" t="s">
        <v>42</v>
      </c>
      <c r="V4216" t="s">
        <v>42</v>
      </c>
      <c r="Y4216" t="s">
        <v>42</v>
      </c>
      <c r="AE4216" t="s">
        <v>42</v>
      </c>
      <c r="AK4216" t="s">
        <v>42</v>
      </c>
      <c r="AL4216" t="s">
        <v>43</v>
      </c>
    </row>
    <row r="4217" spans="1:38" x14ac:dyDescent="0.25">
      <c r="A4217">
        <v>4215</v>
      </c>
      <c r="B4217" t="s">
        <v>10136</v>
      </c>
      <c r="C4217" s="6" t="s">
        <v>2056</v>
      </c>
      <c r="D4217">
        <v>34</v>
      </c>
      <c r="E4217" t="s">
        <v>46</v>
      </c>
      <c r="F4217" t="s">
        <v>106</v>
      </c>
      <c r="G4217" t="s">
        <v>146</v>
      </c>
      <c r="H4217" t="s">
        <v>49</v>
      </c>
      <c r="I4217" t="s">
        <v>57</v>
      </c>
      <c r="J4217" t="s">
        <v>146</v>
      </c>
      <c r="L4217" t="s">
        <v>50</v>
      </c>
      <c r="N4217" t="s">
        <v>59</v>
      </c>
      <c r="O4217" t="s">
        <v>70</v>
      </c>
      <c r="P4217" t="s">
        <v>146</v>
      </c>
      <c r="S4217" t="s">
        <v>10137</v>
      </c>
      <c r="U4217" t="s">
        <v>42</v>
      </c>
      <c r="V4217" t="s">
        <v>42</v>
      </c>
      <c r="Y4217" t="s">
        <v>42</v>
      </c>
      <c r="AA4217" t="s">
        <v>42</v>
      </c>
      <c r="AK4217" t="s">
        <v>42</v>
      </c>
      <c r="AL4217" t="s">
        <v>43</v>
      </c>
    </row>
    <row r="4218" spans="1:38" x14ac:dyDescent="0.25">
      <c r="A4218">
        <v>4216</v>
      </c>
      <c r="B4218" t="s">
        <v>10138</v>
      </c>
      <c r="C4218" s="6" t="s">
        <v>10139</v>
      </c>
      <c r="D4218">
        <v>44</v>
      </c>
      <c r="E4218" t="s">
        <v>54</v>
      </c>
      <c r="F4218" t="s">
        <v>55</v>
      </c>
      <c r="G4218" t="s">
        <v>6227</v>
      </c>
      <c r="H4218" t="s">
        <v>202</v>
      </c>
      <c r="I4218" t="s">
        <v>57</v>
      </c>
      <c r="J4218" t="s">
        <v>201</v>
      </c>
      <c r="K4218" t="s">
        <v>202</v>
      </c>
      <c r="L4218" t="s">
        <v>50</v>
      </c>
      <c r="N4218" t="s">
        <v>170</v>
      </c>
      <c r="O4218" t="s">
        <v>70</v>
      </c>
      <c r="P4218" t="s">
        <v>6227</v>
      </c>
      <c r="Q4218" t="s">
        <v>202</v>
      </c>
      <c r="S4218" t="s">
        <v>4750</v>
      </c>
      <c r="V4218" t="s">
        <v>42</v>
      </c>
      <c r="W4218" t="s">
        <v>42</v>
      </c>
      <c r="AK4218" t="s">
        <v>42</v>
      </c>
      <c r="AL4218" t="s">
        <v>43</v>
      </c>
    </row>
    <row r="4219" spans="1:38" x14ac:dyDescent="0.25">
      <c r="A4219">
        <v>4217</v>
      </c>
      <c r="B4219" t="s">
        <v>10140</v>
      </c>
      <c r="C4219" s="6" t="s">
        <v>2087</v>
      </c>
      <c r="D4219">
        <v>33</v>
      </c>
      <c r="E4219" t="s">
        <v>46</v>
      </c>
      <c r="F4219" t="s">
        <v>55</v>
      </c>
      <c r="G4219" t="s">
        <v>48</v>
      </c>
      <c r="H4219" t="s">
        <v>49</v>
      </c>
      <c r="I4219" t="s">
        <v>57</v>
      </c>
      <c r="J4219" t="s">
        <v>48</v>
      </c>
      <c r="L4219" t="s">
        <v>50</v>
      </c>
      <c r="N4219" t="s">
        <v>927</v>
      </c>
      <c r="O4219" t="s">
        <v>70</v>
      </c>
      <c r="P4219" t="s">
        <v>48</v>
      </c>
      <c r="S4219" t="s">
        <v>517</v>
      </c>
      <c r="U4219" t="s">
        <v>42</v>
      </c>
      <c r="V4219" t="s">
        <v>42</v>
      </c>
      <c r="AK4219" t="s">
        <v>42</v>
      </c>
      <c r="AL4219" t="s">
        <v>43</v>
      </c>
    </row>
    <row r="4220" spans="1:38" x14ac:dyDescent="0.25">
      <c r="A4220">
        <v>4218</v>
      </c>
      <c r="B4220" t="s">
        <v>10141</v>
      </c>
      <c r="C4220" s="6" t="s">
        <v>3666</v>
      </c>
      <c r="D4220">
        <v>68</v>
      </c>
      <c r="E4220" t="s">
        <v>54</v>
      </c>
      <c r="F4220" t="s">
        <v>55</v>
      </c>
      <c r="G4220" t="s">
        <v>81</v>
      </c>
      <c r="H4220" t="s">
        <v>82</v>
      </c>
      <c r="I4220" t="s">
        <v>57</v>
      </c>
      <c r="J4220" t="s">
        <v>81</v>
      </c>
      <c r="K4220" t="s">
        <v>82</v>
      </c>
      <c r="L4220" t="s">
        <v>34</v>
      </c>
      <c r="M4220" t="s">
        <v>4690</v>
      </c>
      <c r="N4220" t="s">
        <v>59</v>
      </c>
      <c r="O4220" t="s">
        <v>70</v>
      </c>
      <c r="P4220" t="s">
        <v>81</v>
      </c>
      <c r="Q4220" t="s">
        <v>82</v>
      </c>
      <c r="R4220" t="s">
        <v>57</v>
      </c>
      <c r="S4220" t="s">
        <v>3355</v>
      </c>
      <c r="U4220" t="s">
        <v>42</v>
      </c>
      <c r="W4220" t="s">
        <v>42</v>
      </c>
      <c r="AF4220" t="s">
        <v>42</v>
      </c>
      <c r="AL4220" t="s">
        <v>43</v>
      </c>
    </row>
    <row r="4221" spans="1:38" x14ac:dyDescent="0.25">
      <c r="A4221">
        <v>4219</v>
      </c>
      <c r="B4221" t="s">
        <v>10142</v>
      </c>
      <c r="C4221" s="6" t="s">
        <v>2710</v>
      </c>
      <c r="D4221">
        <v>47</v>
      </c>
      <c r="E4221" t="s">
        <v>46</v>
      </c>
      <c r="F4221" t="s">
        <v>55</v>
      </c>
      <c r="G4221" t="s">
        <v>668</v>
      </c>
      <c r="H4221" t="s">
        <v>202</v>
      </c>
      <c r="I4221" t="s">
        <v>57</v>
      </c>
      <c r="J4221" t="s">
        <v>668</v>
      </c>
      <c r="L4221" t="s">
        <v>70</v>
      </c>
      <c r="N4221" t="s">
        <v>69</v>
      </c>
      <c r="O4221" t="s">
        <v>70</v>
      </c>
      <c r="P4221" t="s">
        <v>668</v>
      </c>
      <c r="S4221" t="s">
        <v>10143</v>
      </c>
      <c r="U4221" t="s">
        <v>42</v>
      </c>
      <c r="W4221" t="s">
        <v>42</v>
      </c>
      <c r="Y4221" t="s">
        <v>42</v>
      </c>
      <c r="AK4221" t="s">
        <v>42</v>
      </c>
      <c r="AL4221" t="s">
        <v>43</v>
      </c>
    </row>
    <row r="4222" spans="1:38" x14ac:dyDescent="0.25">
      <c r="A4222">
        <v>4220</v>
      </c>
      <c r="B4222" t="s">
        <v>10144</v>
      </c>
      <c r="C4222" s="6" t="s">
        <v>4378</v>
      </c>
      <c r="D4222">
        <v>58</v>
      </c>
      <c r="E4222" t="s">
        <v>46</v>
      </c>
      <c r="F4222" t="s">
        <v>55</v>
      </c>
      <c r="G4222" t="s">
        <v>5710</v>
      </c>
      <c r="H4222" t="s">
        <v>137</v>
      </c>
      <c r="J4222" t="s">
        <v>5710</v>
      </c>
      <c r="K4222" t="s">
        <v>137</v>
      </c>
      <c r="L4222" t="s">
        <v>70</v>
      </c>
      <c r="N4222" t="s">
        <v>102</v>
      </c>
      <c r="O4222" t="s">
        <v>70</v>
      </c>
      <c r="S4222" t="s">
        <v>10145</v>
      </c>
      <c r="Y4222" t="s">
        <v>42</v>
      </c>
      <c r="AD4222" t="s">
        <v>42</v>
      </c>
      <c r="AL4222" t="s">
        <v>43</v>
      </c>
    </row>
    <row r="4223" spans="1:38" x14ac:dyDescent="0.25">
      <c r="A4223">
        <v>4221</v>
      </c>
      <c r="B4223" t="s">
        <v>10146</v>
      </c>
      <c r="C4223" s="6" t="s">
        <v>6529</v>
      </c>
      <c r="D4223">
        <v>35</v>
      </c>
      <c r="E4223" t="s">
        <v>46</v>
      </c>
      <c r="F4223" t="s">
        <v>55</v>
      </c>
      <c r="G4223" t="s">
        <v>3711</v>
      </c>
      <c r="H4223" t="s">
        <v>101</v>
      </c>
      <c r="I4223" t="s">
        <v>57</v>
      </c>
      <c r="J4223" t="s">
        <v>93</v>
      </c>
      <c r="K4223" t="s">
        <v>93</v>
      </c>
      <c r="L4223" t="s">
        <v>50</v>
      </c>
      <c r="N4223" t="s">
        <v>166</v>
      </c>
      <c r="O4223" t="s">
        <v>70</v>
      </c>
      <c r="P4223" t="s">
        <v>3711</v>
      </c>
      <c r="Q4223" t="s">
        <v>101</v>
      </c>
      <c r="S4223" t="s">
        <v>10147</v>
      </c>
      <c r="W4223" t="s">
        <v>42</v>
      </c>
      <c r="X4223" t="s">
        <v>42</v>
      </c>
      <c r="AA4223" t="s">
        <v>42</v>
      </c>
      <c r="AK4223" t="s">
        <v>42</v>
      </c>
      <c r="AL4223" t="s">
        <v>43</v>
      </c>
    </row>
    <row r="4224" spans="1:38" x14ac:dyDescent="0.25">
      <c r="A4224">
        <v>4222</v>
      </c>
      <c r="B4224" t="s">
        <v>10148</v>
      </c>
      <c r="C4224" s="6" t="s">
        <v>10149</v>
      </c>
      <c r="D4224">
        <v>31</v>
      </c>
      <c r="E4224" t="s">
        <v>46</v>
      </c>
      <c r="F4224" t="s">
        <v>55</v>
      </c>
      <c r="G4224" t="s">
        <v>683</v>
      </c>
      <c r="J4224" t="s">
        <v>58</v>
      </c>
      <c r="K4224" t="s">
        <v>49</v>
      </c>
      <c r="L4224" t="s">
        <v>50</v>
      </c>
      <c r="N4224" t="s">
        <v>102</v>
      </c>
      <c r="O4224" t="s">
        <v>70</v>
      </c>
      <c r="S4224" t="s">
        <v>10150</v>
      </c>
      <c r="W4224" t="s">
        <v>42</v>
      </c>
      <c r="AC4224" t="s">
        <v>42</v>
      </c>
      <c r="AL4224" t="s">
        <v>43</v>
      </c>
    </row>
    <row r="4225" spans="1:38" x14ac:dyDescent="0.25">
      <c r="A4225">
        <v>4223</v>
      </c>
      <c r="B4225" t="s">
        <v>10151</v>
      </c>
      <c r="C4225" s="6" t="s">
        <v>2986</v>
      </c>
      <c r="D4225">
        <v>53</v>
      </c>
      <c r="E4225" t="s">
        <v>54</v>
      </c>
      <c r="F4225" t="s">
        <v>55</v>
      </c>
      <c r="G4225" t="s">
        <v>10152</v>
      </c>
      <c r="H4225" t="s">
        <v>10153</v>
      </c>
      <c r="I4225" t="s">
        <v>5600</v>
      </c>
      <c r="J4225" t="s">
        <v>93</v>
      </c>
      <c r="L4225" t="s">
        <v>34</v>
      </c>
      <c r="M4225" t="s">
        <v>10154</v>
      </c>
      <c r="N4225" t="s">
        <v>10155</v>
      </c>
      <c r="O4225" t="s">
        <v>287</v>
      </c>
      <c r="P4225" t="s">
        <v>93</v>
      </c>
      <c r="S4225" t="s">
        <v>10156</v>
      </c>
      <c r="Y4225" t="s">
        <v>42</v>
      </c>
      <c r="AC4225" t="s">
        <v>42</v>
      </c>
      <c r="AG4225" t="s">
        <v>42</v>
      </c>
      <c r="AI4225" t="s">
        <v>10157</v>
      </c>
      <c r="AK4225" t="s">
        <v>42</v>
      </c>
      <c r="AL4225" t="s">
        <v>43</v>
      </c>
    </row>
    <row r="4226" spans="1:38" x14ac:dyDescent="0.25">
      <c r="A4226">
        <v>4224</v>
      </c>
      <c r="B4226" t="s">
        <v>10158</v>
      </c>
      <c r="C4226" s="6" t="s">
        <v>10159</v>
      </c>
      <c r="D4226">
        <v>61</v>
      </c>
      <c r="E4226" t="s">
        <v>46</v>
      </c>
      <c r="F4226" t="s">
        <v>47</v>
      </c>
      <c r="G4226" t="s">
        <v>58</v>
      </c>
      <c r="H4226" t="s">
        <v>49</v>
      </c>
      <c r="J4226" t="s">
        <v>58</v>
      </c>
      <c r="K4226" t="s">
        <v>49</v>
      </c>
      <c r="L4226" t="s">
        <v>50</v>
      </c>
      <c r="N4226" t="s">
        <v>3512</v>
      </c>
      <c r="O4226" t="s">
        <v>1038</v>
      </c>
      <c r="S4226" t="s">
        <v>994</v>
      </c>
      <c r="V4226" t="s">
        <v>42</v>
      </c>
      <c r="AL4226" t="s">
        <v>43</v>
      </c>
    </row>
    <row r="4227" spans="1:38" x14ac:dyDescent="0.25">
      <c r="A4227">
        <v>4225</v>
      </c>
      <c r="B4227" t="s">
        <v>10160</v>
      </c>
      <c r="C4227" s="6" t="s">
        <v>3435</v>
      </c>
      <c r="D4227">
        <v>37</v>
      </c>
      <c r="E4227" t="s">
        <v>46</v>
      </c>
      <c r="F4227" t="s">
        <v>55</v>
      </c>
      <c r="G4227" t="s">
        <v>422</v>
      </c>
      <c r="H4227" t="s">
        <v>82</v>
      </c>
      <c r="I4227" t="s">
        <v>57</v>
      </c>
      <c r="J4227" t="s">
        <v>422</v>
      </c>
      <c r="K4227" t="s">
        <v>82</v>
      </c>
      <c r="L4227" t="s">
        <v>50</v>
      </c>
      <c r="N4227" t="s">
        <v>59</v>
      </c>
      <c r="O4227" t="s">
        <v>70</v>
      </c>
      <c r="P4227" t="s">
        <v>422</v>
      </c>
      <c r="Q4227" t="s">
        <v>82</v>
      </c>
      <c r="S4227" t="s">
        <v>10161</v>
      </c>
      <c r="V4227" t="s">
        <v>42</v>
      </c>
      <c r="W4227" t="s">
        <v>42</v>
      </c>
      <c r="AK4227" t="s">
        <v>42</v>
      </c>
      <c r="AL4227" t="s">
        <v>43</v>
      </c>
    </row>
    <row r="4228" spans="1:38" x14ac:dyDescent="0.25">
      <c r="A4228">
        <v>4226</v>
      </c>
      <c r="B4228" t="s">
        <v>10162</v>
      </c>
      <c r="C4228" s="6" t="s">
        <v>10163</v>
      </c>
      <c r="D4228">
        <v>61</v>
      </c>
      <c r="E4228" t="s">
        <v>46</v>
      </c>
      <c r="F4228" t="s">
        <v>106</v>
      </c>
      <c r="G4228" t="s">
        <v>146</v>
      </c>
      <c r="H4228" t="s">
        <v>49</v>
      </c>
      <c r="I4228" t="s">
        <v>57</v>
      </c>
      <c r="J4228" t="s">
        <v>146</v>
      </c>
      <c r="K4228" t="s">
        <v>49</v>
      </c>
      <c r="L4228" t="s">
        <v>70</v>
      </c>
      <c r="O4228" t="s">
        <v>70</v>
      </c>
      <c r="S4228" t="s">
        <v>10164</v>
      </c>
      <c r="AA4228" t="s">
        <v>42</v>
      </c>
      <c r="AC4228" t="s">
        <v>42</v>
      </c>
      <c r="AI4228" t="s">
        <v>10165</v>
      </c>
      <c r="AJ4228" t="s">
        <v>42</v>
      </c>
      <c r="AK4228" t="s">
        <v>42</v>
      </c>
      <c r="AL4228" t="s">
        <v>43</v>
      </c>
    </row>
    <row r="4229" spans="1:38" x14ac:dyDescent="0.25">
      <c r="A4229">
        <v>4227</v>
      </c>
      <c r="B4229" t="s">
        <v>10166</v>
      </c>
      <c r="C4229" s="6" t="s">
        <v>2096</v>
      </c>
      <c r="D4229">
        <v>65</v>
      </c>
      <c r="E4229" t="s">
        <v>46</v>
      </c>
      <c r="F4229" t="s">
        <v>55</v>
      </c>
      <c r="G4229" t="s">
        <v>341</v>
      </c>
      <c r="H4229" t="s">
        <v>101</v>
      </c>
      <c r="I4229" t="s">
        <v>57</v>
      </c>
      <c r="J4229" t="s">
        <v>341</v>
      </c>
      <c r="K4229" t="s">
        <v>101</v>
      </c>
      <c r="L4229" t="s">
        <v>70</v>
      </c>
      <c r="O4229" t="s">
        <v>70</v>
      </c>
      <c r="S4229" t="s">
        <v>10167</v>
      </c>
      <c r="AB4229" t="s">
        <v>42</v>
      </c>
      <c r="AK4229" t="s">
        <v>42</v>
      </c>
      <c r="AL4229" t="s">
        <v>43</v>
      </c>
    </row>
    <row r="4230" spans="1:38" x14ac:dyDescent="0.25">
      <c r="A4230">
        <v>4228</v>
      </c>
      <c r="B4230" t="s">
        <v>10168</v>
      </c>
      <c r="C4230" s="6" t="s">
        <v>648</v>
      </c>
      <c r="D4230">
        <v>33</v>
      </c>
      <c r="E4230" t="s">
        <v>46</v>
      </c>
      <c r="F4230" t="s">
        <v>106</v>
      </c>
      <c r="G4230" t="s">
        <v>146</v>
      </c>
      <c r="H4230" t="s">
        <v>49</v>
      </c>
      <c r="I4230" t="s">
        <v>57</v>
      </c>
      <c r="J4230" t="s">
        <v>146</v>
      </c>
      <c r="K4230" t="s">
        <v>49</v>
      </c>
      <c r="L4230" t="s">
        <v>70</v>
      </c>
      <c r="N4230" t="s">
        <v>59</v>
      </c>
      <c r="O4230" t="s">
        <v>70</v>
      </c>
      <c r="P4230" t="s">
        <v>146</v>
      </c>
      <c r="Q4230" t="s">
        <v>49</v>
      </c>
      <c r="S4230" t="s">
        <v>10169</v>
      </c>
      <c r="U4230" t="s">
        <v>42</v>
      </c>
      <c r="AD4230" t="s">
        <v>42</v>
      </c>
      <c r="AK4230" t="s">
        <v>42</v>
      </c>
      <c r="AL4230" t="s">
        <v>43</v>
      </c>
    </row>
    <row r="4231" spans="1:38" x14ac:dyDescent="0.25">
      <c r="A4231">
        <v>4229</v>
      </c>
      <c r="B4231" t="s">
        <v>10170</v>
      </c>
      <c r="C4231" s="6" t="s">
        <v>7719</v>
      </c>
      <c r="D4231">
        <v>31</v>
      </c>
      <c r="E4231" t="s">
        <v>46</v>
      </c>
      <c r="F4231" t="s">
        <v>55</v>
      </c>
      <c r="G4231" t="s">
        <v>87</v>
      </c>
      <c r="H4231" t="s">
        <v>82</v>
      </c>
      <c r="I4231" t="s">
        <v>57</v>
      </c>
      <c r="J4231" t="s">
        <v>82</v>
      </c>
      <c r="K4231" t="s">
        <v>82</v>
      </c>
      <c r="L4231" t="s">
        <v>50</v>
      </c>
      <c r="N4231" t="s">
        <v>59</v>
      </c>
      <c r="O4231" t="s">
        <v>70</v>
      </c>
      <c r="P4231" t="s">
        <v>87</v>
      </c>
      <c r="Q4231" t="s">
        <v>82</v>
      </c>
      <c r="R4231" t="s">
        <v>57</v>
      </c>
      <c r="S4231" t="s">
        <v>10171</v>
      </c>
      <c r="U4231" t="s">
        <v>42</v>
      </c>
      <c r="W4231" t="s">
        <v>42</v>
      </c>
      <c r="AL4231" t="s">
        <v>43</v>
      </c>
    </row>
    <row r="4232" spans="1:38" x14ac:dyDescent="0.25">
      <c r="A4232">
        <v>4230</v>
      </c>
      <c r="B4232" t="s">
        <v>10172</v>
      </c>
      <c r="C4232" s="6" t="s">
        <v>1600</v>
      </c>
      <c r="D4232">
        <v>51</v>
      </c>
      <c r="E4232" t="s">
        <v>54</v>
      </c>
      <c r="F4232" t="s">
        <v>55</v>
      </c>
      <c r="G4232" t="s">
        <v>1731</v>
      </c>
      <c r="H4232" t="s">
        <v>93</v>
      </c>
      <c r="I4232" t="s">
        <v>57</v>
      </c>
      <c r="J4232" t="s">
        <v>146</v>
      </c>
      <c r="K4232" t="s">
        <v>49</v>
      </c>
      <c r="L4232" t="s">
        <v>50</v>
      </c>
      <c r="N4232" t="s">
        <v>166</v>
      </c>
      <c r="O4232" t="s">
        <v>70</v>
      </c>
      <c r="P4232" t="s">
        <v>150</v>
      </c>
      <c r="Q4232" t="s">
        <v>93</v>
      </c>
      <c r="S4232" t="s">
        <v>10173</v>
      </c>
      <c r="U4232" t="s">
        <v>42</v>
      </c>
      <c r="V4232" t="s">
        <v>42</v>
      </c>
      <c r="W4232" t="s">
        <v>42</v>
      </c>
      <c r="AK4232" t="s">
        <v>42</v>
      </c>
      <c r="AL4232" t="s">
        <v>43</v>
      </c>
    </row>
    <row r="4233" spans="1:38" x14ac:dyDescent="0.25">
      <c r="A4233">
        <v>4231</v>
      </c>
      <c r="B4233" t="s">
        <v>10174</v>
      </c>
      <c r="C4233" s="6" t="s">
        <v>1618</v>
      </c>
      <c r="D4233">
        <v>46</v>
      </c>
      <c r="E4233" t="s">
        <v>46</v>
      </c>
      <c r="F4233" t="s">
        <v>55</v>
      </c>
      <c r="G4233" t="s">
        <v>749</v>
      </c>
      <c r="J4233" t="s">
        <v>178</v>
      </c>
      <c r="L4233" t="s">
        <v>50</v>
      </c>
      <c r="N4233" t="s">
        <v>1760</v>
      </c>
      <c r="O4233" t="s">
        <v>70</v>
      </c>
      <c r="S4233" t="s">
        <v>10175</v>
      </c>
      <c r="T4233" t="s">
        <v>4551</v>
      </c>
      <c r="Y4233" t="s">
        <v>42</v>
      </c>
      <c r="AC4233" t="s">
        <v>42</v>
      </c>
      <c r="AD4233" t="s">
        <v>42</v>
      </c>
      <c r="AI4233" t="s">
        <v>1621</v>
      </c>
      <c r="AL4233" t="s">
        <v>43</v>
      </c>
    </row>
    <row r="4234" spans="1:38" x14ac:dyDescent="0.25">
      <c r="A4234">
        <v>4232</v>
      </c>
      <c r="B4234" t="s">
        <v>10176</v>
      </c>
      <c r="C4234" s="6" t="s">
        <v>2989</v>
      </c>
      <c r="D4234">
        <v>37</v>
      </c>
      <c r="E4234" t="s">
        <v>46</v>
      </c>
      <c r="F4234" t="s">
        <v>55</v>
      </c>
      <c r="G4234" t="s">
        <v>683</v>
      </c>
      <c r="J4234" t="s">
        <v>58</v>
      </c>
      <c r="K4234" t="s">
        <v>49</v>
      </c>
      <c r="L4234" t="s">
        <v>34</v>
      </c>
      <c r="M4234" t="s">
        <v>10177</v>
      </c>
      <c r="N4234" t="s">
        <v>83</v>
      </c>
      <c r="O4234" t="s">
        <v>1796</v>
      </c>
      <c r="S4234" t="s">
        <v>1195</v>
      </c>
      <c r="AI4234" t="s">
        <v>10178</v>
      </c>
      <c r="AL4234" t="s">
        <v>43</v>
      </c>
    </row>
    <row r="4235" spans="1:38" x14ac:dyDescent="0.25">
      <c r="A4235">
        <v>4233</v>
      </c>
      <c r="B4235" t="s">
        <v>10179</v>
      </c>
      <c r="C4235" s="6" t="s">
        <v>10180</v>
      </c>
      <c r="D4235">
        <v>28</v>
      </c>
      <c r="E4235" t="s">
        <v>46</v>
      </c>
      <c r="F4235" t="s">
        <v>55</v>
      </c>
      <c r="G4235" t="s">
        <v>48</v>
      </c>
      <c r="H4235" t="s">
        <v>49</v>
      </c>
      <c r="J4235" t="s">
        <v>93</v>
      </c>
      <c r="K4235" t="s">
        <v>93</v>
      </c>
      <c r="L4235" t="s">
        <v>50</v>
      </c>
      <c r="N4235" t="s">
        <v>102</v>
      </c>
      <c r="O4235" t="s">
        <v>70</v>
      </c>
      <c r="S4235" t="s">
        <v>10181</v>
      </c>
      <c r="U4235" t="s">
        <v>42</v>
      </c>
      <c r="AA4235" t="s">
        <v>42</v>
      </c>
      <c r="AL4235" t="s">
        <v>43</v>
      </c>
    </row>
    <row r="4236" spans="1:38" x14ac:dyDescent="0.25">
      <c r="A4236">
        <v>4234</v>
      </c>
      <c r="B4236" t="s">
        <v>10182</v>
      </c>
      <c r="C4236" s="6" t="s">
        <v>10183</v>
      </c>
      <c r="D4236">
        <v>55</v>
      </c>
      <c r="E4236" t="s">
        <v>54</v>
      </c>
      <c r="F4236" t="s">
        <v>55</v>
      </c>
      <c r="G4236" t="s">
        <v>422</v>
      </c>
      <c r="H4236" t="s">
        <v>82</v>
      </c>
      <c r="J4236" t="s">
        <v>422</v>
      </c>
      <c r="K4236" t="s">
        <v>82</v>
      </c>
      <c r="L4236" t="s">
        <v>70</v>
      </c>
      <c r="N4236" t="s">
        <v>102</v>
      </c>
      <c r="O4236" t="s">
        <v>70</v>
      </c>
      <c r="S4236" t="s">
        <v>111</v>
      </c>
      <c r="AC4236" t="s">
        <v>42</v>
      </c>
      <c r="AD4236" t="s">
        <v>42</v>
      </c>
      <c r="AL4236" t="s">
        <v>43</v>
      </c>
    </row>
    <row r="4237" spans="1:38" x14ac:dyDescent="0.25">
      <c r="A4237">
        <v>4235</v>
      </c>
      <c r="B4237" t="s">
        <v>10184</v>
      </c>
      <c r="C4237" s="6" t="s">
        <v>5916</v>
      </c>
      <c r="D4237">
        <v>51</v>
      </c>
      <c r="E4237" t="s">
        <v>54</v>
      </c>
      <c r="F4237" t="s">
        <v>55</v>
      </c>
      <c r="G4237" t="s">
        <v>418</v>
      </c>
      <c r="H4237" t="s">
        <v>93</v>
      </c>
      <c r="J4237" t="s">
        <v>418</v>
      </c>
      <c r="K4237" t="s">
        <v>93</v>
      </c>
      <c r="L4237" t="s">
        <v>70</v>
      </c>
      <c r="N4237" t="s">
        <v>83</v>
      </c>
      <c r="O4237" t="s">
        <v>70</v>
      </c>
      <c r="S4237" t="s">
        <v>308</v>
      </c>
      <c r="U4237" t="s">
        <v>42</v>
      </c>
      <c r="V4237" t="s">
        <v>42</v>
      </c>
      <c r="AL4237" t="s">
        <v>43</v>
      </c>
    </row>
    <row r="4238" spans="1:38" x14ac:dyDescent="0.25">
      <c r="A4238">
        <v>4236</v>
      </c>
      <c r="B4238" t="s">
        <v>10185</v>
      </c>
      <c r="C4238" s="6" t="s">
        <v>10186</v>
      </c>
      <c r="D4238">
        <v>52</v>
      </c>
      <c r="E4238" t="s">
        <v>46</v>
      </c>
      <c r="F4238" t="s">
        <v>55</v>
      </c>
      <c r="G4238" t="s">
        <v>146</v>
      </c>
      <c r="H4238" t="s">
        <v>49</v>
      </c>
      <c r="J4238" t="s">
        <v>146</v>
      </c>
      <c r="K4238" t="s">
        <v>49</v>
      </c>
      <c r="L4238" t="s">
        <v>70</v>
      </c>
      <c r="N4238" t="s">
        <v>88</v>
      </c>
      <c r="O4238" t="s">
        <v>70</v>
      </c>
      <c r="S4238" t="s">
        <v>89</v>
      </c>
      <c r="T4238" t="s">
        <v>10187</v>
      </c>
      <c r="U4238" t="s">
        <v>42</v>
      </c>
      <c r="AL4238" t="s">
        <v>43</v>
      </c>
    </row>
    <row r="4239" spans="1:38" x14ac:dyDescent="0.25">
      <c r="A4239">
        <v>4237</v>
      </c>
      <c r="B4239" t="s">
        <v>10188</v>
      </c>
      <c r="C4239" s="6" t="s">
        <v>1713</v>
      </c>
      <c r="D4239">
        <v>53</v>
      </c>
      <c r="E4239" t="s">
        <v>46</v>
      </c>
      <c r="F4239" t="s">
        <v>55</v>
      </c>
      <c r="G4239" t="s">
        <v>178</v>
      </c>
      <c r="H4239" t="s">
        <v>82</v>
      </c>
      <c r="I4239" t="s">
        <v>57</v>
      </c>
      <c r="J4239" t="s">
        <v>178</v>
      </c>
      <c r="K4239" t="s">
        <v>82</v>
      </c>
      <c r="L4239" t="s">
        <v>70</v>
      </c>
      <c r="N4239" t="s">
        <v>3491</v>
      </c>
      <c r="O4239" t="s">
        <v>70</v>
      </c>
      <c r="P4239" t="s">
        <v>178</v>
      </c>
      <c r="Q4239" t="s">
        <v>82</v>
      </c>
      <c r="R4239" t="s">
        <v>57</v>
      </c>
      <c r="S4239" t="s">
        <v>10189</v>
      </c>
      <c r="Y4239" t="s">
        <v>42</v>
      </c>
      <c r="AA4239" t="s">
        <v>42</v>
      </c>
      <c r="AF4239" t="s">
        <v>42</v>
      </c>
      <c r="AL4239" t="s">
        <v>43</v>
      </c>
    </row>
    <row r="4240" spans="1:38" x14ac:dyDescent="0.25">
      <c r="A4240">
        <v>4238</v>
      </c>
      <c r="B4240" t="s">
        <v>10190</v>
      </c>
      <c r="C4240" s="6" t="s">
        <v>10191</v>
      </c>
      <c r="D4240">
        <v>29</v>
      </c>
      <c r="E4240" t="s">
        <v>46</v>
      </c>
      <c r="F4240" t="s">
        <v>55</v>
      </c>
      <c r="G4240" t="s">
        <v>615</v>
      </c>
      <c r="H4240" t="s">
        <v>101</v>
      </c>
      <c r="I4240" t="s">
        <v>57</v>
      </c>
      <c r="J4240" t="s">
        <v>615</v>
      </c>
      <c r="K4240" t="s">
        <v>101</v>
      </c>
      <c r="L4240" t="s">
        <v>70</v>
      </c>
      <c r="N4240" t="s">
        <v>170</v>
      </c>
      <c r="O4240" t="s">
        <v>70</v>
      </c>
      <c r="P4240" t="s">
        <v>615</v>
      </c>
      <c r="Q4240" t="s">
        <v>101</v>
      </c>
      <c r="R4240" t="s">
        <v>57</v>
      </c>
      <c r="S4240" t="s">
        <v>10192</v>
      </c>
      <c r="W4240" t="s">
        <v>42</v>
      </c>
      <c r="AC4240" t="s">
        <v>42</v>
      </c>
      <c r="AL4240" t="s">
        <v>43</v>
      </c>
    </row>
    <row r="4241" spans="1:38" x14ac:dyDescent="0.25">
      <c r="A4241">
        <v>4239</v>
      </c>
      <c r="B4241" t="s">
        <v>10193</v>
      </c>
      <c r="C4241" s="6" t="s">
        <v>10194</v>
      </c>
      <c r="D4241">
        <v>61</v>
      </c>
      <c r="E4241" t="s">
        <v>54</v>
      </c>
      <c r="F4241" t="s">
        <v>47</v>
      </c>
      <c r="G4241" t="s">
        <v>525</v>
      </c>
      <c r="H4241" t="s">
        <v>93</v>
      </c>
      <c r="I4241" t="s">
        <v>57</v>
      </c>
      <c r="J4241" t="s">
        <v>93</v>
      </c>
      <c r="K4241" t="s">
        <v>93</v>
      </c>
      <c r="L4241" t="s">
        <v>50</v>
      </c>
      <c r="N4241" t="s">
        <v>59</v>
      </c>
      <c r="O4241" t="s">
        <v>60</v>
      </c>
      <c r="S4241" t="s">
        <v>10195</v>
      </c>
      <c r="AA4241" t="s">
        <v>42</v>
      </c>
      <c r="AB4241" t="s">
        <v>42</v>
      </c>
      <c r="AK4241" t="s">
        <v>42</v>
      </c>
      <c r="AL4241" t="s">
        <v>43</v>
      </c>
    </row>
    <row r="4242" spans="1:38" x14ac:dyDescent="0.25">
      <c r="A4242">
        <v>4240</v>
      </c>
      <c r="B4242" t="s">
        <v>10196</v>
      </c>
      <c r="C4242" s="6" t="s">
        <v>157</v>
      </c>
      <c r="D4242">
        <v>63</v>
      </c>
      <c r="E4242" t="s">
        <v>46</v>
      </c>
      <c r="F4242" t="s">
        <v>55</v>
      </c>
      <c r="G4242" t="s">
        <v>525</v>
      </c>
      <c r="H4242" t="s">
        <v>93</v>
      </c>
      <c r="I4242" t="s">
        <v>57</v>
      </c>
      <c r="J4242" t="s">
        <v>525</v>
      </c>
      <c r="L4242" t="s">
        <v>70</v>
      </c>
      <c r="N4242" t="s">
        <v>59</v>
      </c>
      <c r="O4242" t="s">
        <v>70</v>
      </c>
      <c r="P4242" t="s">
        <v>525</v>
      </c>
      <c r="S4242" t="s">
        <v>10197</v>
      </c>
      <c r="U4242" t="s">
        <v>42</v>
      </c>
      <c r="V4242" t="s">
        <v>42</v>
      </c>
      <c r="AK4242" t="s">
        <v>42</v>
      </c>
      <c r="AL4242" t="s">
        <v>43</v>
      </c>
    </row>
    <row r="4243" spans="1:38" x14ac:dyDescent="0.25">
      <c r="A4243">
        <v>4241</v>
      </c>
      <c r="B4243" t="s">
        <v>10198</v>
      </c>
      <c r="C4243" s="6" t="s">
        <v>2194</v>
      </c>
      <c r="D4243">
        <v>49</v>
      </c>
      <c r="E4243" t="s">
        <v>46</v>
      </c>
      <c r="F4243" t="s">
        <v>106</v>
      </c>
      <c r="G4243" t="s">
        <v>82</v>
      </c>
      <c r="H4243" t="s">
        <v>82</v>
      </c>
      <c r="I4243" t="s">
        <v>57</v>
      </c>
      <c r="J4243" t="s">
        <v>82</v>
      </c>
      <c r="K4243" t="s">
        <v>82</v>
      </c>
      <c r="L4243" t="s">
        <v>70</v>
      </c>
      <c r="N4243" t="s">
        <v>456</v>
      </c>
      <c r="O4243" t="s">
        <v>70</v>
      </c>
      <c r="P4243" t="s">
        <v>82</v>
      </c>
      <c r="Q4243" t="s">
        <v>82</v>
      </c>
      <c r="R4243" t="s">
        <v>57</v>
      </c>
      <c r="S4243" t="s">
        <v>10199</v>
      </c>
      <c r="U4243" t="s">
        <v>42</v>
      </c>
      <c r="V4243" t="s">
        <v>42</v>
      </c>
      <c r="AL4243" t="s">
        <v>43</v>
      </c>
    </row>
    <row r="4244" spans="1:38" x14ac:dyDescent="0.25">
      <c r="A4244">
        <v>4242</v>
      </c>
      <c r="B4244" t="s">
        <v>10200</v>
      </c>
      <c r="C4244" s="6" t="s">
        <v>2148</v>
      </c>
      <c r="D4244">
        <v>41</v>
      </c>
      <c r="E4244" t="s">
        <v>46</v>
      </c>
      <c r="F4244" t="s">
        <v>55</v>
      </c>
      <c r="G4244" t="s">
        <v>238</v>
      </c>
      <c r="H4244" t="s">
        <v>93</v>
      </c>
      <c r="J4244" t="s">
        <v>238</v>
      </c>
      <c r="K4244" t="s">
        <v>93</v>
      </c>
      <c r="L4244" t="s">
        <v>70</v>
      </c>
      <c r="N4244" t="s">
        <v>59</v>
      </c>
      <c r="O4244" t="s">
        <v>70</v>
      </c>
      <c r="S4244" t="s">
        <v>4616</v>
      </c>
      <c r="AL4244" t="s">
        <v>43</v>
      </c>
    </row>
    <row r="4245" spans="1:38" x14ac:dyDescent="0.25">
      <c r="A4245">
        <v>4243</v>
      </c>
      <c r="B4245" t="s">
        <v>10201</v>
      </c>
      <c r="C4245" s="6" t="s">
        <v>741</v>
      </c>
      <c r="D4245">
        <v>52</v>
      </c>
      <c r="E4245" t="s">
        <v>46</v>
      </c>
      <c r="F4245" t="s">
        <v>55</v>
      </c>
      <c r="G4245" t="s">
        <v>503</v>
      </c>
      <c r="H4245" t="s">
        <v>82</v>
      </c>
      <c r="I4245" t="s">
        <v>57</v>
      </c>
      <c r="J4245" t="s">
        <v>503</v>
      </c>
      <c r="K4245" t="s">
        <v>82</v>
      </c>
      <c r="L4245" t="s">
        <v>70</v>
      </c>
      <c r="N4245" t="s">
        <v>166</v>
      </c>
      <c r="O4245" t="s">
        <v>70</v>
      </c>
      <c r="P4245" t="s">
        <v>503</v>
      </c>
      <c r="Q4245" t="s">
        <v>82</v>
      </c>
      <c r="R4245" t="s">
        <v>57</v>
      </c>
      <c r="S4245" t="s">
        <v>10202</v>
      </c>
      <c r="W4245" t="s">
        <v>42</v>
      </c>
      <c r="X4245" t="s">
        <v>42</v>
      </c>
      <c r="AA4245" t="s">
        <v>42</v>
      </c>
      <c r="AL4245" t="s">
        <v>43</v>
      </c>
    </row>
    <row r="4246" spans="1:38" x14ac:dyDescent="0.25">
      <c r="A4246">
        <v>4244</v>
      </c>
      <c r="B4246" t="s">
        <v>10203</v>
      </c>
      <c r="C4246" s="6" t="s">
        <v>2180</v>
      </c>
      <c r="D4246">
        <v>50</v>
      </c>
      <c r="E4246" t="s">
        <v>54</v>
      </c>
      <c r="F4246" t="s">
        <v>55</v>
      </c>
      <c r="G4246" t="s">
        <v>207</v>
      </c>
      <c r="H4246" t="s">
        <v>93</v>
      </c>
      <c r="I4246" t="s">
        <v>57</v>
      </c>
      <c r="J4246" t="s">
        <v>207</v>
      </c>
      <c r="K4246" t="s">
        <v>93</v>
      </c>
      <c r="L4246" t="s">
        <v>70</v>
      </c>
      <c r="N4246" t="s">
        <v>166</v>
      </c>
      <c r="O4246" t="s">
        <v>70</v>
      </c>
      <c r="P4246" t="s">
        <v>207</v>
      </c>
      <c r="Q4246" t="s">
        <v>93</v>
      </c>
      <c r="S4246" t="s">
        <v>10204</v>
      </c>
      <c r="U4246" t="s">
        <v>42</v>
      </c>
      <c r="W4246" t="s">
        <v>42</v>
      </c>
      <c r="AC4246" t="s">
        <v>42</v>
      </c>
      <c r="AK4246" t="s">
        <v>42</v>
      </c>
      <c r="AL4246" t="s">
        <v>43</v>
      </c>
    </row>
    <row r="4247" spans="1:38" x14ac:dyDescent="0.25">
      <c r="A4247">
        <v>4245</v>
      </c>
      <c r="B4247" t="s">
        <v>10205</v>
      </c>
      <c r="C4247" s="6" t="s">
        <v>883</v>
      </c>
      <c r="D4247">
        <v>51</v>
      </c>
      <c r="E4247" t="s">
        <v>46</v>
      </c>
      <c r="F4247" t="s">
        <v>55</v>
      </c>
      <c r="G4247" t="s">
        <v>238</v>
      </c>
      <c r="H4247" t="s">
        <v>93</v>
      </c>
      <c r="I4247" t="s">
        <v>57</v>
      </c>
      <c r="J4247" t="s">
        <v>238</v>
      </c>
      <c r="L4247" t="s">
        <v>70</v>
      </c>
      <c r="N4247" t="s">
        <v>59</v>
      </c>
      <c r="O4247" t="s">
        <v>70</v>
      </c>
      <c r="P4247" t="s">
        <v>238</v>
      </c>
      <c r="S4247" t="s">
        <v>342</v>
      </c>
      <c r="U4247" t="s">
        <v>42</v>
      </c>
      <c r="AK4247" t="s">
        <v>42</v>
      </c>
      <c r="AL4247" t="s">
        <v>43</v>
      </c>
    </row>
    <row r="4248" spans="1:38" x14ac:dyDescent="0.25">
      <c r="A4248">
        <v>4246</v>
      </c>
      <c r="B4248" t="s">
        <v>10206</v>
      </c>
      <c r="C4248" s="6" t="s">
        <v>10207</v>
      </c>
      <c r="D4248">
        <v>58</v>
      </c>
      <c r="E4248" t="s">
        <v>46</v>
      </c>
      <c r="F4248" t="s">
        <v>55</v>
      </c>
      <c r="G4248" t="s">
        <v>560</v>
      </c>
      <c r="H4248" t="s">
        <v>137</v>
      </c>
      <c r="I4248" t="s">
        <v>57</v>
      </c>
      <c r="J4248" t="s">
        <v>560</v>
      </c>
      <c r="K4248" t="s">
        <v>137</v>
      </c>
      <c r="L4248" t="s">
        <v>70</v>
      </c>
      <c r="N4248" t="s">
        <v>166</v>
      </c>
      <c r="O4248" t="s">
        <v>70</v>
      </c>
      <c r="P4248" t="s">
        <v>560</v>
      </c>
      <c r="Q4248" t="s">
        <v>137</v>
      </c>
      <c r="S4248" t="s">
        <v>10208</v>
      </c>
      <c r="U4248" t="s">
        <v>42</v>
      </c>
      <c r="V4248" t="s">
        <v>42</v>
      </c>
      <c r="W4248" t="s">
        <v>42</v>
      </c>
      <c r="AA4248" t="s">
        <v>42</v>
      </c>
      <c r="AC4248" t="s">
        <v>42</v>
      </c>
      <c r="AK4248" t="s">
        <v>42</v>
      </c>
      <c r="AL4248" t="s">
        <v>43</v>
      </c>
    </row>
    <row r="4249" spans="1:38" x14ac:dyDescent="0.25">
      <c r="A4249">
        <v>4247</v>
      </c>
      <c r="B4249" t="s">
        <v>10209</v>
      </c>
      <c r="C4249" s="6" t="s">
        <v>376</v>
      </c>
      <c r="D4249">
        <v>23</v>
      </c>
      <c r="E4249" t="s">
        <v>46</v>
      </c>
      <c r="F4249" t="s">
        <v>55</v>
      </c>
      <c r="G4249" t="s">
        <v>251</v>
      </c>
      <c r="H4249" t="s">
        <v>251</v>
      </c>
      <c r="I4249" t="s">
        <v>57</v>
      </c>
      <c r="J4249" t="s">
        <v>251</v>
      </c>
      <c r="K4249" t="s">
        <v>251</v>
      </c>
      <c r="L4249" t="s">
        <v>70</v>
      </c>
      <c r="N4249" t="s">
        <v>170</v>
      </c>
      <c r="O4249" t="s">
        <v>70</v>
      </c>
      <c r="P4249" t="s">
        <v>251</v>
      </c>
      <c r="Q4249" t="s">
        <v>251</v>
      </c>
      <c r="S4249" t="s">
        <v>10210</v>
      </c>
      <c r="W4249" t="s">
        <v>42</v>
      </c>
      <c r="X4249" t="s">
        <v>42</v>
      </c>
      <c r="AK4249" t="s">
        <v>42</v>
      </c>
      <c r="AL4249" t="s">
        <v>43</v>
      </c>
    </row>
    <row r="4250" spans="1:38" x14ac:dyDescent="0.25">
      <c r="A4250">
        <v>4248</v>
      </c>
      <c r="B4250" t="s">
        <v>10211</v>
      </c>
      <c r="C4250" s="6" t="s">
        <v>2152</v>
      </c>
      <c r="D4250">
        <v>23</v>
      </c>
      <c r="E4250" t="s">
        <v>46</v>
      </c>
      <c r="F4250" t="s">
        <v>55</v>
      </c>
      <c r="G4250" t="s">
        <v>107</v>
      </c>
      <c r="H4250" t="s">
        <v>49</v>
      </c>
      <c r="I4250" t="s">
        <v>57</v>
      </c>
      <c r="J4250" t="s">
        <v>146</v>
      </c>
      <c r="K4250" t="s">
        <v>49</v>
      </c>
      <c r="L4250" t="s">
        <v>50</v>
      </c>
      <c r="O4250" t="s">
        <v>70</v>
      </c>
      <c r="P4250" t="s">
        <v>107</v>
      </c>
      <c r="Q4250" t="s">
        <v>49</v>
      </c>
      <c r="R4250" t="s">
        <v>57</v>
      </c>
      <c r="S4250" t="s">
        <v>538</v>
      </c>
      <c r="U4250" t="s">
        <v>42</v>
      </c>
      <c r="AK4250" t="s">
        <v>42</v>
      </c>
      <c r="AL4250" t="s">
        <v>43</v>
      </c>
    </row>
    <row r="4251" spans="1:38" x14ac:dyDescent="0.25">
      <c r="A4251">
        <v>4249</v>
      </c>
      <c r="B4251" t="s">
        <v>10212</v>
      </c>
      <c r="C4251" s="6" t="s">
        <v>2690</v>
      </c>
      <c r="D4251">
        <v>50</v>
      </c>
      <c r="E4251" t="s">
        <v>54</v>
      </c>
      <c r="F4251" t="s">
        <v>47</v>
      </c>
      <c r="G4251" t="s">
        <v>146</v>
      </c>
      <c r="H4251" t="s">
        <v>49</v>
      </c>
      <c r="J4251" t="s">
        <v>146</v>
      </c>
      <c r="K4251" t="s">
        <v>49</v>
      </c>
      <c r="L4251" t="s">
        <v>70</v>
      </c>
      <c r="M4251" t="s">
        <v>423</v>
      </c>
      <c r="N4251" t="s">
        <v>170</v>
      </c>
      <c r="O4251" t="s">
        <v>34</v>
      </c>
      <c r="S4251" t="s">
        <v>994</v>
      </c>
      <c r="V4251" t="s">
        <v>42</v>
      </c>
      <c r="AL4251" t="s">
        <v>43</v>
      </c>
    </row>
    <row r="4252" spans="1:38" x14ac:dyDescent="0.25">
      <c r="A4252">
        <v>4250</v>
      </c>
      <c r="B4252" t="s">
        <v>10213</v>
      </c>
      <c r="C4252" s="6" t="s">
        <v>1723</v>
      </c>
      <c r="D4252">
        <v>35</v>
      </c>
      <c r="E4252" t="s">
        <v>46</v>
      </c>
      <c r="F4252" t="s">
        <v>55</v>
      </c>
      <c r="G4252" t="s">
        <v>150</v>
      </c>
      <c r="H4252" t="s">
        <v>93</v>
      </c>
      <c r="I4252" t="s">
        <v>57</v>
      </c>
      <c r="J4252" t="s">
        <v>150</v>
      </c>
      <c r="K4252" t="s">
        <v>93</v>
      </c>
      <c r="L4252" t="s">
        <v>70</v>
      </c>
      <c r="N4252" t="s">
        <v>7123</v>
      </c>
      <c r="O4252" t="s">
        <v>70</v>
      </c>
      <c r="P4252" t="s">
        <v>150</v>
      </c>
      <c r="Q4252" t="s">
        <v>93</v>
      </c>
      <c r="R4252" t="s">
        <v>57</v>
      </c>
      <c r="S4252" t="s">
        <v>10214</v>
      </c>
      <c r="AC4252" t="s">
        <v>42</v>
      </c>
      <c r="AL4252" t="s">
        <v>43</v>
      </c>
    </row>
    <row r="4253" spans="1:38" x14ac:dyDescent="0.25">
      <c r="A4253">
        <v>4251</v>
      </c>
      <c r="B4253" t="s">
        <v>10215</v>
      </c>
      <c r="C4253" s="6" t="s">
        <v>8461</v>
      </c>
      <c r="D4253">
        <v>57</v>
      </c>
      <c r="E4253" t="s">
        <v>54</v>
      </c>
      <c r="F4253" t="s">
        <v>55</v>
      </c>
      <c r="G4253" t="s">
        <v>469</v>
      </c>
      <c r="H4253" t="s">
        <v>202</v>
      </c>
      <c r="I4253" t="s">
        <v>57</v>
      </c>
      <c r="J4253" t="s">
        <v>469</v>
      </c>
      <c r="K4253" t="s">
        <v>202</v>
      </c>
      <c r="L4253" t="s">
        <v>70</v>
      </c>
      <c r="O4253" t="s">
        <v>70</v>
      </c>
      <c r="P4253" t="s">
        <v>469</v>
      </c>
      <c r="Q4253" t="s">
        <v>202</v>
      </c>
      <c r="R4253" t="s">
        <v>57</v>
      </c>
      <c r="S4253" t="s">
        <v>10216</v>
      </c>
      <c r="Y4253" t="s">
        <v>42</v>
      </c>
      <c r="AB4253" t="s">
        <v>42</v>
      </c>
      <c r="AI4253" t="s">
        <v>10217</v>
      </c>
      <c r="AJ4253" t="s">
        <v>42</v>
      </c>
      <c r="AK4253" t="s">
        <v>42</v>
      </c>
      <c r="AL4253" t="s">
        <v>1555</v>
      </c>
    </row>
    <row r="4254" spans="1:38" x14ac:dyDescent="0.25">
      <c r="A4254">
        <v>4252</v>
      </c>
      <c r="B4254" t="s">
        <v>10218</v>
      </c>
      <c r="C4254" s="6" t="s">
        <v>1787</v>
      </c>
      <c r="D4254">
        <v>56</v>
      </c>
      <c r="E4254" t="s">
        <v>54</v>
      </c>
      <c r="F4254" t="s">
        <v>47</v>
      </c>
      <c r="G4254" t="s">
        <v>165</v>
      </c>
      <c r="H4254" t="s">
        <v>93</v>
      </c>
      <c r="I4254" t="s">
        <v>57</v>
      </c>
      <c r="J4254" t="s">
        <v>165</v>
      </c>
      <c r="K4254" t="s">
        <v>93</v>
      </c>
      <c r="L4254" t="s">
        <v>70</v>
      </c>
      <c r="N4254" t="s">
        <v>170</v>
      </c>
      <c r="O4254" t="s">
        <v>70</v>
      </c>
      <c r="P4254" t="s">
        <v>165</v>
      </c>
      <c r="Q4254" t="s">
        <v>93</v>
      </c>
      <c r="R4254" t="s">
        <v>57</v>
      </c>
      <c r="S4254" t="s">
        <v>10219</v>
      </c>
      <c r="V4254" t="s">
        <v>42</v>
      </c>
      <c r="Y4254" t="s">
        <v>42</v>
      </c>
      <c r="AB4254" t="s">
        <v>42</v>
      </c>
      <c r="AC4254" t="s">
        <v>42</v>
      </c>
      <c r="AL4254" t="s">
        <v>43</v>
      </c>
    </row>
    <row r="4255" spans="1:38" x14ac:dyDescent="0.25">
      <c r="A4255">
        <v>4253</v>
      </c>
      <c r="B4255" t="s">
        <v>10220</v>
      </c>
      <c r="C4255" s="6" t="s">
        <v>2777</v>
      </c>
      <c r="D4255">
        <v>46</v>
      </c>
      <c r="E4255" t="s">
        <v>46</v>
      </c>
      <c r="F4255" t="s">
        <v>55</v>
      </c>
      <c r="G4255" t="s">
        <v>305</v>
      </c>
      <c r="H4255" t="s">
        <v>93</v>
      </c>
      <c r="I4255" t="s">
        <v>57</v>
      </c>
      <c r="J4255" t="s">
        <v>305</v>
      </c>
      <c r="K4255" t="s">
        <v>93</v>
      </c>
      <c r="L4255" t="s">
        <v>70</v>
      </c>
      <c r="O4255" t="s">
        <v>70</v>
      </c>
      <c r="P4255" t="s">
        <v>305</v>
      </c>
      <c r="Q4255" t="s">
        <v>93</v>
      </c>
      <c r="R4255" t="s">
        <v>57</v>
      </c>
      <c r="S4255" t="s">
        <v>6519</v>
      </c>
      <c r="AI4255" t="s">
        <v>3366</v>
      </c>
      <c r="AJ4255" t="s">
        <v>42</v>
      </c>
      <c r="AK4255" t="s">
        <v>42</v>
      </c>
      <c r="AL4255" t="s">
        <v>43</v>
      </c>
    </row>
    <row r="4256" spans="1:38" x14ac:dyDescent="0.25">
      <c r="A4256">
        <v>4254</v>
      </c>
      <c r="B4256" t="s">
        <v>10221</v>
      </c>
      <c r="C4256" s="6" t="s">
        <v>4767</v>
      </c>
      <c r="D4256">
        <v>35</v>
      </c>
      <c r="E4256" t="s">
        <v>46</v>
      </c>
      <c r="F4256" t="s">
        <v>55</v>
      </c>
      <c r="G4256" t="s">
        <v>107</v>
      </c>
      <c r="H4256" t="s">
        <v>49</v>
      </c>
      <c r="I4256" t="s">
        <v>57</v>
      </c>
      <c r="J4256" t="s">
        <v>146</v>
      </c>
      <c r="K4256" t="s">
        <v>49</v>
      </c>
      <c r="L4256" t="s">
        <v>50</v>
      </c>
      <c r="N4256" t="s">
        <v>10222</v>
      </c>
      <c r="O4256" t="s">
        <v>70</v>
      </c>
      <c r="P4256" t="s">
        <v>107</v>
      </c>
      <c r="Q4256" t="s">
        <v>49</v>
      </c>
      <c r="R4256" t="s">
        <v>57</v>
      </c>
      <c r="S4256" t="s">
        <v>10223</v>
      </c>
      <c r="W4256" t="s">
        <v>42</v>
      </c>
      <c r="X4256" t="s">
        <v>42</v>
      </c>
      <c r="Y4256" t="s">
        <v>42</v>
      </c>
      <c r="AA4256" t="s">
        <v>42</v>
      </c>
      <c r="AB4256" t="s">
        <v>42</v>
      </c>
      <c r="AL4256" t="s">
        <v>43</v>
      </c>
    </row>
    <row r="4257" spans="1:38" x14ac:dyDescent="0.25">
      <c r="A4257">
        <v>4255</v>
      </c>
      <c r="B4257" t="s">
        <v>10224</v>
      </c>
      <c r="C4257" s="6" t="s">
        <v>10225</v>
      </c>
      <c r="D4257">
        <v>54</v>
      </c>
      <c r="E4257" t="s">
        <v>46</v>
      </c>
      <c r="F4257" t="s">
        <v>55</v>
      </c>
      <c r="G4257" t="s">
        <v>97</v>
      </c>
      <c r="H4257" t="s">
        <v>82</v>
      </c>
      <c r="J4257" t="s">
        <v>97</v>
      </c>
      <c r="K4257" t="s">
        <v>82</v>
      </c>
      <c r="L4257" t="s">
        <v>70</v>
      </c>
      <c r="N4257" t="s">
        <v>83</v>
      </c>
      <c r="O4257" t="s">
        <v>70</v>
      </c>
      <c r="S4257" t="s">
        <v>10226</v>
      </c>
      <c r="AI4257" t="s">
        <v>10227</v>
      </c>
      <c r="AL4257" t="s">
        <v>43</v>
      </c>
    </row>
    <row r="4258" spans="1:38" x14ac:dyDescent="0.25">
      <c r="A4258">
        <v>4256</v>
      </c>
      <c r="B4258" t="s">
        <v>10228</v>
      </c>
      <c r="C4258" s="6" t="s">
        <v>3136</v>
      </c>
      <c r="D4258">
        <v>54</v>
      </c>
      <c r="E4258" t="s">
        <v>46</v>
      </c>
      <c r="F4258" t="s">
        <v>106</v>
      </c>
      <c r="G4258" t="s">
        <v>82</v>
      </c>
      <c r="H4258" t="s">
        <v>82</v>
      </c>
      <c r="I4258" t="s">
        <v>57</v>
      </c>
      <c r="J4258" t="s">
        <v>82</v>
      </c>
      <c r="K4258" t="s">
        <v>82</v>
      </c>
      <c r="L4258" t="s">
        <v>70</v>
      </c>
      <c r="O4258" t="s">
        <v>70</v>
      </c>
      <c r="P4258" t="s">
        <v>82</v>
      </c>
      <c r="Q4258" t="s">
        <v>82</v>
      </c>
      <c r="R4258" t="s">
        <v>57</v>
      </c>
      <c r="S4258" t="s">
        <v>10229</v>
      </c>
      <c r="V4258" t="s">
        <v>42</v>
      </c>
      <c r="AA4258" t="s">
        <v>42</v>
      </c>
      <c r="AL4258" t="s">
        <v>43</v>
      </c>
    </row>
    <row r="4259" spans="1:38" x14ac:dyDescent="0.25">
      <c r="A4259">
        <v>4257</v>
      </c>
      <c r="B4259" t="s">
        <v>10230</v>
      </c>
      <c r="C4259" s="6" t="s">
        <v>1750</v>
      </c>
      <c r="D4259">
        <v>19</v>
      </c>
      <c r="E4259" t="s">
        <v>46</v>
      </c>
      <c r="F4259" t="s">
        <v>106</v>
      </c>
      <c r="G4259" t="s">
        <v>81</v>
      </c>
      <c r="H4259" t="s">
        <v>82</v>
      </c>
      <c r="I4259" t="s">
        <v>57</v>
      </c>
      <c r="J4259" t="s">
        <v>81</v>
      </c>
      <c r="K4259" t="s">
        <v>82</v>
      </c>
      <c r="L4259" t="s">
        <v>70</v>
      </c>
      <c r="N4259" t="s">
        <v>59</v>
      </c>
      <c r="O4259" t="s">
        <v>70</v>
      </c>
      <c r="P4259" t="s">
        <v>81</v>
      </c>
      <c r="Q4259" t="s">
        <v>82</v>
      </c>
      <c r="R4259" t="s">
        <v>57</v>
      </c>
      <c r="S4259" t="s">
        <v>10231</v>
      </c>
      <c r="W4259" t="s">
        <v>42</v>
      </c>
      <c r="X4259" t="s">
        <v>42</v>
      </c>
      <c r="AC4259" t="s">
        <v>42</v>
      </c>
      <c r="AL4259" t="s">
        <v>43</v>
      </c>
    </row>
    <row r="4260" spans="1:38" x14ac:dyDescent="0.25">
      <c r="A4260">
        <v>4258</v>
      </c>
      <c r="B4260" t="s">
        <v>10232</v>
      </c>
      <c r="C4260" s="6" t="s">
        <v>10233</v>
      </c>
      <c r="D4260">
        <v>48</v>
      </c>
      <c r="E4260" t="s">
        <v>46</v>
      </c>
      <c r="F4260" t="s">
        <v>106</v>
      </c>
      <c r="G4260" t="s">
        <v>165</v>
      </c>
      <c r="H4260" t="s">
        <v>93</v>
      </c>
      <c r="J4260" t="s">
        <v>165</v>
      </c>
      <c r="K4260" t="s">
        <v>93</v>
      </c>
      <c r="L4260" t="s">
        <v>50</v>
      </c>
      <c r="N4260" t="s">
        <v>7706</v>
      </c>
      <c r="O4260" t="s">
        <v>70</v>
      </c>
      <c r="S4260" t="s">
        <v>994</v>
      </c>
      <c r="V4260" t="s">
        <v>42</v>
      </c>
      <c r="AL4260" t="s">
        <v>43</v>
      </c>
    </row>
    <row r="4261" spans="1:38" x14ac:dyDescent="0.25">
      <c r="A4261">
        <v>4259</v>
      </c>
      <c r="B4261" t="s">
        <v>10234</v>
      </c>
      <c r="C4261" s="6" t="s">
        <v>10235</v>
      </c>
      <c r="D4261">
        <v>44</v>
      </c>
      <c r="E4261" t="s">
        <v>46</v>
      </c>
      <c r="F4261" t="s">
        <v>55</v>
      </c>
      <c r="G4261" t="s">
        <v>628</v>
      </c>
      <c r="H4261" t="s">
        <v>49</v>
      </c>
      <c r="J4261" t="s">
        <v>628</v>
      </c>
      <c r="K4261" t="s">
        <v>49</v>
      </c>
      <c r="L4261" t="s">
        <v>70</v>
      </c>
      <c r="N4261" t="s">
        <v>4549</v>
      </c>
      <c r="O4261" t="s">
        <v>70</v>
      </c>
      <c r="S4261" t="s">
        <v>10236</v>
      </c>
      <c r="Y4261" t="s">
        <v>42</v>
      </c>
      <c r="AC4261" t="s">
        <v>42</v>
      </c>
      <c r="AD4261" t="s">
        <v>42</v>
      </c>
      <c r="AL4261" t="s">
        <v>43</v>
      </c>
    </row>
    <row r="4262" spans="1:38" x14ac:dyDescent="0.25">
      <c r="A4262">
        <v>4260</v>
      </c>
      <c r="B4262" t="s">
        <v>10237</v>
      </c>
      <c r="C4262" s="6" t="s">
        <v>803</v>
      </c>
      <c r="D4262">
        <v>36</v>
      </c>
      <c r="E4262" t="s">
        <v>54</v>
      </c>
      <c r="F4262" t="s">
        <v>55</v>
      </c>
      <c r="G4262" t="s">
        <v>150</v>
      </c>
      <c r="H4262" t="s">
        <v>93</v>
      </c>
      <c r="I4262" t="s">
        <v>57</v>
      </c>
      <c r="J4262" t="s">
        <v>146</v>
      </c>
      <c r="L4262" t="s">
        <v>50</v>
      </c>
      <c r="O4262" t="s">
        <v>60</v>
      </c>
      <c r="P4262" t="s">
        <v>61</v>
      </c>
      <c r="S4262" t="s">
        <v>4478</v>
      </c>
      <c r="U4262" t="s">
        <v>42</v>
      </c>
      <c r="W4262" t="s">
        <v>42</v>
      </c>
      <c r="AA4262" t="s">
        <v>42</v>
      </c>
      <c r="AK4262" t="s">
        <v>42</v>
      </c>
      <c r="AL4262" t="s">
        <v>43</v>
      </c>
    </row>
    <row r="4263" spans="1:38" x14ac:dyDescent="0.25">
      <c r="A4263">
        <v>4261</v>
      </c>
      <c r="B4263" t="s">
        <v>10238</v>
      </c>
      <c r="C4263" s="6" t="s">
        <v>728</v>
      </c>
      <c r="D4263">
        <v>26</v>
      </c>
      <c r="E4263" t="s">
        <v>46</v>
      </c>
      <c r="F4263" t="s">
        <v>106</v>
      </c>
      <c r="G4263" t="s">
        <v>1264</v>
      </c>
      <c r="H4263" t="s">
        <v>101</v>
      </c>
      <c r="I4263" t="s">
        <v>57</v>
      </c>
      <c r="J4263" t="s">
        <v>1264</v>
      </c>
      <c r="K4263" t="s">
        <v>101</v>
      </c>
      <c r="L4263" t="s">
        <v>70</v>
      </c>
      <c r="O4263" t="s">
        <v>70</v>
      </c>
      <c r="S4263" t="s">
        <v>538</v>
      </c>
      <c r="U4263" t="s">
        <v>42</v>
      </c>
      <c r="AK4263" t="s">
        <v>42</v>
      </c>
      <c r="AL4263" t="s">
        <v>43</v>
      </c>
    </row>
    <row r="4264" spans="1:38" x14ac:dyDescent="0.25">
      <c r="A4264">
        <v>4262</v>
      </c>
      <c r="B4264" t="s">
        <v>10239</v>
      </c>
      <c r="C4264" s="6" t="s">
        <v>6825</v>
      </c>
      <c r="D4264">
        <v>29</v>
      </c>
      <c r="E4264" t="s">
        <v>46</v>
      </c>
      <c r="F4264" t="s">
        <v>55</v>
      </c>
      <c r="G4264" t="s">
        <v>87</v>
      </c>
      <c r="H4264" t="s">
        <v>82</v>
      </c>
      <c r="J4264" t="s">
        <v>87</v>
      </c>
      <c r="K4264" t="s">
        <v>82</v>
      </c>
      <c r="L4264" t="s">
        <v>34</v>
      </c>
      <c r="M4264" t="s">
        <v>10240</v>
      </c>
      <c r="N4264" t="s">
        <v>59</v>
      </c>
      <c r="O4264" t="s">
        <v>34</v>
      </c>
      <c r="S4264" t="s">
        <v>84</v>
      </c>
      <c r="U4264" t="s">
        <v>42</v>
      </c>
      <c r="AL4264" t="s">
        <v>43</v>
      </c>
    </row>
    <row r="4265" spans="1:38" x14ac:dyDescent="0.25">
      <c r="A4265">
        <v>4263</v>
      </c>
      <c r="B4265" t="s">
        <v>10241</v>
      </c>
      <c r="C4265" s="6" t="s">
        <v>848</v>
      </c>
      <c r="D4265">
        <v>37</v>
      </c>
      <c r="E4265" t="s">
        <v>46</v>
      </c>
      <c r="F4265" t="s">
        <v>47</v>
      </c>
      <c r="G4265" t="s">
        <v>82</v>
      </c>
      <c r="H4265" t="s">
        <v>82</v>
      </c>
      <c r="I4265" t="s">
        <v>57</v>
      </c>
      <c r="J4265" t="s">
        <v>136</v>
      </c>
      <c r="K4265" t="s">
        <v>137</v>
      </c>
      <c r="L4265" t="s">
        <v>34</v>
      </c>
      <c r="M4265" t="s">
        <v>951</v>
      </c>
      <c r="N4265" t="s">
        <v>59</v>
      </c>
      <c r="O4265" t="s">
        <v>34</v>
      </c>
      <c r="P4265" t="s">
        <v>136</v>
      </c>
      <c r="Q4265" t="s">
        <v>137</v>
      </c>
      <c r="S4265" t="s">
        <v>10242</v>
      </c>
      <c r="W4265" t="s">
        <v>42</v>
      </c>
      <c r="X4265" t="s">
        <v>42</v>
      </c>
      <c r="AK4265" t="s">
        <v>42</v>
      </c>
      <c r="AL4265" t="s">
        <v>43</v>
      </c>
    </row>
    <row r="4266" spans="1:38" x14ac:dyDescent="0.25">
      <c r="A4266">
        <v>4264</v>
      </c>
      <c r="B4266" t="s">
        <v>10243</v>
      </c>
      <c r="C4266" s="6" t="s">
        <v>1607</v>
      </c>
      <c r="D4266">
        <v>41</v>
      </c>
      <c r="E4266" t="s">
        <v>46</v>
      </c>
      <c r="F4266" t="s">
        <v>106</v>
      </c>
      <c r="G4266" t="s">
        <v>82</v>
      </c>
      <c r="H4266" t="s">
        <v>82</v>
      </c>
      <c r="I4266" t="s">
        <v>57</v>
      </c>
      <c r="J4266" t="s">
        <v>82</v>
      </c>
      <c r="K4266" t="s">
        <v>82</v>
      </c>
      <c r="L4266" t="s">
        <v>70</v>
      </c>
      <c r="N4266" t="s">
        <v>612</v>
      </c>
      <c r="O4266" t="s">
        <v>70</v>
      </c>
      <c r="P4266" t="s">
        <v>82</v>
      </c>
      <c r="Q4266" t="s">
        <v>82</v>
      </c>
      <c r="R4266" t="s">
        <v>57</v>
      </c>
      <c r="S4266" t="s">
        <v>1082</v>
      </c>
      <c r="W4266" t="s">
        <v>42</v>
      </c>
      <c r="AL4266" t="s">
        <v>43</v>
      </c>
    </row>
    <row r="4267" spans="1:38" x14ac:dyDescent="0.25">
      <c r="A4267">
        <v>4265</v>
      </c>
      <c r="B4267" t="s">
        <v>10244</v>
      </c>
      <c r="C4267" s="6" t="s">
        <v>10245</v>
      </c>
      <c r="D4267">
        <v>44</v>
      </c>
      <c r="E4267" t="s">
        <v>46</v>
      </c>
      <c r="F4267" t="s">
        <v>55</v>
      </c>
      <c r="G4267" t="s">
        <v>81</v>
      </c>
      <c r="H4267" t="s">
        <v>82</v>
      </c>
      <c r="I4267" t="s">
        <v>57</v>
      </c>
      <c r="J4267" t="s">
        <v>81</v>
      </c>
      <c r="L4267" t="s">
        <v>50</v>
      </c>
      <c r="N4267" t="s">
        <v>69</v>
      </c>
      <c r="O4267" t="s">
        <v>70</v>
      </c>
      <c r="P4267" t="s">
        <v>81</v>
      </c>
      <c r="S4267" t="s">
        <v>7815</v>
      </c>
      <c r="U4267" t="s">
        <v>42</v>
      </c>
      <c r="W4267" t="s">
        <v>42</v>
      </c>
      <c r="AA4267" t="s">
        <v>42</v>
      </c>
      <c r="AK4267" t="s">
        <v>42</v>
      </c>
      <c r="AL4267" t="s">
        <v>43</v>
      </c>
    </row>
    <row r="4268" spans="1:38" x14ac:dyDescent="0.25">
      <c r="A4268">
        <v>4266</v>
      </c>
      <c r="B4268" t="s">
        <v>10246</v>
      </c>
      <c r="C4268" s="6" t="s">
        <v>1747</v>
      </c>
      <c r="D4268">
        <v>54</v>
      </c>
      <c r="E4268" t="s">
        <v>46</v>
      </c>
      <c r="F4268" t="s">
        <v>55</v>
      </c>
      <c r="G4268" t="s">
        <v>1049</v>
      </c>
      <c r="H4268" t="s">
        <v>142</v>
      </c>
      <c r="I4268" t="s">
        <v>57</v>
      </c>
      <c r="J4268" t="s">
        <v>1049</v>
      </c>
      <c r="K4268" t="s">
        <v>142</v>
      </c>
      <c r="L4268" t="s">
        <v>70</v>
      </c>
      <c r="N4268" t="s">
        <v>59</v>
      </c>
      <c r="O4268" t="s">
        <v>70</v>
      </c>
      <c r="P4268" t="s">
        <v>1049</v>
      </c>
      <c r="Q4268" t="s">
        <v>142</v>
      </c>
      <c r="R4268" t="s">
        <v>57</v>
      </c>
      <c r="S4268" t="s">
        <v>10247</v>
      </c>
      <c r="U4268" t="s">
        <v>42</v>
      </c>
      <c r="W4268" t="s">
        <v>42</v>
      </c>
      <c r="Y4268" t="s">
        <v>42</v>
      </c>
      <c r="AC4268" t="s">
        <v>42</v>
      </c>
      <c r="AL4268" t="s">
        <v>43</v>
      </c>
    </row>
    <row r="4269" spans="1:38" x14ac:dyDescent="0.25">
      <c r="A4269">
        <v>4267</v>
      </c>
      <c r="B4269" t="s">
        <v>10248</v>
      </c>
      <c r="C4269" s="6" t="s">
        <v>10249</v>
      </c>
      <c r="D4269">
        <v>29</v>
      </c>
      <c r="E4269" t="s">
        <v>46</v>
      </c>
      <c r="F4269" t="s">
        <v>55</v>
      </c>
      <c r="G4269" t="s">
        <v>238</v>
      </c>
      <c r="H4269" t="s">
        <v>93</v>
      </c>
      <c r="J4269" t="s">
        <v>238</v>
      </c>
      <c r="K4269" t="s">
        <v>93</v>
      </c>
      <c r="L4269" t="s">
        <v>70</v>
      </c>
      <c r="N4269" t="s">
        <v>170</v>
      </c>
      <c r="O4269" t="s">
        <v>70</v>
      </c>
      <c r="S4269" t="s">
        <v>111</v>
      </c>
      <c r="Y4269" t="s">
        <v>42</v>
      </c>
      <c r="AA4269" t="s">
        <v>42</v>
      </c>
      <c r="AL4269" t="s">
        <v>43</v>
      </c>
    </row>
    <row r="4270" spans="1:38" x14ac:dyDescent="0.25">
      <c r="A4270">
        <v>4268</v>
      </c>
      <c r="B4270" t="s">
        <v>10250</v>
      </c>
      <c r="C4270" s="6" t="s">
        <v>1489</v>
      </c>
      <c r="D4270">
        <v>44</v>
      </c>
      <c r="E4270" t="s">
        <v>46</v>
      </c>
      <c r="F4270" t="s">
        <v>55</v>
      </c>
      <c r="G4270" t="s">
        <v>267</v>
      </c>
      <c r="H4270" t="s">
        <v>142</v>
      </c>
      <c r="I4270" t="s">
        <v>57</v>
      </c>
      <c r="J4270" t="s">
        <v>82</v>
      </c>
      <c r="L4270" t="s">
        <v>50</v>
      </c>
      <c r="N4270" t="s">
        <v>69</v>
      </c>
      <c r="O4270" t="s">
        <v>60</v>
      </c>
      <c r="P4270" t="s">
        <v>61</v>
      </c>
      <c r="S4270" t="s">
        <v>10251</v>
      </c>
      <c r="W4270" t="s">
        <v>42</v>
      </c>
      <c r="AA4270" t="s">
        <v>42</v>
      </c>
      <c r="AK4270" t="s">
        <v>42</v>
      </c>
      <c r="AL4270" t="s">
        <v>43</v>
      </c>
    </row>
    <row r="4271" spans="1:38" x14ac:dyDescent="0.25">
      <c r="A4271">
        <v>4269</v>
      </c>
      <c r="B4271" t="s">
        <v>10252</v>
      </c>
      <c r="C4271" s="6" t="s">
        <v>1142</v>
      </c>
      <c r="D4271">
        <v>53</v>
      </c>
      <c r="E4271" t="s">
        <v>54</v>
      </c>
      <c r="F4271" t="s">
        <v>55</v>
      </c>
      <c r="G4271" t="s">
        <v>503</v>
      </c>
      <c r="H4271" t="s">
        <v>82</v>
      </c>
      <c r="I4271" t="s">
        <v>57</v>
      </c>
      <c r="J4271" t="s">
        <v>503</v>
      </c>
      <c r="K4271" t="s">
        <v>82</v>
      </c>
      <c r="L4271" t="s">
        <v>70</v>
      </c>
      <c r="N4271" t="s">
        <v>59</v>
      </c>
      <c r="O4271" t="s">
        <v>70</v>
      </c>
      <c r="P4271" t="s">
        <v>503</v>
      </c>
      <c r="Q4271" t="s">
        <v>82</v>
      </c>
      <c r="R4271" t="s">
        <v>57</v>
      </c>
      <c r="S4271" t="s">
        <v>10253</v>
      </c>
      <c r="U4271" t="s">
        <v>42</v>
      </c>
      <c r="W4271" t="s">
        <v>42</v>
      </c>
      <c r="AD4271" t="s">
        <v>42</v>
      </c>
      <c r="AL4271" t="s">
        <v>43</v>
      </c>
    </row>
    <row r="4272" spans="1:38" x14ac:dyDescent="0.25">
      <c r="A4272">
        <v>4270</v>
      </c>
      <c r="B4272" t="s">
        <v>10254</v>
      </c>
      <c r="C4272" s="6" t="s">
        <v>290</v>
      </c>
      <c r="D4272">
        <v>31</v>
      </c>
      <c r="E4272" t="s">
        <v>46</v>
      </c>
      <c r="F4272" t="s">
        <v>47</v>
      </c>
      <c r="G4272" t="s">
        <v>146</v>
      </c>
      <c r="H4272" t="s">
        <v>49</v>
      </c>
      <c r="J4272" t="s">
        <v>146</v>
      </c>
      <c r="K4272" t="s">
        <v>49</v>
      </c>
      <c r="L4272" t="s">
        <v>70</v>
      </c>
      <c r="N4272" t="s">
        <v>102</v>
      </c>
      <c r="O4272" t="s">
        <v>70</v>
      </c>
      <c r="S4272" t="s">
        <v>6918</v>
      </c>
      <c r="AI4272" t="s">
        <v>713</v>
      </c>
      <c r="AL4272" t="s">
        <v>43</v>
      </c>
    </row>
    <row r="4273" spans="1:38" x14ac:dyDescent="0.25">
      <c r="A4273">
        <v>4271</v>
      </c>
      <c r="B4273" t="s">
        <v>10255</v>
      </c>
      <c r="C4273" s="6" t="s">
        <v>1360</v>
      </c>
      <c r="D4273">
        <v>40</v>
      </c>
      <c r="E4273" t="s">
        <v>54</v>
      </c>
      <c r="F4273" t="s">
        <v>55</v>
      </c>
      <c r="G4273" t="s">
        <v>82</v>
      </c>
      <c r="H4273" t="s">
        <v>82</v>
      </c>
      <c r="I4273" t="s">
        <v>57</v>
      </c>
      <c r="J4273" t="s">
        <v>82</v>
      </c>
      <c r="L4273" t="s">
        <v>70</v>
      </c>
      <c r="P4273" t="s">
        <v>82</v>
      </c>
      <c r="S4273" t="s">
        <v>10256</v>
      </c>
      <c r="U4273" t="s">
        <v>42</v>
      </c>
      <c r="W4273" t="s">
        <v>42</v>
      </c>
      <c r="AK4273" t="s">
        <v>42</v>
      </c>
      <c r="AL4273" t="s">
        <v>43</v>
      </c>
    </row>
    <row r="4274" spans="1:38" x14ac:dyDescent="0.25">
      <c r="A4274">
        <v>4272</v>
      </c>
      <c r="B4274" t="s">
        <v>10257</v>
      </c>
      <c r="C4274" s="6" t="s">
        <v>10258</v>
      </c>
      <c r="D4274">
        <v>26</v>
      </c>
      <c r="E4274" t="s">
        <v>46</v>
      </c>
      <c r="F4274" t="s">
        <v>55</v>
      </c>
      <c r="G4274" t="s">
        <v>260</v>
      </c>
      <c r="J4274" t="s">
        <v>260</v>
      </c>
      <c r="K4274" t="s">
        <v>49</v>
      </c>
      <c r="L4274" t="s">
        <v>34</v>
      </c>
      <c r="M4274" t="s">
        <v>1289</v>
      </c>
      <c r="N4274" t="s">
        <v>83</v>
      </c>
      <c r="O4274" t="s">
        <v>34</v>
      </c>
      <c r="S4274" t="s">
        <v>659</v>
      </c>
      <c r="U4274" t="s">
        <v>42</v>
      </c>
      <c r="V4274" t="s">
        <v>42</v>
      </c>
      <c r="AL4274" t="s">
        <v>43</v>
      </c>
    </row>
    <row r="4275" spans="1:38" x14ac:dyDescent="0.25">
      <c r="A4275">
        <v>4273</v>
      </c>
      <c r="B4275" t="s">
        <v>10259</v>
      </c>
      <c r="C4275" s="6" t="s">
        <v>10260</v>
      </c>
      <c r="D4275">
        <v>29</v>
      </c>
      <c r="E4275" t="s">
        <v>46</v>
      </c>
      <c r="F4275" t="s">
        <v>55</v>
      </c>
      <c r="G4275" t="s">
        <v>136</v>
      </c>
      <c r="H4275" t="s">
        <v>137</v>
      </c>
      <c r="I4275" t="s">
        <v>57</v>
      </c>
      <c r="J4275" t="s">
        <v>165</v>
      </c>
      <c r="K4275" t="s">
        <v>93</v>
      </c>
      <c r="L4275" t="s">
        <v>34</v>
      </c>
      <c r="N4275" t="s">
        <v>59</v>
      </c>
      <c r="O4275" t="s">
        <v>110</v>
      </c>
      <c r="P4275" t="s">
        <v>165</v>
      </c>
      <c r="Q4275" t="s">
        <v>93</v>
      </c>
      <c r="S4275" t="s">
        <v>10261</v>
      </c>
      <c r="W4275" t="s">
        <v>42</v>
      </c>
      <c r="AA4275" t="s">
        <v>42</v>
      </c>
      <c r="AK4275" t="s">
        <v>42</v>
      </c>
      <c r="AL4275" t="s">
        <v>43</v>
      </c>
    </row>
    <row r="4276" spans="1:38" x14ac:dyDescent="0.25">
      <c r="A4276">
        <v>4274</v>
      </c>
      <c r="B4276" t="s">
        <v>10262</v>
      </c>
      <c r="C4276" s="6" t="s">
        <v>10263</v>
      </c>
      <c r="D4276">
        <v>52</v>
      </c>
      <c r="E4276" t="s">
        <v>46</v>
      </c>
      <c r="J4276" t="s">
        <v>178</v>
      </c>
      <c r="L4276" t="s">
        <v>34</v>
      </c>
      <c r="M4276" t="s">
        <v>10264</v>
      </c>
      <c r="N4276" t="s">
        <v>69</v>
      </c>
      <c r="O4276" t="s">
        <v>60</v>
      </c>
      <c r="P4276" t="s">
        <v>61</v>
      </c>
      <c r="S4276" t="s">
        <v>407</v>
      </c>
      <c r="U4276" t="s">
        <v>42</v>
      </c>
      <c r="V4276" t="s">
        <v>42</v>
      </c>
      <c r="AA4276" t="s">
        <v>42</v>
      </c>
      <c r="AK4276" t="s">
        <v>42</v>
      </c>
      <c r="AL4276" t="s">
        <v>43</v>
      </c>
    </row>
    <row r="4277" spans="1:38" x14ac:dyDescent="0.25">
      <c r="A4277">
        <v>4275</v>
      </c>
      <c r="B4277" t="s">
        <v>10265</v>
      </c>
      <c r="C4277" s="6" t="s">
        <v>319</v>
      </c>
      <c r="D4277">
        <v>36</v>
      </c>
      <c r="E4277" t="s">
        <v>46</v>
      </c>
      <c r="F4277" t="s">
        <v>47</v>
      </c>
      <c r="G4277" t="s">
        <v>812</v>
      </c>
      <c r="H4277" t="s">
        <v>202</v>
      </c>
      <c r="I4277" t="s">
        <v>57</v>
      </c>
      <c r="J4277" t="s">
        <v>208</v>
      </c>
      <c r="K4277" t="s">
        <v>93</v>
      </c>
      <c r="L4277" t="s">
        <v>50</v>
      </c>
      <c r="O4277" t="s">
        <v>60</v>
      </c>
      <c r="S4277" t="s">
        <v>10266</v>
      </c>
      <c r="U4277" t="s">
        <v>42</v>
      </c>
      <c r="AI4277" t="s">
        <v>487</v>
      </c>
      <c r="AK4277" t="s">
        <v>42</v>
      </c>
      <c r="AL4277" t="s">
        <v>43</v>
      </c>
    </row>
    <row r="4278" spans="1:38" x14ac:dyDescent="0.25">
      <c r="A4278">
        <v>4276</v>
      </c>
      <c r="B4278" t="s">
        <v>10267</v>
      </c>
      <c r="C4278" s="6" t="s">
        <v>3009</v>
      </c>
      <c r="D4278">
        <v>66</v>
      </c>
      <c r="E4278" t="s">
        <v>46</v>
      </c>
      <c r="F4278" t="s">
        <v>106</v>
      </c>
      <c r="G4278" t="s">
        <v>178</v>
      </c>
      <c r="H4278" t="s">
        <v>82</v>
      </c>
      <c r="I4278" t="s">
        <v>57</v>
      </c>
      <c r="J4278" t="s">
        <v>178</v>
      </c>
      <c r="K4278" t="s">
        <v>82</v>
      </c>
      <c r="L4278" t="s">
        <v>70</v>
      </c>
      <c r="N4278" t="s">
        <v>170</v>
      </c>
      <c r="O4278" t="s">
        <v>70</v>
      </c>
      <c r="P4278" t="s">
        <v>178</v>
      </c>
      <c r="Q4278" t="s">
        <v>82</v>
      </c>
      <c r="R4278" t="s">
        <v>57</v>
      </c>
      <c r="S4278" t="s">
        <v>10268</v>
      </c>
      <c r="Y4278" t="s">
        <v>42</v>
      </c>
      <c r="AA4278" t="s">
        <v>42</v>
      </c>
      <c r="AJ4278" t="s">
        <v>42</v>
      </c>
      <c r="AL4278" t="s">
        <v>43</v>
      </c>
    </row>
    <row r="4279" spans="1:38" x14ac:dyDescent="0.25">
      <c r="A4279">
        <v>4277</v>
      </c>
      <c r="B4279" t="s">
        <v>10269</v>
      </c>
      <c r="C4279" s="6" t="s">
        <v>286</v>
      </c>
      <c r="D4279">
        <v>34</v>
      </c>
      <c r="E4279" t="s">
        <v>46</v>
      </c>
      <c r="F4279" t="s">
        <v>106</v>
      </c>
      <c r="G4279" t="s">
        <v>146</v>
      </c>
      <c r="H4279" t="s">
        <v>49</v>
      </c>
      <c r="I4279" t="s">
        <v>57</v>
      </c>
      <c r="J4279" t="s">
        <v>146</v>
      </c>
      <c r="K4279" t="s">
        <v>49</v>
      </c>
      <c r="L4279" t="s">
        <v>34</v>
      </c>
      <c r="N4279" t="s">
        <v>59</v>
      </c>
      <c r="O4279" t="s">
        <v>210</v>
      </c>
      <c r="P4279" t="s">
        <v>146</v>
      </c>
      <c r="Q4279" t="s">
        <v>49</v>
      </c>
      <c r="S4279" t="s">
        <v>10270</v>
      </c>
      <c r="U4279" t="s">
        <v>42</v>
      </c>
      <c r="W4279" t="s">
        <v>42</v>
      </c>
      <c r="X4279" t="s">
        <v>42</v>
      </c>
      <c r="AK4279" t="s">
        <v>42</v>
      </c>
      <c r="AL4279" t="s">
        <v>43</v>
      </c>
    </row>
    <row r="4280" spans="1:38" x14ac:dyDescent="0.25">
      <c r="A4280">
        <v>4278</v>
      </c>
      <c r="B4280" t="s">
        <v>10271</v>
      </c>
      <c r="C4280" s="6" t="s">
        <v>2636</v>
      </c>
      <c r="D4280">
        <v>61</v>
      </c>
      <c r="E4280" t="s">
        <v>46</v>
      </c>
      <c r="F4280" t="s">
        <v>55</v>
      </c>
      <c r="G4280" t="s">
        <v>624</v>
      </c>
      <c r="H4280" t="s">
        <v>93</v>
      </c>
      <c r="I4280" t="s">
        <v>57</v>
      </c>
      <c r="J4280" t="s">
        <v>624</v>
      </c>
      <c r="K4280" t="s">
        <v>93</v>
      </c>
      <c r="L4280" t="s">
        <v>70</v>
      </c>
      <c r="N4280" t="s">
        <v>10272</v>
      </c>
      <c r="O4280" t="s">
        <v>70</v>
      </c>
      <c r="P4280" t="s">
        <v>624</v>
      </c>
      <c r="Q4280" t="s">
        <v>93</v>
      </c>
      <c r="R4280" t="s">
        <v>57</v>
      </c>
      <c r="S4280" t="s">
        <v>2204</v>
      </c>
      <c r="Y4280" t="s">
        <v>42</v>
      </c>
      <c r="AL4280" t="s">
        <v>43</v>
      </c>
    </row>
    <row r="4281" spans="1:38" x14ac:dyDescent="0.25">
      <c r="A4281">
        <v>4279</v>
      </c>
      <c r="B4281" t="s">
        <v>10273</v>
      </c>
      <c r="C4281" s="6" t="s">
        <v>1824</v>
      </c>
      <c r="D4281">
        <v>59</v>
      </c>
      <c r="E4281" t="s">
        <v>46</v>
      </c>
      <c r="F4281" t="s">
        <v>55</v>
      </c>
      <c r="G4281" t="s">
        <v>81</v>
      </c>
      <c r="H4281" t="s">
        <v>82</v>
      </c>
      <c r="I4281" t="s">
        <v>57</v>
      </c>
      <c r="J4281" t="s">
        <v>668</v>
      </c>
      <c r="K4281" t="s">
        <v>202</v>
      </c>
      <c r="L4281" t="s">
        <v>34</v>
      </c>
      <c r="M4281" t="s">
        <v>10274</v>
      </c>
      <c r="N4281" t="s">
        <v>102</v>
      </c>
      <c r="O4281" t="s">
        <v>110</v>
      </c>
      <c r="P4281" t="s">
        <v>668</v>
      </c>
      <c r="Q4281" t="s">
        <v>202</v>
      </c>
      <c r="S4281" t="s">
        <v>10275</v>
      </c>
      <c r="AA4281" t="s">
        <v>42</v>
      </c>
      <c r="AC4281" t="s">
        <v>42</v>
      </c>
      <c r="AL4281" t="s">
        <v>43</v>
      </c>
    </row>
    <row r="4282" spans="1:38" x14ac:dyDescent="0.25">
      <c r="A4282">
        <v>4280</v>
      </c>
      <c r="B4282" t="s">
        <v>10276</v>
      </c>
      <c r="C4282" s="6" t="s">
        <v>272</v>
      </c>
      <c r="D4282">
        <v>52</v>
      </c>
      <c r="E4282" t="s">
        <v>46</v>
      </c>
      <c r="F4282" t="s">
        <v>55</v>
      </c>
      <c r="G4282" t="s">
        <v>245</v>
      </c>
      <c r="H4282" t="s">
        <v>93</v>
      </c>
      <c r="I4282" t="s">
        <v>57</v>
      </c>
      <c r="J4282" t="s">
        <v>245</v>
      </c>
      <c r="K4282" t="s">
        <v>93</v>
      </c>
      <c r="L4282" t="s">
        <v>70</v>
      </c>
      <c r="N4282" t="s">
        <v>166</v>
      </c>
      <c r="O4282" t="s">
        <v>70</v>
      </c>
      <c r="P4282" t="s">
        <v>245</v>
      </c>
      <c r="Q4282" t="s">
        <v>93</v>
      </c>
      <c r="S4282" t="s">
        <v>10277</v>
      </c>
      <c r="U4282" t="s">
        <v>42</v>
      </c>
      <c r="V4282" t="s">
        <v>42</v>
      </c>
      <c r="W4282" t="s">
        <v>42</v>
      </c>
      <c r="X4282" t="s">
        <v>42</v>
      </c>
      <c r="AK4282" t="s">
        <v>42</v>
      </c>
      <c r="AL4282" t="s">
        <v>43</v>
      </c>
    </row>
    <row r="4283" spans="1:38" x14ac:dyDescent="0.25">
      <c r="A4283">
        <v>4281</v>
      </c>
      <c r="B4283" t="s">
        <v>10278</v>
      </c>
      <c r="C4283" s="6" t="s">
        <v>893</v>
      </c>
      <c r="D4283">
        <v>25</v>
      </c>
      <c r="E4283" t="s">
        <v>54</v>
      </c>
      <c r="F4283" t="s">
        <v>55</v>
      </c>
      <c r="G4283" t="s">
        <v>362</v>
      </c>
      <c r="H4283" t="s">
        <v>251</v>
      </c>
      <c r="I4283" t="s">
        <v>57</v>
      </c>
      <c r="J4283" t="s">
        <v>362</v>
      </c>
      <c r="K4283" t="s">
        <v>251</v>
      </c>
      <c r="L4283" t="s">
        <v>50</v>
      </c>
      <c r="O4283" t="s">
        <v>975</v>
      </c>
      <c r="S4283" t="s">
        <v>5869</v>
      </c>
      <c r="U4283" t="s">
        <v>42</v>
      </c>
      <c r="AA4283" t="s">
        <v>42</v>
      </c>
      <c r="AK4283" t="s">
        <v>42</v>
      </c>
      <c r="AL4283" t="s">
        <v>43</v>
      </c>
    </row>
    <row r="4284" spans="1:38" x14ac:dyDescent="0.25">
      <c r="A4284">
        <v>4282</v>
      </c>
      <c r="B4284" t="s">
        <v>10279</v>
      </c>
      <c r="C4284" s="6" t="s">
        <v>7435</v>
      </c>
      <c r="D4284">
        <v>48</v>
      </c>
      <c r="E4284" t="s">
        <v>46</v>
      </c>
      <c r="F4284" t="s">
        <v>55</v>
      </c>
      <c r="G4284" t="s">
        <v>136</v>
      </c>
      <c r="H4284" t="s">
        <v>137</v>
      </c>
      <c r="I4284" t="s">
        <v>57</v>
      </c>
      <c r="J4284" t="s">
        <v>136</v>
      </c>
      <c r="K4284" t="s">
        <v>137</v>
      </c>
      <c r="L4284" t="s">
        <v>70</v>
      </c>
      <c r="N4284" t="s">
        <v>59</v>
      </c>
      <c r="O4284" t="s">
        <v>70</v>
      </c>
      <c r="P4284" t="s">
        <v>136</v>
      </c>
      <c r="Q4284" t="s">
        <v>137</v>
      </c>
      <c r="S4284" t="s">
        <v>873</v>
      </c>
      <c r="V4284" t="s">
        <v>42</v>
      </c>
      <c r="AL4284" t="s">
        <v>43</v>
      </c>
    </row>
    <row r="4285" spans="1:38" x14ac:dyDescent="0.25">
      <c r="A4285">
        <v>4283</v>
      </c>
      <c r="B4285" t="s">
        <v>10280</v>
      </c>
      <c r="C4285" s="6" t="s">
        <v>371</v>
      </c>
      <c r="D4285">
        <v>49</v>
      </c>
      <c r="E4285" t="s">
        <v>54</v>
      </c>
      <c r="F4285" t="s">
        <v>106</v>
      </c>
      <c r="G4285" t="s">
        <v>87</v>
      </c>
      <c r="H4285" t="s">
        <v>82</v>
      </c>
      <c r="I4285" t="s">
        <v>57</v>
      </c>
      <c r="J4285" t="s">
        <v>82</v>
      </c>
      <c r="K4285" t="s">
        <v>82</v>
      </c>
      <c r="O4285" t="s">
        <v>70</v>
      </c>
      <c r="P4285" t="s">
        <v>87</v>
      </c>
      <c r="Q4285" t="s">
        <v>82</v>
      </c>
      <c r="R4285" t="s">
        <v>57</v>
      </c>
      <c r="S4285" t="s">
        <v>10281</v>
      </c>
      <c r="W4285" t="s">
        <v>42</v>
      </c>
      <c r="AC4285" t="s">
        <v>42</v>
      </c>
      <c r="AK4285" t="s">
        <v>42</v>
      </c>
      <c r="AL4285" t="s">
        <v>43</v>
      </c>
    </row>
    <row r="4286" spans="1:38" x14ac:dyDescent="0.25">
      <c r="A4286">
        <v>4284</v>
      </c>
      <c r="B4286" t="s">
        <v>10282</v>
      </c>
      <c r="C4286" s="6" t="s">
        <v>5170</v>
      </c>
      <c r="D4286">
        <v>27</v>
      </c>
      <c r="E4286" t="s">
        <v>54</v>
      </c>
      <c r="F4286" t="s">
        <v>55</v>
      </c>
      <c r="G4286" t="s">
        <v>520</v>
      </c>
      <c r="H4286" t="s">
        <v>82</v>
      </c>
      <c r="I4286" t="s">
        <v>57</v>
      </c>
      <c r="J4286" t="s">
        <v>520</v>
      </c>
      <c r="K4286" t="s">
        <v>82</v>
      </c>
      <c r="L4286" t="s">
        <v>70</v>
      </c>
      <c r="N4286" t="s">
        <v>59</v>
      </c>
      <c r="O4286" t="s">
        <v>70</v>
      </c>
      <c r="P4286" t="s">
        <v>520</v>
      </c>
      <c r="Q4286" t="s">
        <v>82</v>
      </c>
      <c r="R4286" t="s">
        <v>57</v>
      </c>
      <c r="S4286" t="s">
        <v>10283</v>
      </c>
      <c r="V4286" t="s">
        <v>42</v>
      </c>
      <c r="W4286" t="s">
        <v>42</v>
      </c>
      <c r="AC4286" t="s">
        <v>42</v>
      </c>
      <c r="AL4286" t="s">
        <v>43</v>
      </c>
    </row>
    <row r="4287" spans="1:38" x14ac:dyDescent="0.25">
      <c r="A4287">
        <v>4285</v>
      </c>
      <c r="B4287" t="s">
        <v>10284</v>
      </c>
      <c r="C4287" s="6" t="s">
        <v>4021</v>
      </c>
      <c r="D4287">
        <v>27</v>
      </c>
      <c r="E4287" t="s">
        <v>54</v>
      </c>
      <c r="F4287" t="s">
        <v>55</v>
      </c>
      <c r="G4287" t="s">
        <v>10285</v>
      </c>
      <c r="H4287" t="s">
        <v>2510</v>
      </c>
      <c r="J4287" t="s">
        <v>469</v>
      </c>
      <c r="K4287" t="s">
        <v>202</v>
      </c>
      <c r="L4287" t="s">
        <v>50</v>
      </c>
      <c r="N4287" t="s">
        <v>269</v>
      </c>
      <c r="O4287" t="s">
        <v>110</v>
      </c>
      <c r="S4287" t="s">
        <v>308</v>
      </c>
      <c r="U4287" t="s">
        <v>42</v>
      </c>
      <c r="V4287" t="s">
        <v>42</v>
      </c>
      <c r="AL4287" t="s">
        <v>43</v>
      </c>
    </row>
    <row r="4288" spans="1:38" x14ac:dyDescent="0.25">
      <c r="A4288">
        <v>4286</v>
      </c>
      <c r="B4288" t="s">
        <v>10286</v>
      </c>
      <c r="C4288" s="6" t="s">
        <v>3758</v>
      </c>
      <c r="D4288">
        <v>23</v>
      </c>
      <c r="E4288" t="s">
        <v>54</v>
      </c>
      <c r="F4288" t="s">
        <v>55</v>
      </c>
      <c r="G4288" t="s">
        <v>150</v>
      </c>
      <c r="H4288" t="s">
        <v>93</v>
      </c>
      <c r="I4288" t="s">
        <v>57</v>
      </c>
      <c r="J4288" t="s">
        <v>150</v>
      </c>
      <c r="K4288" t="s">
        <v>93</v>
      </c>
      <c r="L4288" t="s">
        <v>70</v>
      </c>
      <c r="N4288" t="s">
        <v>59</v>
      </c>
      <c r="O4288" t="s">
        <v>70</v>
      </c>
      <c r="P4288" t="s">
        <v>150</v>
      </c>
      <c r="Q4288" t="s">
        <v>93</v>
      </c>
      <c r="R4288" t="s">
        <v>57</v>
      </c>
      <c r="S4288" t="s">
        <v>5445</v>
      </c>
      <c r="W4288" t="s">
        <v>42</v>
      </c>
      <c r="AL4288" t="s">
        <v>43</v>
      </c>
    </row>
    <row r="4289" spans="1:38" x14ac:dyDescent="0.25">
      <c r="A4289">
        <v>4287</v>
      </c>
      <c r="B4289" t="s">
        <v>10287</v>
      </c>
      <c r="C4289" s="6" t="s">
        <v>10288</v>
      </c>
      <c r="D4289">
        <v>22</v>
      </c>
      <c r="E4289" t="s">
        <v>46</v>
      </c>
      <c r="F4289" t="s">
        <v>55</v>
      </c>
      <c r="G4289" t="s">
        <v>58</v>
      </c>
      <c r="H4289" t="s">
        <v>49</v>
      </c>
      <c r="J4289" t="s">
        <v>58</v>
      </c>
      <c r="K4289" t="s">
        <v>49</v>
      </c>
      <c r="L4289" t="s">
        <v>50</v>
      </c>
      <c r="N4289" t="s">
        <v>83</v>
      </c>
      <c r="O4289" t="s">
        <v>70</v>
      </c>
      <c r="S4289" t="s">
        <v>2321</v>
      </c>
      <c r="V4289" t="s">
        <v>42</v>
      </c>
      <c r="Y4289" t="s">
        <v>42</v>
      </c>
      <c r="AL4289" t="s">
        <v>43</v>
      </c>
    </row>
    <row r="4290" spans="1:38" x14ac:dyDescent="0.25">
      <c r="A4290">
        <v>4288</v>
      </c>
      <c r="B4290" t="s">
        <v>10289</v>
      </c>
      <c r="C4290" s="6" t="s">
        <v>1386</v>
      </c>
      <c r="D4290">
        <v>33</v>
      </c>
      <c r="E4290" t="s">
        <v>46</v>
      </c>
      <c r="F4290" t="s">
        <v>55</v>
      </c>
      <c r="G4290" t="s">
        <v>245</v>
      </c>
      <c r="H4290" t="s">
        <v>93</v>
      </c>
      <c r="I4290" t="s">
        <v>57</v>
      </c>
      <c r="J4290" t="s">
        <v>93</v>
      </c>
      <c r="K4290" t="s">
        <v>93</v>
      </c>
      <c r="L4290" t="s">
        <v>50</v>
      </c>
      <c r="N4290" t="s">
        <v>59</v>
      </c>
      <c r="O4290" t="s">
        <v>34</v>
      </c>
      <c r="P4290" t="s">
        <v>245</v>
      </c>
      <c r="Q4290" t="s">
        <v>93</v>
      </c>
      <c r="R4290" t="s">
        <v>57</v>
      </c>
      <c r="S4290" t="s">
        <v>10290</v>
      </c>
      <c r="U4290" t="s">
        <v>42</v>
      </c>
      <c r="AC4290" t="s">
        <v>42</v>
      </c>
      <c r="AL4290" t="s">
        <v>43</v>
      </c>
    </row>
    <row r="4291" spans="1:38" x14ac:dyDescent="0.25">
      <c r="A4291">
        <v>4289</v>
      </c>
      <c r="B4291" t="s">
        <v>10291</v>
      </c>
      <c r="C4291" s="6" t="s">
        <v>4387</v>
      </c>
      <c r="D4291">
        <v>24</v>
      </c>
      <c r="E4291" t="s">
        <v>46</v>
      </c>
      <c r="F4291" t="s">
        <v>55</v>
      </c>
      <c r="G4291" t="s">
        <v>107</v>
      </c>
      <c r="H4291" t="s">
        <v>49</v>
      </c>
      <c r="I4291" t="s">
        <v>57</v>
      </c>
      <c r="J4291" t="s">
        <v>107</v>
      </c>
      <c r="K4291" t="s">
        <v>49</v>
      </c>
      <c r="L4291" t="s">
        <v>70</v>
      </c>
      <c r="N4291" t="s">
        <v>59</v>
      </c>
      <c r="O4291" t="s">
        <v>70</v>
      </c>
      <c r="P4291" t="s">
        <v>107</v>
      </c>
      <c r="Q4291" t="s">
        <v>49</v>
      </c>
      <c r="S4291" t="s">
        <v>10292</v>
      </c>
      <c r="W4291" t="s">
        <v>42</v>
      </c>
      <c r="X4291" t="s">
        <v>42</v>
      </c>
      <c r="AK4291" t="s">
        <v>42</v>
      </c>
      <c r="AL4291" t="s">
        <v>43</v>
      </c>
    </row>
    <row r="4292" spans="1:38" x14ac:dyDescent="0.25">
      <c r="A4292">
        <v>4290</v>
      </c>
      <c r="B4292" t="s">
        <v>10293</v>
      </c>
      <c r="C4292" s="6" t="s">
        <v>10294</v>
      </c>
      <c r="D4292">
        <v>56</v>
      </c>
      <c r="E4292" t="s">
        <v>46</v>
      </c>
      <c r="F4292" t="s">
        <v>47</v>
      </c>
      <c r="G4292" t="s">
        <v>208</v>
      </c>
      <c r="H4292" t="s">
        <v>93</v>
      </c>
      <c r="J4292" t="s">
        <v>208</v>
      </c>
      <c r="K4292" t="s">
        <v>93</v>
      </c>
      <c r="L4292" t="s">
        <v>70</v>
      </c>
      <c r="N4292" t="s">
        <v>59</v>
      </c>
      <c r="O4292" t="s">
        <v>60</v>
      </c>
      <c r="S4292" t="s">
        <v>873</v>
      </c>
      <c r="V4292" t="s">
        <v>42</v>
      </c>
      <c r="AL4292" t="s">
        <v>43</v>
      </c>
    </row>
    <row r="4293" spans="1:38" x14ac:dyDescent="0.25">
      <c r="A4293">
        <v>4291</v>
      </c>
      <c r="B4293" t="s">
        <v>10295</v>
      </c>
      <c r="C4293" s="6" t="s">
        <v>10296</v>
      </c>
      <c r="D4293">
        <v>57</v>
      </c>
      <c r="E4293" t="s">
        <v>46</v>
      </c>
      <c r="F4293" t="s">
        <v>55</v>
      </c>
      <c r="G4293" t="s">
        <v>93</v>
      </c>
      <c r="H4293" t="s">
        <v>93</v>
      </c>
      <c r="I4293" t="s">
        <v>57</v>
      </c>
      <c r="J4293" t="s">
        <v>93</v>
      </c>
      <c r="K4293" t="s">
        <v>93</v>
      </c>
      <c r="L4293" t="s">
        <v>70</v>
      </c>
      <c r="N4293" t="s">
        <v>166</v>
      </c>
      <c r="O4293" t="s">
        <v>70</v>
      </c>
      <c r="P4293" t="s">
        <v>93</v>
      </c>
      <c r="Q4293" t="s">
        <v>93</v>
      </c>
      <c r="S4293" t="s">
        <v>10297</v>
      </c>
      <c r="U4293" t="s">
        <v>42</v>
      </c>
      <c r="V4293" t="s">
        <v>42</v>
      </c>
      <c r="W4293" t="s">
        <v>42</v>
      </c>
      <c r="X4293" t="s">
        <v>42</v>
      </c>
      <c r="AK4293" t="s">
        <v>42</v>
      </c>
      <c r="AL4293" t="s">
        <v>43</v>
      </c>
    </row>
    <row r="4294" spans="1:38" x14ac:dyDescent="0.25">
      <c r="A4294">
        <v>4292</v>
      </c>
      <c r="B4294" t="s">
        <v>10298</v>
      </c>
      <c r="C4294" s="6" t="s">
        <v>10191</v>
      </c>
      <c r="D4294">
        <v>45</v>
      </c>
      <c r="E4294" t="s">
        <v>46</v>
      </c>
      <c r="F4294" t="s">
        <v>55</v>
      </c>
      <c r="G4294" t="s">
        <v>628</v>
      </c>
      <c r="H4294" t="s">
        <v>49</v>
      </c>
      <c r="I4294" t="s">
        <v>57</v>
      </c>
      <c r="J4294" t="s">
        <v>628</v>
      </c>
      <c r="K4294" t="s">
        <v>49</v>
      </c>
      <c r="L4294" t="s">
        <v>70</v>
      </c>
      <c r="N4294" t="s">
        <v>170</v>
      </c>
      <c r="O4294" t="s">
        <v>70</v>
      </c>
      <c r="P4294" t="s">
        <v>628</v>
      </c>
      <c r="Q4294" t="s">
        <v>49</v>
      </c>
      <c r="R4294" t="s">
        <v>57</v>
      </c>
      <c r="S4294" t="s">
        <v>10299</v>
      </c>
      <c r="W4294" t="s">
        <v>42</v>
      </c>
      <c r="AD4294" t="s">
        <v>42</v>
      </c>
      <c r="AL4294" t="s">
        <v>43</v>
      </c>
    </row>
    <row r="4295" spans="1:38" x14ac:dyDescent="0.25">
      <c r="A4295">
        <v>4293</v>
      </c>
      <c r="B4295" t="s">
        <v>10300</v>
      </c>
      <c r="C4295" s="6" t="s">
        <v>10301</v>
      </c>
      <c r="D4295">
        <v>51</v>
      </c>
      <c r="E4295" t="s">
        <v>54</v>
      </c>
      <c r="F4295" t="s">
        <v>55</v>
      </c>
      <c r="G4295" t="s">
        <v>525</v>
      </c>
      <c r="H4295" t="s">
        <v>93</v>
      </c>
      <c r="I4295" t="s">
        <v>57</v>
      </c>
      <c r="J4295" t="s">
        <v>93</v>
      </c>
      <c r="K4295" t="s">
        <v>93</v>
      </c>
      <c r="L4295" t="s">
        <v>50</v>
      </c>
      <c r="N4295" t="s">
        <v>10302</v>
      </c>
      <c r="O4295" t="s">
        <v>70</v>
      </c>
      <c r="P4295" t="s">
        <v>525</v>
      </c>
      <c r="Q4295" t="s">
        <v>93</v>
      </c>
      <c r="R4295" t="s">
        <v>57</v>
      </c>
      <c r="S4295" t="s">
        <v>10303</v>
      </c>
      <c r="AE4295" t="s">
        <v>42</v>
      </c>
      <c r="AF4295" t="s">
        <v>42</v>
      </c>
      <c r="AL4295" t="s">
        <v>43</v>
      </c>
    </row>
    <row r="4296" spans="1:38" x14ac:dyDescent="0.25">
      <c r="A4296">
        <v>4294</v>
      </c>
      <c r="B4296" t="s">
        <v>10304</v>
      </c>
      <c r="C4296" s="6" t="s">
        <v>368</v>
      </c>
      <c r="D4296">
        <v>59</v>
      </c>
      <c r="E4296" t="s">
        <v>46</v>
      </c>
      <c r="F4296" t="s">
        <v>106</v>
      </c>
      <c r="G4296" t="s">
        <v>82</v>
      </c>
      <c r="H4296" t="s">
        <v>82</v>
      </c>
      <c r="I4296" t="s">
        <v>57</v>
      </c>
      <c r="J4296" t="s">
        <v>82</v>
      </c>
      <c r="K4296" t="s">
        <v>82</v>
      </c>
      <c r="L4296" t="s">
        <v>50</v>
      </c>
      <c r="N4296" t="s">
        <v>59</v>
      </c>
      <c r="O4296" t="s">
        <v>70</v>
      </c>
      <c r="P4296" t="s">
        <v>82</v>
      </c>
      <c r="Q4296" t="s">
        <v>82</v>
      </c>
      <c r="S4296" t="s">
        <v>10305</v>
      </c>
      <c r="T4296" t="s">
        <v>10306</v>
      </c>
      <c r="V4296" t="s">
        <v>42</v>
      </c>
      <c r="W4296" t="s">
        <v>42</v>
      </c>
      <c r="X4296" t="s">
        <v>42</v>
      </c>
      <c r="AD4296" t="s">
        <v>42</v>
      </c>
      <c r="AK4296" t="s">
        <v>42</v>
      </c>
      <c r="AL4296" t="s">
        <v>43</v>
      </c>
    </row>
    <row r="4297" spans="1:38" x14ac:dyDescent="0.25">
      <c r="A4297">
        <v>4295</v>
      </c>
      <c r="B4297" t="s">
        <v>10307</v>
      </c>
      <c r="C4297" s="6" t="s">
        <v>8252</v>
      </c>
      <c r="D4297">
        <v>56</v>
      </c>
      <c r="E4297" t="s">
        <v>46</v>
      </c>
      <c r="F4297" t="s">
        <v>47</v>
      </c>
      <c r="G4297" t="s">
        <v>82</v>
      </c>
      <c r="J4297" t="s">
        <v>82</v>
      </c>
      <c r="K4297" t="s">
        <v>82</v>
      </c>
      <c r="L4297" t="s">
        <v>50</v>
      </c>
      <c r="N4297" t="s">
        <v>59</v>
      </c>
      <c r="O4297" t="s">
        <v>70</v>
      </c>
      <c r="S4297" t="s">
        <v>51</v>
      </c>
      <c r="V4297" t="s">
        <v>42</v>
      </c>
    </row>
    <row r="4298" spans="1:38" x14ac:dyDescent="0.25">
      <c r="A4298">
        <v>4296</v>
      </c>
      <c r="B4298" t="s">
        <v>10308</v>
      </c>
      <c r="C4298" s="6" t="s">
        <v>10309</v>
      </c>
      <c r="D4298">
        <v>53</v>
      </c>
      <c r="E4298" t="s">
        <v>46</v>
      </c>
      <c r="F4298" t="s">
        <v>106</v>
      </c>
      <c r="G4298" t="s">
        <v>146</v>
      </c>
      <c r="H4298" t="s">
        <v>49</v>
      </c>
      <c r="I4298" t="s">
        <v>57</v>
      </c>
      <c r="J4298" t="s">
        <v>146</v>
      </c>
      <c r="K4298" t="s">
        <v>49</v>
      </c>
      <c r="L4298" t="s">
        <v>70</v>
      </c>
      <c r="N4298" t="s">
        <v>59</v>
      </c>
      <c r="O4298" t="s">
        <v>70</v>
      </c>
      <c r="P4298" t="s">
        <v>146</v>
      </c>
      <c r="Q4298" t="s">
        <v>49</v>
      </c>
      <c r="S4298" t="s">
        <v>10310</v>
      </c>
      <c r="U4298" t="s">
        <v>42</v>
      </c>
      <c r="W4298" t="s">
        <v>42</v>
      </c>
      <c r="AA4298" t="s">
        <v>42</v>
      </c>
      <c r="AK4298" t="s">
        <v>42</v>
      </c>
      <c r="AL4298" t="s">
        <v>43</v>
      </c>
    </row>
    <row r="4299" spans="1:38" x14ac:dyDescent="0.25">
      <c r="A4299">
        <v>4297</v>
      </c>
      <c r="B4299" t="s">
        <v>10311</v>
      </c>
      <c r="C4299" s="6" t="s">
        <v>398</v>
      </c>
      <c r="D4299">
        <v>39</v>
      </c>
      <c r="E4299" t="s">
        <v>46</v>
      </c>
      <c r="F4299" t="s">
        <v>55</v>
      </c>
      <c r="G4299" t="s">
        <v>422</v>
      </c>
      <c r="H4299" t="s">
        <v>82</v>
      </c>
      <c r="I4299" t="s">
        <v>57</v>
      </c>
      <c r="J4299" t="s">
        <v>422</v>
      </c>
      <c r="K4299" t="s">
        <v>82</v>
      </c>
      <c r="L4299" t="s">
        <v>70</v>
      </c>
      <c r="N4299" t="s">
        <v>59</v>
      </c>
      <c r="O4299" t="s">
        <v>411</v>
      </c>
      <c r="P4299" t="s">
        <v>422</v>
      </c>
      <c r="Q4299" t="s">
        <v>82</v>
      </c>
      <c r="R4299" t="s">
        <v>57</v>
      </c>
      <c r="S4299" t="s">
        <v>412</v>
      </c>
      <c r="W4299" t="s">
        <v>42</v>
      </c>
      <c r="AL4299" t="s">
        <v>43</v>
      </c>
    </row>
    <row r="4300" spans="1:38" x14ac:dyDescent="0.25">
      <c r="A4300">
        <v>4298</v>
      </c>
      <c r="B4300" t="s">
        <v>10312</v>
      </c>
      <c r="C4300" s="6" t="s">
        <v>969</v>
      </c>
      <c r="D4300">
        <v>32</v>
      </c>
      <c r="E4300" t="s">
        <v>54</v>
      </c>
      <c r="F4300" t="s">
        <v>55</v>
      </c>
      <c r="J4300" t="s">
        <v>58</v>
      </c>
      <c r="L4300" t="s">
        <v>34</v>
      </c>
      <c r="M4300" t="s">
        <v>10313</v>
      </c>
      <c r="N4300" t="s">
        <v>69</v>
      </c>
      <c r="O4300" t="s">
        <v>298</v>
      </c>
      <c r="P4300" t="s">
        <v>58</v>
      </c>
      <c r="S4300" t="s">
        <v>10314</v>
      </c>
      <c r="U4300" t="s">
        <v>42</v>
      </c>
      <c r="V4300" t="s">
        <v>42</v>
      </c>
      <c r="W4300" t="s">
        <v>42</v>
      </c>
      <c r="AD4300" t="s">
        <v>42</v>
      </c>
      <c r="AK4300" t="s">
        <v>42</v>
      </c>
      <c r="AL4300" t="s">
        <v>43</v>
      </c>
    </row>
    <row r="4301" spans="1:38" x14ac:dyDescent="0.25">
      <c r="A4301">
        <v>4299</v>
      </c>
      <c r="B4301" t="s">
        <v>10315</v>
      </c>
      <c r="C4301" s="6" t="s">
        <v>1442</v>
      </c>
      <c r="D4301">
        <v>45</v>
      </c>
      <c r="E4301" t="s">
        <v>54</v>
      </c>
      <c r="F4301" t="s">
        <v>55</v>
      </c>
      <c r="G4301" t="s">
        <v>267</v>
      </c>
      <c r="H4301" t="s">
        <v>142</v>
      </c>
      <c r="I4301" t="s">
        <v>57</v>
      </c>
      <c r="J4301" t="s">
        <v>3278</v>
      </c>
      <c r="K4301" t="s">
        <v>142</v>
      </c>
      <c r="L4301" t="s">
        <v>34</v>
      </c>
      <c r="M4301" t="s">
        <v>10316</v>
      </c>
      <c r="N4301" t="s">
        <v>350</v>
      </c>
      <c r="O4301" t="s">
        <v>287</v>
      </c>
      <c r="P4301" t="s">
        <v>3278</v>
      </c>
      <c r="Q4301" t="s">
        <v>142</v>
      </c>
      <c r="S4301" t="s">
        <v>10317</v>
      </c>
      <c r="V4301" t="s">
        <v>42</v>
      </c>
      <c r="W4301" t="s">
        <v>42</v>
      </c>
      <c r="AA4301" t="s">
        <v>42</v>
      </c>
      <c r="AC4301" t="s">
        <v>42</v>
      </c>
      <c r="AK4301" t="s">
        <v>42</v>
      </c>
      <c r="AL4301" t="s">
        <v>43</v>
      </c>
    </row>
    <row r="4302" spans="1:38" x14ac:dyDescent="0.25">
      <c r="A4302">
        <v>4300</v>
      </c>
      <c r="B4302" t="s">
        <v>10318</v>
      </c>
      <c r="C4302" s="6" t="s">
        <v>10319</v>
      </c>
      <c r="D4302">
        <v>45</v>
      </c>
      <c r="E4302" t="s">
        <v>54</v>
      </c>
      <c r="G4302" t="s">
        <v>422</v>
      </c>
      <c r="H4302" t="s">
        <v>82</v>
      </c>
      <c r="I4302" t="s">
        <v>57</v>
      </c>
      <c r="J4302" t="s">
        <v>422</v>
      </c>
      <c r="L4302" t="s">
        <v>50</v>
      </c>
      <c r="N4302" t="s">
        <v>59</v>
      </c>
      <c r="O4302" t="s">
        <v>287</v>
      </c>
      <c r="P4302" t="s">
        <v>422</v>
      </c>
      <c r="S4302" t="s">
        <v>10320</v>
      </c>
      <c r="AC4302" t="s">
        <v>42</v>
      </c>
      <c r="AD4302" t="s">
        <v>42</v>
      </c>
      <c r="AK4302" t="s">
        <v>42</v>
      </c>
      <c r="AL4302" t="s">
        <v>43</v>
      </c>
    </row>
    <row r="4303" spans="1:38" x14ac:dyDescent="0.25">
      <c r="A4303">
        <v>4301</v>
      </c>
      <c r="B4303" t="s">
        <v>10321</v>
      </c>
      <c r="C4303" s="6" t="s">
        <v>1513</v>
      </c>
      <c r="D4303">
        <v>32</v>
      </c>
      <c r="E4303" t="s">
        <v>46</v>
      </c>
      <c r="F4303" t="s">
        <v>55</v>
      </c>
      <c r="G4303" t="s">
        <v>2153</v>
      </c>
      <c r="H4303" t="s">
        <v>82</v>
      </c>
      <c r="I4303" t="s">
        <v>57</v>
      </c>
      <c r="J4303" t="s">
        <v>842</v>
      </c>
      <c r="K4303" t="s">
        <v>82</v>
      </c>
      <c r="L4303" t="s">
        <v>34</v>
      </c>
      <c r="M4303" t="s">
        <v>951</v>
      </c>
      <c r="N4303" t="s">
        <v>59</v>
      </c>
      <c r="O4303" t="s">
        <v>287</v>
      </c>
      <c r="P4303" t="s">
        <v>842</v>
      </c>
      <c r="Q4303" t="s">
        <v>82</v>
      </c>
      <c r="R4303" t="s">
        <v>57</v>
      </c>
      <c r="S4303" t="s">
        <v>412</v>
      </c>
      <c r="W4303" t="s">
        <v>42</v>
      </c>
      <c r="AL4303" t="s">
        <v>43</v>
      </c>
    </row>
    <row r="4304" spans="1:38" x14ac:dyDescent="0.25">
      <c r="A4304">
        <v>4302</v>
      </c>
      <c r="B4304" t="s">
        <v>10322</v>
      </c>
      <c r="C4304" s="6" t="s">
        <v>2736</v>
      </c>
      <c r="D4304">
        <v>46</v>
      </c>
      <c r="E4304" t="s">
        <v>46</v>
      </c>
      <c r="F4304" t="s">
        <v>55</v>
      </c>
      <c r="G4304" t="s">
        <v>496</v>
      </c>
      <c r="H4304" t="s">
        <v>101</v>
      </c>
      <c r="J4304" t="s">
        <v>101</v>
      </c>
      <c r="K4304" t="s">
        <v>101</v>
      </c>
      <c r="L4304" t="s">
        <v>50</v>
      </c>
      <c r="N4304" t="s">
        <v>102</v>
      </c>
      <c r="O4304" t="s">
        <v>70</v>
      </c>
      <c r="S4304" t="s">
        <v>111</v>
      </c>
      <c r="U4304" t="s">
        <v>42</v>
      </c>
      <c r="AA4304" t="s">
        <v>42</v>
      </c>
      <c r="AL4304" t="s">
        <v>43</v>
      </c>
    </row>
    <row r="4305" spans="1:38" x14ac:dyDescent="0.25">
      <c r="A4305">
        <v>4303</v>
      </c>
      <c r="B4305" t="s">
        <v>10323</v>
      </c>
      <c r="C4305" s="6" t="s">
        <v>7589</v>
      </c>
      <c r="D4305">
        <v>49</v>
      </c>
      <c r="E4305" t="s">
        <v>54</v>
      </c>
      <c r="F4305" t="s">
        <v>55</v>
      </c>
      <c r="G4305" t="s">
        <v>201</v>
      </c>
      <c r="J4305" t="s">
        <v>201</v>
      </c>
      <c r="K4305" t="s">
        <v>202</v>
      </c>
      <c r="L4305" t="s">
        <v>70</v>
      </c>
      <c r="N4305" t="s">
        <v>5303</v>
      </c>
      <c r="O4305" t="s">
        <v>70</v>
      </c>
      <c r="S4305" t="s">
        <v>10324</v>
      </c>
      <c r="U4305" t="s">
        <v>42</v>
      </c>
      <c r="Y4305" t="s">
        <v>42</v>
      </c>
      <c r="AA4305" t="s">
        <v>42</v>
      </c>
      <c r="AL4305" t="s">
        <v>43</v>
      </c>
    </row>
    <row r="4306" spans="1:38" x14ac:dyDescent="0.25">
      <c r="A4306">
        <v>4304</v>
      </c>
      <c r="B4306" t="s">
        <v>10325</v>
      </c>
      <c r="C4306" s="6" t="s">
        <v>6061</v>
      </c>
      <c r="D4306">
        <v>48</v>
      </c>
      <c r="E4306" t="s">
        <v>54</v>
      </c>
      <c r="F4306" t="s">
        <v>55</v>
      </c>
      <c r="J4306" t="s">
        <v>2091</v>
      </c>
      <c r="L4306" t="s">
        <v>34</v>
      </c>
      <c r="N4306" t="s">
        <v>170</v>
      </c>
      <c r="O4306" t="s">
        <v>110</v>
      </c>
      <c r="P4306" t="s">
        <v>2091</v>
      </c>
      <c r="Q4306" t="s">
        <v>82</v>
      </c>
      <c r="S4306" t="s">
        <v>10326</v>
      </c>
      <c r="U4306" t="s">
        <v>42</v>
      </c>
      <c r="V4306" t="s">
        <v>42</v>
      </c>
      <c r="W4306" t="s">
        <v>42</v>
      </c>
      <c r="X4306" t="s">
        <v>42</v>
      </c>
      <c r="AE4306" t="s">
        <v>42</v>
      </c>
      <c r="AK4306" t="s">
        <v>42</v>
      </c>
      <c r="AL4306" t="s">
        <v>43</v>
      </c>
    </row>
    <row r="4307" spans="1:38" x14ac:dyDescent="0.25">
      <c r="A4307">
        <v>4305</v>
      </c>
      <c r="B4307" t="s">
        <v>10327</v>
      </c>
      <c r="C4307" s="6" t="s">
        <v>4613</v>
      </c>
      <c r="D4307">
        <v>33</v>
      </c>
      <c r="E4307" t="s">
        <v>54</v>
      </c>
      <c r="F4307" t="s">
        <v>55</v>
      </c>
      <c r="G4307" t="s">
        <v>93</v>
      </c>
      <c r="H4307" t="s">
        <v>93</v>
      </c>
      <c r="I4307" t="s">
        <v>57</v>
      </c>
      <c r="J4307" t="s">
        <v>136</v>
      </c>
      <c r="K4307" t="s">
        <v>137</v>
      </c>
      <c r="L4307" t="s">
        <v>34</v>
      </c>
      <c r="O4307" t="s">
        <v>6675</v>
      </c>
      <c r="P4307" t="s">
        <v>136</v>
      </c>
      <c r="Q4307" t="s">
        <v>137</v>
      </c>
      <c r="R4307" t="s">
        <v>57</v>
      </c>
      <c r="S4307" t="s">
        <v>10328</v>
      </c>
      <c r="U4307" t="s">
        <v>42</v>
      </c>
      <c r="V4307" t="s">
        <v>42</v>
      </c>
      <c r="AC4307" t="s">
        <v>42</v>
      </c>
      <c r="AE4307" t="s">
        <v>42</v>
      </c>
      <c r="AK4307" t="s">
        <v>42</v>
      </c>
      <c r="AL4307" t="s">
        <v>43</v>
      </c>
    </row>
    <row r="4308" spans="1:38" x14ac:dyDescent="0.25">
      <c r="A4308">
        <v>4306</v>
      </c>
      <c r="B4308" t="s">
        <v>10329</v>
      </c>
      <c r="C4308" s="6" t="s">
        <v>4108</v>
      </c>
      <c r="D4308">
        <v>53</v>
      </c>
      <c r="E4308" t="s">
        <v>54</v>
      </c>
      <c r="F4308" t="s">
        <v>55</v>
      </c>
      <c r="G4308" t="s">
        <v>260</v>
      </c>
      <c r="H4308" t="s">
        <v>49</v>
      </c>
      <c r="I4308" t="s">
        <v>57</v>
      </c>
      <c r="J4308" t="s">
        <v>260</v>
      </c>
      <c r="K4308" t="s">
        <v>49</v>
      </c>
      <c r="L4308" t="s">
        <v>70</v>
      </c>
      <c r="O4308" t="s">
        <v>70</v>
      </c>
      <c r="P4308" t="s">
        <v>260</v>
      </c>
      <c r="Q4308" t="s">
        <v>49</v>
      </c>
      <c r="R4308" t="s">
        <v>57</v>
      </c>
      <c r="S4308" t="s">
        <v>342</v>
      </c>
      <c r="U4308" t="s">
        <v>42</v>
      </c>
      <c r="AK4308" t="s">
        <v>42</v>
      </c>
      <c r="AL4308" t="s">
        <v>43</v>
      </c>
    </row>
    <row r="4309" spans="1:38" x14ac:dyDescent="0.25">
      <c r="A4309">
        <v>4307</v>
      </c>
      <c r="B4309" t="s">
        <v>10330</v>
      </c>
      <c r="C4309" s="6" t="s">
        <v>4499</v>
      </c>
      <c r="D4309">
        <v>40</v>
      </c>
      <c r="E4309" t="s">
        <v>46</v>
      </c>
      <c r="F4309" t="s">
        <v>55</v>
      </c>
      <c r="G4309" t="s">
        <v>1131</v>
      </c>
      <c r="H4309" t="s">
        <v>101</v>
      </c>
      <c r="I4309" t="s">
        <v>57</v>
      </c>
      <c r="J4309" t="s">
        <v>341</v>
      </c>
      <c r="L4309" t="s">
        <v>50</v>
      </c>
      <c r="N4309" t="s">
        <v>59</v>
      </c>
      <c r="O4309" t="s">
        <v>70</v>
      </c>
      <c r="P4309" t="s">
        <v>1131</v>
      </c>
      <c r="S4309" t="s">
        <v>10331</v>
      </c>
      <c r="U4309" t="s">
        <v>42</v>
      </c>
      <c r="AK4309" t="s">
        <v>42</v>
      </c>
      <c r="AL4309" t="s">
        <v>43</v>
      </c>
    </row>
    <row r="4310" spans="1:38" x14ac:dyDescent="0.25">
      <c r="A4310">
        <v>4308</v>
      </c>
      <c r="B4310" t="s">
        <v>10332</v>
      </c>
      <c r="C4310" s="6" t="s">
        <v>3848</v>
      </c>
      <c r="D4310">
        <v>45</v>
      </c>
      <c r="E4310" t="s">
        <v>46</v>
      </c>
      <c r="F4310" t="s">
        <v>55</v>
      </c>
      <c r="G4310" t="s">
        <v>944</v>
      </c>
      <c r="H4310" t="s">
        <v>101</v>
      </c>
      <c r="I4310" t="s">
        <v>57</v>
      </c>
      <c r="J4310" t="s">
        <v>944</v>
      </c>
      <c r="L4310" t="s">
        <v>70</v>
      </c>
      <c r="N4310" t="s">
        <v>10333</v>
      </c>
      <c r="O4310" t="s">
        <v>70</v>
      </c>
      <c r="P4310" t="s">
        <v>944</v>
      </c>
      <c r="S4310" t="s">
        <v>412</v>
      </c>
      <c r="W4310" t="s">
        <v>42</v>
      </c>
      <c r="AK4310" t="s">
        <v>42</v>
      </c>
      <c r="AL4310" t="s">
        <v>43</v>
      </c>
    </row>
    <row r="4311" spans="1:38" x14ac:dyDescent="0.25">
      <c r="A4311">
        <v>4309</v>
      </c>
      <c r="B4311" t="s">
        <v>10334</v>
      </c>
      <c r="C4311" s="6" t="s">
        <v>417</v>
      </c>
      <c r="D4311">
        <v>56</v>
      </c>
      <c r="E4311" t="s">
        <v>46</v>
      </c>
      <c r="F4311" t="s">
        <v>47</v>
      </c>
      <c r="G4311" t="s">
        <v>749</v>
      </c>
      <c r="H4311" t="s">
        <v>82</v>
      </c>
      <c r="I4311" t="s">
        <v>57</v>
      </c>
      <c r="J4311" t="s">
        <v>749</v>
      </c>
      <c r="L4311" t="s">
        <v>70</v>
      </c>
      <c r="N4311" t="s">
        <v>69</v>
      </c>
      <c r="O4311" t="s">
        <v>70</v>
      </c>
      <c r="P4311" t="s">
        <v>749</v>
      </c>
      <c r="S4311" t="s">
        <v>10335</v>
      </c>
      <c r="V4311" t="s">
        <v>42</v>
      </c>
      <c r="Y4311" t="s">
        <v>42</v>
      </c>
      <c r="AA4311" t="s">
        <v>42</v>
      </c>
      <c r="AC4311" t="s">
        <v>42</v>
      </c>
      <c r="AK4311" t="s">
        <v>42</v>
      </c>
      <c r="AL4311" t="s">
        <v>43</v>
      </c>
    </row>
    <row r="4312" spans="1:38" x14ac:dyDescent="0.25">
      <c r="A4312">
        <v>4310</v>
      </c>
      <c r="B4312" t="s">
        <v>10336</v>
      </c>
      <c r="C4312" s="6" t="s">
        <v>333</v>
      </c>
      <c r="D4312">
        <v>48</v>
      </c>
      <c r="E4312" t="s">
        <v>46</v>
      </c>
      <c r="F4312" t="s">
        <v>55</v>
      </c>
      <c r="J4312" t="s">
        <v>836</v>
      </c>
      <c r="K4312" t="s">
        <v>82</v>
      </c>
      <c r="L4312" t="s">
        <v>34</v>
      </c>
      <c r="M4312" t="s">
        <v>210</v>
      </c>
      <c r="N4312" t="s">
        <v>59</v>
      </c>
      <c r="O4312" t="s">
        <v>210</v>
      </c>
      <c r="P4312" t="s">
        <v>836</v>
      </c>
      <c r="Q4312" t="s">
        <v>82</v>
      </c>
      <c r="S4312" t="s">
        <v>6617</v>
      </c>
      <c r="U4312" t="s">
        <v>42</v>
      </c>
      <c r="W4312" t="s">
        <v>42</v>
      </c>
      <c r="AK4312" t="s">
        <v>42</v>
      </c>
      <c r="AL4312" t="s">
        <v>43</v>
      </c>
    </row>
    <row r="4313" spans="1:38" x14ac:dyDescent="0.25">
      <c r="A4313">
        <v>4311</v>
      </c>
      <c r="B4313" t="s">
        <v>10337</v>
      </c>
      <c r="C4313" s="6" t="s">
        <v>394</v>
      </c>
      <c r="D4313">
        <v>64</v>
      </c>
      <c r="E4313" t="s">
        <v>46</v>
      </c>
      <c r="F4313" t="s">
        <v>47</v>
      </c>
      <c r="G4313" t="s">
        <v>93</v>
      </c>
      <c r="H4313" t="s">
        <v>93</v>
      </c>
      <c r="I4313" t="s">
        <v>57</v>
      </c>
      <c r="J4313" t="s">
        <v>93</v>
      </c>
      <c r="K4313" t="s">
        <v>93</v>
      </c>
      <c r="L4313" t="s">
        <v>50</v>
      </c>
      <c r="N4313" t="s">
        <v>59</v>
      </c>
      <c r="O4313" t="s">
        <v>70</v>
      </c>
      <c r="P4313" t="s">
        <v>93</v>
      </c>
      <c r="Q4313" t="s">
        <v>93</v>
      </c>
      <c r="S4313" t="s">
        <v>10338</v>
      </c>
      <c r="U4313" t="s">
        <v>42</v>
      </c>
      <c r="V4313" t="s">
        <v>42</v>
      </c>
      <c r="AK4313" t="s">
        <v>42</v>
      </c>
      <c r="AL4313" t="s">
        <v>43</v>
      </c>
    </row>
    <row r="4314" spans="1:38" x14ac:dyDescent="0.25">
      <c r="A4314">
        <v>4312</v>
      </c>
      <c r="B4314" t="s">
        <v>10339</v>
      </c>
      <c r="C4314" s="6" t="s">
        <v>3844</v>
      </c>
      <c r="D4314">
        <v>51</v>
      </c>
      <c r="E4314" t="s">
        <v>46</v>
      </c>
      <c r="F4314" t="s">
        <v>55</v>
      </c>
      <c r="G4314" t="s">
        <v>150</v>
      </c>
      <c r="H4314" t="s">
        <v>93</v>
      </c>
      <c r="I4314" t="s">
        <v>57</v>
      </c>
      <c r="J4314" t="s">
        <v>150</v>
      </c>
      <c r="L4314" t="s">
        <v>70</v>
      </c>
      <c r="N4314" t="s">
        <v>10340</v>
      </c>
      <c r="O4314" t="s">
        <v>70</v>
      </c>
      <c r="P4314" t="s">
        <v>10341</v>
      </c>
      <c r="S4314" t="s">
        <v>10342</v>
      </c>
      <c r="AI4314" t="s">
        <v>10343</v>
      </c>
      <c r="AK4314" t="s">
        <v>42</v>
      </c>
      <c r="AL4314" t="s">
        <v>43</v>
      </c>
    </row>
    <row r="4315" spans="1:38" x14ac:dyDescent="0.25">
      <c r="A4315">
        <v>4313</v>
      </c>
      <c r="B4315" t="s">
        <v>10344</v>
      </c>
      <c r="C4315" s="6" t="s">
        <v>2791</v>
      </c>
      <c r="D4315">
        <v>30</v>
      </c>
      <c r="E4315" t="s">
        <v>46</v>
      </c>
      <c r="F4315" t="s">
        <v>55</v>
      </c>
      <c r="G4315" t="s">
        <v>97</v>
      </c>
      <c r="H4315" t="s">
        <v>82</v>
      </c>
      <c r="I4315" t="s">
        <v>57</v>
      </c>
      <c r="J4315" t="s">
        <v>82</v>
      </c>
      <c r="K4315" t="s">
        <v>82</v>
      </c>
      <c r="L4315" t="s">
        <v>34</v>
      </c>
      <c r="M4315" t="s">
        <v>10345</v>
      </c>
      <c r="N4315" t="s">
        <v>59</v>
      </c>
      <c r="O4315" t="s">
        <v>70</v>
      </c>
      <c r="P4315" t="s">
        <v>82</v>
      </c>
      <c r="Q4315" t="s">
        <v>82</v>
      </c>
      <c r="R4315" t="s">
        <v>57</v>
      </c>
      <c r="S4315" t="s">
        <v>545</v>
      </c>
      <c r="U4315" t="s">
        <v>42</v>
      </c>
      <c r="W4315" t="s">
        <v>42</v>
      </c>
      <c r="AA4315" t="s">
        <v>42</v>
      </c>
      <c r="AL4315" t="s">
        <v>43</v>
      </c>
    </row>
    <row r="4316" spans="1:38" x14ac:dyDescent="0.25">
      <c r="A4316">
        <v>4314</v>
      </c>
      <c r="B4316" t="s">
        <v>10346</v>
      </c>
      <c r="C4316" s="6" t="s">
        <v>4857</v>
      </c>
      <c r="D4316">
        <v>39</v>
      </c>
      <c r="E4316" t="s">
        <v>46</v>
      </c>
      <c r="F4316" t="s">
        <v>55</v>
      </c>
      <c r="G4316" t="s">
        <v>525</v>
      </c>
      <c r="H4316" t="s">
        <v>93</v>
      </c>
      <c r="I4316" t="s">
        <v>57</v>
      </c>
      <c r="J4316" t="s">
        <v>525</v>
      </c>
      <c r="K4316" t="s">
        <v>93</v>
      </c>
      <c r="L4316" t="s">
        <v>70</v>
      </c>
      <c r="N4316" t="s">
        <v>166</v>
      </c>
      <c r="O4316" t="s">
        <v>70</v>
      </c>
      <c r="P4316" t="s">
        <v>525</v>
      </c>
      <c r="Q4316" t="s">
        <v>93</v>
      </c>
      <c r="S4316" t="s">
        <v>10347</v>
      </c>
      <c r="U4316" t="s">
        <v>42</v>
      </c>
      <c r="V4316" t="s">
        <v>42</v>
      </c>
      <c r="W4316" t="s">
        <v>42</v>
      </c>
      <c r="X4316" t="s">
        <v>42</v>
      </c>
      <c r="Y4316" t="s">
        <v>42</v>
      </c>
      <c r="AC4316" t="s">
        <v>42</v>
      </c>
      <c r="AK4316" t="s">
        <v>42</v>
      </c>
      <c r="AL4316" t="s">
        <v>43</v>
      </c>
    </row>
    <row r="4317" spans="1:38" x14ac:dyDescent="0.25">
      <c r="A4317">
        <v>4315</v>
      </c>
      <c r="B4317" t="s">
        <v>10348</v>
      </c>
      <c r="C4317" s="6" t="s">
        <v>1469</v>
      </c>
      <c r="D4317">
        <v>57</v>
      </c>
      <c r="E4317" t="s">
        <v>46</v>
      </c>
      <c r="F4317" t="s">
        <v>55</v>
      </c>
      <c r="G4317" t="s">
        <v>10285</v>
      </c>
      <c r="H4317" t="s">
        <v>2510</v>
      </c>
      <c r="I4317" t="s">
        <v>67</v>
      </c>
      <c r="J4317" t="s">
        <v>384</v>
      </c>
      <c r="L4317" t="s">
        <v>50</v>
      </c>
      <c r="N4317" t="s">
        <v>927</v>
      </c>
      <c r="O4317" t="s">
        <v>110</v>
      </c>
      <c r="P4317" t="s">
        <v>10285</v>
      </c>
      <c r="S4317" t="s">
        <v>10349</v>
      </c>
      <c r="U4317" t="s">
        <v>42</v>
      </c>
      <c r="AK4317" t="s">
        <v>42</v>
      </c>
      <c r="AL4317" t="s">
        <v>43</v>
      </c>
    </row>
    <row r="4318" spans="1:38" x14ac:dyDescent="0.25">
      <c r="A4318">
        <v>4316</v>
      </c>
      <c r="B4318" t="s">
        <v>10350</v>
      </c>
      <c r="C4318" s="6" t="s">
        <v>6622</v>
      </c>
      <c r="D4318">
        <v>54</v>
      </c>
      <c r="E4318" t="s">
        <v>54</v>
      </c>
      <c r="F4318" t="s">
        <v>55</v>
      </c>
      <c r="G4318" t="s">
        <v>1536</v>
      </c>
      <c r="H4318" t="s">
        <v>142</v>
      </c>
      <c r="I4318" t="s">
        <v>57</v>
      </c>
      <c r="J4318" t="s">
        <v>1536</v>
      </c>
      <c r="L4318" t="s">
        <v>70</v>
      </c>
      <c r="N4318" t="s">
        <v>10351</v>
      </c>
      <c r="P4318" t="s">
        <v>1536</v>
      </c>
      <c r="S4318" t="s">
        <v>10352</v>
      </c>
      <c r="Y4318" t="s">
        <v>42</v>
      </c>
      <c r="AA4318" t="s">
        <v>42</v>
      </c>
      <c r="AC4318" t="s">
        <v>42</v>
      </c>
      <c r="AK4318" t="s">
        <v>42</v>
      </c>
      <c r="AL4318" t="s">
        <v>231</v>
      </c>
    </row>
    <row r="4319" spans="1:38" x14ac:dyDescent="0.25">
      <c r="A4319">
        <v>4317</v>
      </c>
      <c r="B4319" t="s">
        <v>10353</v>
      </c>
      <c r="C4319" s="6" t="s">
        <v>1902</v>
      </c>
      <c r="D4319">
        <v>49</v>
      </c>
      <c r="E4319" t="s">
        <v>46</v>
      </c>
      <c r="F4319" t="s">
        <v>55</v>
      </c>
      <c r="G4319" t="s">
        <v>146</v>
      </c>
      <c r="H4319" t="s">
        <v>49</v>
      </c>
      <c r="I4319" t="s">
        <v>57</v>
      </c>
      <c r="J4319" t="s">
        <v>146</v>
      </c>
      <c r="K4319" t="s">
        <v>49</v>
      </c>
      <c r="L4319" t="s">
        <v>70</v>
      </c>
      <c r="O4319" t="s">
        <v>70</v>
      </c>
      <c r="P4319" t="s">
        <v>146</v>
      </c>
      <c r="Q4319" t="s">
        <v>49</v>
      </c>
      <c r="R4319" t="s">
        <v>57</v>
      </c>
      <c r="S4319" t="s">
        <v>10354</v>
      </c>
      <c r="W4319" t="s">
        <v>42</v>
      </c>
      <c r="AD4319" t="s">
        <v>42</v>
      </c>
      <c r="AK4319" t="s">
        <v>42</v>
      </c>
      <c r="AL4319" t="s">
        <v>43</v>
      </c>
    </row>
    <row r="4320" spans="1:38" x14ac:dyDescent="0.25">
      <c r="A4320">
        <v>4318</v>
      </c>
      <c r="B4320" t="s">
        <v>10355</v>
      </c>
      <c r="C4320" s="6" t="s">
        <v>2725</v>
      </c>
      <c r="D4320">
        <v>28</v>
      </c>
      <c r="E4320" t="s">
        <v>46</v>
      </c>
      <c r="F4320" t="s">
        <v>55</v>
      </c>
      <c r="G4320" t="s">
        <v>207</v>
      </c>
      <c r="H4320" t="s">
        <v>93</v>
      </c>
      <c r="I4320" t="s">
        <v>57</v>
      </c>
      <c r="J4320" t="s">
        <v>146</v>
      </c>
      <c r="K4320" t="s">
        <v>49</v>
      </c>
      <c r="L4320" t="s">
        <v>50</v>
      </c>
      <c r="N4320" t="s">
        <v>10356</v>
      </c>
      <c r="O4320" t="s">
        <v>70</v>
      </c>
      <c r="P4320" t="s">
        <v>207</v>
      </c>
      <c r="Q4320" t="s">
        <v>93</v>
      </c>
      <c r="S4320" t="s">
        <v>10357</v>
      </c>
      <c r="AA4320" t="s">
        <v>42</v>
      </c>
      <c r="AD4320" t="s">
        <v>42</v>
      </c>
      <c r="AK4320" t="s">
        <v>42</v>
      </c>
      <c r="AL4320" t="s">
        <v>43</v>
      </c>
    </row>
    <row r="4321" spans="1:38" x14ac:dyDescent="0.25">
      <c r="A4321">
        <v>4319</v>
      </c>
      <c r="B4321" t="s">
        <v>10358</v>
      </c>
      <c r="C4321" s="6" t="s">
        <v>1063</v>
      </c>
      <c r="D4321">
        <v>25</v>
      </c>
      <c r="E4321" t="s">
        <v>46</v>
      </c>
      <c r="F4321" t="s">
        <v>55</v>
      </c>
      <c r="G4321" t="s">
        <v>1131</v>
      </c>
      <c r="J4321" t="s">
        <v>341</v>
      </c>
      <c r="L4321" t="s">
        <v>50</v>
      </c>
      <c r="N4321" t="s">
        <v>59</v>
      </c>
      <c r="O4321" t="s">
        <v>70</v>
      </c>
      <c r="S4321" t="s">
        <v>538</v>
      </c>
      <c r="U4321" t="s">
        <v>42</v>
      </c>
      <c r="AL4321" t="s">
        <v>43</v>
      </c>
    </row>
    <row r="4322" spans="1:38" x14ac:dyDescent="0.25">
      <c r="A4322">
        <v>4320</v>
      </c>
      <c r="B4322" t="s">
        <v>10359</v>
      </c>
      <c r="C4322" s="6" t="s">
        <v>3323</v>
      </c>
      <c r="D4322">
        <v>60</v>
      </c>
      <c r="E4322" t="s">
        <v>46</v>
      </c>
      <c r="F4322" t="s">
        <v>55</v>
      </c>
      <c r="G4322" t="s">
        <v>2405</v>
      </c>
      <c r="H4322" t="s">
        <v>101</v>
      </c>
      <c r="I4322" t="s">
        <v>57</v>
      </c>
      <c r="J4322" t="s">
        <v>2405</v>
      </c>
      <c r="K4322" t="s">
        <v>101</v>
      </c>
      <c r="L4322" t="s">
        <v>70</v>
      </c>
      <c r="O4322" t="s">
        <v>70</v>
      </c>
      <c r="S4322" t="s">
        <v>10360</v>
      </c>
      <c r="U4322" t="s">
        <v>42</v>
      </c>
      <c r="AK4322" t="s">
        <v>42</v>
      </c>
      <c r="AL4322" t="s">
        <v>43</v>
      </c>
    </row>
    <row r="4323" spans="1:38" x14ac:dyDescent="0.25">
      <c r="A4323">
        <v>4321</v>
      </c>
      <c r="B4323" t="s">
        <v>10361</v>
      </c>
      <c r="C4323" s="6" t="s">
        <v>10362</v>
      </c>
      <c r="D4323">
        <v>50</v>
      </c>
      <c r="E4323" t="s">
        <v>46</v>
      </c>
      <c r="F4323" t="s">
        <v>55</v>
      </c>
      <c r="G4323" t="s">
        <v>749</v>
      </c>
      <c r="H4323" t="s">
        <v>82</v>
      </c>
      <c r="J4323" t="s">
        <v>749</v>
      </c>
      <c r="K4323" t="s">
        <v>82</v>
      </c>
      <c r="L4323" t="s">
        <v>70</v>
      </c>
      <c r="N4323" t="s">
        <v>102</v>
      </c>
      <c r="O4323" t="s">
        <v>70</v>
      </c>
      <c r="S4323" t="s">
        <v>762</v>
      </c>
      <c r="T4323" t="s">
        <v>10363</v>
      </c>
      <c r="Y4323" t="s">
        <v>42</v>
      </c>
      <c r="AB4323" t="s">
        <v>42</v>
      </c>
      <c r="AC4323" t="s">
        <v>42</v>
      </c>
      <c r="AL4323" t="s">
        <v>43</v>
      </c>
    </row>
    <row r="4324" spans="1:38" x14ac:dyDescent="0.25">
      <c r="A4324">
        <v>4322</v>
      </c>
      <c r="B4324" t="s">
        <v>10364</v>
      </c>
      <c r="C4324" s="6" t="s">
        <v>8007</v>
      </c>
      <c r="D4324">
        <v>35</v>
      </c>
      <c r="E4324" t="s">
        <v>46</v>
      </c>
      <c r="F4324" t="s">
        <v>55</v>
      </c>
      <c r="G4324" t="s">
        <v>58</v>
      </c>
      <c r="J4324" t="s">
        <v>58</v>
      </c>
      <c r="K4324" t="s">
        <v>49</v>
      </c>
      <c r="L4324" t="s">
        <v>70</v>
      </c>
      <c r="N4324" t="s">
        <v>170</v>
      </c>
      <c r="O4324" t="s">
        <v>70</v>
      </c>
      <c r="S4324" t="s">
        <v>1138</v>
      </c>
      <c r="U4324" t="s">
        <v>42</v>
      </c>
      <c r="AA4324" t="s">
        <v>42</v>
      </c>
      <c r="AL4324" t="s">
        <v>43</v>
      </c>
    </row>
    <row r="4325" spans="1:38" x14ac:dyDescent="0.25">
      <c r="A4325">
        <v>4323</v>
      </c>
      <c r="B4325" t="s">
        <v>10365</v>
      </c>
      <c r="C4325" s="6" t="s">
        <v>2129</v>
      </c>
      <c r="D4325">
        <v>58</v>
      </c>
      <c r="E4325" t="s">
        <v>46</v>
      </c>
      <c r="F4325" t="s">
        <v>55</v>
      </c>
      <c r="G4325" t="s">
        <v>10366</v>
      </c>
      <c r="H4325" t="s">
        <v>5079</v>
      </c>
      <c r="I4325" t="s">
        <v>5080</v>
      </c>
      <c r="J4325" t="s">
        <v>1593</v>
      </c>
      <c r="L4325" t="s">
        <v>50</v>
      </c>
      <c r="N4325" t="s">
        <v>59</v>
      </c>
      <c r="O4325" t="s">
        <v>70</v>
      </c>
      <c r="P4325" t="s">
        <v>10366</v>
      </c>
      <c r="S4325" t="s">
        <v>10367</v>
      </c>
      <c r="U4325" t="s">
        <v>42</v>
      </c>
      <c r="W4325" t="s">
        <v>42</v>
      </c>
      <c r="AC4325" t="s">
        <v>42</v>
      </c>
      <c r="AK4325" t="s">
        <v>42</v>
      </c>
      <c r="AL4325" t="s">
        <v>43</v>
      </c>
    </row>
    <row r="4326" spans="1:38" x14ac:dyDescent="0.25">
      <c r="A4326">
        <v>4324</v>
      </c>
      <c r="B4326" t="s">
        <v>10368</v>
      </c>
      <c r="C4326" s="6" t="s">
        <v>7600</v>
      </c>
      <c r="D4326">
        <v>49</v>
      </c>
      <c r="E4326" t="s">
        <v>46</v>
      </c>
      <c r="F4326" t="s">
        <v>55</v>
      </c>
      <c r="G4326" t="s">
        <v>208</v>
      </c>
      <c r="H4326" t="s">
        <v>93</v>
      </c>
      <c r="I4326" t="s">
        <v>57</v>
      </c>
      <c r="J4326" t="s">
        <v>208</v>
      </c>
      <c r="K4326" t="s">
        <v>93</v>
      </c>
      <c r="L4326" t="s">
        <v>70</v>
      </c>
      <c r="O4326" t="s">
        <v>70</v>
      </c>
      <c r="S4326" t="s">
        <v>180</v>
      </c>
      <c r="W4326" t="s">
        <v>42</v>
      </c>
      <c r="AK4326" t="s">
        <v>42</v>
      </c>
      <c r="AL4326" t="s">
        <v>43</v>
      </c>
    </row>
    <row r="4327" spans="1:38" x14ac:dyDescent="0.25">
      <c r="A4327">
        <v>4325</v>
      </c>
      <c r="B4327" t="s">
        <v>10369</v>
      </c>
      <c r="C4327" s="6" t="s">
        <v>704</v>
      </c>
      <c r="D4327">
        <v>48</v>
      </c>
      <c r="E4327" t="s">
        <v>54</v>
      </c>
      <c r="F4327" t="s">
        <v>55</v>
      </c>
      <c r="G4327" t="s">
        <v>48</v>
      </c>
      <c r="H4327" t="s">
        <v>49</v>
      </c>
      <c r="I4327" t="s">
        <v>57</v>
      </c>
      <c r="J4327" t="s">
        <v>48</v>
      </c>
      <c r="K4327" t="s">
        <v>49</v>
      </c>
      <c r="L4327" t="s">
        <v>70</v>
      </c>
      <c r="O4327" t="s">
        <v>70</v>
      </c>
      <c r="P4327" t="s">
        <v>48</v>
      </c>
      <c r="Q4327" t="s">
        <v>49</v>
      </c>
      <c r="R4327" t="s">
        <v>57</v>
      </c>
      <c r="S4327" t="s">
        <v>10370</v>
      </c>
      <c r="U4327" t="s">
        <v>42</v>
      </c>
      <c r="AC4327" t="s">
        <v>42</v>
      </c>
      <c r="AD4327" t="s">
        <v>42</v>
      </c>
      <c r="AK4327" t="s">
        <v>42</v>
      </c>
      <c r="AL4327" t="s">
        <v>43</v>
      </c>
    </row>
    <row r="4328" spans="1:38" x14ac:dyDescent="0.25">
      <c r="A4328">
        <v>4326</v>
      </c>
      <c r="B4328" t="s">
        <v>10371</v>
      </c>
      <c r="C4328" s="6" t="s">
        <v>7986</v>
      </c>
      <c r="D4328">
        <v>50</v>
      </c>
      <c r="E4328" t="s">
        <v>46</v>
      </c>
      <c r="F4328" t="s">
        <v>47</v>
      </c>
      <c r="G4328" t="s">
        <v>8679</v>
      </c>
      <c r="H4328" t="s">
        <v>7579</v>
      </c>
      <c r="I4328" t="s">
        <v>7580</v>
      </c>
      <c r="J4328" t="s">
        <v>1243</v>
      </c>
      <c r="K4328" t="s">
        <v>82</v>
      </c>
      <c r="L4328" t="s">
        <v>34</v>
      </c>
      <c r="M4328" t="s">
        <v>10372</v>
      </c>
      <c r="N4328" t="s">
        <v>59</v>
      </c>
      <c r="O4328" t="s">
        <v>110</v>
      </c>
      <c r="P4328" t="s">
        <v>1243</v>
      </c>
      <c r="Q4328" t="s">
        <v>82</v>
      </c>
      <c r="R4328" t="s">
        <v>57</v>
      </c>
      <c r="S4328" t="s">
        <v>10373</v>
      </c>
      <c r="V4328" t="s">
        <v>42</v>
      </c>
      <c r="W4328" t="s">
        <v>42</v>
      </c>
      <c r="AA4328" t="s">
        <v>42</v>
      </c>
      <c r="AC4328" t="s">
        <v>42</v>
      </c>
      <c r="AE4328" t="s">
        <v>42</v>
      </c>
      <c r="AL4328" t="s">
        <v>43</v>
      </c>
    </row>
    <row r="4329" spans="1:38" x14ac:dyDescent="0.25">
      <c r="A4329">
        <v>4327</v>
      </c>
      <c r="B4329" t="s">
        <v>10374</v>
      </c>
      <c r="C4329" s="6" t="s">
        <v>2409</v>
      </c>
      <c r="D4329">
        <v>38</v>
      </c>
      <c r="E4329" t="s">
        <v>54</v>
      </c>
      <c r="F4329" t="s">
        <v>55</v>
      </c>
      <c r="G4329" t="s">
        <v>58</v>
      </c>
      <c r="H4329" t="s">
        <v>49</v>
      </c>
      <c r="I4329" t="s">
        <v>57</v>
      </c>
      <c r="J4329" t="s">
        <v>146</v>
      </c>
      <c r="K4329" t="s">
        <v>49</v>
      </c>
      <c r="L4329" t="s">
        <v>34</v>
      </c>
      <c r="M4329" t="s">
        <v>280</v>
      </c>
      <c r="N4329" t="s">
        <v>59</v>
      </c>
      <c r="O4329" t="s">
        <v>287</v>
      </c>
      <c r="P4329" t="s">
        <v>146</v>
      </c>
      <c r="Q4329" t="s">
        <v>49</v>
      </c>
      <c r="R4329" t="s">
        <v>57</v>
      </c>
      <c r="S4329" t="s">
        <v>10375</v>
      </c>
      <c r="V4329" t="s">
        <v>42</v>
      </c>
      <c r="AC4329" t="s">
        <v>42</v>
      </c>
      <c r="AL4329" t="s">
        <v>43</v>
      </c>
    </row>
    <row r="4330" spans="1:38" x14ac:dyDescent="0.25">
      <c r="A4330">
        <v>4328</v>
      </c>
      <c r="B4330" t="s">
        <v>10376</v>
      </c>
      <c r="C4330" s="6" t="s">
        <v>7491</v>
      </c>
      <c r="D4330">
        <v>44</v>
      </c>
      <c r="E4330" t="s">
        <v>46</v>
      </c>
      <c r="F4330" t="s">
        <v>106</v>
      </c>
      <c r="G4330" t="s">
        <v>82</v>
      </c>
      <c r="H4330" t="s">
        <v>82</v>
      </c>
      <c r="I4330" t="s">
        <v>57</v>
      </c>
      <c r="J4330" t="s">
        <v>82</v>
      </c>
      <c r="L4330" t="s">
        <v>70</v>
      </c>
      <c r="N4330" t="s">
        <v>59</v>
      </c>
      <c r="O4330" t="s">
        <v>70</v>
      </c>
      <c r="P4330" t="s">
        <v>82</v>
      </c>
      <c r="S4330" t="s">
        <v>10377</v>
      </c>
      <c r="U4330" t="s">
        <v>42</v>
      </c>
      <c r="W4330" t="s">
        <v>42</v>
      </c>
      <c r="AA4330" t="s">
        <v>42</v>
      </c>
      <c r="AD4330" t="s">
        <v>42</v>
      </c>
      <c r="AK4330" t="s">
        <v>42</v>
      </c>
      <c r="AL4330" t="s">
        <v>43</v>
      </c>
    </row>
    <row r="4331" spans="1:38" x14ac:dyDescent="0.25">
      <c r="A4331">
        <v>4329</v>
      </c>
      <c r="B4331" t="s">
        <v>10378</v>
      </c>
      <c r="C4331" s="6" t="s">
        <v>1539</v>
      </c>
      <c r="D4331">
        <v>36</v>
      </c>
      <c r="E4331" t="s">
        <v>46</v>
      </c>
      <c r="F4331" t="s">
        <v>55</v>
      </c>
      <c r="G4331" t="s">
        <v>896</v>
      </c>
      <c r="H4331" t="s">
        <v>82</v>
      </c>
      <c r="I4331" t="s">
        <v>57</v>
      </c>
      <c r="J4331" t="s">
        <v>896</v>
      </c>
      <c r="L4331" t="s">
        <v>70</v>
      </c>
      <c r="N4331" t="s">
        <v>59</v>
      </c>
      <c r="O4331" t="s">
        <v>70</v>
      </c>
      <c r="P4331" t="s">
        <v>896</v>
      </c>
      <c r="S4331" t="s">
        <v>928</v>
      </c>
      <c r="Y4331" t="s">
        <v>42</v>
      </c>
      <c r="AK4331" t="s">
        <v>42</v>
      </c>
      <c r="AL4331" t="s">
        <v>43</v>
      </c>
    </row>
    <row r="4332" spans="1:38" x14ac:dyDescent="0.25">
      <c r="A4332">
        <v>4330</v>
      </c>
      <c r="B4332" t="s">
        <v>10379</v>
      </c>
      <c r="C4332" s="6" t="s">
        <v>559</v>
      </c>
      <c r="D4332">
        <v>29</v>
      </c>
      <c r="E4332" t="s">
        <v>46</v>
      </c>
      <c r="F4332" t="s">
        <v>55</v>
      </c>
      <c r="G4332" t="s">
        <v>2466</v>
      </c>
      <c r="H4332" t="s">
        <v>66</v>
      </c>
      <c r="I4332" t="s">
        <v>67</v>
      </c>
      <c r="J4332" t="s">
        <v>68</v>
      </c>
      <c r="K4332" t="s">
        <v>49</v>
      </c>
      <c r="L4332" t="s">
        <v>34</v>
      </c>
      <c r="N4332" t="s">
        <v>166</v>
      </c>
      <c r="O4332" t="s">
        <v>110</v>
      </c>
      <c r="P4332" t="s">
        <v>68</v>
      </c>
      <c r="Q4332" t="s">
        <v>49</v>
      </c>
      <c r="S4332" t="s">
        <v>3436</v>
      </c>
      <c r="U4332" t="s">
        <v>42</v>
      </c>
      <c r="W4332" t="s">
        <v>42</v>
      </c>
      <c r="X4332" t="s">
        <v>42</v>
      </c>
      <c r="AK4332" t="s">
        <v>42</v>
      </c>
      <c r="AL4332" t="s">
        <v>43</v>
      </c>
    </row>
    <row r="4333" spans="1:38" x14ac:dyDescent="0.25">
      <c r="A4333">
        <v>4331</v>
      </c>
      <c r="B4333" t="s">
        <v>10380</v>
      </c>
      <c r="C4333" s="6" t="s">
        <v>516</v>
      </c>
      <c r="D4333">
        <v>30</v>
      </c>
      <c r="E4333" t="s">
        <v>46</v>
      </c>
      <c r="F4333" t="s">
        <v>55</v>
      </c>
      <c r="G4333" t="s">
        <v>909</v>
      </c>
      <c r="H4333" t="s">
        <v>93</v>
      </c>
      <c r="I4333" t="s">
        <v>57</v>
      </c>
      <c r="J4333" t="s">
        <v>146</v>
      </c>
      <c r="K4333" t="s">
        <v>49</v>
      </c>
      <c r="L4333" t="s">
        <v>34</v>
      </c>
      <c r="M4333" t="s">
        <v>10381</v>
      </c>
      <c r="N4333" t="s">
        <v>59</v>
      </c>
      <c r="O4333" t="s">
        <v>171</v>
      </c>
      <c r="P4333" t="s">
        <v>146</v>
      </c>
      <c r="Q4333" t="s">
        <v>49</v>
      </c>
      <c r="R4333" t="s">
        <v>57</v>
      </c>
      <c r="S4333" t="s">
        <v>159</v>
      </c>
      <c r="U4333" t="s">
        <v>42</v>
      </c>
      <c r="W4333" t="s">
        <v>42</v>
      </c>
      <c r="AL4333" t="s">
        <v>43</v>
      </c>
    </row>
    <row r="4334" spans="1:38" x14ac:dyDescent="0.25">
      <c r="A4334">
        <v>4332</v>
      </c>
      <c r="B4334" t="s">
        <v>10382</v>
      </c>
      <c r="C4334" s="6" t="s">
        <v>573</v>
      </c>
      <c r="D4334">
        <v>57</v>
      </c>
      <c r="E4334" t="s">
        <v>46</v>
      </c>
      <c r="F4334" t="s">
        <v>55</v>
      </c>
      <c r="G4334" t="s">
        <v>178</v>
      </c>
      <c r="H4334" t="s">
        <v>82</v>
      </c>
      <c r="I4334" t="s">
        <v>57</v>
      </c>
      <c r="J4334" t="s">
        <v>178</v>
      </c>
      <c r="L4334" t="s">
        <v>70</v>
      </c>
      <c r="N4334" t="s">
        <v>10383</v>
      </c>
      <c r="O4334" t="s">
        <v>70</v>
      </c>
      <c r="P4334" t="s">
        <v>178</v>
      </c>
      <c r="S4334" t="s">
        <v>10384</v>
      </c>
      <c r="Y4334" t="s">
        <v>42</v>
      </c>
      <c r="AA4334" t="s">
        <v>42</v>
      </c>
      <c r="AC4334" t="s">
        <v>42</v>
      </c>
      <c r="AK4334" t="s">
        <v>42</v>
      </c>
      <c r="AL4334" t="s">
        <v>43</v>
      </c>
    </row>
    <row r="4335" spans="1:38" x14ac:dyDescent="0.25">
      <c r="A4335">
        <v>4333</v>
      </c>
      <c r="B4335" t="s">
        <v>10385</v>
      </c>
      <c r="C4335" s="6" t="s">
        <v>1076</v>
      </c>
      <c r="D4335">
        <v>27</v>
      </c>
      <c r="E4335" t="s">
        <v>54</v>
      </c>
      <c r="F4335" t="s">
        <v>55</v>
      </c>
      <c r="G4335" t="s">
        <v>165</v>
      </c>
      <c r="H4335" t="s">
        <v>93</v>
      </c>
      <c r="I4335" t="s">
        <v>57</v>
      </c>
      <c r="J4335" t="s">
        <v>165</v>
      </c>
      <c r="K4335" t="s">
        <v>93</v>
      </c>
      <c r="L4335" t="s">
        <v>70</v>
      </c>
      <c r="N4335" t="s">
        <v>350</v>
      </c>
      <c r="O4335" t="s">
        <v>70</v>
      </c>
      <c r="P4335" t="s">
        <v>165</v>
      </c>
      <c r="Q4335" t="s">
        <v>93</v>
      </c>
      <c r="S4335" t="s">
        <v>10386</v>
      </c>
      <c r="U4335" t="s">
        <v>42</v>
      </c>
      <c r="W4335" t="s">
        <v>42</v>
      </c>
      <c r="X4335" t="s">
        <v>42</v>
      </c>
      <c r="AK4335" t="s">
        <v>42</v>
      </c>
      <c r="AL4335" t="s">
        <v>43</v>
      </c>
    </row>
    <row r="4336" spans="1:38" x14ac:dyDescent="0.25">
      <c r="A4336">
        <v>4334</v>
      </c>
      <c r="B4336" t="s">
        <v>10387</v>
      </c>
      <c r="C4336" s="6" t="s">
        <v>6028</v>
      </c>
      <c r="D4336">
        <v>36</v>
      </c>
      <c r="E4336" t="s">
        <v>54</v>
      </c>
      <c r="F4336" t="s">
        <v>106</v>
      </c>
      <c r="G4336" t="s">
        <v>178</v>
      </c>
      <c r="H4336" t="s">
        <v>82</v>
      </c>
      <c r="J4336" t="s">
        <v>178</v>
      </c>
      <c r="K4336" t="s">
        <v>82</v>
      </c>
      <c r="L4336" t="s">
        <v>34</v>
      </c>
      <c r="M4336" t="s">
        <v>10388</v>
      </c>
      <c r="N4336" t="s">
        <v>102</v>
      </c>
      <c r="O4336" t="s">
        <v>34</v>
      </c>
      <c r="S4336" t="s">
        <v>10389</v>
      </c>
      <c r="AF4336" t="s">
        <v>42</v>
      </c>
      <c r="AL4336" t="s">
        <v>43</v>
      </c>
    </row>
    <row r="4337" spans="1:38" x14ac:dyDescent="0.25">
      <c r="A4337">
        <v>4335</v>
      </c>
      <c r="B4337" t="s">
        <v>10390</v>
      </c>
      <c r="C4337" s="6" t="s">
        <v>10391</v>
      </c>
      <c r="D4337">
        <v>34</v>
      </c>
      <c r="E4337" t="s">
        <v>46</v>
      </c>
      <c r="F4337" t="s">
        <v>55</v>
      </c>
      <c r="G4337" t="s">
        <v>362</v>
      </c>
      <c r="H4337" t="s">
        <v>251</v>
      </c>
      <c r="I4337" t="s">
        <v>57</v>
      </c>
      <c r="J4337" t="s">
        <v>362</v>
      </c>
      <c r="K4337" t="s">
        <v>251</v>
      </c>
      <c r="L4337" t="s">
        <v>70</v>
      </c>
      <c r="N4337" t="s">
        <v>170</v>
      </c>
      <c r="O4337" t="s">
        <v>70</v>
      </c>
      <c r="P4337" t="s">
        <v>362</v>
      </c>
      <c r="Q4337" t="s">
        <v>251</v>
      </c>
      <c r="S4337" t="s">
        <v>412</v>
      </c>
      <c r="W4337" t="s">
        <v>42</v>
      </c>
      <c r="AK4337" t="s">
        <v>42</v>
      </c>
      <c r="AL4337" t="s">
        <v>43</v>
      </c>
    </row>
    <row r="4338" spans="1:38" x14ac:dyDescent="0.25">
      <c r="A4338">
        <v>4336</v>
      </c>
      <c r="B4338" t="s">
        <v>10392</v>
      </c>
      <c r="C4338" s="6" t="s">
        <v>3081</v>
      </c>
      <c r="D4338">
        <v>29</v>
      </c>
      <c r="E4338" t="s">
        <v>46</v>
      </c>
      <c r="F4338" t="s">
        <v>55</v>
      </c>
      <c r="G4338" t="s">
        <v>361</v>
      </c>
      <c r="H4338" t="s">
        <v>251</v>
      </c>
      <c r="I4338" t="s">
        <v>57</v>
      </c>
      <c r="J4338" t="s">
        <v>361</v>
      </c>
      <c r="K4338" t="s">
        <v>251</v>
      </c>
      <c r="L4338" t="s">
        <v>70</v>
      </c>
      <c r="N4338" t="s">
        <v>170</v>
      </c>
      <c r="O4338" t="s">
        <v>70</v>
      </c>
      <c r="P4338" t="s">
        <v>361</v>
      </c>
      <c r="Q4338" t="s">
        <v>251</v>
      </c>
      <c r="R4338" t="s">
        <v>57</v>
      </c>
      <c r="S4338" t="s">
        <v>1815</v>
      </c>
      <c r="U4338" t="s">
        <v>42</v>
      </c>
      <c r="W4338" t="s">
        <v>42</v>
      </c>
      <c r="AL4338" t="s">
        <v>43</v>
      </c>
    </row>
    <row r="4339" spans="1:38" x14ac:dyDescent="0.25">
      <c r="A4339">
        <v>4337</v>
      </c>
      <c r="B4339" t="s">
        <v>10393</v>
      </c>
      <c r="C4339" s="6" t="s">
        <v>1374</v>
      </c>
      <c r="D4339">
        <v>26</v>
      </c>
      <c r="E4339" t="s">
        <v>46</v>
      </c>
      <c r="F4339" t="s">
        <v>55</v>
      </c>
      <c r="G4339" t="s">
        <v>158</v>
      </c>
      <c r="H4339" t="s">
        <v>49</v>
      </c>
      <c r="I4339" t="s">
        <v>57</v>
      </c>
      <c r="J4339" t="s">
        <v>2279</v>
      </c>
      <c r="K4339" t="s">
        <v>202</v>
      </c>
      <c r="L4339" t="s">
        <v>34</v>
      </c>
      <c r="N4339" t="s">
        <v>170</v>
      </c>
      <c r="O4339" t="s">
        <v>2371</v>
      </c>
      <c r="P4339" t="s">
        <v>2279</v>
      </c>
      <c r="Q4339" t="s">
        <v>202</v>
      </c>
      <c r="S4339" t="s">
        <v>412</v>
      </c>
      <c r="W4339" t="s">
        <v>42</v>
      </c>
      <c r="AK4339" t="s">
        <v>42</v>
      </c>
      <c r="AL4339" t="s">
        <v>43</v>
      </c>
    </row>
    <row r="4340" spans="1:38" x14ac:dyDescent="0.25">
      <c r="A4340">
        <v>4338</v>
      </c>
      <c r="B4340" t="s">
        <v>10394</v>
      </c>
      <c r="C4340" s="6" t="s">
        <v>10395</v>
      </c>
      <c r="D4340">
        <v>60</v>
      </c>
      <c r="E4340" t="s">
        <v>46</v>
      </c>
      <c r="F4340" t="s">
        <v>55</v>
      </c>
      <c r="G4340" t="s">
        <v>178</v>
      </c>
      <c r="H4340" t="s">
        <v>82</v>
      </c>
      <c r="I4340" t="s">
        <v>57</v>
      </c>
      <c r="J4340" t="s">
        <v>178</v>
      </c>
      <c r="L4340" t="s">
        <v>70</v>
      </c>
      <c r="N4340" t="s">
        <v>10396</v>
      </c>
      <c r="O4340" t="s">
        <v>70</v>
      </c>
      <c r="P4340" t="s">
        <v>178</v>
      </c>
      <c r="S4340" t="s">
        <v>10397</v>
      </c>
      <c r="Y4340" t="s">
        <v>42</v>
      </c>
      <c r="AC4340" t="s">
        <v>42</v>
      </c>
      <c r="AF4340" t="s">
        <v>42</v>
      </c>
      <c r="AK4340" t="s">
        <v>42</v>
      </c>
      <c r="AL4340" t="s">
        <v>43</v>
      </c>
    </row>
    <row r="4341" spans="1:38" x14ac:dyDescent="0.25">
      <c r="A4341">
        <v>4339</v>
      </c>
      <c r="B4341" t="s">
        <v>10398</v>
      </c>
      <c r="C4341" s="6" t="s">
        <v>2887</v>
      </c>
      <c r="D4341">
        <v>45</v>
      </c>
      <c r="E4341" t="s">
        <v>46</v>
      </c>
      <c r="F4341" t="s">
        <v>55</v>
      </c>
      <c r="G4341" t="s">
        <v>337</v>
      </c>
      <c r="H4341" t="s">
        <v>137</v>
      </c>
      <c r="J4341" t="s">
        <v>337</v>
      </c>
      <c r="K4341" t="s">
        <v>137</v>
      </c>
      <c r="L4341" t="s">
        <v>70</v>
      </c>
      <c r="N4341" t="s">
        <v>170</v>
      </c>
      <c r="O4341" t="s">
        <v>70</v>
      </c>
      <c r="S4341" t="s">
        <v>1192</v>
      </c>
      <c r="U4341" t="s">
        <v>42</v>
      </c>
      <c r="AA4341" t="s">
        <v>42</v>
      </c>
      <c r="AL4341" t="s">
        <v>43</v>
      </c>
    </row>
    <row r="4342" spans="1:38" x14ac:dyDescent="0.25">
      <c r="A4342">
        <v>4340</v>
      </c>
      <c r="B4342" t="s">
        <v>10399</v>
      </c>
      <c r="C4342" s="6" t="s">
        <v>1096</v>
      </c>
      <c r="D4342">
        <v>48</v>
      </c>
      <c r="E4342" t="s">
        <v>54</v>
      </c>
      <c r="F4342" t="s">
        <v>55</v>
      </c>
      <c r="G4342" t="s">
        <v>192</v>
      </c>
      <c r="H4342" t="s">
        <v>82</v>
      </c>
      <c r="J4342" t="s">
        <v>192</v>
      </c>
      <c r="K4342" t="s">
        <v>82</v>
      </c>
      <c r="L4342" t="s">
        <v>70</v>
      </c>
      <c r="N4342" t="s">
        <v>170</v>
      </c>
      <c r="O4342" t="s">
        <v>70</v>
      </c>
      <c r="S4342" t="s">
        <v>111</v>
      </c>
      <c r="U4342" t="s">
        <v>42</v>
      </c>
      <c r="V4342" t="s">
        <v>42</v>
      </c>
      <c r="AL4342" t="s">
        <v>43</v>
      </c>
    </row>
    <row r="4343" spans="1:38" x14ac:dyDescent="0.25">
      <c r="A4343">
        <v>4341</v>
      </c>
      <c r="B4343" t="s">
        <v>10400</v>
      </c>
      <c r="C4343" s="6" t="s">
        <v>10401</v>
      </c>
      <c r="D4343">
        <v>46</v>
      </c>
      <c r="E4343" t="s">
        <v>46</v>
      </c>
      <c r="F4343" t="s">
        <v>55</v>
      </c>
      <c r="G4343" t="s">
        <v>422</v>
      </c>
      <c r="H4343" t="s">
        <v>82</v>
      </c>
      <c r="J4343" t="s">
        <v>422</v>
      </c>
      <c r="K4343" t="s">
        <v>82</v>
      </c>
      <c r="L4343" t="s">
        <v>70</v>
      </c>
      <c r="N4343" t="s">
        <v>170</v>
      </c>
      <c r="O4343" t="s">
        <v>70</v>
      </c>
      <c r="S4343" t="s">
        <v>10402</v>
      </c>
      <c r="U4343" t="s">
        <v>42</v>
      </c>
      <c r="V4343" t="s">
        <v>42</v>
      </c>
      <c r="AA4343" t="s">
        <v>42</v>
      </c>
      <c r="AL4343" t="s">
        <v>43</v>
      </c>
    </row>
    <row r="4344" spans="1:38" x14ac:dyDescent="0.25">
      <c r="A4344">
        <v>4342</v>
      </c>
      <c r="B4344" t="s">
        <v>10403</v>
      </c>
      <c r="C4344" s="6" t="s">
        <v>8032</v>
      </c>
      <c r="D4344">
        <v>21</v>
      </c>
      <c r="E4344" t="s">
        <v>54</v>
      </c>
      <c r="F4344" t="s">
        <v>55</v>
      </c>
      <c r="G4344" t="s">
        <v>520</v>
      </c>
      <c r="J4344" t="s">
        <v>520</v>
      </c>
      <c r="L4344" t="s">
        <v>70</v>
      </c>
      <c r="N4344" t="s">
        <v>612</v>
      </c>
      <c r="O4344" t="s">
        <v>70</v>
      </c>
      <c r="S4344" t="s">
        <v>180</v>
      </c>
      <c r="W4344" t="s">
        <v>42</v>
      </c>
      <c r="AL4344" t="s">
        <v>43</v>
      </c>
    </row>
    <row r="4345" spans="1:38" x14ac:dyDescent="0.25">
      <c r="A4345">
        <v>4343</v>
      </c>
      <c r="B4345" t="s">
        <v>10404</v>
      </c>
      <c r="C4345" s="6" t="s">
        <v>10405</v>
      </c>
      <c r="D4345">
        <v>34</v>
      </c>
      <c r="E4345" t="s">
        <v>54</v>
      </c>
      <c r="F4345" t="s">
        <v>55</v>
      </c>
      <c r="G4345" t="s">
        <v>1500</v>
      </c>
      <c r="H4345" t="s">
        <v>82</v>
      </c>
      <c r="J4345" t="s">
        <v>82</v>
      </c>
      <c r="K4345" t="s">
        <v>82</v>
      </c>
      <c r="L4345" t="s">
        <v>34</v>
      </c>
      <c r="M4345" t="s">
        <v>10406</v>
      </c>
      <c r="N4345" t="s">
        <v>269</v>
      </c>
      <c r="O4345" t="s">
        <v>287</v>
      </c>
      <c r="S4345" t="s">
        <v>89</v>
      </c>
      <c r="U4345" t="s">
        <v>42</v>
      </c>
      <c r="AL4345" t="s">
        <v>43</v>
      </c>
    </row>
    <row r="4346" spans="1:38" x14ac:dyDescent="0.25">
      <c r="A4346">
        <v>4344</v>
      </c>
      <c r="B4346" t="s">
        <v>10407</v>
      </c>
      <c r="C4346" s="6" t="s">
        <v>509</v>
      </c>
      <c r="D4346">
        <v>54</v>
      </c>
      <c r="E4346" t="s">
        <v>46</v>
      </c>
      <c r="F4346" t="s">
        <v>55</v>
      </c>
      <c r="G4346" t="s">
        <v>93</v>
      </c>
      <c r="H4346" t="s">
        <v>93</v>
      </c>
      <c r="I4346" t="s">
        <v>57</v>
      </c>
      <c r="J4346" t="s">
        <v>93</v>
      </c>
      <c r="K4346" t="s">
        <v>93</v>
      </c>
      <c r="L4346" t="s">
        <v>70</v>
      </c>
      <c r="N4346" t="s">
        <v>166</v>
      </c>
      <c r="O4346" t="s">
        <v>70</v>
      </c>
      <c r="P4346" t="s">
        <v>93</v>
      </c>
      <c r="Q4346" t="s">
        <v>93</v>
      </c>
      <c r="S4346" t="s">
        <v>10408</v>
      </c>
      <c r="V4346" t="s">
        <v>42</v>
      </c>
      <c r="W4346" t="s">
        <v>42</v>
      </c>
      <c r="X4346" t="s">
        <v>42</v>
      </c>
      <c r="AC4346" t="s">
        <v>42</v>
      </c>
      <c r="AK4346" t="s">
        <v>42</v>
      </c>
      <c r="AL4346" t="s">
        <v>43</v>
      </c>
    </row>
    <row r="4347" spans="1:38" x14ac:dyDescent="0.25">
      <c r="A4347">
        <v>4345</v>
      </c>
      <c r="B4347" t="s">
        <v>10409</v>
      </c>
      <c r="C4347" s="6" t="s">
        <v>10410</v>
      </c>
      <c r="D4347">
        <v>39</v>
      </c>
      <c r="E4347" t="s">
        <v>46</v>
      </c>
      <c r="F4347" t="s">
        <v>55</v>
      </c>
      <c r="G4347" t="s">
        <v>136</v>
      </c>
      <c r="H4347" t="s">
        <v>137</v>
      </c>
      <c r="J4347" t="s">
        <v>136</v>
      </c>
      <c r="K4347" t="s">
        <v>137</v>
      </c>
      <c r="L4347" t="s">
        <v>70</v>
      </c>
      <c r="N4347" t="s">
        <v>170</v>
      </c>
      <c r="O4347" t="s">
        <v>70</v>
      </c>
      <c r="S4347" t="s">
        <v>762</v>
      </c>
      <c r="Y4347" t="s">
        <v>42</v>
      </c>
      <c r="Z4347" t="s">
        <v>42</v>
      </c>
      <c r="AB4347" t="s">
        <v>42</v>
      </c>
      <c r="AL4347" t="s">
        <v>43</v>
      </c>
    </row>
    <row r="4348" spans="1:38" x14ac:dyDescent="0.25">
      <c r="A4348">
        <v>4346</v>
      </c>
      <c r="B4348" t="s">
        <v>10411</v>
      </c>
      <c r="C4348" s="6" t="s">
        <v>7634</v>
      </c>
      <c r="D4348">
        <v>50</v>
      </c>
      <c r="E4348" t="s">
        <v>46</v>
      </c>
      <c r="F4348" t="s">
        <v>47</v>
      </c>
      <c r="G4348" t="s">
        <v>208</v>
      </c>
      <c r="H4348" t="s">
        <v>93</v>
      </c>
      <c r="J4348" t="s">
        <v>208</v>
      </c>
      <c r="K4348" t="s">
        <v>93</v>
      </c>
      <c r="L4348" t="s">
        <v>50</v>
      </c>
      <c r="N4348" t="s">
        <v>269</v>
      </c>
      <c r="O4348" t="s">
        <v>70</v>
      </c>
      <c r="S4348" t="s">
        <v>111</v>
      </c>
      <c r="U4348" t="s">
        <v>42</v>
      </c>
      <c r="V4348" t="s">
        <v>42</v>
      </c>
      <c r="AL4348" t="s">
        <v>43</v>
      </c>
    </row>
    <row r="4349" spans="1:38" x14ac:dyDescent="0.25">
      <c r="A4349">
        <v>4347</v>
      </c>
      <c r="B4349" t="s">
        <v>10412</v>
      </c>
      <c r="C4349" s="6" t="s">
        <v>2018</v>
      </c>
      <c r="D4349">
        <v>58</v>
      </c>
      <c r="E4349" t="s">
        <v>46</v>
      </c>
      <c r="F4349" t="s">
        <v>55</v>
      </c>
      <c r="G4349" t="s">
        <v>1247</v>
      </c>
      <c r="H4349" t="s">
        <v>101</v>
      </c>
      <c r="I4349" t="s">
        <v>57</v>
      </c>
      <c r="J4349" t="s">
        <v>1247</v>
      </c>
      <c r="K4349" t="s">
        <v>101</v>
      </c>
      <c r="L4349" t="s">
        <v>70</v>
      </c>
      <c r="N4349" t="s">
        <v>170</v>
      </c>
      <c r="O4349" t="s">
        <v>70</v>
      </c>
      <c r="P4349" t="s">
        <v>1247</v>
      </c>
      <c r="Q4349" t="s">
        <v>101</v>
      </c>
      <c r="S4349" t="s">
        <v>10413</v>
      </c>
      <c r="U4349" t="s">
        <v>42</v>
      </c>
      <c r="V4349" t="s">
        <v>42</v>
      </c>
      <c r="W4349" t="s">
        <v>42</v>
      </c>
      <c r="X4349" t="s">
        <v>42</v>
      </c>
      <c r="Y4349" t="s">
        <v>42</v>
      </c>
      <c r="AA4349" t="s">
        <v>42</v>
      </c>
      <c r="AK4349" t="s">
        <v>42</v>
      </c>
      <c r="AL4349" t="s">
        <v>43</v>
      </c>
    </row>
    <row r="4350" spans="1:38" x14ac:dyDescent="0.25">
      <c r="A4350">
        <v>4348</v>
      </c>
      <c r="B4350" t="s">
        <v>10414</v>
      </c>
      <c r="C4350" s="6" t="s">
        <v>923</v>
      </c>
      <c r="D4350">
        <v>31</v>
      </c>
      <c r="E4350" t="s">
        <v>46</v>
      </c>
      <c r="F4350" t="s">
        <v>55</v>
      </c>
      <c r="G4350" t="s">
        <v>624</v>
      </c>
      <c r="H4350" t="s">
        <v>93</v>
      </c>
      <c r="I4350" t="s">
        <v>57</v>
      </c>
      <c r="J4350" t="s">
        <v>624</v>
      </c>
      <c r="L4350" t="s">
        <v>70</v>
      </c>
      <c r="N4350" t="s">
        <v>59</v>
      </c>
      <c r="O4350" t="s">
        <v>70</v>
      </c>
      <c r="P4350" t="s">
        <v>624</v>
      </c>
      <c r="S4350" t="s">
        <v>159</v>
      </c>
      <c r="U4350" t="s">
        <v>42</v>
      </c>
      <c r="W4350" t="s">
        <v>42</v>
      </c>
      <c r="AK4350" t="s">
        <v>42</v>
      </c>
      <c r="AL4350" t="s">
        <v>43</v>
      </c>
    </row>
    <row r="4351" spans="1:38" x14ac:dyDescent="0.25">
      <c r="A4351">
        <v>4349</v>
      </c>
      <c r="B4351" t="s">
        <v>10415</v>
      </c>
      <c r="C4351" s="6" t="s">
        <v>5408</v>
      </c>
      <c r="D4351">
        <v>55</v>
      </c>
      <c r="E4351" t="s">
        <v>54</v>
      </c>
      <c r="F4351" t="s">
        <v>106</v>
      </c>
      <c r="G4351" t="s">
        <v>208</v>
      </c>
      <c r="H4351" t="s">
        <v>93</v>
      </c>
      <c r="I4351" t="s">
        <v>57</v>
      </c>
      <c r="J4351" t="s">
        <v>208</v>
      </c>
      <c r="K4351" t="s">
        <v>93</v>
      </c>
      <c r="L4351" t="s">
        <v>70</v>
      </c>
      <c r="N4351" t="s">
        <v>59</v>
      </c>
      <c r="O4351" t="s">
        <v>70</v>
      </c>
      <c r="P4351" t="s">
        <v>208</v>
      </c>
      <c r="Q4351" t="s">
        <v>93</v>
      </c>
      <c r="S4351" t="s">
        <v>1279</v>
      </c>
      <c r="U4351" t="s">
        <v>42</v>
      </c>
      <c r="W4351" t="s">
        <v>42</v>
      </c>
      <c r="X4351" t="s">
        <v>42</v>
      </c>
      <c r="AC4351" t="s">
        <v>42</v>
      </c>
      <c r="AD4351" t="s">
        <v>42</v>
      </c>
      <c r="AK4351" t="s">
        <v>42</v>
      </c>
      <c r="AL4351" t="s">
        <v>43</v>
      </c>
    </row>
    <row r="4352" spans="1:38" x14ac:dyDescent="0.25">
      <c r="A4352">
        <v>4350</v>
      </c>
      <c r="B4352" t="s">
        <v>10416</v>
      </c>
      <c r="C4352" s="6" t="s">
        <v>2012</v>
      </c>
      <c r="D4352">
        <v>33</v>
      </c>
      <c r="E4352" t="s">
        <v>46</v>
      </c>
      <c r="F4352" t="s">
        <v>55</v>
      </c>
      <c r="G4352" t="s">
        <v>82</v>
      </c>
      <c r="H4352" t="s">
        <v>82</v>
      </c>
      <c r="I4352" t="s">
        <v>57</v>
      </c>
      <c r="J4352" t="s">
        <v>82</v>
      </c>
      <c r="L4352" t="s">
        <v>70</v>
      </c>
      <c r="N4352" t="s">
        <v>59</v>
      </c>
      <c r="O4352" t="s">
        <v>70</v>
      </c>
      <c r="P4352" t="s">
        <v>82</v>
      </c>
      <c r="S4352" t="s">
        <v>62</v>
      </c>
      <c r="U4352" t="s">
        <v>42</v>
      </c>
      <c r="V4352" t="s">
        <v>42</v>
      </c>
      <c r="AK4352" t="s">
        <v>42</v>
      </c>
      <c r="AL4352" t="s">
        <v>43</v>
      </c>
    </row>
    <row r="4353" spans="1:38" x14ac:dyDescent="0.25">
      <c r="A4353">
        <v>4351</v>
      </c>
      <c r="B4353" t="s">
        <v>10417</v>
      </c>
      <c r="C4353" s="6" t="s">
        <v>10418</v>
      </c>
      <c r="D4353">
        <v>46</v>
      </c>
      <c r="E4353" t="s">
        <v>46</v>
      </c>
      <c r="F4353" t="s">
        <v>55</v>
      </c>
      <c r="G4353" t="s">
        <v>81</v>
      </c>
      <c r="H4353" t="s">
        <v>82</v>
      </c>
      <c r="I4353" t="s">
        <v>57</v>
      </c>
      <c r="J4353" t="s">
        <v>82</v>
      </c>
      <c r="K4353" t="s">
        <v>82</v>
      </c>
      <c r="L4353" t="s">
        <v>34</v>
      </c>
      <c r="O4353" t="s">
        <v>34</v>
      </c>
      <c r="P4353" t="s">
        <v>82</v>
      </c>
      <c r="Q4353" t="s">
        <v>82</v>
      </c>
      <c r="R4353" t="s">
        <v>57</v>
      </c>
      <c r="S4353" t="s">
        <v>7170</v>
      </c>
      <c r="U4353" t="s">
        <v>42</v>
      </c>
      <c r="V4353" t="s">
        <v>42</v>
      </c>
      <c r="W4353" t="s">
        <v>42</v>
      </c>
      <c r="AK4353" t="s">
        <v>42</v>
      </c>
      <c r="AL4353" t="s">
        <v>43</v>
      </c>
    </row>
    <row r="4354" spans="1:38" x14ac:dyDescent="0.25">
      <c r="A4354">
        <v>4352</v>
      </c>
      <c r="B4354" t="s">
        <v>10419</v>
      </c>
      <c r="C4354" s="6" t="s">
        <v>7689</v>
      </c>
      <c r="D4354">
        <v>22</v>
      </c>
      <c r="E4354" t="s">
        <v>46</v>
      </c>
      <c r="F4354" t="s">
        <v>55</v>
      </c>
      <c r="G4354" t="s">
        <v>1593</v>
      </c>
      <c r="H4354" t="s">
        <v>142</v>
      </c>
      <c r="I4354" t="s">
        <v>57</v>
      </c>
      <c r="J4354" t="s">
        <v>1593</v>
      </c>
      <c r="K4354" t="s">
        <v>142</v>
      </c>
      <c r="L4354" t="s">
        <v>70</v>
      </c>
      <c r="N4354" t="s">
        <v>59</v>
      </c>
      <c r="O4354" t="s">
        <v>70</v>
      </c>
      <c r="P4354" t="s">
        <v>1593</v>
      </c>
      <c r="Q4354" t="s">
        <v>142</v>
      </c>
      <c r="S4354" t="s">
        <v>10420</v>
      </c>
      <c r="U4354" t="s">
        <v>42</v>
      </c>
      <c r="W4354" t="s">
        <v>42</v>
      </c>
      <c r="AK4354" t="s">
        <v>42</v>
      </c>
      <c r="AL4354" t="s">
        <v>43</v>
      </c>
    </row>
    <row r="4355" spans="1:38" x14ac:dyDescent="0.25">
      <c r="A4355">
        <v>4353</v>
      </c>
      <c r="B4355" t="s">
        <v>10421</v>
      </c>
      <c r="C4355" s="6" t="s">
        <v>10422</v>
      </c>
      <c r="D4355">
        <v>52</v>
      </c>
      <c r="E4355" t="s">
        <v>46</v>
      </c>
      <c r="F4355" t="s">
        <v>55</v>
      </c>
      <c r="G4355" t="s">
        <v>8722</v>
      </c>
      <c r="H4355" t="s">
        <v>202</v>
      </c>
      <c r="I4355" t="s">
        <v>57</v>
      </c>
      <c r="J4355" t="s">
        <v>8722</v>
      </c>
      <c r="K4355" t="s">
        <v>202</v>
      </c>
      <c r="L4355" t="s">
        <v>70</v>
      </c>
      <c r="N4355" t="s">
        <v>1379</v>
      </c>
      <c r="O4355" t="s">
        <v>70</v>
      </c>
      <c r="P4355" t="s">
        <v>8722</v>
      </c>
      <c r="Q4355" t="s">
        <v>202</v>
      </c>
      <c r="R4355" t="s">
        <v>57</v>
      </c>
      <c r="S4355" t="s">
        <v>928</v>
      </c>
      <c r="Y4355" t="s">
        <v>42</v>
      </c>
      <c r="AL4355" t="s">
        <v>43</v>
      </c>
    </row>
    <row r="4356" spans="1:38" x14ac:dyDescent="0.25">
      <c r="A4356">
        <v>4354</v>
      </c>
      <c r="B4356" t="s">
        <v>10423</v>
      </c>
      <c r="C4356" s="6" t="s">
        <v>10424</v>
      </c>
      <c r="D4356">
        <v>32</v>
      </c>
      <c r="E4356" t="s">
        <v>46</v>
      </c>
      <c r="F4356" t="s">
        <v>55</v>
      </c>
      <c r="G4356" t="s">
        <v>1258</v>
      </c>
      <c r="H4356" t="s">
        <v>202</v>
      </c>
      <c r="J4356" t="s">
        <v>208</v>
      </c>
      <c r="K4356" t="s">
        <v>93</v>
      </c>
      <c r="L4356" t="s">
        <v>50</v>
      </c>
      <c r="N4356" t="s">
        <v>170</v>
      </c>
      <c r="O4356" t="s">
        <v>60</v>
      </c>
      <c r="S4356" t="s">
        <v>111</v>
      </c>
      <c r="U4356" t="s">
        <v>42</v>
      </c>
      <c r="V4356" t="s">
        <v>42</v>
      </c>
      <c r="AL4356" t="s">
        <v>43</v>
      </c>
    </row>
    <row r="4357" spans="1:38" x14ac:dyDescent="0.25">
      <c r="A4357">
        <v>4355</v>
      </c>
      <c r="B4357" t="s">
        <v>10425</v>
      </c>
      <c r="C4357" s="6" t="s">
        <v>2311</v>
      </c>
      <c r="D4357">
        <v>46</v>
      </c>
      <c r="E4357" t="s">
        <v>46</v>
      </c>
      <c r="F4357" t="s">
        <v>55</v>
      </c>
      <c r="G4357" t="s">
        <v>81</v>
      </c>
      <c r="H4357" t="s">
        <v>82</v>
      </c>
      <c r="I4357" t="s">
        <v>57</v>
      </c>
      <c r="J4357" t="s">
        <v>81</v>
      </c>
      <c r="K4357" t="s">
        <v>82</v>
      </c>
      <c r="L4357" t="s">
        <v>70</v>
      </c>
      <c r="N4357" t="s">
        <v>170</v>
      </c>
      <c r="O4357" t="s">
        <v>70</v>
      </c>
      <c r="P4357" t="s">
        <v>81</v>
      </c>
      <c r="Q4357" t="s">
        <v>82</v>
      </c>
      <c r="S4357" t="s">
        <v>8786</v>
      </c>
      <c r="W4357" t="s">
        <v>42</v>
      </c>
      <c r="AC4357" t="s">
        <v>42</v>
      </c>
      <c r="AK4357" t="s">
        <v>42</v>
      </c>
      <c r="AL4357" t="s">
        <v>43</v>
      </c>
    </row>
    <row r="4358" spans="1:38" x14ac:dyDescent="0.25">
      <c r="A4358">
        <v>4356</v>
      </c>
      <c r="B4358" t="s">
        <v>10426</v>
      </c>
      <c r="C4358" s="6" t="s">
        <v>2050</v>
      </c>
      <c r="D4358">
        <v>41</v>
      </c>
      <c r="E4358" t="s">
        <v>46</v>
      </c>
      <c r="F4358" t="s">
        <v>55</v>
      </c>
      <c r="G4358" t="s">
        <v>1740</v>
      </c>
      <c r="H4358" t="s">
        <v>142</v>
      </c>
      <c r="I4358" t="s">
        <v>57</v>
      </c>
      <c r="J4358" t="s">
        <v>1740</v>
      </c>
      <c r="K4358" t="s">
        <v>142</v>
      </c>
      <c r="L4358" t="s">
        <v>70</v>
      </c>
      <c r="N4358" t="s">
        <v>59</v>
      </c>
      <c r="O4358" t="s">
        <v>70</v>
      </c>
      <c r="P4358" t="s">
        <v>1740</v>
      </c>
      <c r="Q4358" t="s">
        <v>142</v>
      </c>
      <c r="R4358" t="s">
        <v>57</v>
      </c>
      <c r="S4358" t="s">
        <v>2276</v>
      </c>
      <c r="AA4358" t="s">
        <v>42</v>
      </c>
      <c r="AD4358" t="s">
        <v>42</v>
      </c>
      <c r="AL4358" t="s">
        <v>43</v>
      </c>
    </row>
    <row r="4359" spans="1:38" x14ac:dyDescent="0.25">
      <c r="A4359">
        <v>4357</v>
      </c>
      <c r="B4359" t="s">
        <v>10427</v>
      </c>
      <c r="C4359" s="6" t="s">
        <v>7653</v>
      </c>
      <c r="D4359">
        <v>40</v>
      </c>
      <c r="E4359" t="s">
        <v>46</v>
      </c>
      <c r="F4359" t="s">
        <v>106</v>
      </c>
      <c r="G4359" t="s">
        <v>208</v>
      </c>
      <c r="H4359" t="s">
        <v>93</v>
      </c>
      <c r="I4359" t="s">
        <v>57</v>
      </c>
      <c r="J4359" t="s">
        <v>208</v>
      </c>
      <c r="K4359" t="s">
        <v>93</v>
      </c>
      <c r="L4359" t="s">
        <v>50</v>
      </c>
      <c r="N4359" t="s">
        <v>170</v>
      </c>
      <c r="O4359" t="s">
        <v>70</v>
      </c>
      <c r="P4359" t="s">
        <v>208</v>
      </c>
      <c r="Q4359" t="s">
        <v>93</v>
      </c>
      <c r="S4359" t="s">
        <v>6733</v>
      </c>
      <c r="V4359" t="s">
        <v>42</v>
      </c>
      <c r="W4359" t="s">
        <v>42</v>
      </c>
      <c r="AK4359" t="s">
        <v>42</v>
      </c>
      <c r="AL4359" t="s">
        <v>43</v>
      </c>
    </row>
    <row r="4360" spans="1:38" x14ac:dyDescent="0.25">
      <c r="A4360">
        <v>4358</v>
      </c>
      <c r="B4360" t="s">
        <v>10428</v>
      </c>
      <c r="C4360" s="6" t="s">
        <v>7656</v>
      </c>
      <c r="D4360">
        <v>31</v>
      </c>
      <c r="E4360" t="s">
        <v>46</v>
      </c>
      <c r="F4360" t="s">
        <v>55</v>
      </c>
      <c r="G4360" t="s">
        <v>93</v>
      </c>
      <c r="H4360" t="s">
        <v>93</v>
      </c>
      <c r="J4360" t="s">
        <v>93</v>
      </c>
      <c r="K4360" t="s">
        <v>93</v>
      </c>
      <c r="L4360" t="s">
        <v>70</v>
      </c>
      <c r="M4360" t="s">
        <v>411</v>
      </c>
      <c r="N4360" t="s">
        <v>59</v>
      </c>
      <c r="O4360" t="s">
        <v>70</v>
      </c>
      <c r="S4360" t="s">
        <v>538</v>
      </c>
      <c r="U4360" t="s">
        <v>42</v>
      </c>
      <c r="AL4360" t="s">
        <v>43</v>
      </c>
    </row>
    <row r="4361" spans="1:38" x14ac:dyDescent="0.25">
      <c r="A4361">
        <v>4359</v>
      </c>
      <c r="B4361" t="s">
        <v>10429</v>
      </c>
      <c r="C4361" s="6" t="s">
        <v>6406</v>
      </c>
      <c r="D4361">
        <v>49</v>
      </c>
      <c r="E4361" t="s">
        <v>46</v>
      </c>
      <c r="F4361" t="s">
        <v>55</v>
      </c>
      <c r="G4361" t="s">
        <v>142</v>
      </c>
      <c r="H4361" t="s">
        <v>142</v>
      </c>
      <c r="I4361" t="s">
        <v>57</v>
      </c>
      <c r="J4361" t="s">
        <v>142</v>
      </c>
      <c r="K4361" t="s">
        <v>142</v>
      </c>
      <c r="L4361" t="s">
        <v>70</v>
      </c>
      <c r="N4361" t="s">
        <v>166</v>
      </c>
      <c r="O4361" t="s">
        <v>70</v>
      </c>
      <c r="P4361" t="s">
        <v>142</v>
      </c>
      <c r="Q4361" t="s">
        <v>142</v>
      </c>
      <c r="R4361" t="s">
        <v>57</v>
      </c>
      <c r="S4361" t="s">
        <v>4611</v>
      </c>
      <c r="U4361" t="s">
        <v>42</v>
      </c>
      <c r="V4361" t="s">
        <v>42</v>
      </c>
      <c r="AL4361" t="s">
        <v>43</v>
      </c>
    </row>
    <row r="4362" spans="1:38" x14ac:dyDescent="0.25">
      <c r="A4362">
        <v>4360</v>
      </c>
      <c r="B4362" t="s">
        <v>10430</v>
      </c>
      <c r="C4362" s="6" t="s">
        <v>3265</v>
      </c>
      <c r="D4362">
        <v>51</v>
      </c>
      <c r="E4362" t="s">
        <v>46</v>
      </c>
      <c r="F4362" t="s">
        <v>55</v>
      </c>
      <c r="G4362" t="s">
        <v>251</v>
      </c>
      <c r="H4362" t="s">
        <v>251</v>
      </c>
      <c r="I4362" t="s">
        <v>57</v>
      </c>
      <c r="J4362" t="s">
        <v>3609</v>
      </c>
      <c r="L4362" t="s">
        <v>34</v>
      </c>
      <c r="M4362" t="s">
        <v>10431</v>
      </c>
      <c r="N4362" t="s">
        <v>59</v>
      </c>
      <c r="O4362" t="s">
        <v>287</v>
      </c>
      <c r="P4362" t="s">
        <v>3609</v>
      </c>
      <c r="S4362" t="s">
        <v>10432</v>
      </c>
      <c r="Y4362" t="s">
        <v>42</v>
      </c>
      <c r="AC4362" t="s">
        <v>42</v>
      </c>
      <c r="AK4362" t="s">
        <v>42</v>
      </c>
      <c r="AL4362" t="s">
        <v>43</v>
      </c>
    </row>
    <row r="4363" spans="1:38" x14ac:dyDescent="0.25">
      <c r="A4363">
        <v>4361</v>
      </c>
      <c r="B4363" t="s">
        <v>10433</v>
      </c>
      <c r="C4363" s="6" t="s">
        <v>3956</v>
      </c>
      <c r="D4363">
        <v>44</v>
      </c>
      <c r="E4363" t="s">
        <v>46</v>
      </c>
      <c r="F4363" t="s">
        <v>55</v>
      </c>
      <c r="G4363" t="s">
        <v>1731</v>
      </c>
      <c r="H4363" t="s">
        <v>93</v>
      </c>
      <c r="I4363" t="s">
        <v>57</v>
      </c>
      <c r="J4363" t="s">
        <v>208</v>
      </c>
      <c r="K4363" t="s">
        <v>93</v>
      </c>
      <c r="L4363" t="s">
        <v>50</v>
      </c>
      <c r="N4363" t="s">
        <v>166</v>
      </c>
      <c r="O4363" t="s">
        <v>70</v>
      </c>
      <c r="P4363" t="s">
        <v>1731</v>
      </c>
      <c r="Q4363" t="s">
        <v>93</v>
      </c>
      <c r="R4363" t="s">
        <v>57</v>
      </c>
      <c r="S4363" t="s">
        <v>10434</v>
      </c>
      <c r="W4363" t="s">
        <v>42</v>
      </c>
      <c r="X4363" t="s">
        <v>42</v>
      </c>
      <c r="Y4363" t="s">
        <v>42</v>
      </c>
      <c r="AL4363" t="s">
        <v>43</v>
      </c>
    </row>
    <row r="4364" spans="1:38" x14ac:dyDescent="0.25">
      <c r="A4364">
        <v>4362</v>
      </c>
      <c r="B4364" t="s">
        <v>10435</v>
      </c>
      <c r="C4364" s="6" t="s">
        <v>475</v>
      </c>
      <c r="D4364">
        <v>43</v>
      </c>
      <c r="E4364" t="s">
        <v>46</v>
      </c>
      <c r="F4364" t="s">
        <v>106</v>
      </c>
      <c r="G4364" t="s">
        <v>10436</v>
      </c>
      <c r="I4364" t="s">
        <v>191</v>
      </c>
      <c r="J4364" t="s">
        <v>178</v>
      </c>
      <c r="K4364" t="s">
        <v>82</v>
      </c>
      <c r="L4364" t="s">
        <v>34</v>
      </c>
      <c r="M4364" t="s">
        <v>951</v>
      </c>
      <c r="N4364" t="s">
        <v>59</v>
      </c>
      <c r="O4364" t="s">
        <v>287</v>
      </c>
      <c r="P4364" t="s">
        <v>178</v>
      </c>
      <c r="Q4364" t="s">
        <v>82</v>
      </c>
      <c r="R4364" t="s">
        <v>57</v>
      </c>
      <c r="S4364" t="s">
        <v>1585</v>
      </c>
      <c r="W4364" t="s">
        <v>42</v>
      </c>
      <c r="AC4364" t="s">
        <v>42</v>
      </c>
      <c r="AL4364" t="s">
        <v>43</v>
      </c>
    </row>
    <row r="4365" spans="1:38" x14ac:dyDescent="0.25">
      <c r="A4365">
        <v>4363</v>
      </c>
      <c r="B4365" t="s">
        <v>10437</v>
      </c>
      <c r="C4365" s="6" t="s">
        <v>2964</v>
      </c>
      <c r="D4365">
        <v>52</v>
      </c>
      <c r="E4365" t="s">
        <v>54</v>
      </c>
      <c r="F4365" t="s">
        <v>55</v>
      </c>
      <c r="G4365" t="s">
        <v>790</v>
      </c>
      <c r="H4365" t="s">
        <v>82</v>
      </c>
      <c r="I4365" t="s">
        <v>57</v>
      </c>
      <c r="J4365" t="s">
        <v>790</v>
      </c>
      <c r="K4365" t="s">
        <v>82</v>
      </c>
      <c r="L4365" t="s">
        <v>70</v>
      </c>
      <c r="O4365" t="s">
        <v>70</v>
      </c>
      <c r="S4365" t="s">
        <v>10438</v>
      </c>
      <c r="Y4365" t="s">
        <v>42</v>
      </c>
      <c r="AA4365" t="s">
        <v>42</v>
      </c>
      <c r="AK4365" t="s">
        <v>42</v>
      </c>
      <c r="AL4365" t="s">
        <v>43</v>
      </c>
    </row>
    <row r="4366" spans="1:38" x14ac:dyDescent="0.25">
      <c r="A4366">
        <v>4364</v>
      </c>
      <c r="B4366" t="s">
        <v>10439</v>
      </c>
      <c r="C4366" s="6" t="s">
        <v>1532</v>
      </c>
      <c r="D4366">
        <v>59</v>
      </c>
      <c r="E4366" t="s">
        <v>46</v>
      </c>
      <c r="F4366" t="s">
        <v>47</v>
      </c>
      <c r="G4366" t="s">
        <v>97</v>
      </c>
      <c r="H4366" t="s">
        <v>82</v>
      </c>
      <c r="I4366" t="s">
        <v>57</v>
      </c>
      <c r="J4366" t="s">
        <v>82</v>
      </c>
      <c r="K4366" t="s">
        <v>82</v>
      </c>
      <c r="L4366" t="s">
        <v>34</v>
      </c>
      <c r="M4366" t="s">
        <v>1038</v>
      </c>
      <c r="N4366" t="s">
        <v>166</v>
      </c>
      <c r="O4366" t="s">
        <v>975</v>
      </c>
      <c r="P4366" t="s">
        <v>82</v>
      </c>
      <c r="Q4366" t="s">
        <v>82</v>
      </c>
      <c r="S4366" t="s">
        <v>844</v>
      </c>
      <c r="W4366" t="s">
        <v>42</v>
      </c>
      <c r="AA4366" t="s">
        <v>42</v>
      </c>
      <c r="AK4366" t="s">
        <v>42</v>
      </c>
      <c r="AL4366" t="s">
        <v>43</v>
      </c>
    </row>
    <row r="4367" spans="1:38" x14ac:dyDescent="0.25">
      <c r="A4367">
        <v>4365</v>
      </c>
      <c r="B4367" t="s">
        <v>10440</v>
      </c>
      <c r="C4367" s="6" t="s">
        <v>2015</v>
      </c>
      <c r="D4367">
        <v>56</v>
      </c>
      <c r="E4367" t="s">
        <v>46</v>
      </c>
      <c r="F4367" t="s">
        <v>47</v>
      </c>
      <c r="G4367" t="s">
        <v>208</v>
      </c>
      <c r="H4367" t="s">
        <v>93</v>
      </c>
      <c r="I4367" t="s">
        <v>57</v>
      </c>
      <c r="J4367" t="s">
        <v>208</v>
      </c>
      <c r="K4367" t="s">
        <v>93</v>
      </c>
      <c r="L4367" t="s">
        <v>70</v>
      </c>
      <c r="N4367" t="s">
        <v>350</v>
      </c>
      <c r="O4367" t="s">
        <v>2583</v>
      </c>
      <c r="P4367" t="s">
        <v>208</v>
      </c>
      <c r="Q4367" t="s">
        <v>93</v>
      </c>
      <c r="S4367" t="s">
        <v>10441</v>
      </c>
      <c r="U4367" t="s">
        <v>42</v>
      </c>
      <c r="V4367" t="s">
        <v>42</v>
      </c>
      <c r="W4367" t="s">
        <v>42</v>
      </c>
      <c r="AA4367" t="s">
        <v>42</v>
      </c>
      <c r="AK4367" t="s">
        <v>42</v>
      </c>
      <c r="AL4367" t="s">
        <v>43</v>
      </c>
    </row>
    <row r="4368" spans="1:38" x14ac:dyDescent="0.25">
      <c r="A4368">
        <v>4366</v>
      </c>
      <c r="B4368" t="s">
        <v>10442</v>
      </c>
      <c r="C4368" s="6" t="s">
        <v>3892</v>
      </c>
      <c r="D4368">
        <v>56</v>
      </c>
      <c r="E4368" t="s">
        <v>54</v>
      </c>
      <c r="F4368" t="s">
        <v>55</v>
      </c>
      <c r="G4368" t="s">
        <v>749</v>
      </c>
      <c r="H4368" t="s">
        <v>82</v>
      </c>
      <c r="J4368" t="s">
        <v>749</v>
      </c>
      <c r="K4368" t="s">
        <v>82</v>
      </c>
      <c r="L4368" t="s">
        <v>34</v>
      </c>
      <c r="M4368" t="s">
        <v>423</v>
      </c>
      <c r="N4368" t="s">
        <v>7148</v>
      </c>
      <c r="O4368" t="s">
        <v>287</v>
      </c>
      <c r="S4368" t="s">
        <v>111</v>
      </c>
      <c r="U4368" t="s">
        <v>42</v>
      </c>
      <c r="AC4368" t="s">
        <v>42</v>
      </c>
      <c r="AI4368" t="s">
        <v>7445</v>
      </c>
      <c r="AL4368" t="s">
        <v>43</v>
      </c>
    </row>
    <row r="4369" spans="1:38" x14ac:dyDescent="0.25">
      <c r="A4369">
        <v>4367</v>
      </c>
      <c r="B4369" t="s">
        <v>10443</v>
      </c>
      <c r="C4369" s="6" t="s">
        <v>2187</v>
      </c>
      <c r="D4369">
        <v>32</v>
      </c>
      <c r="E4369" t="s">
        <v>46</v>
      </c>
      <c r="F4369" t="s">
        <v>55</v>
      </c>
      <c r="G4369" t="s">
        <v>510</v>
      </c>
      <c r="H4369" t="s">
        <v>82</v>
      </c>
      <c r="I4369" t="s">
        <v>57</v>
      </c>
      <c r="J4369" t="s">
        <v>97</v>
      </c>
      <c r="K4369" t="s">
        <v>82</v>
      </c>
      <c r="L4369" t="s">
        <v>34</v>
      </c>
      <c r="M4369" t="s">
        <v>10444</v>
      </c>
      <c r="N4369" t="s">
        <v>456</v>
      </c>
      <c r="O4369" t="s">
        <v>110</v>
      </c>
      <c r="P4369" t="s">
        <v>510</v>
      </c>
      <c r="Q4369" t="s">
        <v>82</v>
      </c>
      <c r="R4369" t="s">
        <v>57</v>
      </c>
      <c r="S4369" t="s">
        <v>8845</v>
      </c>
      <c r="V4369" t="s">
        <v>42</v>
      </c>
      <c r="W4369" t="s">
        <v>42</v>
      </c>
      <c r="AL4369" t="s">
        <v>43</v>
      </c>
    </row>
    <row r="4370" spans="1:38" x14ac:dyDescent="0.25">
      <c r="A4370">
        <v>4368</v>
      </c>
      <c r="B4370" t="s">
        <v>10445</v>
      </c>
      <c r="C4370" s="6" t="s">
        <v>667</v>
      </c>
      <c r="D4370">
        <v>43</v>
      </c>
      <c r="E4370" t="s">
        <v>46</v>
      </c>
      <c r="F4370" t="s">
        <v>55</v>
      </c>
      <c r="G4370" t="s">
        <v>418</v>
      </c>
      <c r="H4370" t="s">
        <v>93</v>
      </c>
      <c r="J4370" t="s">
        <v>525</v>
      </c>
      <c r="K4370" t="s">
        <v>93</v>
      </c>
      <c r="L4370" t="s">
        <v>34</v>
      </c>
      <c r="M4370" t="s">
        <v>10446</v>
      </c>
      <c r="N4370" t="s">
        <v>1760</v>
      </c>
      <c r="O4370" t="s">
        <v>711</v>
      </c>
      <c r="S4370" t="s">
        <v>10447</v>
      </c>
      <c r="AC4370" t="s">
        <v>42</v>
      </c>
      <c r="AD4370" t="s">
        <v>42</v>
      </c>
      <c r="AL4370" t="s">
        <v>43</v>
      </c>
    </row>
    <row r="4371" spans="1:38" x14ac:dyDescent="0.25">
      <c r="A4371">
        <v>4369</v>
      </c>
      <c r="B4371" t="s">
        <v>10448</v>
      </c>
      <c r="C4371" s="6" t="s">
        <v>2109</v>
      </c>
      <c r="D4371">
        <v>47</v>
      </c>
      <c r="E4371" t="s">
        <v>54</v>
      </c>
      <c r="F4371" t="s">
        <v>55</v>
      </c>
      <c r="G4371" t="s">
        <v>165</v>
      </c>
      <c r="H4371" t="s">
        <v>93</v>
      </c>
      <c r="I4371" t="s">
        <v>57</v>
      </c>
      <c r="J4371" t="s">
        <v>165</v>
      </c>
      <c r="K4371" t="s">
        <v>93</v>
      </c>
      <c r="L4371" t="s">
        <v>34</v>
      </c>
      <c r="N4371" t="s">
        <v>350</v>
      </c>
      <c r="O4371" t="s">
        <v>110</v>
      </c>
      <c r="P4371" t="s">
        <v>165</v>
      </c>
      <c r="Q4371" t="s">
        <v>93</v>
      </c>
      <c r="S4371" t="s">
        <v>10449</v>
      </c>
      <c r="W4371" t="s">
        <v>42</v>
      </c>
      <c r="AA4371" t="s">
        <v>42</v>
      </c>
      <c r="AD4371" t="s">
        <v>42</v>
      </c>
      <c r="AK4371" t="s">
        <v>42</v>
      </c>
      <c r="AL4371" t="s">
        <v>43</v>
      </c>
    </row>
    <row r="4372" spans="1:38" x14ac:dyDescent="0.25">
      <c r="A4372">
        <v>4370</v>
      </c>
      <c r="B4372" t="s">
        <v>10450</v>
      </c>
      <c r="C4372" s="6" t="s">
        <v>3236</v>
      </c>
      <c r="D4372">
        <v>52</v>
      </c>
      <c r="E4372" t="s">
        <v>46</v>
      </c>
      <c r="F4372" t="s">
        <v>55</v>
      </c>
      <c r="G4372" t="s">
        <v>346</v>
      </c>
      <c r="H4372" t="s">
        <v>93</v>
      </c>
      <c r="I4372" t="s">
        <v>57</v>
      </c>
      <c r="J4372" t="s">
        <v>346</v>
      </c>
      <c r="K4372" t="s">
        <v>93</v>
      </c>
      <c r="L4372" t="s">
        <v>70</v>
      </c>
      <c r="N4372" t="s">
        <v>1908</v>
      </c>
      <c r="O4372" t="s">
        <v>70</v>
      </c>
      <c r="P4372" t="s">
        <v>346</v>
      </c>
      <c r="Q4372" t="s">
        <v>93</v>
      </c>
      <c r="S4372" t="s">
        <v>10451</v>
      </c>
      <c r="AC4372" t="s">
        <v>42</v>
      </c>
      <c r="AH4372" t="s">
        <v>42</v>
      </c>
      <c r="AK4372" t="s">
        <v>42</v>
      </c>
      <c r="AL4372" t="s">
        <v>43</v>
      </c>
    </row>
    <row r="4373" spans="1:38" x14ac:dyDescent="0.25">
      <c r="A4373">
        <v>4371</v>
      </c>
      <c r="B4373" t="s">
        <v>10452</v>
      </c>
      <c r="C4373" s="6" t="s">
        <v>2098</v>
      </c>
      <c r="D4373">
        <v>41</v>
      </c>
      <c r="E4373" t="s">
        <v>54</v>
      </c>
      <c r="F4373" t="s">
        <v>47</v>
      </c>
      <c r="G4373" t="s">
        <v>58</v>
      </c>
      <c r="H4373" t="s">
        <v>49</v>
      </c>
      <c r="I4373" t="s">
        <v>57</v>
      </c>
      <c r="J4373" t="s">
        <v>58</v>
      </c>
      <c r="K4373" t="s">
        <v>49</v>
      </c>
      <c r="L4373" t="s">
        <v>50</v>
      </c>
      <c r="N4373" t="s">
        <v>350</v>
      </c>
      <c r="O4373" t="s">
        <v>70</v>
      </c>
      <c r="P4373" t="s">
        <v>58</v>
      </c>
      <c r="Q4373" t="s">
        <v>49</v>
      </c>
      <c r="R4373" t="s">
        <v>57</v>
      </c>
      <c r="S4373" t="s">
        <v>859</v>
      </c>
      <c r="U4373" t="s">
        <v>42</v>
      </c>
      <c r="W4373" t="s">
        <v>42</v>
      </c>
      <c r="X4373" t="s">
        <v>42</v>
      </c>
      <c r="AL4373" t="s">
        <v>43</v>
      </c>
    </row>
    <row r="4374" spans="1:38" x14ac:dyDescent="0.25">
      <c r="A4374">
        <v>4372</v>
      </c>
      <c r="B4374" t="s">
        <v>10453</v>
      </c>
      <c r="C4374" s="6" t="s">
        <v>463</v>
      </c>
      <c r="D4374">
        <v>42</v>
      </c>
      <c r="E4374" t="s">
        <v>46</v>
      </c>
      <c r="F4374" t="s">
        <v>55</v>
      </c>
      <c r="G4374" t="s">
        <v>49</v>
      </c>
      <c r="J4374" t="s">
        <v>49</v>
      </c>
      <c r="K4374" t="s">
        <v>49</v>
      </c>
      <c r="L4374" t="s">
        <v>70</v>
      </c>
      <c r="N4374" t="s">
        <v>83</v>
      </c>
      <c r="O4374" t="s">
        <v>70</v>
      </c>
      <c r="S4374" t="s">
        <v>308</v>
      </c>
      <c r="U4374" t="s">
        <v>42</v>
      </c>
      <c r="V4374" t="s">
        <v>42</v>
      </c>
      <c r="AL4374" t="s">
        <v>43</v>
      </c>
    </row>
    <row r="4375" spans="1:38" x14ac:dyDescent="0.25">
      <c r="A4375">
        <v>4373</v>
      </c>
      <c r="B4375" t="s">
        <v>10454</v>
      </c>
      <c r="C4375" s="6" t="s">
        <v>1573</v>
      </c>
      <c r="D4375">
        <v>46</v>
      </c>
      <c r="E4375" t="s">
        <v>46</v>
      </c>
      <c r="F4375" t="s">
        <v>55</v>
      </c>
      <c r="G4375" t="s">
        <v>442</v>
      </c>
      <c r="H4375" t="s">
        <v>49</v>
      </c>
      <c r="I4375" t="s">
        <v>57</v>
      </c>
      <c r="J4375" t="s">
        <v>58</v>
      </c>
      <c r="L4375" t="s">
        <v>50</v>
      </c>
      <c r="N4375" t="s">
        <v>69</v>
      </c>
      <c r="O4375" t="s">
        <v>70</v>
      </c>
      <c r="P4375" t="s">
        <v>442</v>
      </c>
      <c r="S4375" t="s">
        <v>10455</v>
      </c>
      <c r="U4375" t="s">
        <v>42</v>
      </c>
      <c r="V4375" t="s">
        <v>42</v>
      </c>
      <c r="AC4375" t="s">
        <v>42</v>
      </c>
      <c r="AF4375" t="s">
        <v>42</v>
      </c>
      <c r="AK4375" t="s">
        <v>42</v>
      </c>
      <c r="AL4375" t="s">
        <v>43</v>
      </c>
    </row>
    <row r="4376" spans="1:38" x14ac:dyDescent="0.25">
      <c r="A4376">
        <v>4374</v>
      </c>
      <c r="B4376" t="s">
        <v>10456</v>
      </c>
      <c r="C4376" s="6" t="s">
        <v>1285</v>
      </c>
      <c r="D4376">
        <v>36</v>
      </c>
      <c r="E4376" t="s">
        <v>46</v>
      </c>
      <c r="F4376" t="s">
        <v>47</v>
      </c>
      <c r="G4376" t="s">
        <v>82</v>
      </c>
      <c r="H4376" t="s">
        <v>82</v>
      </c>
      <c r="I4376" t="s">
        <v>57</v>
      </c>
      <c r="J4376" t="s">
        <v>82</v>
      </c>
      <c r="K4376" t="s">
        <v>82</v>
      </c>
      <c r="L4376" t="s">
        <v>50</v>
      </c>
      <c r="N4376" t="s">
        <v>2019</v>
      </c>
      <c r="O4376" t="s">
        <v>70</v>
      </c>
      <c r="P4376" t="s">
        <v>82</v>
      </c>
      <c r="Q4376" t="s">
        <v>82</v>
      </c>
      <c r="S4376" t="s">
        <v>10457</v>
      </c>
      <c r="V4376" t="s">
        <v>42</v>
      </c>
      <c r="W4376" t="s">
        <v>42</v>
      </c>
      <c r="AK4376" t="s">
        <v>42</v>
      </c>
      <c r="AL4376" t="s">
        <v>43</v>
      </c>
    </row>
    <row r="4377" spans="1:38" x14ac:dyDescent="0.25">
      <c r="A4377">
        <v>4375</v>
      </c>
      <c r="B4377" t="s">
        <v>10458</v>
      </c>
      <c r="C4377" s="6" t="s">
        <v>10459</v>
      </c>
      <c r="D4377">
        <v>24</v>
      </c>
      <c r="E4377" t="s">
        <v>46</v>
      </c>
      <c r="F4377" t="s">
        <v>55</v>
      </c>
      <c r="G4377" t="s">
        <v>267</v>
      </c>
      <c r="H4377" t="s">
        <v>142</v>
      </c>
      <c r="I4377" t="s">
        <v>57</v>
      </c>
      <c r="J4377" t="s">
        <v>267</v>
      </c>
      <c r="K4377" t="s">
        <v>142</v>
      </c>
      <c r="L4377" t="s">
        <v>70</v>
      </c>
      <c r="O4377" t="s">
        <v>70</v>
      </c>
      <c r="S4377" t="s">
        <v>4044</v>
      </c>
      <c r="Y4377" t="s">
        <v>42</v>
      </c>
      <c r="AK4377" t="s">
        <v>42</v>
      </c>
      <c r="AL4377" t="s">
        <v>43</v>
      </c>
    </row>
    <row r="4378" spans="1:38" x14ac:dyDescent="0.25">
      <c r="A4378">
        <v>4376</v>
      </c>
      <c r="B4378" t="s">
        <v>10460</v>
      </c>
      <c r="C4378" s="6" t="s">
        <v>661</v>
      </c>
      <c r="D4378">
        <v>48</v>
      </c>
      <c r="E4378" t="s">
        <v>46</v>
      </c>
      <c r="F4378" t="s">
        <v>55</v>
      </c>
      <c r="J4378" t="s">
        <v>165</v>
      </c>
      <c r="K4378" t="s">
        <v>93</v>
      </c>
      <c r="L4378" t="s">
        <v>34</v>
      </c>
      <c r="N4378" t="s">
        <v>59</v>
      </c>
      <c r="O4378" t="s">
        <v>34</v>
      </c>
      <c r="P4378" t="s">
        <v>165</v>
      </c>
      <c r="Q4378" t="s">
        <v>93</v>
      </c>
      <c r="S4378" t="s">
        <v>10461</v>
      </c>
      <c r="U4378" t="s">
        <v>42</v>
      </c>
      <c r="W4378" t="s">
        <v>42</v>
      </c>
      <c r="X4378" t="s">
        <v>42</v>
      </c>
      <c r="AC4378" t="s">
        <v>42</v>
      </c>
      <c r="AK4378" t="s">
        <v>42</v>
      </c>
      <c r="AL4378" t="s">
        <v>43</v>
      </c>
    </row>
    <row r="4379" spans="1:38" x14ac:dyDescent="0.25">
      <c r="A4379">
        <v>4377</v>
      </c>
      <c r="B4379" t="s">
        <v>10462</v>
      </c>
      <c r="C4379" s="6" t="s">
        <v>1665</v>
      </c>
      <c r="D4379">
        <v>54</v>
      </c>
      <c r="E4379" t="s">
        <v>54</v>
      </c>
      <c r="F4379" t="s">
        <v>55</v>
      </c>
      <c r="G4379" t="s">
        <v>3609</v>
      </c>
      <c r="J4379" t="s">
        <v>3609</v>
      </c>
      <c r="L4379" t="s">
        <v>70</v>
      </c>
      <c r="N4379" t="s">
        <v>10463</v>
      </c>
      <c r="O4379" t="s">
        <v>70</v>
      </c>
      <c r="S4379" t="s">
        <v>10464</v>
      </c>
      <c r="AI4379" t="s">
        <v>1621</v>
      </c>
      <c r="AL4379" t="s">
        <v>43</v>
      </c>
    </row>
    <row r="4380" spans="1:38" x14ac:dyDescent="0.25">
      <c r="A4380">
        <v>4378</v>
      </c>
      <c r="B4380" t="s">
        <v>10465</v>
      </c>
      <c r="C4380" s="6" t="s">
        <v>4851</v>
      </c>
      <c r="D4380">
        <v>32</v>
      </c>
      <c r="E4380" t="s">
        <v>46</v>
      </c>
      <c r="F4380" t="s">
        <v>55</v>
      </c>
      <c r="G4380" t="s">
        <v>6138</v>
      </c>
      <c r="H4380" t="s">
        <v>82</v>
      </c>
      <c r="I4380" t="s">
        <v>57</v>
      </c>
      <c r="J4380" t="s">
        <v>136</v>
      </c>
      <c r="K4380" t="s">
        <v>137</v>
      </c>
      <c r="L4380" t="s">
        <v>50</v>
      </c>
      <c r="N4380" t="s">
        <v>456</v>
      </c>
      <c r="O4380" t="s">
        <v>70</v>
      </c>
      <c r="P4380" t="s">
        <v>6138</v>
      </c>
      <c r="Q4380" t="s">
        <v>82</v>
      </c>
      <c r="R4380" t="s">
        <v>57</v>
      </c>
      <c r="S4380" t="s">
        <v>10466</v>
      </c>
      <c r="W4380" t="s">
        <v>42</v>
      </c>
      <c r="AC4380" t="s">
        <v>42</v>
      </c>
      <c r="AL4380" t="s">
        <v>43</v>
      </c>
    </row>
    <row r="4381" spans="1:38" x14ac:dyDescent="0.25">
      <c r="A4381">
        <v>4379</v>
      </c>
      <c r="B4381" t="s">
        <v>10467</v>
      </c>
      <c r="C4381" s="6" t="s">
        <v>356</v>
      </c>
      <c r="D4381">
        <v>24</v>
      </c>
      <c r="E4381" t="s">
        <v>54</v>
      </c>
      <c r="F4381" t="s">
        <v>55</v>
      </c>
      <c r="G4381" t="s">
        <v>81</v>
      </c>
      <c r="H4381" t="s">
        <v>82</v>
      </c>
      <c r="I4381" t="s">
        <v>57</v>
      </c>
      <c r="J4381" t="s">
        <v>81</v>
      </c>
      <c r="L4381" t="s">
        <v>70</v>
      </c>
      <c r="N4381" t="s">
        <v>69</v>
      </c>
      <c r="O4381" t="s">
        <v>70</v>
      </c>
      <c r="P4381" t="s">
        <v>81</v>
      </c>
      <c r="S4381" t="s">
        <v>3162</v>
      </c>
      <c r="W4381" t="s">
        <v>42</v>
      </c>
      <c r="AI4381" t="s">
        <v>713</v>
      </c>
      <c r="AK4381" t="s">
        <v>42</v>
      </c>
      <c r="AL4381" t="s">
        <v>43</v>
      </c>
    </row>
    <row r="4382" spans="1:38" x14ac:dyDescent="0.25">
      <c r="A4382">
        <v>4380</v>
      </c>
      <c r="B4382" t="s">
        <v>10468</v>
      </c>
      <c r="C4382" s="6" t="s">
        <v>10469</v>
      </c>
      <c r="D4382">
        <v>25</v>
      </c>
      <c r="E4382" t="s">
        <v>46</v>
      </c>
      <c r="F4382" t="s">
        <v>55</v>
      </c>
      <c r="G4382" t="s">
        <v>6815</v>
      </c>
      <c r="J4382" t="s">
        <v>6815</v>
      </c>
      <c r="K4382" t="s">
        <v>101</v>
      </c>
      <c r="L4382" t="s">
        <v>70</v>
      </c>
      <c r="N4382" t="s">
        <v>59</v>
      </c>
      <c r="O4382" t="s">
        <v>70</v>
      </c>
      <c r="S4382" t="s">
        <v>828</v>
      </c>
      <c r="U4382" t="s">
        <v>42</v>
      </c>
      <c r="W4382" t="s">
        <v>42</v>
      </c>
      <c r="AL4382" t="s">
        <v>43</v>
      </c>
    </row>
    <row r="4383" spans="1:38" x14ac:dyDescent="0.25">
      <c r="A4383">
        <v>4381</v>
      </c>
      <c r="B4383" t="s">
        <v>10470</v>
      </c>
      <c r="C4383" s="6" t="s">
        <v>1669</v>
      </c>
      <c r="D4383">
        <v>35</v>
      </c>
      <c r="E4383" t="s">
        <v>46</v>
      </c>
      <c r="F4383" t="s">
        <v>55</v>
      </c>
      <c r="G4383" t="s">
        <v>668</v>
      </c>
      <c r="H4383" t="s">
        <v>202</v>
      </c>
      <c r="I4383" t="s">
        <v>57</v>
      </c>
      <c r="J4383" t="s">
        <v>668</v>
      </c>
      <c r="K4383" t="s">
        <v>202</v>
      </c>
      <c r="L4383" t="s">
        <v>70</v>
      </c>
      <c r="N4383" t="s">
        <v>166</v>
      </c>
      <c r="O4383" t="s">
        <v>70</v>
      </c>
      <c r="P4383" t="s">
        <v>668</v>
      </c>
      <c r="Q4383" t="s">
        <v>202</v>
      </c>
      <c r="R4383" t="s">
        <v>57</v>
      </c>
      <c r="S4383" t="s">
        <v>10471</v>
      </c>
      <c r="V4383" t="s">
        <v>42</v>
      </c>
      <c r="W4383" t="s">
        <v>42</v>
      </c>
      <c r="AL4383" t="s">
        <v>43</v>
      </c>
    </row>
    <row r="4384" spans="1:38" x14ac:dyDescent="0.25">
      <c r="A4384">
        <v>4382</v>
      </c>
      <c r="B4384" t="s">
        <v>10472</v>
      </c>
      <c r="C4384" s="6" t="s">
        <v>135</v>
      </c>
      <c r="D4384">
        <v>53</v>
      </c>
      <c r="E4384" t="s">
        <v>46</v>
      </c>
      <c r="F4384" t="s">
        <v>55</v>
      </c>
      <c r="G4384" t="s">
        <v>101</v>
      </c>
      <c r="H4384" t="s">
        <v>101</v>
      </c>
      <c r="I4384" t="s">
        <v>57</v>
      </c>
      <c r="J4384" t="s">
        <v>101</v>
      </c>
      <c r="L4384" t="s">
        <v>70</v>
      </c>
      <c r="N4384" t="s">
        <v>2057</v>
      </c>
      <c r="O4384" t="s">
        <v>70</v>
      </c>
      <c r="P4384" t="s">
        <v>101</v>
      </c>
      <c r="S4384" t="s">
        <v>10473</v>
      </c>
      <c r="U4384" t="s">
        <v>42</v>
      </c>
      <c r="W4384" t="s">
        <v>42</v>
      </c>
      <c r="AC4384" t="s">
        <v>42</v>
      </c>
      <c r="AK4384" t="s">
        <v>42</v>
      </c>
      <c r="AL4384" t="s">
        <v>43</v>
      </c>
    </row>
    <row r="4385" spans="1:38" x14ac:dyDescent="0.25">
      <c r="A4385">
        <v>4383</v>
      </c>
      <c r="B4385" t="s">
        <v>10474</v>
      </c>
      <c r="C4385" s="6" t="s">
        <v>2123</v>
      </c>
      <c r="D4385">
        <v>43</v>
      </c>
      <c r="E4385" t="s">
        <v>46</v>
      </c>
      <c r="F4385" t="s">
        <v>55</v>
      </c>
      <c r="G4385" t="s">
        <v>341</v>
      </c>
      <c r="H4385" t="s">
        <v>101</v>
      </c>
      <c r="I4385" t="s">
        <v>57</v>
      </c>
      <c r="J4385" t="s">
        <v>341</v>
      </c>
      <c r="K4385" t="s">
        <v>101</v>
      </c>
      <c r="L4385" t="s">
        <v>70</v>
      </c>
      <c r="N4385" t="s">
        <v>166</v>
      </c>
      <c r="O4385" t="s">
        <v>70</v>
      </c>
      <c r="P4385" t="s">
        <v>341</v>
      </c>
      <c r="Q4385" t="s">
        <v>101</v>
      </c>
      <c r="S4385" t="s">
        <v>10475</v>
      </c>
      <c r="AE4385" t="s">
        <v>42</v>
      </c>
      <c r="AI4385" t="s">
        <v>257</v>
      </c>
      <c r="AK4385" t="s">
        <v>42</v>
      </c>
      <c r="AL4385" t="s">
        <v>43</v>
      </c>
    </row>
    <row r="4386" spans="1:38" x14ac:dyDescent="0.25">
      <c r="A4386">
        <v>4384</v>
      </c>
      <c r="B4386" t="s">
        <v>10476</v>
      </c>
      <c r="C4386" s="6" t="s">
        <v>5197</v>
      </c>
      <c r="D4386">
        <v>50</v>
      </c>
      <c r="E4386" t="s">
        <v>54</v>
      </c>
      <c r="F4386" t="s">
        <v>55</v>
      </c>
      <c r="G4386" t="s">
        <v>165</v>
      </c>
      <c r="H4386" t="s">
        <v>93</v>
      </c>
      <c r="I4386" t="s">
        <v>57</v>
      </c>
      <c r="J4386" t="s">
        <v>165</v>
      </c>
      <c r="L4386" t="s">
        <v>50</v>
      </c>
      <c r="N4386" t="s">
        <v>927</v>
      </c>
      <c r="O4386" t="s">
        <v>70</v>
      </c>
      <c r="P4386" t="s">
        <v>165</v>
      </c>
      <c r="S4386" t="s">
        <v>10477</v>
      </c>
      <c r="U4386" t="s">
        <v>42</v>
      </c>
      <c r="W4386" t="s">
        <v>42</v>
      </c>
      <c r="AG4386" t="s">
        <v>10478</v>
      </c>
      <c r="AK4386" t="s">
        <v>42</v>
      </c>
      <c r="AL4386" t="s">
        <v>43</v>
      </c>
    </row>
    <row r="4387" spans="1:38" x14ac:dyDescent="0.25">
      <c r="A4387">
        <v>4385</v>
      </c>
      <c r="B4387" t="s">
        <v>10479</v>
      </c>
      <c r="C4387" s="6" t="s">
        <v>1222</v>
      </c>
      <c r="D4387">
        <v>35</v>
      </c>
      <c r="E4387" t="s">
        <v>54</v>
      </c>
      <c r="F4387" t="s">
        <v>55</v>
      </c>
      <c r="G4387" t="s">
        <v>438</v>
      </c>
      <c r="H4387" t="s">
        <v>82</v>
      </c>
      <c r="I4387" t="s">
        <v>57</v>
      </c>
      <c r="J4387" t="s">
        <v>82</v>
      </c>
      <c r="K4387" t="s">
        <v>82</v>
      </c>
      <c r="L4387" t="s">
        <v>50</v>
      </c>
      <c r="N4387" t="s">
        <v>59</v>
      </c>
      <c r="O4387" t="s">
        <v>70</v>
      </c>
      <c r="P4387" t="s">
        <v>438</v>
      </c>
      <c r="Q4387" t="s">
        <v>82</v>
      </c>
      <c r="S4387" t="s">
        <v>10480</v>
      </c>
      <c r="U4387" t="s">
        <v>42</v>
      </c>
      <c r="V4387" t="s">
        <v>42</v>
      </c>
      <c r="W4387" t="s">
        <v>42</v>
      </c>
      <c r="AA4387" t="s">
        <v>42</v>
      </c>
      <c r="AK4387" t="s">
        <v>42</v>
      </c>
      <c r="AL4387" t="s">
        <v>43</v>
      </c>
    </row>
    <row r="4388" spans="1:38" x14ac:dyDescent="0.25">
      <c r="A4388">
        <v>4386</v>
      </c>
      <c r="B4388" t="s">
        <v>10481</v>
      </c>
      <c r="C4388" s="6" t="s">
        <v>2022</v>
      </c>
      <c r="D4388">
        <v>63</v>
      </c>
      <c r="E4388" t="s">
        <v>46</v>
      </c>
      <c r="F4388" t="s">
        <v>106</v>
      </c>
      <c r="G4388" t="s">
        <v>82</v>
      </c>
      <c r="H4388" t="s">
        <v>82</v>
      </c>
      <c r="I4388" t="s">
        <v>57</v>
      </c>
      <c r="J4388" t="s">
        <v>82</v>
      </c>
      <c r="K4388" t="s">
        <v>82</v>
      </c>
      <c r="L4388" t="s">
        <v>70</v>
      </c>
      <c r="O4388" t="s">
        <v>70</v>
      </c>
      <c r="P4388" t="s">
        <v>82</v>
      </c>
      <c r="Q4388" t="s">
        <v>82</v>
      </c>
      <c r="R4388" t="s">
        <v>57</v>
      </c>
      <c r="S4388" t="s">
        <v>538</v>
      </c>
      <c r="U4388" t="s">
        <v>42</v>
      </c>
      <c r="AK4388" t="s">
        <v>42</v>
      </c>
      <c r="AL4388" t="s">
        <v>43</v>
      </c>
    </row>
    <row r="4389" spans="1:38" x14ac:dyDescent="0.25">
      <c r="A4389">
        <v>4387</v>
      </c>
      <c r="B4389" t="s">
        <v>10482</v>
      </c>
      <c r="C4389" s="6" t="s">
        <v>1276</v>
      </c>
      <c r="D4389">
        <v>54</v>
      </c>
      <c r="E4389" t="s">
        <v>46</v>
      </c>
      <c r="F4389" t="s">
        <v>55</v>
      </c>
      <c r="G4389" t="s">
        <v>178</v>
      </c>
      <c r="H4389" t="s">
        <v>82</v>
      </c>
      <c r="I4389" t="s">
        <v>57</v>
      </c>
      <c r="J4389" t="s">
        <v>178</v>
      </c>
      <c r="K4389" t="s">
        <v>82</v>
      </c>
      <c r="L4389" t="s">
        <v>70</v>
      </c>
      <c r="N4389" t="s">
        <v>59</v>
      </c>
      <c r="O4389" t="s">
        <v>70</v>
      </c>
      <c r="P4389" t="s">
        <v>178</v>
      </c>
      <c r="Q4389" t="s">
        <v>82</v>
      </c>
      <c r="R4389" t="s">
        <v>57</v>
      </c>
      <c r="S4389" t="s">
        <v>10483</v>
      </c>
      <c r="AC4389" t="s">
        <v>42</v>
      </c>
      <c r="AD4389" t="s">
        <v>42</v>
      </c>
      <c r="AL4389" t="s">
        <v>43</v>
      </c>
    </row>
    <row r="4390" spans="1:38" x14ac:dyDescent="0.25">
      <c r="A4390">
        <v>4388</v>
      </c>
      <c r="B4390" t="s">
        <v>10484</v>
      </c>
      <c r="C4390" s="6" t="s">
        <v>2206</v>
      </c>
      <c r="D4390">
        <v>58</v>
      </c>
      <c r="E4390" t="s">
        <v>54</v>
      </c>
      <c r="F4390" t="s">
        <v>47</v>
      </c>
      <c r="G4390" t="s">
        <v>93</v>
      </c>
      <c r="H4390" t="s">
        <v>93</v>
      </c>
      <c r="I4390" t="s">
        <v>57</v>
      </c>
      <c r="J4390" t="s">
        <v>93</v>
      </c>
      <c r="K4390" t="s">
        <v>93</v>
      </c>
      <c r="L4390" t="s">
        <v>70</v>
      </c>
      <c r="O4390" t="s">
        <v>210</v>
      </c>
      <c r="P4390" t="s">
        <v>93</v>
      </c>
      <c r="Q4390" t="s">
        <v>93</v>
      </c>
      <c r="R4390" t="s">
        <v>57</v>
      </c>
      <c r="S4390" t="s">
        <v>10485</v>
      </c>
      <c r="Y4390" t="s">
        <v>42</v>
      </c>
      <c r="AK4390" t="s">
        <v>42</v>
      </c>
      <c r="AL4390" t="s">
        <v>43</v>
      </c>
    </row>
    <row r="4391" spans="1:38" x14ac:dyDescent="0.25">
      <c r="A4391">
        <v>4389</v>
      </c>
      <c r="B4391" t="s">
        <v>10486</v>
      </c>
      <c r="C4391" s="6" t="s">
        <v>1242</v>
      </c>
      <c r="D4391">
        <v>33</v>
      </c>
      <c r="E4391" t="s">
        <v>46</v>
      </c>
      <c r="F4391" t="s">
        <v>55</v>
      </c>
      <c r="G4391" t="s">
        <v>3951</v>
      </c>
      <c r="J4391" t="s">
        <v>3951</v>
      </c>
      <c r="K4391" t="s">
        <v>82</v>
      </c>
      <c r="L4391" t="s">
        <v>70</v>
      </c>
      <c r="N4391" t="s">
        <v>59</v>
      </c>
      <c r="O4391" t="s">
        <v>70</v>
      </c>
      <c r="S4391" t="s">
        <v>2563</v>
      </c>
      <c r="T4391" t="s">
        <v>10487</v>
      </c>
      <c r="U4391" t="s">
        <v>42</v>
      </c>
      <c r="AA4391" t="s">
        <v>42</v>
      </c>
      <c r="AL4391" t="s">
        <v>43</v>
      </c>
    </row>
    <row r="4392" spans="1:38" x14ac:dyDescent="0.25">
      <c r="A4392">
        <v>4390</v>
      </c>
      <c r="B4392" t="s">
        <v>10488</v>
      </c>
      <c r="C4392" s="6" t="s">
        <v>1262</v>
      </c>
      <c r="D4392">
        <v>51</v>
      </c>
      <c r="E4392" t="s">
        <v>54</v>
      </c>
      <c r="F4392" t="s">
        <v>55</v>
      </c>
      <c r="G4392" t="s">
        <v>151</v>
      </c>
      <c r="J4392" t="s">
        <v>151</v>
      </c>
      <c r="K4392" t="s">
        <v>93</v>
      </c>
      <c r="L4392" t="s">
        <v>50</v>
      </c>
      <c r="N4392" t="s">
        <v>10489</v>
      </c>
      <c r="O4392" t="s">
        <v>1796</v>
      </c>
      <c r="S4392" t="s">
        <v>10490</v>
      </c>
      <c r="V4392" t="s">
        <v>42</v>
      </c>
      <c r="AL4392" t="s">
        <v>43</v>
      </c>
    </row>
    <row r="4393" spans="1:38" x14ac:dyDescent="0.25">
      <c r="A4393">
        <v>4391</v>
      </c>
      <c r="B4393" t="s">
        <v>10491</v>
      </c>
      <c r="C4393" s="6" t="s">
        <v>3701</v>
      </c>
      <c r="D4393">
        <v>31</v>
      </c>
      <c r="E4393" t="s">
        <v>46</v>
      </c>
      <c r="F4393" t="s">
        <v>106</v>
      </c>
      <c r="G4393" t="s">
        <v>97</v>
      </c>
      <c r="H4393" t="s">
        <v>82</v>
      </c>
      <c r="I4393" t="s">
        <v>57</v>
      </c>
      <c r="J4393" t="s">
        <v>82</v>
      </c>
      <c r="K4393" t="s">
        <v>82</v>
      </c>
      <c r="L4393" t="s">
        <v>34</v>
      </c>
      <c r="M4393" t="s">
        <v>210</v>
      </c>
      <c r="N4393" t="s">
        <v>166</v>
      </c>
      <c r="O4393" t="s">
        <v>975</v>
      </c>
      <c r="P4393" t="s">
        <v>82</v>
      </c>
      <c r="Q4393" t="s">
        <v>82</v>
      </c>
      <c r="R4393" t="s">
        <v>57</v>
      </c>
      <c r="S4393" t="s">
        <v>10492</v>
      </c>
      <c r="U4393" t="s">
        <v>42</v>
      </c>
      <c r="W4393" t="s">
        <v>42</v>
      </c>
      <c r="X4393" t="s">
        <v>42</v>
      </c>
      <c r="AA4393" t="s">
        <v>42</v>
      </c>
      <c r="AI4393" t="s">
        <v>2682</v>
      </c>
      <c r="AL4393" t="s">
        <v>43</v>
      </c>
    </row>
    <row r="4394" spans="1:38" x14ac:dyDescent="0.25">
      <c r="A4394">
        <v>4392</v>
      </c>
      <c r="B4394" t="s">
        <v>10493</v>
      </c>
      <c r="C4394" s="6" t="s">
        <v>432</v>
      </c>
      <c r="D4394">
        <v>48</v>
      </c>
      <c r="E4394" t="s">
        <v>46</v>
      </c>
      <c r="F4394" t="s">
        <v>55</v>
      </c>
      <c r="G4394" t="s">
        <v>201</v>
      </c>
      <c r="H4394" t="s">
        <v>202</v>
      </c>
      <c r="J4394" t="s">
        <v>201</v>
      </c>
      <c r="K4394" t="s">
        <v>202</v>
      </c>
      <c r="L4394" t="s">
        <v>70</v>
      </c>
      <c r="N4394" t="s">
        <v>83</v>
      </c>
      <c r="O4394" t="s">
        <v>70</v>
      </c>
      <c r="S4394" t="s">
        <v>10494</v>
      </c>
      <c r="V4394" t="s">
        <v>42</v>
      </c>
      <c r="AL4394" t="s">
        <v>43</v>
      </c>
    </row>
    <row r="4395" spans="1:38" x14ac:dyDescent="0.25">
      <c r="A4395">
        <v>4393</v>
      </c>
      <c r="B4395" t="s">
        <v>10495</v>
      </c>
      <c r="C4395" s="6" t="s">
        <v>7398</v>
      </c>
      <c r="D4395">
        <v>44</v>
      </c>
      <c r="E4395" t="s">
        <v>54</v>
      </c>
      <c r="F4395" t="s">
        <v>55</v>
      </c>
      <c r="G4395" t="s">
        <v>560</v>
      </c>
      <c r="H4395" t="s">
        <v>137</v>
      </c>
      <c r="I4395" t="s">
        <v>57</v>
      </c>
      <c r="J4395" t="s">
        <v>560</v>
      </c>
      <c r="L4395" t="s">
        <v>70</v>
      </c>
      <c r="N4395" t="s">
        <v>69</v>
      </c>
      <c r="O4395" t="s">
        <v>70</v>
      </c>
      <c r="P4395" t="s">
        <v>560</v>
      </c>
      <c r="S4395" t="s">
        <v>10496</v>
      </c>
      <c r="U4395" t="s">
        <v>42</v>
      </c>
      <c r="W4395" t="s">
        <v>42</v>
      </c>
      <c r="AC4395" t="s">
        <v>42</v>
      </c>
      <c r="AK4395" t="s">
        <v>42</v>
      </c>
      <c r="AL4395" t="s">
        <v>43</v>
      </c>
    </row>
    <row r="4396" spans="1:38" x14ac:dyDescent="0.25">
      <c r="A4396">
        <v>4394</v>
      </c>
      <c r="B4396" t="s">
        <v>10497</v>
      </c>
      <c r="C4396" s="6" t="s">
        <v>121</v>
      </c>
      <c r="D4396">
        <v>57</v>
      </c>
      <c r="E4396" t="s">
        <v>54</v>
      </c>
      <c r="F4396" t="s">
        <v>55</v>
      </c>
      <c r="G4396" t="s">
        <v>178</v>
      </c>
      <c r="H4396" t="s">
        <v>82</v>
      </c>
      <c r="I4396" t="s">
        <v>57</v>
      </c>
      <c r="J4396" t="s">
        <v>178</v>
      </c>
      <c r="L4396" t="s">
        <v>50</v>
      </c>
      <c r="N4396" t="s">
        <v>102</v>
      </c>
      <c r="O4396" t="s">
        <v>70</v>
      </c>
      <c r="P4396" t="s">
        <v>178</v>
      </c>
      <c r="S4396" t="s">
        <v>10498</v>
      </c>
      <c r="Y4396" t="s">
        <v>42</v>
      </c>
      <c r="AC4396" t="s">
        <v>42</v>
      </c>
      <c r="AK4396" t="s">
        <v>42</v>
      </c>
      <c r="AL4396" t="s">
        <v>43</v>
      </c>
    </row>
    <row r="4397" spans="1:38" x14ac:dyDescent="0.25">
      <c r="A4397">
        <v>4395</v>
      </c>
      <c r="B4397" t="s">
        <v>10499</v>
      </c>
      <c r="C4397" s="6" t="s">
        <v>1288</v>
      </c>
      <c r="D4397">
        <v>52</v>
      </c>
      <c r="E4397" t="s">
        <v>46</v>
      </c>
      <c r="F4397" t="s">
        <v>55</v>
      </c>
      <c r="G4397" t="s">
        <v>178</v>
      </c>
      <c r="H4397" t="s">
        <v>82</v>
      </c>
      <c r="I4397" t="s">
        <v>57</v>
      </c>
      <c r="J4397" t="s">
        <v>178</v>
      </c>
      <c r="K4397" t="s">
        <v>82</v>
      </c>
      <c r="L4397" t="s">
        <v>70</v>
      </c>
      <c r="N4397" t="s">
        <v>59</v>
      </c>
      <c r="O4397" t="s">
        <v>411</v>
      </c>
      <c r="P4397" t="s">
        <v>178</v>
      </c>
      <c r="Q4397" t="s">
        <v>82</v>
      </c>
      <c r="R4397" t="s">
        <v>57</v>
      </c>
      <c r="S4397" t="s">
        <v>10500</v>
      </c>
      <c r="W4397" t="s">
        <v>42</v>
      </c>
      <c r="AA4397" t="s">
        <v>42</v>
      </c>
      <c r="AC4397" t="s">
        <v>42</v>
      </c>
      <c r="AL4397" t="s">
        <v>43</v>
      </c>
    </row>
    <row r="4398" spans="1:38" x14ac:dyDescent="0.25">
      <c r="A4398">
        <v>4396</v>
      </c>
      <c r="B4398" t="s">
        <v>10501</v>
      </c>
      <c r="C4398" s="6" t="s">
        <v>5854</v>
      </c>
      <c r="D4398">
        <v>62</v>
      </c>
      <c r="E4398" t="s">
        <v>54</v>
      </c>
      <c r="F4398" t="s">
        <v>55</v>
      </c>
      <c r="G4398" t="s">
        <v>812</v>
      </c>
      <c r="H4398" t="s">
        <v>202</v>
      </c>
      <c r="I4398" t="s">
        <v>57</v>
      </c>
      <c r="J4398" t="s">
        <v>208</v>
      </c>
      <c r="L4398" t="s">
        <v>34</v>
      </c>
      <c r="M4398" t="s">
        <v>10264</v>
      </c>
      <c r="N4398" t="s">
        <v>1379</v>
      </c>
      <c r="O4398" t="s">
        <v>70</v>
      </c>
      <c r="P4398" t="s">
        <v>812</v>
      </c>
      <c r="S4398" t="s">
        <v>10502</v>
      </c>
      <c r="AC4398" t="s">
        <v>42</v>
      </c>
      <c r="AJ4398" t="s">
        <v>42</v>
      </c>
      <c r="AK4398" t="s">
        <v>42</v>
      </c>
      <c r="AL4398" t="s">
        <v>43</v>
      </c>
    </row>
    <row r="4399" spans="1:38" x14ac:dyDescent="0.25">
      <c r="A4399">
        <v>4397</v>
      </c>
      <c r="B4399" t="s">
        <v>10503</v>
      </c>
      <c r="C4399" s="6" t="s">
        <v>1445</v>
      </c>
      <c r="D4399">
        <v>45</v>
      </c>
      <c r="E4399" t="s">
        <v>46</v>
      </c>
      <c r="F4399" t="s">
        <v>55</v>
      </c>
      <c r="G4399" t="s">
        <v>433</v>
      </c>
      <c r="H4399" t="s">
        <v>142</v>
      </c>
      <c r="I4399" t="s">
        <v>57</v>
      </c>
      <c r="J4399" t="s">
        <v>1740</v>
      </c>
      <c r="L4399" t="s">
        <v>50</v>
      </c>
      <c r="N4399" t="s">
        <v>59</v>
      </c>
      <c r="O4399" t="s">
        <v>70</v>
      </c>
      <c r="P4399" t="s">
        <v>433</v>
      </c>
      <c r="S4399" t="s">
        <v>4414</v>
      </c>
      <c r="V4399" t="s">
        <v>42</v>
      </c>
      <c r="AA4399" t="s">
        <v>42</v>
      </c>
      <c r="AL4399" t="s">
        <v>43</v>
      </c>
    </row>
    <row r="4400" spans="1:38" x14ac:dyDescent="0.25">
      <c r="A4400">
        <v>4398</v>
      </c>
      <c r="B4400" t="s">
        <v>10504</v>
      </c>
      <c r="C4400" s="6" t="s">
        <v>8200</v>
      </c>
      <c r="D4400">
        <v>58</v>
      </c>
      <c r="E4400" t="s">
        <v>54</v>
      </c>
      <c r="F4400" t="s">
        <v>55</v>
      </c>
      <c r="G4400" t="s">
        <v>136</v>
      </c>
      <c r="J4400" t="s">
        <v>136</v>
      </c>
      <c r="K4400" t="s">
        <v>137</v>
      </c>
      <c r="L4400" t="s">
        <v>70</v>
      </c>
      <c r="N4400" t="s">
        <v>4837</v>
      </c>
      <c r="O4400" t="s">
        <v>70</v>
      </c>
      <c r="S4400" t="s">
        <v>10505</v>
      </c>
      <c r="Y4400" t="s">
        <v>42</v>
      </c>
      <c r="AC4400" t="s">
        <v>42</v>
      </c>
      <c r="AL4400" t="s">
        <v>43</v>
      </c>
    </row>
    <row r="4401" spans="1:38" x14ac:dyDescent="0.25">
      <c r="A4401">
        <v>4399</v>
      </c>
      <c r="B4401" t="s">
        <v>10506</v>
      </c>
      <c r="C4401" s="6" t="s">
        <v>1292</v>
      </c>
      <c r="D4401">
        <v>56</v>
      </c>
      <c r="E4401" t="s">
        <v>46</v>
      </c>
      <c r="F4401" t="s">
        <v>55</v>
      </c>
      <c r="G4401" t="s">
        <v>136</v>
      </c>
      <c r="H4401" t="s">
        <v>137</v>
      </c>
      <c r="I4401" t="s">
        <v>57</v>
      </c>
      <c r="J4401" t="s">
        <v>136</v>
      </c>
      <c r="K4401" t="s">
        <v>137</v>
      </c>
      <c r="L4401" t="s">
        <v>70</v>
      </c>
      <c r="O4401" t="s">
        <v>800</v>
      </c>
      <c r="P4401" t="s">
        <v>137</v>
      </c>
      <c r="S4401" t="s">
        <v>342</v>
      </c>
      <c r="U4401" t="s">
        <v>42</v>
      </c>
      <c r="AK4401" t="s">
        <v>42</v>
      </c>
      <c r="AL4401" t="s">
        <v>43</v>
      </c>
    </row>
    <row r="4402" spans="1:38" x14ac:dyDescent="0.25">
      <c r="A4402">
        <v>4400</v>
      </c>
      <c r="B4402" t="s">
        <v>10507</v>
      </c>
      <c r="C4402" s="6" t="s">
        <v>536</v>
      </c>
      <c r="D4402">
        <v>61</v>
      </c>
      <c r="E4402" t="s">
        <v>46</v>
      </c>
      <c r="F4402" t="s">
        <v>55</v>
      </c>
      <c r="J4402" t="s">
        <v>97</v>
      </c>
      <c r="K4402" t="s">
        <v>82</v>
      </c>
      <c r="L4402" t="s">
        <v>70</v>
      </c>
      <c r="M4402" t="s">
        <v>280</v>
      </c>
      <c r="N4402" t="s">
        <v>1677</v>
      </c>
      <c r="O4402" t="s">
        <v>287</v>
      </c>
      <c r="S4402" t="s">
        <v>89</v>
      </c>
      <c r="U4402" t="s">
        <v>42</v>
      </c>
      <c r="AL4402" t="s">
        <v>43</v>
      </c>
    </row>
    <row r="4403" spans="1:38" x14ac:dyDescent="0.25">
      <c r="A4403">
        <v>4401</v>
      </c>
      <c r="B4403" t="s">
        <v>10508</v>
      </c>
      <c r="C4403" s="6" t="s">
        <v>1297</v>
      </c>
      <c r="D4403">
        <v>36</v>
      </c>
      <c r="E4403" t="s">
        <v>54</v>
      </c>
      <c r="F4403" t="s">
        <v>55</v>
      </c>
      <c r="G4403" t="s">
        <v>1243</v>
      </c>
      <c r="H4403" t="s">
        <v>82</v>
      </c>
      <c r="I4403" t="s">
        <v>57</v>
      </c>
      <c r="J4403" t="s">
        <v>82</v>
      </c>
      <c r="K4403" t="s">
        <v>82</v>
      </c>
      <c r="L4403" t="s">
        <v>50</v>
      </c>
      <c r="N4403" t="s">
        <v>102</v>
      </c>
      <c r="O4403" t="s">
        <v>70</v>
      </c>
      <c r="P4403" t="s">
        <v>1243</v>
      </c>
      <c r="Q4403" t="s">
        <v>82</v>
      </c>
      <c r="S4403" t="s">
        <v>10509</v>
      </c>
      <c r="AB4403" t="s">
        <v>42</v>
      </c>
      <c r="AK4403" t="s">
        <v>42</v>
      </c>
      <c r="AL4403" t="s">
        <v>43</v>
      </c>
    </row>
    <row r="4404" spans="1:38" x14ac:dyDescent="0.25">
      <c r="A4404">
        <v>4402</v>
      </c>
      <c r="B4404" t="s">
        <v>10510</v>
      </c>
      <c r="C4404" s="6" t="s">
        <v>10511</v>
      </c>
      <c r="D4404">
        <v>59</v>
      </c>
      <c r="E4404" t="s">
        <v>46</v>
      </c>
      <c r="F4404" t="s">
        <v>55</v>
      </c>
      <c r="G4404" t="s">
        <v>146</v>
      </c>
      <c r="J4404" t="s">
        <v>146</v>
      </c>
      <c r="L4404" t="s">
        <v>34</v>
      </c>
      <c r="N4404" t="s">
        <v>102</v>
      </c>
      <c r="O4404" t="s">
        <v>1796</v>
      </c>
      <c r="S4404" t="s">
        <v>10512</v>
      </c>
      <c r="AA4404" t="s">
        <v>42</v>
      </c>
      <c r="AC4404" t="s">
        <v>42</v>
      </c>
      <c r="AL4404" t="s">
        <v>43</v>
      </c>
    </row>
    <row r="4405" spans="1:38" x14ac:dyDescent="0.25">
      <c r="A4405">
        <v>4403</v>
      </c>
      <c r="B4405" t="s">
        <v>10513</v>
      </c>
      <c r="C4405" s="6" t="s">
        <v>10514</v>
      </c>
      <c r="D4405">
        <v>49</v>
      </c>
      <c r="E4405" t="s">
        <v>46</v>
      </c>
      <c r="F4405" t="s">
        <v>55</v>
      </c>
      <c r="G4405" t="s">
        <v>151</v>
      </c>
      <c r="H4405" t="s">
        <v>93</v>
      </c>
      <c r="I4405" t="s">
        <v>57</v>
      </c>
      <c r="J4405" t="s">
        <v>151</v>
      </c>
      <c r="K4405" t="s">
        <v>93</v>
      </c>
      <c r="L4405" t="s">
        <v>70</v>
      </c>
      <c r="N4405" t="s">
        <v>59</v>
      </c>
      <c r="O4405" t="s">
        <v>70</v>
      </c>
      <c r="P4405" t="s">
        <v>151</v>
      </c>
      <c r="Q4405" t="s">
        <v>93</v>
      </c>
      <c r="S4405" t="s">
        <v>412</v>
      </c>
      <c r="W4405" t="s">
        <v>42</v>
      </c>
      <c r="AK4405" t="s">
        <v>42</v>
      </c>
      <c r="AL4405" t="s">
        <v>43</v>
      </c>
    </row>
    <row r="4406" spans="1:38" x14ac:dyDescent="0.25">
      <c r="A4406">
        <v>4404</v>
      </c>
      <c r="B4406" t="s">
        <v>10515</v>
      </c>
      <c r="C4406" s="6" t="s">
        <v>8434</v>
      </c>
      <c r="D4406">
        <v>23</v>
      </c>
      <c r="E4406" t="s">
        <v>46</v>
      </c>
      <c r="F4406" t="s">
        <v>55</v>
      </c>
      <c r="G4406" t="s">
        <v>341</v>
      </c>
      <c r="H4406" t="s">
        <v>101</v>
      </c>
      <c r="J4406" t="s">
        <v>341</v>
      </c>
      <c r="K4406" t="s">
        <v>101</v>
      </c>
      <c r="L4406" t="s">
        <v>70</v>
      </c>
      <c r="N4406" t="s">
        <v>102</v>
      </c>
      <c r="O4406" t="s">
        <v>60</v>
      </c>
      <c r="S4406" t="s">
        <v>111</v>
      </c>
      <c r="V4406" t="s">
        <v>42</v>
      </c>
      <c r="Z4406" t="s">
        <v>42</v>
      </c>
      <c r="AA4406" t="s">
        <v>42</v>
      </c>
      <c r="AL4406" t="s">
        <v>43</v>
      </c>
    </row>
    <row r="4407" spans="1:38" x14ac:dyDescent="0.25">
      <c r="A4407">
        <v>4405</v>
      </c>
      <c r="B4407" t="s">
        <v>10516</v>
      </c>
      <c r="C4407" s="6" t="s">
        <v>2533</v>
      </c>
      <c r="D4407">
        <v>36</v>
      </c>
      <c r="E4407" t="s">
        <v>46</v>
      </c>
      <c r="F4407" t="s">
        <v>55</v>
      </c>
      <c r="G4407" t="s">
        <v>683</v>
      </c>
      <c r="H4407" t="s">
        <v>49</v>
      </c>
      <c r="I4407" t="s">
        <v>57</v>
      </c>
      <c r="J4407" t="s">
        <v>683</v>
      </c>
      <c r="K4407" t="s">
        <v>49</v>
      </c>
      <c r="L4407" t="s">
        <v>70</v>
      </c>
      <c r="N4407" t="s">
        <v>59</v>
      </c>
      <c r="O4407" t="s">
        <v>70</v>
      </c>
      <c r="P4407" t="s">
        <v>683</v>
      </c>
      <c r="Q4407" t="s">
        <v>49</v>
      </c>
      <c r="R4407" t="s">
        <v>57</v>
      </c>
      <c r="S4407" t="s">
        <v>1571</v>
      </c>
      <c r="W4407" t="s">
        <v>42</v>
      </c>
      <c r="AC4407" t="s">
        <v>42</v>
      </c>
      <c r="AL4407" t="s">
        <v>43</v>
      </c>
    </row>
    <row r="4408" spans="1:38" x14ac:dyDescent="0.25">
      <c r="A4408">
        <v>4406</v>
      </c>
      <c r="B4408" t="s">
        <v>10517</v>
      </c>
      <c r="C4408" s="6" t="s">
        <v>1305</v>
      </c>
      <c r="D4408">
        <v>22</v>
      </c>
      <c r="E4408" t="s">
        <v>46</v>
      </c>
      <c r="F4408" t="s">
        <v>55</v>
      </c>
      <c r="G4408" t="s">
        <v>93</v>
      </c>
      <c r="J4408" t="s">
        <v>93</v>
      </c>
      <c r="K4408" t="s">
        <v>93</v>
      </c>
      <c r="L4408" t="s">
        <v>50</v>
      </c>
      <c r="N4408" t="s">
        <v>2061</v>
      </c>
      <c r="O4408" t="s">
        <v>70</v>
      </c>
      <c r="S4408" t="s">
        <v>111</v>
      </c>
      <c r="AA4408" t="s">
        <v>42</v>
      </c>
      <c r="AC4408" t="s">
        <v>42</v>
      </c>
      <c r="AI4408" t="s">
        <v>801</v>
      </c>
      <c r="AL4408" t="s">
        <v>43</v>
      </c>
    </row>
    <row r="4409" spans="1:38" x14ac:dyDescent="0.25">
      <c r="A4409">
        <v>4407</v>
      </c>
      <c r="B4409" t="s">
        <v>10518</v>
      </c>
      <c r="C4409" s="6" t="s">
        <v>1787</v>
      </c>
      <c r="D4409">
        <v>30</v>
      </c>
      <c r="E4409" t="s">
        <v>46</v>
      </c>
      <c r="F4409" t="s">
        <v>55</v>
      </c>
      <c r="G4409" t="s">
        <v>146</v>
      </c>
      <c r="H4409" t="s">
        <v>49</v>
      </c>
      <c r="I4409" t="s">
        <v>57</v>
      </c>
      <c r="J4409" t="s">
        <v>49</v>
      </c>
      <c r="K4409" t="s">
        <v>49</v>
      </c>
      <c r="L4409" t="s">
        <v>34</v>
      </c>
      <c r="M4409" t="s">
        <v>951</v>
      </c>
      <c r="N4409" t="s">
        <v>170</v>
      </c>
      <c r="O4409" t="s">
        <v>70</v>
      </c>
      <c r="P4409" t="s">
        <v>49</v>
      </c>
      <c r="Q4409" t="s">
        <v>49</v>
      </c>
      <c r="R4409" t="s">
        <v>57</v>
      </c>
      <c r="S4409" t="s">
        <v>10519</v>
      </c>
      <c r="U4409" t="s">
        <v>42</v>
      </c>
      <c r="W4409" t="s">
        <v>42</v>
      </c>
      <c r="X4409" t="s">
        <v>42</v>
      </c>
      <c r="AC4409" t="s">
        <v>42</v>
      </c>
      <c r="AL4409" t="s">
        <v>43</v>
      </c>
    </row>
    <row r="4410" spans="1:38" x14ac:dyDescent="0.25">
      <c r="A4410">
        <v>4408</v>
      </c>
      <c r="B4410" t="s">
        <v>10520</v>
      </c>
      <c r="C4410" s="6" t="s">
        <v>10521</v>
      </c>
      <c r="D4410">
        <v>50</v>
      </c>
      <c r="E4410" t="s">
        <v>46</v>
      </c>
      <c r="F4410" t="s">
        <v>55</v>
      </c>
      <c r="G4410" t="s">
        <v>146</v>
      </c>
      <c r="H4410" t="s">
        <v>49</v>
      </c>
      <c r="I4410" t="s">
        <v>57</v>
      </c>
      <c r="J4410" t="s">
        <v>146</v>
      </c>
      <c r="K4410" t="s">
        <v>49</v>
      </c>
      <c r="L4410" t="s">
        <v>70</v>
      </c>
      <c r="O4410" t="s">
        <v>70</v>
      </c>
      <c r="S4410" t="s">
        <v>10522</v>
      </c>
      <c r="W4410" t="s">
        <v>42</v>
      </c>
      <c r="AA4410" t="s">
        <v>42</v>
      </c>
      <c r="AK4410" t="s">
        <v>42</v>
      </c>
      <c r="AL4410" t="s">
        <v>43</v>
      </c>
    </row>
    <row r="4411" spans="1:38" x14ac:dyDescent="0.25">
      <c r="A4411">
        <v>4409</v>
      </c>
      <c r="B4411" t="s">
        <v>10523</v>
      </c>
      <c r="C4411" s="6" t="s">
        <v>1725</v>
      </c>
      <c r="D4411">
        <v>19</v>
      </c>
      <c r="E4411" t="s">
        <v>46</v>
      </c>
      <c r="F4411" t="s">
        <v>55</v>
      </c>
      <c r="G4411" t="s">
        <v>68</v>
      </c>
      <c r="J4411" t="s">
        <v>68</v>
      </c>
      <c r="L4411" t="s">
        <v>70</v>
      </c>
      <c r="N4411" t="s">
        <v>269</v>
      </c>
      <c r="O4411" t="s">
        <v>70</v>
      </c>
      <c r="S4411" t="s">
        <v>89</v>
      </c>
      <c r="U4411" t="s">
        <v>42</v>
      </c>
      <c r="AL4411" t="s">
        <v>43</v>
      </c>
    </row>
    <row r="4412" spans="1:38" x14ac:dyDescent="0.25">
      <c r="A4412">
        <v>4410</v>
      </c>
      <c r="B4412" t="s">
        <v>10524</v>
      </c>
      <c r="C4412" s="6" t="s">
        <v>6371</v>
      </c>
      <c r="D4412">
        <v>59</v>
      </c>
      <c r="E4412" t="s">
        <v>46</v>
      </c>
      <c r="F4412" t="s">
        <v>60</v>
      </c>
      <c r="G4412" t="s">
        <v>136</v>
      </c>
      <c r="H4412" t="s">
        <v>137</v>
      </c>
      <c r="I4412" t="s">
        <v>57</v>
      </c>
      <c r="J4412" t="s">
        <v>136</v>
      </c>
      <c r="K4412" t="s">
        <v>137</v>
      </c>
      <c r="L4412" t="s">
        <v>70</v>
      </c>
      <c r="O4412" t="s">
        <v>70</v>
      </c>
      <c r="P4412" t="s">
        <v>136</v>
      </c>
      <c r="Q4412" t="s">
        <v>137</v>
      </c>
      <c r="R4412" t="s">
        <v>57</v>
      </c>
      <c r="S4412" t="s">
        <v>21</v>
      </c>
      <c r="V4412" t="s">
        <v>42</v>
      </c>
      <c r="AL4412" t="s">
        <v>43</v>
      </c>
    </row>
    <row r="4413" spans="1:38" x14ac:dyDescent="0.25">
      <c r="A4413">
        <v>4411</v>
      </c>
      <c r="B4413" t="s">
        <v>10525</v>
      </c>
      <c r="C4413" s="6" t="s">
        <v>4205</v>
      </c>
      <c r="D4413">
        <v>28</v>
      </c>
      <c r="E4413" t="s">
        <v>54</v>
      </c>
      <c r="F4413" t="s">
        <v>55</v>
      </c>
      <c r="G4413" t="s">
        <v>81</v>
      </c>
      <c r="H4413" t="s">
        <v>82</v>
      </c>
      <c r="I4413" t="s">
        <v>57</v>
      </c>
      <c r="J4413" t="s">
        <v>178</v>
      </c>
      <c r="L4413" t="s">
        <v>34</v>
      </c>
      <c r="M4413" t="s">
        <v>10526</v>
      </c>
      <c r="N4413" t="s">
        <v>59</v>
      </c>
      <c r="O4413" t="s">
        <v>179</v>
      </c>
      <c r="P4413" t="s">
        <v>178</v>
      </c>
      <c r="S4413" t="s">
        <v>2195</v>
      </c>
      <c r="U4413" t="s">
        <v>42</v>
      </c>
      <c r="W4413" t="s">
        <v>42</v>
      </c>
      <c r="AK4413" t="s">
        <v>42</v>
      </c>
      <c r="AL4413" t="s">
        <v>43</v>
      </c>
    </row>
    <row r="4414" spans="1:38" x14ac:dyDescent="0.25">
      <c r="A4414">
        <v>4412</v>
      </c>
      <c r="B4414" t="s">
        <v>10527</v>
      </c>
      <c r="C4414" s="6" t="s">
        <v>2274</v>
      </c>
      <c r="D4414">
        <v>19</v>
      </c>
      <c r="E4414" t="s">
        <v>46</v>
      </c>
      <c r="F4414" t="s">
        <v>55</v>
      </c>
      <c r="G4414" t="s">
        <v>418</v>
      </c>
      <c r="H4414" t="s">
        <v>93</v>
      </c>
      <c r="I4414" t="s">
        <v>57</v>
      </c>
      <c r="J4414" t="s">
        <v>418</v>
      </c>
      <c r="K4414" t="s">
        <v>93</v>
      </c>
      <c r="L4414" t="s">
        <v>70</v>
      </c>
      <c r="O4414" t="s">
        <v>70</v>
      </c>
      <c r="P4414" t="s">
        <v>418</v>
      </c>
      <c r="Q4414" t="s">
        <v>93</v>
      </c>
      <c r="R4414" t="s">
        <v>57</v>
      </c>
      <c r="S4414" t="s">
        <v>10528</v>
      </c>
      <c r="U4414" t="s">
        <v>42</v>
      </c>
      <c r="AA4414" t="s">
        <v>42</v>
      </c>
      <c r="AK4414" t="s">
        <v>42</v>
      </c>
      <c r="AL4414" t="s">
        <v>43</v>
      </c>
    </row>
    <row r="4415" spans="1:38" x14ac:dyDescent="0.25">
      <c r="A4415">
        <v>4413</v>
      </c>
      <c r="B4415" t="s">
        <v>10529</v>
      </c>
      <c r="C4415" s="6" t="s">
        <v>8523</v>
      </c>
      <c r="D4415">
        <v>26</v>
      </c>
      <c r="E4415" t="s">
        <v>46</v>
      </c>
      <c r="F4415" t="s">
        <v>55</v>
      </c>
      <c r="G4415" t="s">
        <v>68</v>
      </c>
      <c r="H4415" t="s">
        <v>49</v>
      </c>
      <c r="I4415" t="s">
        <v>57</v>
      </c>
      <c r="J4415" t="s">
        <v>68</v>
      </c>
      <c r="K4415" t="s">
        <v>49</v>
      </c>
      <c r="L4415" t="s">
        <v>70</v>
      </c>
      <c r="O4415" t="s">
        <v>70</v>
      </c>
      <c r="P4415" t="s">
        <v>68</v>
      </c>
      <c r="Q4415" t="s">
        <v>49</v>
      </c>
      <c r="R4415" t="s">
        <v>57</v>
      </c>
      <c r="S4415" t="s">
        <v>538</v>
      </c>
      <c r="U4415" t="s">
        <v>42</v>
      </c>
      <c r="AK4415" t="s">
        <v>42</v>
      </c>
      <c r="AL4415" t="s">
        <v>43</v>
      </c>
    </row>
    <row r="4416" spans="1:38" x14ac:dyDescent="0.25">
      <c r="A4416">
        <v>4414</v>
      </c>
      <c r="B4416" t="s">
        <v>10530</v>
      </c>
      <c r="C4416" s="6" t="s">
        <v>858</v>
      </c>
      <c r="D4416">
        <v>34</v>
      </c>
      <c r="E4416" t="s">
        <v>54</v>
      </c>
      <c r="F4416" t="s">
        <v>55</v>
      </c>
      <c r="G4416" t="s">
        <v>4118</v>
      </c>
      <c r="H4416" t="s">
        <v>49</v>
      </c>
      <c r="I4416" t="s">
        <v>57</v>
      </c>
      <c r="J4416" t="s">
        <v>93</v>
      </c>
      <c r="K4416" t="s">
        <v>93</v>
      </c>
      <c r="L4416" t="s">
        <v>50</v>
      </c>
      <c r="N4416" t="s">
        <v>170</v>
      </c>
      <c r="O4416" t="s">
        <v>70</v>
      </c>
      <c r="P4416" t="s">
        <v>4118</v>
      </c>
      <c r="Q4416" t="s">
        <v>49</v>
      </c>
      <c r="R4416" t="s">
        <v>57</v>
      </c>
      <c r="S4416" t="s">
        <v>10531</v>
      </c>
      <c r="V4416" t="s">
        <v>42</v>
      </c>
      <c r="AL4416" t="s">
        <v>43</v>
      </c>
    </row>
    <row r="4417" spans="1:38" x14ac:dyDescent="0.25">
      <c r="A4417">
        <v>4415</v>
      </c>
      <c r="B4417" t="s">
        <v>10532</v>
      </c>
      <c r="C4417" s="6" t="s">
        <v>1700</v>
      </c>
      <c r="D4417">
        <v>41</v>
      </c>
      <c r="E4417" t="s">
        <v>46</v>
      </c>
      <c r="F4417" t="s">
        <v>55</v>
      </c>
      <c r="G4417" t="s">
        <v>683</v>
      </c>
      <c r="H4417" t="s">
        <v>49</v>
      </c>
      <c r="J4417" t="s">
        <v>683</v>
      </c>
      <c r="K4417" t="s">
        <v>49</v>
      </c>
      <c r="L4417" t="s">
        <v>70</v>
      </c>
      <c r="N4417" t="s">
        <v>59</v>
      </c>
      <c r="O4417" t="s">
        <v>70</v>
      </c>
      <c r="S4417" t="s">
        <v>342</v>
      </c>
      <c r="U4417" t="s">
        <v>42</v>
      </c>
      <c r="AL4417" t="s">
        <v>43</v>
      </c>
    </row>
    <row r="4418" spans="1:38" x14ac:dyDescent="0.25">
      <c r="A4418">
        <v>4416</v>
      </c>
      <c r="B4418" t="s">
        <v>10533</v>
      </c>
      <c r="C4418" s="6" t="s">
        <v>206</v>
      </c>
      <c r="D4418">
        <v>57</v>
      </c>
      <c r="E4418" t="s">
        <v>46</v>
      </c>
      <c r="F4418" t="s">
        <v>106</v>
      </c>
      <c r="G4418" t="s">
        <v>178</v>
      </c>
      <c r="H4418" t="s">
        <v>82</v>
      </c>
      <c r="I4418" t="s">
        <v>57</v>
      </c>
      <c r="J4418" t="s">
        <v>178</v>
      </c>
      <c r="K4418" t="s">
        <v>82</v>
      </c>
      <c r="L4418" t="s">
        <v>50</v>
      </c>
      <c r="N4418" t="s">
        <v>59</v>
      </c>
      <c r="O4418" t="s">
        <v>70</v>
      </c>
      <c r="P4418" t="s">
        <v>178</v>
      </c>
      <c r="Q4418" t="s">
        <v>82</v>
      </c>
      <c r="S4418" t="s">
        <v>412</v>
      </c>
      <c r="W4418" t="s">
        <v>42</v>
      </c>
      <c r="AK4418" t="s">
        <v>42</v>
      </c>
      <c r="AL4418" t="s">
        <v>43</v>
      </c>
    </row>
    <row r="4419" spans="1:38" x14ac:dyDescent="0.25">
      <c r="A4419">
        <v>4417</v>
      </c>
      <c r="B4419" t="s">
        <v>10534</v>
      </c>
      <c r="C4419" s="6" t="s">
        <v>851</v>
      </c>
      <c r="D4419">
        <v>53</v>
      </c>
      <c r="E4419" t="s">
        <v>54</v>
      </c>
      <c r="F4419" t="s">
        <v>55</v>
      </c>
      <c r="G4419" t="s">
        <v>442</v>
      </c>
      <c r="H4419" t="s">
        <v>49</v>
      </c>
      <c r="J4419" t="s">
        <v>442</v>
      </c>
      <c r="K4419" t="s">
        <v>49</v>
      </c>
      <c r="L4419" t="s">
        <v>70</v>
      </c>
      <c r="N4419" t="s">
        <v>102</v>
      </c>
      <c r="O4419" t="s">
        <v>70</v>
      </c>
      <c r="S4419" t="s">
        <v>10535</v>
      </c>
      <c r="AB4419" t="s">
        <v>42</v>
      </c>
      <c r="AC4419" t="s">
        <v>42</v>
      </c>
      <c r="AL4419" t="s">
        <v>43</v>
      </c>
    </row>
    <row r="4420" spans="1:38" x14ac:dyDescent="0.25">
      <c r="A4420">
        <v>4418</v>
      </c>
      <c r="B4420" t="s">
        <v>10536</v>
      </c>
      <c r="C4420" s="6" t="s">
        <v>4946</v>
      </c>
      <c r="D4420">
        <v>23</v>
      </c>
      <c r="E4420" t="s">
        <v>46</v>
      </c>
      <c r="F4420" t="s">
        <v>55</v>
      </c>
      <c r="G4420" t="s">
        <v>82</v>
      </c>
      <c r="H4420" t="s">
        <v>82</v>
      </c>
      <c r="I4420" t="s">
        <v>57</v>
      </c>
      <c r="J4420" t="s">
        <v>82</v>
      </c>
      <c r="L4420" t="s">
        <v>70</v>
      </c>
      <c r="N4420" t="s">
        <v>59</v>
      </c>
      <c r="O4420" t="s">
        <v>70</v>
      </c>
      <c r="P4420" t="s">
        <v>82</v>
      </c>
      <c r="S4420" t="s">
        <v>10537</v>
      </c>
      <c r="U4420" t="s">
        <v>42</v>
      </c>
      <c r="AC4420" t="s">
        <v>42</v>
      </c>
      <c r="AE4420" t="s">
        <v>42</v>
      </c>
      <c r="AK4420" t="s">
        <v>42</v>
      </c>
      <c r="AL4420" t="s">
        <v>43</v>
      </c>
    </row>
    <row r="4421" spans="1:38" x14ac:dyDescent="0.25">
      <c r="A4421">
        <v>4419</v>
      </c>
      <c r="B4421" t="s">
        <v>10538</v>
      </c>
      <c r="C4421" s="6" t="s">
        <v>7832</v>
      </c>
      <c r="D4421">
        <v>29</v>
      </c>
      <c r="E4421" t="s">
        <v>54</v>
      </c>
      <c r="F4421" t="s">
        <v>106</v>
      </c>
      <c r="J4421" t="s">
        <v>82</v>
      </c>
      <c r="K4421" t="s">
        <v>82</v>
      </c>
      <c r="L4421" t="s">
        <v>34</v>
      </c>
      <c r="M4421" t="s">
        <v>2916</v>
      </c>
      <c r="N4421" t="s">
        <v>2061</v>
      </c>
      <c r="O4421" t="s">
        <v>287</v>
      </c>
      <c r="S4421" t="s">
        <v>111</v>
      </c>
      <c r="U4421" t="s">
        <v>42</v>
      </c>
      <c r="V4421" t="s">
        <v>42</v>
      </c>
      <c r="AE4421" t="s">
        <v>42</v>
      </c>
      <c r="AL4421" t="s">
        <v>43</v>
      </c>
    </row>
    <row r="4422" spans="1:38" x14ac:dyDescent="0.25">
      <c r="A4422">
        <v>4420</v>
      </c>
      <c r="B4422" t="s">
        <v>10539</v>
      </c>
      <c r="C4422" s="6" t="s">
        <v>2651</v>
      </c>
      <c r="D4422">
        <v>52</v>
      </c>
      <c r="E4422" t="s">
        <v>46</v>
      </c>
      <c r="F4422" t="s">
        <v>55</v>
      </c>
      <c r="G4422" t="s">
        <v>208</v>
      </c>
      <c r="H4422" t="s">
        <v>93</v>
      </c>
      <c r="I4422" t="s">
        <v>57</v>
      </c>
      <c r="J4422" t="s">
        <v>208</v>
      </c>
      <c r="K4422" t="s">
        <v>93</v>
      </c>
      <c r="L4422" t="s">
        <v>50</v>
      </c>
      <c r="O4422" t="s">
        <v>70</v>
      </c>
      <c r="P4422" t="s">
        <v>208</v>
      </c>
      <c r="Q4422" t="s">
        <v>93</v>
      </c>
      <c r="R4422" t="s">
        <v>57</v>
      </c>
      <c r="S4422" t="s">
        <v>10540</v>
      </c>
      <c r="U4422" t="s">
        <v>42</v>
      </c>
      <c r="W4422" t="s">
        <v>42</v>
      </c>
      <c r="Y4422" t="s">
        <v>42</v>
      </c>
      <c r="AA4422" t="s">
        <v>42</v>
      </c>
      <c r="AK4422" t="s">
        <v>42</v>
      </c>
      <c r="AL4422" t="s">
        <v>43</v>
      </c>
    </row>
    <row r="4423" spans="1:38" x14ac:dyDescent="0.25">
      <c r="A4423">
        <v>4421</v>
      </c>
      <c r="B4423" t="s">
        <v>10541</v>
      </c>
      <c r="C4423" s="6" t="s">
        <v>310</v>
      </c>
      <c r="D4423">
        <v>35</v>
      </c>
      <c r="E4423" t="s">
        <v>46</v>
      </c>
      <c r="F4423" t="s">
        <v>106</v>
      </c>
      <c r="G4423" t="s">
        <v>82</v>
      </c>
      <c r="H4423" t="s">
        <v>82</v>
      </c>
      <c r="I4423" t="s">
        <v>57</v>
      </c>
      <c r="J4423" t="s">
        <v>82</v>
      </c>
      <c r="L4423" t="s">
        <v>34</v>
      </c>
      <c r="M4423" t="s">
        <v>10542</v>
      </c>
      <c r="N4423" t="s">
        <v>59</v>
      </c>
      <c r="O4423" t="s">
        <v>287</v>
      </c>
      <c r="P4423" t="s">
        <v>82</v>
      </c>
      <c r="S4423" t="s">
        <v>6129</v>
      </c>
      <c r="U4423" t="s">
        <v>42</v>
      </c>
      <c r="V4423" t="s">
        <v>42</v>
      </c>
      <c r="W4423" t="s">
        <v>42</v>
      </c>
      <c r="AK4423" t="s">
        <v>42</v>
      </c>
      <c r="AL4423" t="s">
        <v>43</v>
      </c>
    </row>
    <row r="4424" spans="1:38" x14ac:dyDescent="0.25">
      <c r="A4424">
        <v>4422</v>
      </c>
      <c r="B4424" t="s">
        <v>10543</v>
      </c>
      <c r="C4424" s="6" t="s">
        <v>1363</v>
      </c>
      <c r="D4424">
        <v>37</v>
      </c>
      <c r="E4424" t="s">
        <v>54</v>
      </c>
      <c r="F4424" t="s">
        <v>55</v>
      </c>
      <c r="G4424" t="s">
        <v>403</v>
      </c>
      <c r="H4424" t="s">
        <v>142</v>
      </c>
      <c r="I4424" t="s">
        <v>57</v>
      </c>
      <c r="J4424" t="s">
        <v>403</v>
      </c>
      <c r="K4424" t="s">
        <v>142</v>
      </c>
      <c r="L4424" t="s">
        <v>70</v>
      </c>
      <c r="O4424" t="s">
        <v>70</v>
      </c>
      <c r="P4424" t="s">
        <v>403</v>
      </c>
      <c r="Q4424" t="s">
        <v>142</v>
      </c>
      <c r="R4424" t="s">
        <v>57</v>
      </c>
      <c r="S4424" t="s">
        <v>10544</v>
      </c>
      <c r="AI4424" t="s">
        <v>449</v>
      </c>
      <c r="AK4424" t="s">
        <v>42</v>
      </c>
      <c r="AL4424" t="s">
        <v>43</v>
      </c>
    </row>
    <row r="4425" spans="1:38" x14ac:dyDescent="0.25">
      <c r="A4425">
        <v>4423</v>
      </c>
      <c r="B4425" t="s">
        <v>10545</v>
      </c>
      <c r="C4425" s="6" t="s">
        <v>1352</v>
      </c>
      <c r="D4425">
        <v>45</v>
      </c>
      <c r="E4425" t="s">
        <v>54</v>
      </c>
      <c r="F4425" t="s">
        <v>55</v>
      </c>
      <c r="G4425" t="s">
        <v>362</v>
      </c>
      <c r="J4425" t="s">
        <v>362</v>
      </c>
      <c r="K4425" t="s">
        <v>251</v>
      </c>
      <c r="L4425" t="s">
        <v>50</v>
      </c>
      <c r="N4425" t="s">
        <v>10546</v>
      </c>
      <c r="O4425" t="s">
        <v>70</v>
      </c>
      <c r="S4425" t="s">
        <v>10547</v>
      </c>
      <c r="W4425" t="s">
        <v>42</v>
      </c>
      <c r="AL4425" t="s">
        <v>43</v>
      </c>
    </row>
    <row r="4426" spans="1:38" x14ac:dyDescent="0.25">
      <c r="A4426">
        <v>4424</v>
      </c>
      <c r="B4426" t="s">
        <v>10548</v>
      </c>
      <c r="C4426" s="6" t="s">
        <v>2256</v>
      </c>
      <c r="D4426">
        <v>26</v>
      </c>
      <c r="E4426" t="s">
        <v>54</v>
      </c>
      <c r="F4426" t="s">
        <v>106</v>
      </c>
      <c r="G4426" t="s">
        <v>5480</v>
      </c>
      <c r="H4426" t="s">
        <v>137</v>
      </c>
      <c r="I4426" t="s">
        <v>57</v>
      </c>
      <c r="J4426" t="s">
        <v>5480</v>
      </c>
      <c r="K4426" t="s">
        <v>137</v>
      </c>
      <c r="L4426" t="s">
        <v>70</v>
      </c>
      <c r="N4426" t="s">
        <v>59</v>
      </c>
      <c r="O4426" t="s">
        <v>70</v>
      </c>
      <c r="P4426" t="s">
        <v>5480</v>
      </c>
      <c r="Q4426" t="s">
        <v>137</v>
      </c>
      <c r="R4426" t="s">
        <v>57</v>
      </c>
      <c r="S4426" t="s">
        <v>159</v>
      </c>
      <c r="U4426" t="s">
        <v>42</v>
      </c>
      <c r="W4426" t="s">
        <v>42</v>
      </c>
      <c r="AL4426" t="s">
        <v>43</v>
      </c>
    </row>
    <row r="4427" spans="1:38" x14ac:dyDescent="0.25">
      <c r="A4427">
        <v>4425</v>
      </c>
      <c r="B4427" t="s">
        <v>10549</v>
      </c>
      <c r="C4427" s="6" t="s">
        <v>1459</v>
      </c>
      <c r="D4427">
        <v>27</v>
      </c>
      <c r="E4427" t="s">
        <v>46</v>
      </c>
      <c r="F4427" t="s">
        <v>47</v>
      </c>
      <c r="G4427" t="s">
        <v>107</v>
      </c>
      <c r="H4427" t="s">
        <v>49</v>
      </c>
      <c r="I4427" t="s">
        <v>57</v>
      </c>
      <c r="J4427" t="s">
        <v>146</v>
      </c>
      <c r="L4427" t="s">
        <v>50</v>
      </c>
      <c r="N4427" t="s">
        <v>59</v>
      </c>
      <c r="O4427" t="s">
        <v>70</v>
      </c>
      <c r="P4427" t="s">
        <v>107</v>
      </c>
      <c r="S4427" t="s">
        <v>342</v>
      </c>
      <c r="U4427" t="s">
        <v>42</v>
      </c>
      <c r="AK4427" t="s">
        <v>42</v>
      </c>
      <c r="AL4427" t="s">
        <v>43</v>
      </c>
    </row>
    <row r="4428" spans="1:38" x14ac:dyDescent="0.25">
      <c r="A4428">
        <v>4426</v>
      </c>
      <c r="B4428" t="s">
        <v>10550</v>
      </c>
      <c r="C4428" s="6" t="s">
        <v>1416</v>
      </c>
      <c r="D4428">
        <v>51</v>
      </c>
      <c r="E4428" t="s">
        <v>54</v>
      </c>
      <c r="F4428" t="s">
        <v>55</v>
      </c>
      <c r="G4428" t="s">
        <v>1375</v>
      </c>
      <c r="H4428" t="s">
        <v>202</v>
      </c>
      <c r="I4428" t="s">
        <v>57</v>
      </c>
      <c r="J4428" t="s">
        <v>201</v>
      </c>
      <c r="L4428" t="s">
        <v>50</v>
      </c>
      <c r="N4428" t="s">
        <v>69</v>
      </c>
      <c r="O4428" t="s">
        <v>70</v>
      </c>
      <c r="P4428" t="s">
        <v>1375</v>
      </c>
      <c r="S4428" t="s">
        <v>10551</v>
      </c>
      <c r="Y4428" t="s">
        <v>42</v>
      </c>
      <c r="AA4428" t="s">
        <v>42</v>
      </c>
      <c r="AB4428" t="s">
        <v>42</v>
      </c>
      <c r="AK4428" t="s">
        <v>42</v>
      </c>
      <c r="AL4428" t="s">
        <v>43</v>
      </c>
    </row>
    <row r="4429" spans="1:38" x14ac:dyDescent="0.25">
      <c r="A4429">
        <v>4427</v>
      </c>
      <c r="B4429" t="s">
        <v>10552</v>
      </c>
      <c r="C4429" s="6" t="s">
        <v>1399</v>
      </c>
      <c r="D4429">
        <v>26</v>
      </c>
      <c r="E4429" t="s">
        <v>54</v>
      </c>
      <c r="F4429" t="s">
        <v>55</v>
      </c>
      <c r="G4429" t="s">
        <v>107</v>
      </c>
      <c r="H4429" t="s">
        <v>49</v>
      </c>
      <c r="J4429" t="s">
        <v>146</v>
      </c>
      <c r="K4429" t="s">
        <v>49</v>
      </c>
      <c r="L4429" t="s">
        <v>50</v>
      </c>
      <c r="N4429" t="s">
        <v>269</v>
      </c>
      <c r="O4429" t="s">
        <v>70</v>
      </c>
      <c r="S4429" t="s">
        <v>84</v>
      </c>
      <c r="U4429" t="s">
        <v>42</v>
      </c>
      <c r="AL4429" t="s">
        <v>43</v>
      </c>
    </row>
    <row r="4430" spans="1:38" x14ac:dyDescent="0.25">
      <c r="A4430">
        <v>4428</v>
      </c>
      <c r="B4430" t="s">
        <v>10553</v>
      </c>
      <c r="C4430" s="6" t="s">
        <v>328</v>
      </c>
      <c r="D4430">
        <v>21</v>
      </c>
      <c r="E4430" t="s">
        <v>54</v>
      </c>
      <c r="F4430" t="s">
        <v>47</v>
      </c>
      <c r="G4430" t="s">
        <v>82</v>
      </c>
      <c r="H4430" t="s">
        <v>82</v>
      </c>
      <c r="I4430" t="s">
        <v>57</v>
      </c>
      <c r="J4430" t="s">
        <v>82</v>
      </c>
      <c r="K4430" t="s">
        <v>82</v>
      </c>
      <c r="L4430" t="s">
        <v>70</v>
      </c>
      <c r="N4430" t="s">
        <v>59</v>
      </c>
      <c r="O4430" t="s">
        <v>70</v>
      </c>
      <c r="P4430" t="s">
        <v>82</v>
      </c>
      <c r="Q4430" t="s">
        <v>82</v>
      </c>
      <c r="S4430" t="s">
        <v>7912</v>
      </c>
      <c r="V4430" t="s">
        <v>42</v>
      </c>
      <c r="W4430" t="s">
        <v>42</v>
      </c>
      <c r="AC4430" t="s">
        <v>42</v>
      </c>
      <c r="AK4430" t="s">
        <v>42</v>
      </c>
      <c r="AL4430" t="s">
        <v>43</v>
      </c>
    </row>
    <row r="4431" spans="1:38" x14ac:dyDescent="0.25">
      <c r="A4431">
        <v>4429</v>
      </c>
      <c r="B4431" t="s">
        <v>10554</v>
      </c>
      <c r="C4431" s="6" t="s">
        <v>908</v>
      </c>
      <c r="D4431">
        <v>29</v>
      </c>
      <c r="E4431" t="s">
        <v>54</v>
      </c>
      <c r="F4431" t="s">
        <v>55</v>
      </c>
      <c r="G4431" t="s">
        <v>341</v>
      </c>
      <c r="H4431" t="s">
        <v>101</v>
      </c>
      <c r="I4431" t="s">
        <v>57</v>
      </c>
      <c r="J4431" t="s">
        <v>341</v>
      </c>
      <c r="L4431" t="s">
        <v>70</v>
      </c>
      <c r="N4431" t="s">
        <v>69</v>
      </c>
      <c r="O4431" t="s">
        <v>70</v>
      </c>
      <c r="P4431" t="s">
        <v>341</v>
      </c>
      <c r="S4431" t="s">
        <v>10555</v>
      </c>
      <c r="U4431" t="s">
        <v>42</v>
      </c>
      <c r="W4431" t="s">
        <v>42</v>
      </c>
      <c r="AK4431" t="s">
        <v>42</v>
      </c>
      <c r="AL4431" t="s">
        <v>43</v>
      </c>
    </row>
    <row r="4432" spans="1:38" x14ac:dyDescent="0.25">
      <c r="A4432">
        <v>4430</v>
      </c>
      <c r="B4432" t="s">
        <v>10556</v>
      </c>
      <c r="C4432" s="6" t="s">
        <v>8240</v>
      </c>
      <c r="D4432">
        <v>67</v>
      </c>
      <c r="E4432" t="s">
        <v>46</v>
      </c>
      <c r="F4432" t="s">
        <v>106</v>
      </c>
      <c r="G4432" t="s">
        <v>1804</v>
      </c>
      <c r="H4432" t="s">
        <v>82</v>
      </c>
      <c r="I4432" t="s">
        <v>57</v>
      </c>
      <c r="J4432" t="s">
        <v>1804</v>
      </c>
      <c r="K4432" t="s">
        <v>82</v>
      </c>
      <c r="L4432" t="s">
        <v>70</v>
      </c>
      <c r="O4432" t="s">
        <v>70</v>
      </c>
      <c r="S4432" t="s">
        <v>103</v>
      </c>
      <c r="Y4432" t="s">
        <v>42</v>
      </c>
      <c r="AK4432" t="s">
        <v>42</v>
      </c>
      <c r="AL4432" t="s">
        <v>43</v>
      </c>
    </row>
    <row r="4433" spans="1:38" x14ac:dyDescent="0.25">
      <c r="A4433">
        <v>4431</v>
      </c>
      <c r="B4433" t="s">
        <v>10557</v>
      </c>
      <c r="C4433" s="6" t="s">
        <v>323</v>
      </c>
      <c r="D4433">
        <v>25</v>
      </c>
      <c r="E4433" t="s">
        <v>46</v>
      </c>
      <c r="F4433" t="s">
        <v>106</v>
      </c>
      <c r="G4433" t="s">
        <v>628</v>
      </c>
      <c r="H4433" t="s">
        <v>49</v>
      </c>
      <c r="I4433" t="s">
        <v>57</v>
      </c>
      <c r="J4433" t="s">
        <v>238</v>
      </c>
      <c r="K4433" t="s">
        <v>93</v>
      </c>
      <c r="L4433" t="s">
        <v>50</v>
      </c>
      <c r="N4433" t="s">
        <v>3210</v>
      </c>
      <c r="O4433" t="s">
        <v>1895</v>
      </c>
      <c r="P4433" t="s">
        <v>238</v>
      </c>
      <c r="Q4433" t="s">
        <v>93</v>
      </c>
      <c r="S4433" t="s">
        <v>10558</v>
      </c>
      <c r="W4433" t="s">
        <v>42</v>
      </c>
      <c r="AA4433" t="s">
        <v>42</v>
      </c>
      <c r="AC4433" t="s">
        <v>42</v>
      </c>
      <c r="AK4433" t="s">
        <v>42</v>
      </c>
      <c r="AL4433" t="s">
        <v>43</v>
      </c>
    </row>
    <row r="4434" spans="1:38" x14ac:dyDescent="0.25">
      <c r="A4434">
        <v>4432</v>
      </c>
      <c r="B4434" t="s">
        <v>10559</v>
      </c>
      <c r="C4434" s="6" t="s">
        <v>10560</v>
      </c>
      <c r="D4434">
        <v>65</v>
      </c>
      <c r="E4434" t="s">
        <v>54</v>
      </c>
      <c r="F4434" t="s">
        <v>47</v>
      </c>
      <c r="G4434" t="s">
        <v>1243</v>
      </c>
      <c r="H4434" t="s">
        <v>82</v>
      </c>
      <c r="I4434" t="s">
        <v>57</v>
      </c>
      <c r="J4434" t="s">
        <v>1243</v>
      </c>
      <c r="K4434" t="s">
        <v>82</v>
      </c>
      <c r="L4434" t="s">
        <v>70</v>
      </c>
      <c r="O4434" t="s">
        <v>70</v>
      </c>
      <c r="S4434" t="s">
        <v>6329</v>
      </c>
      <c r="Y4434" t="s">
        <v>42</v>
      </c>
      <c r="AK4434" t="s">
        <v>42</v>
      </c>
      <c r="AL4434" t="s">
        <v>43</v>
      </c>
    </row>
    <row r="4435" spans="1:38" x14ac:dyDescent="0.25">
      <c r="A4435">
        <v>4433</v>
      </c>
      <c r="B4435" t="s">
        <v>10561</v>
      </c>
      <c r="C4435" s="6" t="s">
        <v>1413</v>
      </c>
      <c r="D4435">
        <v>63</v>
      </c>
      <c r="E4435" t="s">
        <v>46</v>
      </c>
      <c r="F4435" t="s">
        <v>55</v>
      </c>
      <c r="G4435" t="s">
        <v>146</v>
      </c>
      <c r="H4435" t="s">
        <v>49</v>
      </c>
      <c r="I4435" t="s">
        <v>57</v>
      </c>
      <c r="J4435" t="s">
        <v>146</v>
      </c>
      <c r="K4435" t="s">
        <v>49</v>
      </c>
      <c r="L4435" t="s">
        <v>70</v>
      </c>
      <c r="N4435" t="s">
        <v>166</v>
      </c>
      <c r="O4435" t="s">
        <v>70</v>
      </c>
      <c r="P4435" t="s">
        <v>146</v>
      </c>
      <c r="Q4435" t="s">
        <v>49</v>
      </c>
      <c r="S4435" t="s">
        <v>10562</v>
      </c>
      <c r="U4435" t="s">
        <v>42</v>
      </c>
      <c r="W4435" t="s">
        <v>42</v>
      </c>
      <c r="AK4435" t="s">
        <v>42</v>
      </c>
      <c r="AL4435" t="s">
        <v>43</v>
      </c>
    </row>
    <row r="4436" spans="1:38" x14ac:dyDescent="0.25">
      <c r="A4436">
        <v>4434</v>
      </c>
      <c r="B4436" t="s">
        <v>10563</v>
      </c>
      <c r="C4436" s="6" t="s">
        <v>1418</v>
      </c>
      <c r="D4436">
        <v>44</v>
      </c>
      <c r="E4436" t="s">
        <v>54</v>
      </c>
      <c r="F4436" t="s">
        <v>55</v>
      </c>
      <c r="G4436" t="s">
        <v>909</v>
      </c>
      <c r="H4436" t="s">
        <v>93</v>
      </c>
      <c r="I4436" t="s">
        <v>57</v>
      </c>
      <c r="J4436" t="s">
        <v>151</v>
      </c>
      <c r="L4436" t="s">
        <v>50</v>
      </c>
      <c r="N4436" t="s">
        <v>59</v>
      </c>
      <c r="O4436" t="s">
        <v>70</v>
      </c>
      <c r="P4436" t="s">
        <v>909</v>
      </c>
      <c r="S4436" t="s">
        <v>10564</v>
      </c>
      <c r="Y4436" t="s">
        <v>42</v>
      </c>
      <c r="Z4436" t="s">
        <v>42</v>
      </c>
      <c r="AC4436" t="s">
        <v>42</v>
      </c>
      <c r="AK4436" t="s">
        <v>42</v>
      </c>
      <c r="AL4436" t="s">
        <v>43</v>
      </c>
    </row>
    <row r="4437" spans="1:38" x14ac:dyDescent="0.25">
      <c r="A4437">
        <v>4435</v>
      </c>
      <c r="B4437" t="s">
        <v>10565</v>
      </c>
      <c r="C4437" s="6" t="s">
        <v>1841</v>
      </c>
      <c r="D4437">
        <v>32</v>
      </c>
      <c r="E4437" t="s">
        <v>46</v>
      </c>
      <c r="F4437" t="s">
        <v>55</v>
      </c>
      <c r="G4437" t="s">
        <v>469</v>
      </c>
      <c r="H4437" t="s">
        <v>202</v>
      </c>
      <c r="I4437" t="s">
        <v>57</v>
      </c>
      <c r="J4437" t="s">
        <v>469</v>
      </c>
      <c r="K4437" t="s">
        <v>202</v>
      </c>
      <c r="L4437" t="s">
        <v>50</v>
      </c>
      <c r="N4437" t="s">
        <v>170</v>
      </c>
      <c r="O4437" t="s">
        <v>975</v>
      </c>
      <c r="P4437" t="s">
        <v>3768</v>
      </c>
      <c r="Q4437" t="s">
        <v>49</v>
      </c>
      <c r="S4437" t="s">
        <v>10566</v>
      </c>
      <c r="U4437" t="s">
        <v>42</v>
      </c>
      <c r="W4437" t="s">
        <v>42</v>
      </c>
      <c r="X4437" t="s">
        <v>42</v>
      </c>
      <c r="AA4437" t="s">
        <v>42</v>
      </c>
      <c r="AK4437" t="s">
        <v>42</v>
      </c>
      <c r="AL4437" t="s">
        <v>43</v>
      </c>
    </row>
    <row r="4438" spans="1:38" x14ac:dyDescent="0.25">
      <c r="A4438">
        <v>4436</v>
      </c>
      <c r="B4438" t="s">
        <v>10567</v>
      </c>
      <c r="C4438" s="6" t="s">
        <v>7494</v>
      </c>
      <c r="D4438">
        <v>43</v>
      </c>
      <c r="E4438" t="s">
        <v>46</v>
      </c>
      <c r="F4438" t="s">
        <v>55</v>
      </c>
      <c r="G4438" t="s">
        <v>4215</v>
      </c>
      <c r="H4438" t="s">
        <v>251</v>
      </c>
      <c r="I4438" t="s">
        <v>57</v>
      </c>
      <c r="J4438" t="s">
        <v>82</v>
      </c>
      <c r="L4438" t="s">
        <v>50</v>
      </c>
      <c r="N4438" t="s">
        <v>927</v>
      </c>
      <c r="O4438" t="s">
        <v>2371</v>
      </c>
      <c r="P4438" t="s">
        <v>82</v>
      </c>
      <c r="S4438" t="s">
        <v>10568</v>
      </c>
      <c r="W4438" t="s">
        <v>42</v>
      </c>
      <c r="Y4438" t="s">
        <v>42</v>
      </c>
      <c r="AC4438" t="s">
        <v>42</v>
      </c>
      <c r="AJ4438" t="s">
        <v>42</v>
      </c>
      <c r="AL4438" t="s">
        <v>43</v>
      </c>
    </row>
    <row r="4439" spans="1:38" x14ac:dyDescent="0.25">
      <c r="A4439">
        <v>4437</v>
      </c>
      <c r="B4439" t="s">
        <v>10569</v>
      </c>
      <c r="C4439" s="6" t="s">
        <v>6025</v>
      </c>
      <c r="D4439">
        <v>33</v>
      </c>
      <c r="E4439" t="s">
        <v>46</v>
      </c>
      <c r="F4439" t="s">
        <v>55</v>
      </c>
      <c r="G4439" t="s">
        <v>1337</v>
      </c>
      <c r="H4439" t="s">
        <v>93</v>
      </c>
      <c r="I4439" t="s">
        <v>57</v>
      </c>
      <c r="J4439" t="s">
        <v>93</v>
      </c>
      <c r="K4439" t="s">
        <v>93</v>
      </c>
      <c r="L4439" t="s">
        <v>34</v>
      </c>
      <c r="M4439" t="s">
        <v>10570</v>
      </c>
      <c r="N4439" t="s">
        <v>170</v>
      </c>
      <c r="O4439" t="s">
        <v>70</v>
      </c>
      <c r="P4439" t="s">
        <v>1337</v>
      </c>
      <c r="Q4439" t="s">
        <v>93</v>
      </c>
      <c r="R4439" t="s">
        <v>57</v>
      </c>
      <c r="S4439" t="s">
        <v>412</v>
      </c>
      <c r="W4439" t="s">
        <v>42</v>
      </c>
      <c r="AL4439" t="s">
        <v>43</v>
      </c>
    </row>
    <row r="4440" spans="1:38" x14ac:dyDescent="0.25">
      <c r="A4440">
        <v>4438</v>
      </c>
      <c r="B4440" t="s">
        <v>10571</v>
      </c>
      <c r="C4440" s="6" t="s">
        <v>7901</v>
      </c>
      <c r="D4440">
        <v>31</v>
      </c>
      <c r="E4440" t="s">
        <v>54</v>
      </c>
      <c r="F4440" t="s">
        <v>55</v>
      </c>
      <c r="G4440" t="s">
        <v>1404</v>
      </c>
      <c r="H4440" t="s">
        <v>202</v>
      </c>
      <c r="I4440" t="s">
        <v>57</v>
      </c>
      <c r="J4440" t="s">
        <v>201</v>
      </c>
      <c r="K4440" t="s">
        <v>202</v>
      </c>
      <c r="L4440" t="s">
        <v>50</v>
      </c>
      <c r="O4440" t="s">
        <v>60</v>
      </c>
      <c r="S4440" t="s">
        <v>342</v>
      </c>
      <c r="U4440" t="s">
        <v>42</v>
      </c>
      <c r="AK4440" t="s">
        <v>42</v>
      </c>
      <c r="AL4440" t="s">
        <v>43</v>
      </c>
    </row>
    <row r="4441" spans="1:38" x14ac:dyDescent="0.25">
      <c r="A4441">
        <v>4439</v>
      </c>
      <c r="B4441" t="s">
        <v>10572</v>
      </c>
      <c r="C4441" s="6" t="s">
        <v>3697</v>
      </c>
      <c r="D4441">
        <v>46</v>
      </c>
      <c r="E4441" t="s">
        <v>46</v>
      </c>
      <c r="F4441" t="s">
        <v>55</v>
      </c>
      <c r="G4441" t="s">
        <v>92</v>
      </c>
      <c r="H4441" t="s">
        <v>93</v>
      </c>
      <c r="I4441" t="s">
        <v>57</v>
      </c>
      <c r="J4441" t="s">
        <v>92</v>
      </c>
      <c r="K4441" t="s">
        <v>93</v>
      </c>
      <c r="L4441" t="s">
        <v>70</v>
      </c>
      <c r="N4441" t="s">
        <v>59</v>
      </c>
      <c r="O4441" t="s">
        <v>70</v>
      </c>
      <c r="P4441" t="s">
        <v>92</v>
      </c>
      <c r="Q4441" t="s">
        <v>93</v>
      </c>
      <c r="S4441" t="s">
        <v>412</v>
      </c>
      <c r="W4441" t="s">
        <v>42</v>
      </c>
      <c r="AK4441" t="s">
        <v>42</v>
      </c>
      <c r="AL4441" t="s">
        <v>43</v>
      </c>
    </row>
    <row r="4442" spans="1:38" x14ac:dyDescent="0.25">
      <c r="A4442">
        <v>4440</v>
      </c>
      <c r="B4442" t="s">
        <v>10573</v>
      </c>
      <c r="C4442" s="6" t="s">
        <v>2951</v>
      </c>
      <c r="D4442">
        <v>61</v>
      </c>
      <c r="E4442" t="s">
        <v>46</v>
      </c>
      <c r="F4442" t="s">
        <v>55</v>
      </c>
      <c r="G4442" t="s">
        <v>525</v>
      </c>
      <c r="H4442" t="s">
        <v>93</v>
      </c>
      <c r="I4442" t="s">
        <v>57</v>
      </c>
      <c r="J4442" t="s">
        <v>525</v>
      </c>
      <c r="K4442" t="s">
        <v>93</v>
      </c>
      <c r="L4442" t="s">
        <v>70</v>
      </c>
      <c r="N4442" t="s">
        <v>350</v>
      </c>
      <c r="O4442" t="s">
        <v>70</v>
      </c>
      <c r="P4442" t="s">
        <v>525</v>
      </c>
      <c r="Q4442" t="s">
        <v>93</v>
      </c>
      <c r="R4442" t="s">
        <v>57</v>
      </c>
      <c r="S4442" t="s">
        <v>10574</v>
      </c>
      <c r="U4442" t="s">
        <v>42</v>
      </c>
      <c r="V4442" t="s">
        <v>42</v>
      </c>
      <c r="W4442" t="s">
        <v>42</v>
      </c>
      <c r="AD4442" t="s">
        <v>42</v>
      </c>
      <c r="AL4442" t="s">
        <v>43</v>
      </c>
    </row>
    <row r="4443" spans="1:38" x14ac:dyDescent="0.25">
      <c r="A4443">
        <v>4441</v>
      </c>
      <c r="B4443" t="s">
        <v>10575</v>
      </c>
      <c r="C4443" s="6" t="s">
        <v>6934</v>
      </c>
      <c r="D4443">
        <v>63</v>
      </c>
      <c r="E4443" t="s">
        <v>46</v>
      </c>
      <c r="F4443" t="s">
        <v>106</v>
      </c>
      <c r="G4443" t="s">
        <v>267</v>
      </c>
      <c r="H4443" t="s">
        <v>142</v>
      </c>
      <c r="I4443" t="s">
        <v>57</v>
      </c>
      <c r="J4443" t="s">
        <v>267</v>
      </c>
      <c r="K4443" t="s">
        <v>142</v>
      </c>
      <c r="L4443" t="s">
        <v>70</v>
      </c>
      <c r="N4443" t="s">
        <v>170</v>
      </c>
      <c r="O4443" t="s">
        <v>70</v>
      </c>
      <c r="P4443" t="s">
        <v>267</v>
      </c>
      <c r="Q4443" t="s">
        <v>142</v>
      </c>
      <c r="S4443" t="s">
        <v>568</v>
      </c>
      <c r="V4443" t="s">
        <v>42</v>
      </c>
      <c r="W4443" t="s">
        <v>42</v>
      </c>
      <c r="X4443" t="s">
        <v>42</v>
      </c>
      <c r="AK4443" t="s">
        <v>42</v>
      </c>
      <c r="AL4443" t="s">
        <v>43</v>
      </c>
    </row>
    <row r="4444" spans="1:38" x14ac:dyDescent="0.25">
      <c r="A4444">
        <v>4442</v>
      </c>
      <c r="B4444" t="s">
        <v>10576</v>
      </c>
      <c r="C4444" s="6" t="s">
        <v>6108</v>
      </c>
      <c r="D4444">
        <v>24</v>
      </c>
      <c r="E4444" t="s">
        <v>54</v>
      </c>
      <c r="F4444" t="s">
        <v>55</v>
      </c>
      <c r="G4444" t="s">
        <v>165</v>
      </c>
      <c r="H4444" t="s">
        <v>93</v>
      </c>
      <c r="I4444" t="s">
        <v>57</v>
      </c>
      <c r="J4444" t="s">
        <v>165</v>
      </c>
      <c r="K4444" t="s">
        <v>93</v>
      </c>
      <c r="L4444" t="s">
        <v>70</v>
      </c>
      <c r="N4444" t="s">
        <v>59</v>
      </c>
      <c r="O4444" t="s">
        <v>34</v>
      </c>
      <c r="P4444" t="s">
        <v>165</v>
      </c>
      <c r="Q4444" t="s">
        <v>93</v>
      </c>
      <c r="R4444" t="s">
        <v>57</v>
      </c>
      <c r="S4444" t="s">
        <v>342</v>
      </c>
      <c r="U4444" t="s">
        <v>42</v>
      </c>
      <c r="AL4444" t="s">
        <v>43</v>
      </c>
    </row>
    <row r="4445" spans="1:38" x14ac:dyDescent="0.25">
      <c r="A4445">
        <v>4443</v>
      </c>
      <c r="B4445" t="s">
        <v>10577</v>
      </c>
      <c r="C4445" s="6" t="s">
        <v>387</v>
      </c>
      <c r="D4445">
        <v>38</v>
      </c>
      <c r="E4445" t="s">
        <v>54</v>
      </c>
      <c r="F4445" t="s">
        <v>55</v>
      </c>
      <c r="G4445" t="s">
        <v>58</v>
      </c>
      <c r="H4445" t="s">
        <v>49</v>
      </c>
      <c r="I4445" t="s">
        <v>57</v>
      </c>
      <c r="J4445" t="s">
        <v>82</v>
      </c>
      <c r="L4445" t="s">
        <v>50</v>
      </c>
      <c r="N4445" t="s">
        <v>59</v>
      </c>
      <c r="O4445" t="s">
        <v>34</v>
      </c>
      <c r="P4445" t="s">
        <v>82</v>
      </c>
      <c r="S4445" t="s">
        <v>10578</v>
      </c>
      <c r="V4445" t="s">
        <v>42</v>
      </c>
      <c r="AA4445" t="s">
        <v>42</v>
      </c>
      <c r="AK4445" t="s">
        <v>42</v>
      </c>
      <c r="AL4445" t="s">
        <v>43</v>
      </c>
    </row>
    <row r="4446" spans="1:38" x14ac:dyDescent="0.25">
      <c r="A4446">
        <v>4444</v>
      </c>
      <c r="B4446" t="s">
        <v>10579</v>
      </c>
      <c r="C4446" s="6" t="s">
        <v>7860</v>
      </c>
      <c r="D4446">
        <v>27</v>
      </c>
      <c r="E4446" t="s">
        <v>46</v>
      </c>
      <c r="F4446" t="s">
        <v>55</v>
      </c>
      <c r="G4446" t="s">
        <v>469</v>
      </c>
      <c r="H4446" t="s">
        <v>202</v>
      </c>
      <c r="J4446" t="s">
        <v>469</v>
      </c>
      <c r="K4446" t="s">
        <v>202</v>
      </c>
      <c r="L4446" t="s">
        <v>50</v>
      </c>
      <c r="N4446" t="s">
        <v>464</v>
      </c>
      <c r="O4446" t="s">
        <v>70</v>
      </c>
      <c r="S4446" t="s">
        <v>247</v>
      </c>
      <c r="W4446" t="s">
        <v>42</v>
      </c>
      <c r="AL4446" t="s">
        <v>43</v>
      </c>
    </row>
    <row r="4447" spans="1:38" x14ac:dyDescent="0.25">
      <c r="A4447">
        <v>4445</v>
      </c>
      <c r="B4447" t="s">
        <v>10580</v>
      </c>
      <c r="C4447" s="6" t="s">
        <v>3478</v>
      </c>
      <c r="D4447">
        <v>60</v>
      </c>
      <c r="E4447" t="s">
        <v>46</v>
      </c>
      <c r="F4447" t="s">
        <v>55</v>
      </c>
      <c r="G4447" t="s">
        <v>1804</v>
      </c>
      <c r="H4447" t="s">
        <v>82</v>
      </c>
      <c r="I4447" t="s">
        <v>57</v>
      </c>
      <c r="J4447" t="s">
        <v>1804</v>
      </c>
      <c r="K4447" t="s">
        <v>82</v>
      </c>
      <c r="L4447" t="s">
        <v>70</v>
      </c>
      <c r="O4447" t="s">
        <v>70</v>
      </c>
      <c r="P4447" t="s">
        <v>1804</v>
      </c>
      <c r="Q4447" t="s">
        <v>82</v>
      </c>
      <c r="R4447" t="s">
        <v>57</v>
      </c>
      <c r="S4447" t="s">
        <v>10581</v>
      </c>
      <c r="U4447" t="s">
        <v>42</v>
      </c>
      <c r="W4447" t="s">
        <v>42</v>
      </c>
      <c r="AC4447" t="s">
        <v>42</v>
      </c>
      <c r="AK4447" t="s">
        <v>42</v>
      </c>
      <c r="AL4447" t="s">
        <v>43</v>
      </c>
    </row>
    <row r="4448" spans="1:38" x14ac:dyDescent="0.25">
      <c r="A4448">
        <v>4446</v>
      </c>
      <c r="B4448" t="s">
        <v>10582</v>
      </c>
      <c r="C4448" s="6" t="s">
        <v>5720</v>
      </c>
      <c r="D4448">
        <v>66</v>
      </c>
      <c r="E4448" t="s">
        <v>46</v>
      </c>
      <c r="F4448" t="s">
        <v>47</v>
      </c>
      <c r="G4448" t="s">
        <v>146</v>
      </c>
      <c r="H4448" t="s">
        <v>49</v>
      </c>
      <c r="I4448" t="s">
        <v>57</v>
      </c>
      <c r="J4448" t="s">
        <v>238</v>
      </c>
      <c r="K4448" t="s">
        <v>93</v>
      </c>
      <c r="L4448" t="s">
        <v>34</v>
      </c>
      <c r="N4448" t="s">
        <v>59</v>
      </c>
      <c r="O4448" t="s">
        <v>110</v>
      </c>
      <c r="P4448" t="s">
        <v>238</v>
      </c>
      <c r="Q4448" t="s">
        <v>93</v>
      </c>
      <c r="S4448" t="s">
        <v>10583</v>
      </c>
      <c r="U4448" t="s">
        <v>42</v>
      </c>
      <c r="V4448" t="s">
        <v>42</v>
      </c>
      <c r="W4448" t="s">
        <v>42</v>
      </c>
      <c r="X4448" t="s">
        <v>42</v>
      </c>
      <c r="AA4448" t="s">
        <v>42</v>
      </c>
      <c r="AK4448" t="s">
        <v>42</v>
      </c>
      <c r="AL4448" t="s">
        <v>43</v>
      </c>
    </row>
    <row r="4449" spans="1:38" x14ac:dyDescent="0.25">
      <c r="A4449">
        <v>4447</v>
      </c>
      <c r="B4449" t="s">
        <v>10584</v>
      </c>
      <c r="C4449" s="6" t="s">
        <v>10585</v>
      </c>
      <c r="D4449">
        <v>26</v>
      </c>
      <c r="E4449" t="s">
        <v>54</v>
      </c>
      <c r="F4449" t="s">
        <v>55</v>
      </c>
      <c r="G4449" t="s">
        <v>92</v>
      </c>
      <c r="H4449" t="s">
        <v>93</v>
      </c>
      <c r="J4449" t="s">
        <v>93</v>
      </c>
      <c r="K4449" t="s">
        <v>93</v>
      </c>
      <c r="L4449" t="s">
        <v>50</v>
      </c>
      <c r="N4449" t="s">
        <v>102</v>
      </c>
      <c r="O4449" t="s">
        <v>70</v>
      </c>
      <c r="S4449" t="s">
        <v>125</v>
      </c>
      <c r="AD4449" t="s">
        <v>42</v>
      </c>
      <c r="AL4449" t="s">
        <v>43</v>
      </c>
    </row>
    <row r="4450" spans="1:38" x14ac:dyDescent="0.25">
      <c r="A4450">
        <v>4448</v>
      </c>
      <c r="B4450" t="s">
        <v>10586</v>
      </c>
      <c r="C4450" s="6" t="s">
        <v>10587</v>
      </c>
      <c r="D4450">
        <v>33</v>
      </c>
      <c r="E4450" t="s">
        <v>46</v>
      </c>
      <c r="F4450" t="s">
        <v>55</v>
      </c>
      <c r="G4450" t="s">
        <v>10588</v>
      </c>
      <c r="J4450" t="s">
        <v>10588</v>
      </c>
      <c r="K4450" t="s">
        <v>82</v>
      </c>
      <c r="L4450" t="s">
        <v>70</v>
      </c>
      <c r="N4450" t="s">
        <v>59</v>
      </c>
      <c r="O4450" t="s">
        <v>70</v>
      </c>
      <c r="S4450" t="s">
        <v>565</v>
      </c>
      <c r="T4450" t="s">
        <v>125</v>
      </c>
      <c r="U4450" t="s">
        <v>42</v>
      </c>
      <c r="AL4450" t="s">
        <v>43</v>
      </c>
    </row>
    <row r="4451" spans="1:38" x14ac:dyDescent="0.25">
      <c r="A4451">
        <v>4449</v>
      </c>
      <c r="B4451" t="s">
        <v>10589</v>
      </c>
      <c r="C4451" s="6" t="s">
        <v>1466</v>
      </c>
      <c r="D4451">
        <v>50</v>
      </c>
      <c r="E4451" t="s">
        <v>46</v>
      </c>
      <c r="F4451" t="s">
        <v>55</v>
      </c>
      <c r="G4451" t="s">
        <v>525</v>
      </c>
      <c r="H4451" t="s">
        <v>93</v>
      </c>
      <c r="J4451" t="s">
        <v>93</v>
      </c>
      <c r="K4451" t="s">
        <v>93</v>
      </c>
      <c r="L4451" t="s">
        <v>50</v>
      </c>
      <c r="N4451" t="s">
        <v>269</v>
      </c>
      <c r="O4451" t="s">
        <v>70</v>
      </c>
      <c r="S4451" t="s">
        <v>6343</v>
      </c>
      <c r="U4451" t="s">
        <v>42</v>
      </c>
      <c r="W4451" t="s">
        <v>42</v>
      </c>
      <c r="AL4451" t="s">
        <v>43</v>
      </c>
    </row>
    <row r="4452" spans="1:38" x14ac:dyDescent="0.25">
      <c r="A4452">
        <v>4450</v>
      </c>
      <c r="B4452" t="s">
        <v>10590</v>
      </c>
      <c r="C4452" s="6" t="s">
        <v>7942</v>
      </c>
      <c r="D4452">
        <v>35</v>
      </c>
      <c r="E4452" t="s">
        <v>46</v>
      </c>
      <c r="F4452" t="s">
        <v>106</v>
      </c>
      <c r="G4452" t="s">
        <v>97</v>
      </c>
      <c r="H4452" t="s">
        <v>82</v>
      </c>
      <c r="J4452" t="s">
        <v>82</v>
      </c>
      <c r="K4452" t="s">
        <v>82</v>
      </c>
      <c r="L4452" t="s">
        <v>50</v>
      </c>
      <c r="N4452" t="s">
        <v>88</v>
      </c>
      <c r="O4452" t="s">
        <v>70</v>
      </c>
      <c r="S4452" t="s">
        <v>89</v>
      </c>
      <c r="U4452" t="s">
        <v>42</v>
      </c>
      <c r="AL4452" t="s">
        <v>43</v>
      </c>
    </row>
    <row r="4453" spans="1:38" x14ac:dyDescent="0.25">
      <c r="A4453">
        <v>4451</v>
      </c>
      <c r="B4453" t="s">
        <v>10591</v>
      </c>
      <c r="C4453" s="6" t="s">
        <v>10592</v>
      </c>
      <c r="D4453">
        <v>34</v>
      </c>
      <c r="E4453" t="s">
        <v>46</v>
      </c>
      <c r="F4453" t="s">
        <v>55</v>
      </c>
      <c r="G4453" t="s">
        <v>208</v>
      </c>
      <c r="J4453" t="s">
        <v>208</v>
      </c>
      <c r="K4453" t="s">
        <v>93</v>
      </c>
      <c r="L4453" t="s">
        <v>70</v>
      </c>
      <c r="N4453" t="s">
        <v>59</v>
      </c>
      <c r="O4453" t="s">
        <v>70</v>
      </c>
      <c r="S4453" t="s">
        <v>538</v>
      </c>
      <c r="T4453" t="s">
        <v>4551</v>
      </c>
      <c r="U4453" t="s">
        <v>42</v>
      </c>
      <c r="AL4453" t="s">
        <v>43</v>
      </c>
    </row>
    <row r="4454" spans="1:38" x14ac:dyDescent="0.25">
      <c r="A4454">
        <v>4452</v>
      </c>
      <c r="B4454" t="s">
        <v>10593</v>
      </c>
      <c r="C4454" s="6" t="s">
        <v>3602</v>
      </c>
      <c r="D4454">
        <v>64</v>
      </c>
      <c r="E4454" t="s">
        <v>46</v>
      </c>
      <c r="F4454" t="s">
        <v>106</v>
      </c>
      <c r="G4454" t="s">
        <v>664</v>
      </c>
      <c r="H4454" t="s">
        <v>82</v>
      </c>
      <c r="I4454" t="s">
        <v>57</v>
      </c>
      <c r="J4454" t="s">
        <v>178</v>
      </c>
      <c r="K4454" t="s">
        <v>82</v>
      </c>
      <c r="L4454" t="s">
        <v>50</v>
      </c>
      <c r="N4454" t="s">
        <v>59</v>
      </c>
      <c r="O4454" t="s">
        <v>70</v>
      </c>
      <c r="P4454" t="s">
        <v>664</v>
      </c>
      <c r="Q4454" t="s">
        <v>82</v>
      </c>
      <c r="R4454" t="s">
        <v>57</v>
      </c>
      <c r="S4454" t="s">
        <v>578</v>
      </c>
      <c r="U4454" t="s">
        <v>42</v>
      </c>
      <c r="AA4454" t="s">
        <v>42</v>
      </c>
      <c r="AL4454" t="s">
        <v>43</v>
      </c>
    </row>
    <row r="4455" spans="1:38" x14ac:dyDescent="0.25">
      <c r="A4455">
        <v>4453</v>
      </c>
      <c r="B4455" t="s">
        <v>10594</v>
      </c>
      <c r="C4455" s="6" t="s">
        <v>1894</v>
      </c>
      <c r="D4455">
        <v>28</v>
      </c>
      <c r="E4455" t="s">
        <v>54</v>
      </c>
      <c r="F4455" t="s">
        <v>55</v>
      </c>
      <c r="G4455" t="s">
        <v>82</v>
      </c>
      <c r="H4455" t="s">
        <v>82</v>
      </c>
      <c r="I4455" t="s">
        <v>57</v>
      </c>
      <c r="J4455" t="s">
        <v>82</v>
      </c>
      <c r="K4455" t="s">
        <v>82</v>
      </c>
      <c r="L4455" t="s">
        <v>50</v>
      </c>
      <c r="O4455" t="s">
        <v>287</v>
      </c>
      <c r="P4455" t="s">
        <v>82</v>
      </c>
      <c r="Q4455" t="s">
        <v>82</v>
      </c>
      <c r="R4455" t="s">
        <v>57</v>
      </c>
      <c r="S4455" t="s">
        <v>10595</v>
      </c>
      <c r="U4455" t="s">
        <v>42</v>
      </c>
      <c r="V4455" t="s">
        <v>42</v>
      </c>
      <c r="AA4455" t="s">
        <v>42</v>
      </c>
      <c r="AK4455" t="s">
        <v>42</v>
      </c>
      <c r="AL4455" t="s">
        <v>43</v>
      </c>
    </row>
    <row r="4456" spans="1:38" x14ac:dyDescent="0.25">
      <c r="A4456">
        <v>4454</v>
      </c>
      <c r="B4456" t="s">
        <v>10596</v>
      </c>
      <c r="C4456" s="6" t="s">
        <v>2604</v>
      </c>
      <c r="D4456">
        <v>48</v>
      </c>
      <c r="E4456" t="s">
        <v>54</v>
      </c>
      <c r="F4456" t="s">
        <v>55</v>
      </c>
      <c r="G4456" t="s">
        <v>422</v>
      </c>
      <c r="H4456" t="s">
        <v>82</v>
      </c>
      <c r="I4456" t="s">
        <v>57</v>
      </c>
      <c r="J4456" t="s">
        <v>422</v>
      </c>
      <c r="L4456" t="s">
        <v>70</v>
      </c>
      <c r="N4456" t="s">
        <v>69</v>
      </c>
      <c r="O4456" t="s">
        <v>70</v>
      </c>
      <c r="P4456" t="s">
        <v>422</v>
      </c>
      <c r="S4456" t="s">
        <v>10597</v>
      </c>
      <c r="U4456" t="s">
        <v>42</v>
      </c>
      <c r="W4456" t="s">
        <v>42</v>
      </c>
      <c r="AD4456" t="s">
        <v>42</v>
      </c>
      <c r="AK4456" t="s">
        <v>42</v>
      </c>
      <c r="AL4456" t="s">
        <v>43</v>
      </c>
    </row>
    <row r="4457" spans="1:38" x14ac:dyDescent="0.25">
      <c r="A4457">
        <v>4455</v>
      </c>
      <c r="B4457" t="s">
        <v>10598</v>
      </c>
      <c r="C4457" s="6" t="s">
        <v>4731</v>
      </c>
      <c r="D4457">
        <v>58</v>
      </c>
      <c r="E4457" t="s">
        <v>46</v>
      </c>
      <c r="F4457" t="s">
        <v>106</v>
      </c>
      <c r="G4457" t="s">
        <v>97</v>
      </c>
      <c r="H4457" t="s">
        <v>82</v>
      </c>
      <c r="J4457" t="s">
        <v>82</v>
      </c>
      <c r="K4457" t="s">
        <v>82</v>
      </c>
      <c r="L4457" t="s">
        <v>50</v>
      </c>
      <c r="S4457" t="s">
        <v>1554</v>
      </c>
      <c r="U4457" t="s">
        <v>42</v>
      </c>
      <c r="AA4457" t="s">
        <v>42</v>
      </c>
      <c r="AL4457" t="s">
        <v>1555</v>
      </c>
    </row>
    <row r="4458" spans="1:38" x14ac:dyDescent="0.25">
      <c r="A4458">
        <v>4456</v>
      </c>
      <c r="B4458" t="s">
        <v>10599</v>
      </c>
      <c r="C4458" s="6" t="s">
        <v>10600</v>
      </c>
      <c r="D4458">
        <v>27</v>
      </c>
      <c r="E4458" t="s">
        <v>46</v>
      </c>
      <c r="F4458" t="s">
        <v>55</v>
      </c>
      <c r="G4458" t="s">
        <v>10601</v>
      </c>
      <c r="H4458" t="s">
        <v>66</v>
      </c>
      <c r="J4458" t="s">
        <v>68</v>
      </c>
      <c r="K4458" t="s">
        <v>49</v>
      </c>
      <c r="L4458" t="s">
        <v>50</v>
      </c>
      <c r="N4458" t="s">
        <v>102</v>
      </c>
      <c r="O4458" t="s">
        <v>70</v>
      </c>
      <c r="S4458" t="s">
        <v>111</v>
      </c>
      <c r="Y4458" t="s">
        <v>42</v>
      </c>
      <c r="Z4458" t="s">
        <v>42</v>
      </c>
      <c r="AA4458" t="s">
        <v>42</v>
      </c>
      <c r="AL4458" t="s">
        <v>43</v>
      </c>
    </row>
    <row r="4459" spans="1:38" x14ac:dyDescent="0.25">
      <c r="A4459">
        <v>4457</v>
      </c>
      <c r="B4459" t="s">
        <v>10602</v>
      </c>
      <c r="C4459" s="6" t="s">
        <v>2797</v>
      </c>
      <c r="D4459">
        <v>81</v>
      </c>
      <c r="E4459" t="s">
        <v>54</v>
      </c>
      <c r="F4459" t="s">
        <v>55</v>
      </c>
      <c r="G4459" t="s">
        <v>1500</v>
      </c>
      <c r="J4459" t="s">
        <v>82</v>
      </c>
      <c r="K4459" t="s">
        <v>82</v>
      </c>
      <c r="L4459" t="s">
        <v>50</v>
      </c>
      <c r="N4459" t="s">
        <v>102</v>
      </c>
      <c r="O4459" t="s">
        <v>70</v>
      </c>
      <c r="S4459" t="s">
        <v>10603</v>
      </c>
      <c r="T4459" t="s">
        <v>10604</v>
      </c>
      <c r="AI4459" t="s">
        <v>10605</v>
      </c>
      <c r="AL4459" t="s">
        <v>43</v>
      </c>
    </row>
    <row r="4460" spans="1:38" x14ac:dyDescent="0.25">
      <c r="A4460">
        <v>4458</v>
      </c>
      <c r="B4460" t="s">
        <v>10606</v>
      </c>
      <c r="C4460" s="6" t="s">
        <v>1787</v>
      </c>
      <c r="D4460">
        <v>24</v>
      </c>
      <c r="E4460" t="s">
        <v>54</v>
      </c>
      <c r="F4460" t="s">
        <v>55</v>
      </c>
      <c r="G4460" t="s">
        <v>909</v>
      </c>
      <c r="H4460" t="s">
        <v>93</v>
      </c>
      <c r="I4460" t="s">
        <v>57</v>
      </c>
      <c r="J4460" t="s">
        <v>151</v>
      </c>
      <c r="K4460" t="s">
        <v>93</v>
      </c>
      <c r="L4460" t="s">
        <v>50</v>
      </c>
      <c r="N4460" t="s">
        <v>166</v>
      </c>
      <c r="O4460" t="s">
        <v>70</v>
      </c>
      <c r="P4460" t="s">
        <v>909</v>
      </c>
      <c r="Q4460" t="s">
        <v>93</v>
      </c>
      <c r="R4460" t="s">
        <v>57</v>
      </c>
      <c r="S4460" t="s">
        <v>10607</v>
      </c>
      <c r="W4460" t="s">
        <v>42</v>
      </c>
      <c r="AC4460" t="s">
        <v>42</v>
      </c>
      <c r="AD4460" t="s">
        <v>42</v>
      </c>
      <c r="AL4460" t="s">
        <v>43</v>
      </c>
    </row>
    <row r="4461" spans="1:38" x14ac:dyDescent="0.25">
      <c r="A4461">
        <v>4459</v>
      </c>
      <c r="B4461" t="s">
        <v>10608</v>
      </c>
      <c r="C4461" s="6" t="s">
        <v>2370</v>
      </c>
      <c r="D4461">
        <v>38</v>
      </c>
      <c r="E4461" t="s">
        <v>46</v>
      </c>
      <c r="F4461" t="s">
        <v>55</v>
      </c>
      <c r="G4461" t="s">
        <v>260</v>
      </c>
      <c r="H4461" t="s">
        <v>49</v>
      </c>
      <c r="I4461" t="s">
        <v>57</v>
      </c>
      <c r="J4461" t="s">
        <v>260</v>
      </c>
      <c r="K4461" t="s">
        <v>49</v>
      </c>
      <c r="L4461" t="s">
        <v>70</v>
      </c>
      <c r="O4461" t="s">
        <v>70</v>
      </c>
      <c r="P4461" t="s">
        <v>260</v>
      </c>
      <c r="Q4461" t="s">
        <v>49</v>
      </c>
      <c r="R4461" t="s">
        <v>57</v>
      </c>
      <c r="S4461" t="s">
        <v>10609</v>
      </c>
      <c r="U4461" t="s">
        <v>42</v>
      </c>
      <c r="AC4461" t="s">
        <v>42</v>
      </c>
      <c r="AK4461" t="s">
        <v>42</v>
      </c>
      <c r="AL4461" t="s">
        <v>43</v>
      </c>
    </row>
    <row r="4462" spans="1:38" x14ac:dyDescent="0.25">
      <c r="A4462">
        <v>4460</v>
      </c>
      <c r="B4462" t="s">
        <v>10610</v>
      </c>
      <c r="C4462" s="6" t="s">
        <v>8461</v>
      </c>
      <c r="D4462">
        <v>44</v>
      </c>
      <c r="E4462" t="s">
        <v>54</v>
      </c>
      <c r="F4462" t="s">
        <v>55</v>
      </c>
      <c r="G4462" t="s">
        <v>341</v>
      </c>
      <c r="H4462" t="s">
        <v>101</v>
      </c>
      <c r="I4462" t="s">
        <v>57</v>
      </c>
      <c r="J4462" t="s">
        <v>82</v>
      </c>
      <c r="K4462" t="s">
        <v>82</v>
      </c>
      <c r="L4462" t="s">
        <v>50</v>
      </c>
      <c r="O4462" t="s">
        <v>2371</v>
      </c>
      <c r="P4462" t="s">
        <v>1263</v>
      </c>
      <c r="Q4462" t="s">
        <v>101</v>
      </c>
      <c r="R4462" t="s">
        <v>57</v>
      </c>
      <c r="S4462" t="s">
        <v>10611</v>
      </c>
      <c r="V4462" t="s">
        <v>42</v>
      </c>
      <c r="AL4462" t="s">
        <v>43</v>
      </c>
    </row>
    <row r="4463" spans="1:38" x14ac:dyDescent="0.25">
      <c r="A4463">
        <v>4461</v>
      </c>
      <c r="B4463" t="s">
        <v>10612</v>
      </c>
      <c r="C4463" s="6" t="s">
        <v>6461</v>
      </c>
      <c r="D4463">
        <v>46</v>
      </c>
      <c r="E4463" t="s">
        <v>46</v>
      </c>
      <c r="F4463" t="s">
        <v>55</v>
      </c>
      <c r="G4463" t="s">
        <v>208</v>
      </c>
      <c r="H4463" t="s">
        <v>93</v>
      </c>
      <c r="I4463" t="s">
        <v>57</v>
      </c>
      <c r="J4463" t="s">
        <v>208</v>
      </c>
      <c r="L4463" t="s">
        <v>70</v>
      </c>
      <c r="N4463" t="s">
        <v>59</v>
      </c>
      <c r="O4463" t="s">
        <v>70</v>
      </c>
      <c r="P4463" t="s">
        <v>208</v>
      </c>
      <c r="S4463" t="s">
        <v>10613</v>
      </c>
      <c r="W4463" t="s">
        <v>42</v>
      </c>
      <c r="AA4463" t="s">
        <v>42</v>
      </c>
      <c r="AK4463" t="s">
        <v>42</v>
      </c>
      <c r="AL4463" t="s">
        <v>43</v>
      </c>
    </row>
    <row r="4464" spans="1:38" x14ac:dyDescent="0.25">
      <c r="A4464">
        <v>4462</v>
      </c>
      <c r="B4464" t="s">
        <v>10614</v>
      </c>
      <c r="C4464" s="6" t="s">
        <v>3924</v>
      </c>
      <c r="D4464">
        <v>43</v>
      </c>
      <c r="E4464" t="s">
        <v>46</v>
      </c>
      <c r="F4464" t="s">
        <v>55</v>
      </c>
      <c r="G4464" t="s">
        <v>165</v>
      </c>
      <c r="H4464" t="s">
        <v>93</v>
      </c>
      <c r="I4464" t="s">
        <v>57</v>
      </c>
      <c r="J4464" t="s">
        <v>165</v>
      </c>
      <c r="K4464" t="s">
        <v>93</v>
      </c>
      <c r="L4464" t="s">
        <v>70</v>
      </c>
      <c r="N4464" t="s">
        <v>170</v>
      </c>
      <c r="O4464" t="s">
        <v>70</v>
      </c>
      <c r="P4464" t="s">
        <v>165</v>
      </c>
      <c r="Q4464" t="s">
        <v>93</v>
      </c>
      <c r="R4464" t="s">
        <v>57</v>
      </c>
      <c r="S4464" t="s">
        <v>10615</v>
      </c>
      <c r="V4464" t="s">
        <v>42</v>
      </c>
      <c r="W4464" t="s">
        <v>42</v>
      </c>
      <c r="X4464" t="s">
        <v>42</v>
      </c>
      <c r="Y4464" t="s">
        <v>42</v>
      </c>
      <c r="AC4464" t="s">
        <v>42</v>
      </c>
      <c r="AL4464" t="s">
        <v>43</v>
      </c>
    </row>
    <row r="4465" spans="1:38" x14ac:dyDescent="0.25">
      <c r="A4465">
        <v>4463</v>
      </c>
      <c r="B4465" t="s">
        <v>10616</v>
      </c>
      <c r="C4465" s="6" t="s">
        <v>2832</v>
      </c>
      <c r="D4465">
        <v>59</v>
      </c>
      <c r="E4465" t="s">
        <v>54</v>
      </c>
      <c r="F4465" t="s">
        <v>55</v>
      </c>
      <c r="G4465" t="s">
        <v>5396</v>
      </c>
      <c r="H4465" t="s">
        <v>66</v>
      </c>
      <c r="I4465" t="s">
        <v>67</v>
      </c>
      <c r="J4465" t="s">
        <v>48</v>
      </c>
      <c r="K4465" t="s">
        <v>49</v>
      </c>
      <c r="L4465" t="s">
        <v>50</v>
      </c>
      <c r="N4465" t="s">
        <v>456</v>
      </c>
      <c r="O4465" t="s">
        <v>70</v>
      </c>
      <c r="P4465" t="s">
        <v>5396</v>
      </c>
      <c r="Q4465" t="s">
        <v>66</v>
      </c>
      <c r="R4465" t="s">
        <v>67</v>
      </c>
      <c r="S4465" t="s">
        <v>10617</v>
      </c>
      <c r="W4465" t="s">
        <v>42</v>
      </c>
      <c r="X4465" t="s">
        <v>42</v>
      </c>
      <c r="AC4465" t="s">
        <v>42</v>
      </c>
      <c r="AL4465" t="s">
        <v>43</v>
      </c>
    </row>
    <row r="4466" spans="1:38" x14ac:dyDescent="0.25">
      <c r="A4466">
        <v>4464</v>
      </c>
      <c r="B4466" t="s">
        <v>10618</v>
      </c>
      <c r="C4466" s="6" t="s">
        <v>3744</v>
      </c>
      <c r="D4466">
        <v>52</v>
      </c>
      <c r="E4466" t="s">
        <v>46</v>
      </c>
      <c r="F4466" t="s">
        <v>55</v>
      </c>
      <c r="G4466" t="s">
        <v>305</v>
      </c>
      <c r="H4466" t="s">
        <v>93</v>
      </c>
      <c r="J4466" t="s">
        <v>146</v>
      </c>
      <c r="K4466" t="s">
        <v>49</v>
      </c>
      <c r="L4466" t="s">
        <v>34</v>
      </c>
      <c r="M4466" t="s">
        <v>10619</v>
      </c>
      <c r="N4466" t="s">
        <v>170</v>
      </c>
      <c r="O4466" t="s">
        <v>171</v>
      </c>
      <c r="S4466" t="s">
        <v>51</v>
      </c>
      <c r="V4466" t="s">
        <v>42</v>
      </c>
      <c r="AL4466" t="s">
        <v>43</v>
      </c>
    </row>
    <row r="4467" spans="1:38" x14ac:dyDescent="0.25">
      <c r="A4467">
        <v>4465</v>
      </c>
      <c r="B4467" t="s">
        <v>10620</v>
      </c>
      <c r="C4467" s="6" t="s">
        <v>8296</v>
      </c>
      <c r="D4467">
        <v>48</v>
      </c>
      <c r="E4467" t="s">
        <v>46</v>
      </c>
      <c r="F4467" t="s">
        <v>55</v>
      </c>
      <c r="G4467" t="s">
        <v>132</v>
      </c>
      <c r="H4467" t="s">
        <v>93</v>
      </c>
      <c r="I4467" t="s">
        <v>57</v>
      </c>
      <c r="J4467" t="s">
        <v>82</v>
      </c>
      <c r="L4467" t="s">
        <v>50</v>
      </c>
      <c r="N4467" t="s">
        <v>456</v>
      </c>
      <c r="O4467" t="s">
        <v>70</v>
      </c>
      <c r="P4467" t="s">
        <v>132</v>
      </c>
      <c r="S4467" t="s">
        <v>10621</v>
      </c>
      <c r="U4467" t="s">
        <v>42</v>
      </c>
      <c r="W4467" t="s">
        <v>42</v>
      </c>
      <c r="AC4467" t="s">
        <v>42</v>
      </c>
      <c r="AD4467" t="s">
        <v>42</v>
      </c>
      <c r="AK4467" t="s">
        <v>42</v>
      </c>
      <c r="AL4467" t="s">
        <v>43</v>
      </c>
    </row>
    <row r="4468" spans="1:38" x14ac:dyDescent="0.25">
      <c r="A4468">
        <v>4466</v>
      </c>
      <c r="B4468" t="s">
        <v>10622</v>
      </c>
      <c r="C4468" s="6" t="s">
        <v>8647</v>
      </c>
      <c r="D4468">
        <v>46</v>
      </c>
      <c r="E4468" t="s">
        <v>46</v>
      </c>
      <c r="F4468" t="s">
        <v>55</v>
      </c>
      <c r="G4468" t="s">
        <v>10623</v>
      </c>
      <c r="H4468" t="s">
        <v>66</v>
      </c>
      <c r="I4468" t="s">
        <v>67</v>
      </c>
      <c r="J4468" t="s">
        <v>260</v>
      </c>
      <c r="K4468" t="s">
        <v>49</v>
      </c>
      <c r="L4468" t="s">
        <v>70</v>
      </c>
      <c r="O4468" t="s">
        <v>34</v>
      </c>
      <c r="P4468" t="s">
        <v>260</v>
      </c>
      <c r="Q4468" t="s">
        <v>49</v>
      </c>
      <c r="R4468" t="s">
        <v>57</v>
      </c>
      <c r="S4468" t="s">
        <v>10624</v>
      </c>
      <c r="AI4468" t="s">
        <v>10625</v>
      </c>
      <c r="AK4468" t="s">
        <v>42</v>
      </c>
      <c r="AL4468" t="s">
        <v>43</v>
      </c>
    </row>
    <row r="4469" spans="1:38" x14ac:dyDescent="0.25">
      <c r="A4469">
        <v>4467</v>
      </c>
      <c r="B4469" t="s">
        <v>10626</v>
      </c>
      <c r="C4469" s="6" t="s">
        <v>1739</v>
      </c>
      <c r="D4469">
        <v>41</v>
      </c>
      <c r="E4469" t="s">
        <v>46</v>
      </c>
      <c r="F4469" t="s">
        <v>55</v>
      </c>
      <c r="G4469" t="s">
        <v>146</v>
      </c>
      <c r="H4469" t="s">
        <v>49</v>
      </c>
      <c r="I4469" t="s">
        <v>57</v>
      </c>
      <c r="J4469" t="s">
        <v>146</v>
      </c>
      <c r="L4469" t="s">
        <v>70</v>
      </c>
      <c r="N4469" t="s">
        <v>59</v>
      </c>
      <c r="O4469" t="s">
        <v>70</v>
      </c>
      <c r="P4469" t="s">
        <v>146</v>
      </c>
      <c r="S4469" t="s">
        <v>10627</v>
      </c>
      <c r="W4469" t="s">
        <v>42</v>
      </c>
      <c r="AD4469" t="s">
        <v>42</v>
      </c>
      <c r="AK4469" t="s">
        <v>42</v>
      </c>
      <c r="AL4469" t="s">
        <v>43</v>
      </c>
    </row>
    <row r="4470" spans="1:38" x14ac:dyDescent="0.25">
      <c r="A4470">
        <v>4468</v>
      </c>
      <c r="B4470" t="s">
        <v>10628</v>
      </c>
      <c r="C4470" s="6" t="s">
        <v>1917</v>
      </c>
      <c r="D4470">
        <v>57</v>
      </c>
      <c r="E4470" t="s">
        <v>46</v>
      </c>
      <c r="F4470" t="s">
        <v>55</v>
      </c>
      <c r="G4470" t="s">
        <v>165</v>
      </c>
      <c r="H4470" t="s">
        <v>93</v>
      </c>
      <c r="I4470" t="s">
        <v>57</v>
      </c>
      <c r="J4470" t="s">
        <v>165</v>
      </c>
      <c r="K4470" t="s">
        <v>93</v>
      </c>
      <c r="L4470" t="s">
        <v>70</v>
      </c>
      <c r="N4470" t="s">
        <v>170</v>
      </c>
      <c r="O4470" t="s">
        <v>70</v>
      </c>
      <c r="P4470" t="s">
        <v>165</v>
      </c>
      <c r="Q4470" t="s">
        <v>93</v>
      </c>
      <c r="S4470" t="s">
        <v>10629</v>
      </c>
      <c r="V4470" t="s">
        <v>42</v>
      </c>
      <c r="W4470" t="s">
        <v>42</v>
      </c>
      <c r="AA4470" t="s">
        <v>42</v>
      </c>
      <c r="AK4470" t="s">
        <v>42</v>
      </c>
      <c r="AL4470" t="s">
        <v>43</v>
      </c>
    </row>
    <row r="4471" spans="1:38" x14ac:dyDescent="0.25">
      <c r="A4471">
        <v>4469</v>
      </c>
      <c r="B4471" t="s">
        <v>10630</v>
      </c>
      <c r="C4471" s="6" t="s">
        <v>3255</v>
      </c>
      <c r="D4471">
        <v>44</v>
      </c>
      <c r="E4471" t="s">
        <v>46</v>
      </c>
      <c r="F4471" t="s">
        <v>55</v>
      </c>
      <c r="G4471" t="s">
        <v>93</v>
      </c>
      <c r="H4471" t="s">
        <v>93</v>
      </c>
      <c r="I4471" t="s">
        <v>57</v>
      </c>
      <c r="J4471" t="s">
        <v>93</v>
      </c>
      <c r="L4471" t="s">
        <v>50</v>
      </c>
      <c r="N4471" t="s">
        <v>59</v>
      </c>
      <c r="O4471" t="s">
        <v>60</v>
      </c>
      <c r="P4471" t="s">
        <v>61</v>
      </c>
      <c r="S4471" t="s">
        <v>10631</v>
      </c>
      <c r="U4471" t="s">
        <v>42</v>
      </c>
      <c r="AK4471" t="s">
        <v>42</v>
      </c>
      <c r="AL4471" t="s">
        <v>43</v>
      </c>
    </row>
    <row r="4472" spans="1:38" x14ac:dyDescent="0.25">
      <c r="A4472">
        <v>4470</v>
      </c>
      <c r="B4472" t="s">
        <v>10632</v>
      </c>
      <c r="C4472" s="6" t="s">
        <v>2562</v>
      </c>
      <c r="D4472">
        <v>34</v>
      </c>
      <c r="E4472" t="s">
        <v>46</v>
      </c>
      <c r="F4472" t="s">
        <v>55</v>
      </c>
      <c r="G4472" t="s">
        <v>178</v>
      </c>
      <c r="J4472" t="s">
        <v>178</v>
      </c>
      <c r="K4472" t="s">
        <v>82</v>
      </c>
      <c r="N4472" t="s">
        <v>170</v>
      </c>
      <c r="O4472" t="s">
        <v>70</v>
      </c>
      <c r="S4472" t="s">
        <v>10633</v>
      </c>
      <c r="U4472" t="s">
        <v>42</v>
      </c>
      <c r="V4472" t="s">
        <v>42</v>
      </c>
      <c r="AA4472" t="s">
        <v>42</v>
      </c>
      <c r="AL4472" t="s">
        <v>43</v>
      </c>
    </row>
    <row r="4473" spans="1:38" x14ac:dyDescent="0.25">
      <c r="A4473">
        <v>4471</v>
      </c>
      <c r="B4473" t="s">
        <v>10634</v>
      </c>
      <c r="C4473" s="6" t="s">
        <v>10635</v>
      </c>
      <c r="D4473">
        <v>47</v>
      </c>
      <c r="E4473" t="s">
        <v>46</v>
      </c>
      <c r="F4473" t="s">
        <v>47</v>
      </c>
      <c r="G4473" t="s">
        <v>93</v>
      </c>
      <c r="H4473" t="s">
        <v>93</v>
      </c>
      <c r="J4473" t="s">
        <v>93</v>
      </c>
      <c r="K4473" t="s">
        <v>93</v>
      </c>
      <c r="L4473" t="s">
        <v>50</v>
      </c>
      <c r="N4473" t="s">
        <v>83</v>
      </c>
      <c r="O4473" t="s">
        <v>70</v>
      </c>
      <c r="S4473" t="s">
        <v>51</v>
      </c>
      <c r="V4473" t="s">
        <v>42</v>
      </c>
      <c r="AL4473" t="s">
        <v>43</v>
      </c>
    </row>
    <row r="4474" spans="1:38" x14ac:dyDescent="0.25">
      <c r="A4474">
        <v>4472</v>
      </c>
      <c r="B4474" t="s">
        <v>10636</v>
      </c>
      <c r="C4474" s="6" t="s">
        <v>2806</v>
      </c>
      <c r="D4474">
        <v>38</v>
      </c>
      <c r="E4474" t="s">
        <v>46</v>
      </c>
      <c r="F4474" t="s">
        <v>47</v>
      </c>
      <c r="G4474" t="s">
        <v>93</v>
      </c>
      <c r="H4474" t="s">
        <v>93</v>
      </c>
      <c r="I4474" t="s">
        <v>57</v>
      </c>
      <c r="J4474" t="s">
        <v>93</v>
      </c>
      <c r="K4474" t="s">
        <v>93</v>
      </c>
      <c r="L4474" t="s">
        <v>50</v>
      </c>
      <c r="N4474" t="s">
        <v>166</v>
      </c>
      <c r="O4474" t="s">
        <v>70</v>
      </c>
      <c r="P4474" t="s">
        <v>93</v>
      </c>
      <c r="Q4474" t="s">
        <v>93</v>
      </c>
      <c r="S4474" t="s">
        <v>3162</v>
      </c>
      <c r="W4474" t="s">
        <v>42</v>
      </c>
      <c r="AI4474" t="s">
        <v>607</v>
      </c>
      <c r="AK4474" t="s">
        <v>42</v>
      </c>
      <c r="AL4474" t="s">
        <v>43</v>
      </c>
    </row>
    <row r="4475" spans="1:38" x14ac:dyDescent="0.25">
      <c r="A4475">
        <v>4473</v>
      </c>
      <c r="B4475" t="s">
        <v>10637</v>
      </c>
      <c r="C4475" s="6" t="s">
        <v>2749</v>
      </c>
      <c r="D4475">
        <v>26</v>
      </c>
      <c r="E4475" t="s">
        <v>46</v>
      </c>
      <c r="F4475" t="s">
        <v>106</v>
      </c>
      <c r="J4475" t="s">
        <v>82</v>
      </c>
      <c r="L4475" t="s">
        <v>34</v>
      </c>
      <c r="M4475" t="s">
        <v>10638</v>
      </c>
      <c r="N4475" t="s">
        <v>69</v>
      </c>
      <c r="O4475" t="s">
        <v>1895</v>
      </c>
      <c r="P4475" t="s">
        <v>82</v>
      </c>
      <c r="S4475" t="s">
        <v>10639</v>
      </c>
      <c r="U4475" t="s">
        <v>42</v>
      </c>
      <c r="V4475" t="s">
        <v>42</v>
      </c>
      <c r="W4475" t="s">
        <v>42</v>
      </c>
      <c r="AA4475" t="s">
        <v>42</v>
      </c>
      <c r="AK4475" t="s">
        <v>42</v>
      </c>
      <c r="AL4475" t="s">
        <v>43</v>
      </c>
    </row>
    <row r="4476" spans="1:38" x14ac:dyDescent="0.25">
      <c r="A4476">
        <v>4474</v>
      </c>
      <c r="B4476" t="s">
        <v>10640</v>
      </c>
      <c r="C4476" s="6" t="s">
        <v>4387</v>
      </c>
      <c r="D4476">
        <v>62</v>
      </c>
      <c r="E4476" t="s">
        <v>54</v>
      </c>
      <c r="F4476" t="s">
        <v>55</v>
      </c>
      <c r="G4476" t="s">
        <v>341</v>
      </c>
      <c r="H4476" t="s">
        <v>101</v>
      </c>
      <c r="I4476" t="s">
        <v>57</v>
      </c>
      <c r="J4476" t="s">
        <v>341</v>
      </c>
      <c r="K4476" t="s">
        <v>101</v>
      </c>
      <c r="L4476" t="s">
        <v>70</v>
      </c>
      <c r="N4476" t="s">
        <v>59</v>
      </c>
      <c r="O4476" t="s">
        <v>70</v>
      </c>
      <c r="P4476" t="s">
        <v>341</v>
      </c>
      <c r="Q4476" t="s">
        <v>101</v>
      </c>
      <c r="S4476" t="s">
        <v>10641</v>
      </c>
      <c r="AA4476" t="s">
        <v>42</v>
      </c>
      <c r="AC4476" t="s">
        <v>42</v>
      </c>
      <c r="AD4476" t="s">
        <v>42</v>
      </c>
      <c r="AK4476" t="s">
        <v>42</v>
      </c>
      <c r="AL4476" t="s">
        <v>43</v>
      </c>
    </row>
    <row r="4477" spans="1:38" x14ac:dyDescent="0.25">
      <c r="A4477">
        <v>4475</v>
      </c>
      <c r="B4477" t="s">
        <v>10642</v>
      </c>
      <c r="C4477" s="6" t="s">
        <v>6475</v>
      </c>
      <c r="D4477">
        <v>40</v>
      </c>
      <c r="E4477" t="s">
        <v>46</v>
      </c>
      <c r="F4477" t="s">
        <v>55</v>
      </c>
      <c r="G4477" t="s">
        <v>447</v>
      </c>
      <c r="H4477" t="s">
        <v>82</v>
      </c>
      <c r="J4477" t="s">
        <v>447</v>
      </c>
      <c r="K4477" t="s">
        <v>82</v>
      </c>
      <c r="L4477" t="s">
        <v>70</v>
      </c>
      <c r="N4477" t="s">
        <v>5294</v>
      </c>
      <c r="O4477" t="s">
        <v>70</v>
      </c>
      <c r="S4477" t="s">
        <v>247</v>
      </c>
      <c r="T4477" t="s">
        <v>2838</v>
      </c>
      <c r="W4477" t="s">
        <v>42</v>
      </c>
      <c r="AL4477" t="s">
        <v>43</v>
      </c>
    </row>
    <row r="4478" spans="1:38" x14ac:dyDescent="0.25">
      <c r="A4478">
        <v>4476</v>
      </c>
      <c r="B4478" t="s">
        <v>10643</v>
      </c>
      <c r="C4478" s="6" t="s">
        <v>1421</v>
      </c>
      <c r="D4478">
        <v>31</v>
      </c>
      <c r="E4478" t="s">
        <v>46</v>
      </c>
      <c r="F4478" t="s">
        <v>55</v>
      </c>
      <c r="G4478" t="s">
        <v>842</v>
      </c>
      <c r="H4478" t="s">
        <v>82</v>
      </c>
      <c r="I4478" t="s">
        <v>57</v>
      </c>
      <c r="J4478" t="s">
        <v>82</v>
      </c>
      <c r="K4478" t="s">
        <v>82</v>
      </c>
      <c r="L4478" t="s">
        <v>50</v>
      </c>
      <c r="N4478" t="s">
        <v>170</v>
      </c>
      <c r="O4478" t="s">
        <v>70</v>
      </c>
      <c r="P4478" t="s">
        <v>842</v>
      </c>
      <c r="Q4478" t="s">
        <v>82</v>
      </c>
      <c r="R4478" t="s">
        <v>57</v>
      </c>
      <c r="S4478" t="s">
        <v>10644</v>
      </c>
      <c r="W4478" t="s">
        <v>42</v>
      </c>
      <c r="AL4478" t="s">
        <v>43</v>
      </c>
    </row>
    <row r="4479" spans="1:38" x14ac:dyDescent="0.25">
      <c r="A4479">
        <v>4477</v>
      </c>
      <c r="B4479" t="s">
        <v>10645</v>
      </c>
      <c r="C4479" s="6" t="s">
        <v>2763</v>
      </c>
      <c r="D4479">
        <v>53</v>
      </c>
      <c r="E4479" t="s">
        <v>54</v>
      </c>
      <c r="F4479" t="s">
        <v>55</v>
      </c>
      <c r="G4479" t="s">
        <v>93</v>
      </c>
      <c r="J4479" t="s">
        <v>93</v>
      </c>
      <c r="K4479" t="s">
        <v>93</v>
      </c>
      <c r="L4479" t="s">
        <v>70</v>
      </c>
      <c r="N4479" t="s">
        <v>102</v>
      </c>
      <c r="O4479" t="s">
        <v>70</v>
      </c>
      <c r="S4479" t="s">
        <v>10646</v>
      </c>
      <c r="AC4479" t="s">
        <v>42</v>
      </c>
      <c r="AD4479" t="s">
        <v>42</v>
      </c>
      <c r="AL4479" t="s">
        <v>43</v>
      </c>
    </row>
    <row r="4480" spans="1:38" x14ac:dyDescent="0.25">
      <c r="A4480">
        <v>4478</v>
      </c>
      <c r="B4480" t="s">
        <v>10647</v>
      </c>
      <c r="C4480" s="6" t="s">
        <v>10648</v>
      </c>
      <c r="D4480">
        <v>28</v>
      </c>
      <c r="E4480" t="s">
        <v>46</v>
      </c>
      <c r="F4480" t="s">
        <v>55</v>
      </c>
      <c r="G4480" t="s">
        <v>208</v>
      </c>
      <c r="J4480" t="s">
        <v>208</v>
      </c>
      <c r="K4480" t="s">
        <v>93</v>
      </c>
      <c r="L4480" t="s">
        <v>50</v>
      </c>
      <c r="N4480" t="s">
        <v>170</v>
      </c>
      <c r="O4480" t="s">
        <v>70</v>
      </c>
      <c r="S4480" t="s">
        <v>5951</v>
      </c>
      <c r="U4480" t="s">
        <v>42</v>
      </c>
      <c r="AL4480" t="s">
        <v>43</v>
      </c>
    </row>
    <row r="4481" spans="1:38" x14ac:dyDescent="0.25">
      <c r="A4481">
        <v>4479</v>
      </c>
      <c r="B4481" t="s">
        <v>10649</v>
      </c>
      <c r="C4481" s="6" t="s">
        <v>8052</v>
      </c>
      <c r="D4481">
        <v>28</v>
      </c>
      <c r="E4481" t="s">
        <v>54</v>
      </c>
      <c r="F4481" t="s">
        <v>55</v>
      </c>
      <c r="G4481" t="s">
        <v>403</v>
      </c>
      <c r="H4481" t="s">
        <v>142</v>
      </c>
      <c r="I4481" t="s">
        <v>57</v>
      </c>
      <c r="J4481" t="s">
        <v>82</v>
      </c>
      <c r="L4481" t="s">
        <v>50</v>
      </c>
      <c r="N4481" t="s">
        <v>59</v>
      </c>
      <c r="O4481" t="s">
        <v>70</v>
      </c>
      <c r="P4481" t="s">
        <v>403</v>
      </c>
      <c r="S4481" t="s">
        <v>10650</v>
      </c>
      <c r="AC4481" t="s">
        <v>42</v>
      </c>
      <c r="AD4481" t="s">
        <v>42</v>
      </c>
      <c r="AK4481" t="s">
        <v>42</v>
      </c>
      <c r="AL4481" t="s">
        <v>43</v>
      </c>
    </row>
    <row r="4482" spans="1:38" x14ac:dyDescent="0.25">
      <c r="A4482">
        <v>4480</v>
      </c>
      <c r="B4482" t="s">
        <v>10651</v>
      </c>
      <c r="C4482" s="6" t="s">
        <v>10652</v>
      </c>
      <c r="D4482">
        <v>62</v>
      </c>
      <c r="E4482" t="s">
        <v>46</v>
      </c>
      <c r="F4482" t="s">
        <v>55</v>
      </c>
      <c r="G4482" t="s">
        <v>1282</v>
      </c>
      <c r="H4482" t="s">
        <v>202</v>
      </c>
      <c r="J4482" t="s">
        <v>469</v>
      </c>
      <c r="K4482" t="s">
        <v>202</v>
      </c>
      <c r="L4482" t="s">
        <v>34</v>
      </c>
      <c r="N4482" t="s">
        <v>59</v>
      </c>
      <c r="O4482" t="s">
        <v>110</v>
      </c>
      <c r="S4482" t="s">
        <v>10653</v>
      </c>
      <c r="U4482" t="s">
        <v>42</v>
      </c>
      <c r="W4482" t="s">
        <v>42</v>
      </c>
      <c r="AL4482" t="s">
        <v>43</v>
      </c>
    </row>
    <row r="4483" spans="1:38" x14ac:dyDescent="0.25">
      <c r="A4483">
        <v>4481</v>
      </c>
      <c r="B4483" t="s">
        <v>10654</v>
      </c>
      <c r="C4483" s="6" t="s">
        <v>2876</v>
      </c>
      <c r="D4483">
        <v>19</v>
      </c>
      <c r="E4483" t="s">
        <v>46</v>
      </c>
      <c r="F4483" t="s">
        <v>55</v>
      </c>
      <c r="G4483" t="s">
        <v>1493</v>
      </c>
      <c r="H4483" t="s">
        <v>137</v>
      </c>
      <c r="I4483" t="s">
        <v>57</v>
      </c>
      <c r="J4483" t="s">
        <v>1493</v>
      </c>
      <c r="K4483" t="s">
        <v>137</v>
      </c>
      <c r="L4483" t="s">
        <v>70</v>
      </c>
      <c r="O4483" t="s">
        <v>70</v>
      </c>
      <c r="P4483" t="s">
        <v>1493</v>
      </c>
      <c r="Q4483" t="s">
        <v>137</v>
      </c>
      <c r="R4483" t="s">
        <v>57</v>
      </c>
      <c r="S4483" t="s">
        <v>538</v>
      </c>
      <c r="U4483" t="s">
        <v>42</v>
      </c>
      <c r="AK4483" t="s">
        <v>42</v>
      </c>
      <c r="AL4483" t="s">
        <v>43</v>
      </c>
    </row>
    <row r="4484" spans="1:38" x14ac:dyDescent="0.25">
      <c r="A4484">
        <v>4482</v>
      </c>
      <c r="B4484" t="s">
        <v>10655</v>
      </c>
      <c r="C4484" s="6" t="s">
        <v>5107</v>
      </c>
      <c r="D4484">
        <v>29</v>
      </c>
      <c r="E4484" t="s">
        <v>46</v>
      </c>
      <c r="F4484" t="s">
        <v>55</v>
      </c>
      <c r="G4484" t="s">
        <v>82</v>
      </c>
      <c r="H4484" t="s">
        <v>82</v>
      </c>
      <c r="I4484" t="s">
        <v>57</v>
      </c>
      <c r="J4484" t="s">
        <v>82</v>
      </c>
      <c r="K4484" t="s">
        <v>82</v>
      </c>
      <c r="L4484" t="s">
        <v>70</v>
      </c>
      <c r="O4484" t="s">
        <v>70</v>
      </c>
      <c r="P4484" t="s">
        <v>82</v>
      </c>
      <c r="Q4484" t="s">
        <v>82</v>
      </c>
      <c r="R4484" t="s">
        <v>57</v>
      </c>
      <c r="S4484" t="s">
        <v>10656</v>
      </c>
      <c r="U4484" t="s">
        <v>42</v>
      </c>
      <c r="W4484" t="s">
        <v>42</v>
      </c>
      <c r="AA4484" t="s">
        <v>42</v>
      </c>
      <c r="AK4484" t="s">
        <v>42</v>
      </c>
      <c r="AL4484" t="s">
        <v>43</v>
      </c>
    </row>
    <row r="4485" spans="1:38" x14ac:dyDescent="0.25">
      <c r="A4485">
        <v>4483</v>
      </c>
      <c r="B4485" t="s">
        <v>10657</v>
      </c>
      <c r="C4485" s="6" t="s">
        <v>5379</v>
      </c>
      <c r="D4485">
        <v>31</v>
      </c>
      <c r="E4485" t="s">
        <v>54</v>
      </c>
      <c r="F4485" t="s">
        <v>55</v>
      </c>
      <c r="G4485" t="s">
        <v>790</v>
      </c>
      <c r="H4485" t="s">
        <v>82</v>
      </c>
      <c r="I4485" t="s">
        <v>57</v>
      </c>
      <c r="J4485" t="s">
        <v>790</v>
      </c>
      <c r="K4485" t="s">
        <v>82</v>
      </c>
      <c r="L4485" t="s">
        <v>70</v>
      </c>
      <c r="N4485" t="s">
        <v>59</v>
      </c>
      <c r="O4485" t="s">
        <v>70</v>
      </c>
      <c r="P4485" t="s">
        <v>790</v>
      </c>
      <c r="Q4485" t="s">
        <v>82</v>
      </c>
      <c r="S4485" t="s">
        <v>4734</v>
      </c>
      <c r="W4485" t="s">
        <v>42</v>
      </c>
      <c r="X4485" t="s">
        <v>42</v>
      </c>
      <c r="AK4485" t="s">
        <v>42</v>
      </c>
      <c r="AL4485" t="s">
        <v>43</v>
      </c>
    </row>
    <row r="4486" spans="1:38" x14ac:dyDescent="0.25">
      <c r="A4486">
        <v>4484</v>
      </c>
      <c r="B4486" t="s">
        <v>10658</v>
      </c>
      <c r="C4486" s="6" t="s">
        <v>5524</v>
      </c>
      <c r="D4486">
        <v>49</v>
      </c>
      <c r="E4486" t="s">
        <v>46</v>
      </c>
      <c r="F4486" t="s">
        <v>55</v>
      </c>
      <c r="G4486" t="s">
        <v>422</v>
      </c>
      <c r="H4486" t="s">
        <v>82</v>
      </c>
      <c r="J4486" t="s">
        <v>422</v>
      </c>
      <c r="K4486" t="s">
        <v>82</v>
      </c>
      <c r="L4486" t="s">
        <v>70</v>
      </c>
      <c r="N4486" t="s">
        <v>59</v>
      </c>
      <c r="O4486" t="s">
        <v>70</v>
      </c>
      <c r="S4486" t="s">
        <v>1172</v>
      </c>
      <c r="U4486" t="s">
        <v>42</v>
      </c>
      <c r="AA4486" t="s">
        <v>42</v>
      </c>
      <c r="AL4486" t="s">
        <v>43</v>
      </c>
    </row>
    <row r="4487" spans="1:38" x14ac:dyDescent="0.25">
      <c r="A4487">
        <v>4485</v>
      </c>
      <c r="B4487" t="s">
        <v>10659</v>
      </c>
      <c r="C4487" s="6" t="s">
        <v>1940</v>
      </c>
      <c r="D4487">
        <v>58</v>
      </c>
      <c r="E4487" t="s">
        <v>46</v>
      </c>
      <c r="F4487" t="s">
        <v>47</v>
      </c>
      <c r="G4487" t="s">
        <v>146</v>
      </c>
      <c r="H4487" t="s">
        <v>49</v>
      </c>
      <c r="I4487" t="s">
        <v>57</v>
      </c>
      <c r="J4487" t="s">
        <v>146</v>
      </c>
      <c r="K4487" t="s">
        <v>49</v>
      </c>
      <c r="L4487" t="s">
        <v>70</v>
      </c>
      <c r="N4487" t="s">
        <v>170</v>
      </c>
      <c r="O4487" t="s">
        <v>70</v>
      </c>
      <c r="P4487" t="s">
        <v>146</v>
      </c>
      <c r="Q4487" t="s">
        <v>49</v>
      </c>
      <c r="S4487" t="s">
        <v>10660</v>
      </c>
      <c r="U4487" t="s">
        <v>42</v>
      </c>
      <c r="W4487" t="s">
        <v>42</v>
      </c>
      <c r="AA4487" t="s">
        <v>42</v>
      </c>
      <c r="AC4487" t="s">
        <v>42</v>
      </c>
      <c r="AD4487" t="s">
        <v>42</v>
      </c>
      <c r="AK4487" t="s">
        <v>42</v>
      </c>
      <c r="AL4487" t="s">
        <v>43</v>
      </c>
    </row>
    <row r="4488" spans="1:38" x14ac:dyDescent="0.25">
      <c r="A4488">
        <v>4486</v>
      </c>
      <c r="B4488" t="s">
        <v>10661</v>
      </c>
      <c r="C4488" s="6" t="s">
        <v>10521</v>
      </c>
      <c r="D4488">
        <v>26</v>
      </c>
      <c r="E4488" t="s">
        <v>46</v>
      </c>
      <c r="F4488" t="s">
        <v>106</v>
      </c>
      <c r="G4488" t="s">
        <v>909</v>
      </c>
      <c r="H4488" t="s">
        <v>93</v>
      </c>
      <c r="I4488" t="s">
        <v>57</v>
      </c>
      <c r="J4488" t="s">
        <v>151</v>
      </c>
      <c r="K4488" t="s">
        <v>93</v>
      </c>
      <c r="L4488" t="s">
        <v>50</v>
      </c>
      <c r="O4488" t="s">
        <v>70</v>
      </c>
      <c r="P4488" t="s">
        <v>909</v>
      </c>
      <c r="Q4488" t="s">
        <v>93</v>
      </c>
      <c r="R4488" t="s">
        <v>57</v>
      </c>
      <c r="S4488" t="s">
        <v>10662</v>
      </c>
      <c r="AC4488" t="s">
        <v>42</v>
      </c>
      <c r="AD4488" t="s">
        <v>42</v>
      </c>
      <c r="AK4488" t="s">
        <v>42</v>
      </c>
      <c r="AL4488" t="s">
        <v>43</v>
      </c>
    </row>
    <row r="4489" spans="1:38" x14ac:dyDescent="0.25">
      <c r="A4489">
        <v>4487</v>
      </c>
      <c r="B4489" t="s">
        <v>10663</v>
      </c>
      <c r="C4489" s="6" t="s">
        <v>10664</v>
      </c>
      <c r="D4489">
        <v>58</v>
      </c>
      <c r="E4489" t="s">
        <v>46</v>
      </c>
      <c r="F4489" t="s">
        <v>106</v>
      </c>
      <c r="G4489" t="s">
        <v>320</v>
      </c>
      <c r="H4489" t="s">
        <v>49</v>
      </c>
      <c r="I4489" t="s">
        <v>57</v>
      </c>
      <c r="J4489" t="s">
        <v>151</v>
      </c>
      <c r="K4489" t="s">
        <v>93</v>
      </c>
      <c r="L4489" t="s">
        <v>50</v>
      </c>
      <c r="O4489" t="s">
        <v>70</v>
      </c>
      <c r="P4489" t="s">
        <v>320</v>
      </c>
      <c r="Q4489" t="s">
        <v>49</v>
      </c>
      <c r="R4489" t="s">
        <v>57</v>
      </c>
      <c r="S4489" t="s">
        <v>10665</v>
      </c>
      <c r="U4489" t="s">
        <v>42</v>
      </c>
      <c r="AD4489" t="s">
        <v>42</v>
      </c>
      <c r="AK4489" t="s">
        <v>42</v>
      </c>
      <c r="AL4489" t="s">
        <v>43</v>
      </c>
    </row>
    <row r="4490" spans="1:38" x14ac:dyDescent="0.25">
      <c r="A4490">
        <v>4488</v>
      </c>
      <c r="B4490" t="s">
        <v>10666</v>
      </c>
      <c r="C4490" s="6" t="s">
        <v>53</v>
      </c>
      <c r="D4490">
        <v>58</v>
      </c>
      <c r="E4490" t="s">
        <v>46</v>
      </c>
      <c r="F4490" t="s">
        <v>55</v>
      </c>
      <c r="G4490" t="s">
        <v>93</v>
      </c>
      <c r="H4490" t="s">
        <v>93</v>
      </c>
      <c r="I4490" t="s">
        <v>57</v>
      </c>
      <c r="J4490" t="s">
        <v>93</v>
      </c>
      <c r="L4490" t="s">
        <v>34</v>
      </c>
      <c r="M4490" t="s">
        <v>10667</v>
      </c>
      <c r="N4490" t="s">
        <v>69</v>
      </c>
      <c r="O4490" t="s">
        <v>975</v>
      </c>
      <c r="P4490" t="s">
        <v>93</v>
      </c>
      <c r="S4490" t="s">
        <v>10668</v>
      </c>
      <c r="U4490" t="s">
        <v>42</v>
      </c>
      <c r="AA4490" t="s">
        <v>42</v>
      </c>
      <c r="AK4490" t="s">
        <v>42</v>
      </c>
      <c r="AL4490" t="s">
        <v>43</v>
      </c>
    </row>
    <row r="4491" spans="1:38" x14ac:dyDescent="0.25">
      <c r="A4491">
        <v>4489</v>
      </c>
      <c r="B4491" t="s">
        <v>10669</v>
      </c>
      <c r="C4491" s="6" t="s">
        <v>10139</v>
      </c>
      <c r="D4491">
        <v>57</v>
      </c>
      <c r="E4491" t="s">
        <v>46</v>
      </c>
      <c r="F4491" t="s">
        <v>55</v>
      </c>
      <c r="G4491" t="s">
        <v>3487</v>
      </c>
      <c r="H4491" t="s">
        <v>142</v>
      </c>
      <c r="I4491" t="s">
        <v>57</v>
      </c>
      <c r="J4491" t="s">
        <v>3487</v>
      </c>
      <c r="K4491" t="s">
        <v>142</v>
      </c>
      <c r="L4491" t="s">
        <v>70</v>
      </c>
      <c r="N4491" t="s">
        <v>1042</v>
      </c>
      <c r="O4491" t="s">
        <v>70</v>
      </c>
      <c r="P4491" t="s">
        <v>3487</v>
      </c>
      <c r="Q4491" t="s">
        <v>142</v>
      </c>
      <c r="S4491" t="s">
        <v>10670</v>
      </c>
      <c r="Y4491" t="s">
        <v>42</v>
      </c>
      <c r="AC4491" t="s">
        <v>42</v>
      </c>
      <c r="AK4491" t="s">
        <v>42</v>
      </c>
      <c r="AL4491" t="s">
        <v>43</v>
      </c>
    </row>
    <row r="4492" spans="1:38" x14ac:dyDescent="0.25">
      <c r="A4492">
        <v>4490</v>
      </c>
      <c r="B4492" t="s">
        <v>10671</v>
      </c>
      <c r="C4492" s="6" t="s">
        <v>6055</v>
      </c>
      <c r="D4492">
        <v>38</v>
      </c>
      <c r="E4492" t="s">
        <v>46</v>
      </c>
      <c r="F4492" t="s">
        <v>55</v>
      </c>
      <c r="G4492" t="s">
        <v>208</v>
      </c>
      <c r="H4492" t="s">
        <v>93</v>
      </c>
      <c r="I4492" t="s">
        <v>57</v>
      </c>
      <c r="J4492" t="s">
        <v>208</v>
      </c>
      <c r="L4492" t="s">
        <v>50</v>
      </c>
      <c r="N4492" t="s">
        <v>69</v>
      </c>
      <c r="O4492" t="s">
        <v>70</v>
      </c>
      <c r="P4492" t="s">
        <v>208</v>
      </c>
      <c r="S4492" t="s">
        <v>10672</v>
      </c>
      <c r="V4492" t="s">
        <v>42</v>
      </c>
      <c r="AA4492" t="s">
        <v>42</v>
      </c>
      <c r="AL4492" t="s">
        <v>43</v>
      </c>
    </row>
    <row r="4493" spans="1:38" x14ac:dyDescent="0.25">
      <c r="A4493">
        <v>4491</v>
      </c>
      <c r="B4493" t="s">
        <v>10673</v>
      </c>
      <c r="C4493" s="6" t="s">
        <v>1730</v>
      </c>
      <c r="D4493">
        <v>39</v>
      </c>
      <c r="E4493" t="s">
        <v>54</v>
      </c>
      <c r="F4493" t="s">
        <v>55</v>
      </c>
      <c r="G4493" t="s">
        <v>251</v>
      </c>
      <c r="H4493" t="s">
        <v>251</v>
      </c>
      <c r="I4493" t="s">
        <v>57</v>
      </c>
      <c r="J4493" t="s">
        <v>251</v>
      </c>
      <c r="K4493" t="s">
        <v>251</v>
      </c>
      <c r="L4493" t="s">
        <v>70</v>
      </c>
      <c r="N4493" t="s">
        <v>350</v>
      </c>
      <c r="O4493" t="s">
        <v>70</v>
      </c>
      <c r="P4493" t="s">
        <v>251</v>
      </c>
      <c r="Q4493" t="s">
        <v>251</v>
      </c>
      <c r="S4493" t="s">
        <v>9161</v>
      </c>
      <c r="W4493" t="s">
        <v>42</v>
      </c>
      <c r="AA4493" t="s">
        <v>42</v>
      </c>
      <c r="AK4493" t="s">
        <v>42</v>
      </c>
      <c r="AL4493" t="s">
        <v>43</v>
      </c>
    </row>
    <row r="4494" spans="1:38" x14ac:dyDescent="0.25">
      <c r="A4494">
        <v>4492</v>
      </c>
      <c r="B4494" t="s">
        <v>10674</v>
      </c>
      <c r="C4494" s="6" t="s">
        <v>1339</v>
      </c>
      <c r="D4494">
        <v>41</v>
      </c>
      <c r="E4494" t="s">
        <v>46</v>
      </c>
      <c r="F4494" t="s">
        <v>55</v>
      </c>
      <c r="G4494" t="s">
        <v>136</v>
      </c>
      <c r="H4494" t="s">
        <v>137</v>
      </c>
      <c r="I4494" t="s">
        <v>57</v>
      </c>
      <c r="J4494" t="s">
        <v>82</v>
      </c>
      <c r="L4494" t="s">
        <v>34</v>
      </c>
      <c r="M4494" t="s">
        <v>8813</v>
      </c>
      <c r="N4494" t="s">
        <v>69</v>
      </c>
      <c r="O4494" t="s">
        <v>8813</v>
      </c>
      <c r="P4494" t="s">
        <v>82</v>
      </c>
      <c r="S4494" t="s">
        <v>10675</v>
      </c>
      <c r="U4494" t="s">
        <v>42</v>
      </c>
      <c r="V4494" t="s">
        <v>42</v>
      </c>
      <c r="Y4494" t="s">
        <v>42</v>
      </c>
      <c r="AC4494" t="s">
        <v>42</v>
      </c>
      <c r="AI4494" t="s">
        <v>487</v>
      </c>
      <c r="AK4494" t="s">
        <v>42</v>
      </c>
      <c r="AL4494" t="s">
        <v>43</v>
      </c>
    </row>
    <row r="4495" spans="1:38" x14ac:dyDescent="0.25">
      <c r="A4495">
        <v>4493</v>
      </c>
      <c r="B4495" t="s">
        <v>10676</v>
      </c>
      <c r="C4495" s="6" t="s">
        <v>2896</v>
      </c>
      <c r="D4495">
        <v>33</v>
      </c>
      <c r="E4495" t="s">
        <v>46</v>
      </c>
      <c r="F4495" t="s">
        <v>47</v>
      </c>
      <c r="G4495" t="s">
        <v>208</v>
      </c>
      <c r="H4495" t="s">
        <v>93</v>
      </c>
      <c r="J4495" t="s">
        <v>208</v>
      </c>
      <c r="K4495" t="s">
        <v>93</v>
      </c>
      <c r="L4495" t="s">
        <v>50</v>
      </c>
      <c r="N4495" t="s">
        <v>59</v>
      </c>
      <c r="O4495" t="s">
        <v>1796</v>
      </c>
      <c r="S4495" t="s">
        <v>665</v>
      </c>
      <c r="V4495" t="s">
        <v>42</v>
      </c>
      <c r="AE4495" t="s">
        <v>42</v>
      </c>
      <c r="AL4495" t="s">
        <v>43</v>
      </c>
    </row>
    <row r="4496" spans="1:38" x14ac:dyDescent="0.25">
      <c r="A4496">
        <v>4494</v>
      </c>
      <c r="B4496" t="s">
        <v>10677</v>
      </c>
      <c r="C4496" s="6" t="s">
        <v>6028</v>
      </c>
      <c r="D4496">
        <v>53</v>
      </c>
      <c r="E4496" t="s">
        <v>54</v>
      </c>
      <c r="F4496" t="s">
        <v>47</v>
      </c>
      <c r="G4496" t="s">
        <v>1593</v>
      </c>
      <c r="H4496" t="s">
        <v>142</v>
      </c>
      <c r="J4496" t="s">
        <v>260</v>
      </c>
      <c r="K4496" t="s">
        <v>49</v>
      </c>
      <c r="L4496" t="s">
        <v>50</v>
      </c>
      <c r="S4496" t="s">
        <v>111</v>
      </c>
      <c r="AA4496" t="s">
        <v>42</v>
      </c>
      <c r="AD4496" t="s">
        <v>42</v>
      </c>
      <c r="AL4496" t="s">
        <v>43</v>
      </c>
    </row>
    <row r="4497" spans="1:38" x14ac:dyDescent="0.25">
      <c r="A4497">
        <v>4495</v>
      </c>
      <c r="B4497" t="s">
        <v>10678</v>
      </c>
      <c r="C4497" s="6" t="s">
        <v>2882</v>
      </c>
      <c r="D4497">
        <v>37</v>
      </c>
      <c r="E4497" t="s">
        <v>46</v>
      </c>
      <c r="F4497" t="s">
        <v>55</v>
      </c>
      <c r="G4497" t="s">
        <v>2091</v>
      </c>
      <c r="H4497" t="s">
        <v>82</v>
      </c>
      <c r="I4497" t="s">
        <v>57</v>
      </c>
      <c r="J4497" t="s">
        <v>82</v>
      </c>
      <c r="K4497" t="s">
        <v>82</v>
      </c>
      <c r="L4497" t="s">
        <v>50</v>
      </c>
      <c r="N4497" t="s">
        <v>59</v>
      </c>
      <c r="O4497" t="s">
        <v>34</v>
      </c>
      <c r="P4497" t="s">
        <v>97</v>
      </c>
      <c r="Q4497" t="s">
        <v>82</v>
      </c>
      <c r="R4497" t="s">
        <v>57</v>
      </c>
      <c r="S4497" t="s">
        <v>412</v>
      </c>
      <c r="W4497" t="s">
        <v>42</v>
      </c>
      <c r="AL4497" t="s">
        <v>43</v>
      </c>
    </row>
    <row r="4498" spans="1:38" x14ac:dyDescent="0.25">
      <c r="A4498">
        <v>4496</v>
      </c>
      <c r="B4498" t="s">
        <v>10679</v>
      </c>
      <c r="C4498" s="6" t="s">
        <v>4281</v>
      </c>
      <c r="D4498">
        <v>32</v>
      </c>
      <c r="E4498" t="s">
        <v>46</v>
      </c>
      <c r="F4498" t="s">
        <v>55</v>
      </c>
      <c r="G4498" t="s">
        <v>337</v>
      </c>
      <c r="H4498" t="s">
        <v>137</v>
      </c>
      <c r="I4498" t="s">
        <v>57</v>
      </c>
      <c r="J4498" t="s">
        <v>337</v>
      </c>
      <c r="K4498" t="s">
        <v>137</v>
      </c>
      <c r="L4498" t="s">
        <v>70</v>
      </c>
      <c r="O4498" t="s">
        <v>70</v>
      </c>
      <c r="P4498" t="s">
        <v>81</v>
      </c>
      <c r="Q4498" t="s">
        <v>82</v>
      </c>
      <c r="R4498" t="s">
        <v>57</v>
      </c>
      <c r="S4498" t="s">
        <v>10680</v>
      </c>
      <c r="AC4498" t="s">
        <v>42</v>
      </c>
      <c r="AD4498" t="s">
        <v>42</v>
      </c>
      <c r="AK4498" t="s">
        <v>42</v>
      </c>
      <c r="AL4498" t="s">
        <v>43</v>
      </c>
    </row>
    <row r="4499" spans="1:38" x14ac:dyDescent="0.25">
      <c r="A4499">
        <v>4497</v>
      </c>
      <c r="B4499" t="s">
        <v>10681</v>
      </c>
      <c r="C4499" s="6" t="s">
        <v>2469</v>
      </c>
      <c r="D4499">
        <v>35</v>
      </c>
      <c r="E4499" t="s">
        <v>46</v>
      </c>
      <c r="F4499" t="s">
        <v>55</v>
      </c>
      <c r="G4499" t="s">
        <v>208</v>
      </c>
      <c r="J4499" t="s">
        <v>208</v>
      </c>
      <c r="K4499" t="s">
        <v>93</v>
      </c>
      <c r="L4499" t="s">
        <v>70</v>
      </c>
      <c r="N4499" t="s">
        <v>170</v>
      </c>
      <c r="O4499" t="s">
        <v>70</v>
      </c>
      <c r="S4499" t="s">
        <v>10682</v>
      </c>
      <c r="U4499" t="s">
        <v>42</v>
      </c>
      <c r="V4499" t="s">
        <v>42</v>
      </c>
      <c r="AA4499" t="s">
        <v>42</v>
      </c>
      <c r="AL4499" t="s">
        <v>43</v>
      </c>
    </row>
    <row r="4500" spans="1:38" x14ac:dyDescent="0.25">
      <c r="A4500">
        <v>4498</v>
      </c>
      <c r="B4500" t="s">
        <v>10683</v>
      </c>
      <c r="C4500" s="6" t="s">
        <v>623</v>
      </c>
      <c r="D4500">
        <v>40</v>
      </c>
      <c r="E4500" t="s">
        <v>46</v>
      </c>
      <c r="F4500" t="s">
        <v>106</v>
      </c>
      <c r="G4500" t="s">
        <v>208</v>
      </c>
      <c r="H4500" t="s">
        <v>93</v>
      </c>
      <c r="I4500" t="s">
        <v>57</v>
      </c>
      <c r="J4500" t="s">
        <v>208</v>
      </c>
      <c r="K4500" t="s">
        <v>93</v>
      </c>
      <c r="L4500" t="s">
        <v>50</v>
      </c>
      <c r="N4500" t="s">
        <v>166</v>
      </c>
      <c r="O4500" t="s">
        <v>411</v>
      </c>
      <c r="P4500" t="s">
        <v>208</v>
      </c>
      <c r="Q4500" t="s">
        <v>93</v>
      </c>
      <c r="R4500" t="s">
        <v>57</v>
      </c>
      <c r="S4500" t="s">
        <v>412</v>
      </c>
      <c r="W4500" t="s">
        <v>42</v>
      </c>
      <c r="AL4500" t="s">
        <v>43</v>
      </c>
    </row>
    <row r="4501" spans="1:38" x14ac:dyDescent="0.25">
      <c r="A4501">
        <v>4499</v>
      </c>
      <c r="B4501" t="s">
        <v>10684</v>
      </c>
      <c r="C4501" s="6" t="s">
        <v>4366</v>
      </c>
      <c r="D4501">
        <v>18</v>
      </c>
      <c r="E4501" t="s">
        <v>46</v>
      </c>
      <c r="F4501" t="s">
        <v>55</v>
      </c>
      <c r="G4501" t="s">
        <v>1500</v>
      </c>
      <c r="H4501" t="s">
        <v>82</v>
      </c>
      <c r="I4501" t="s">
        <v>57</v>
      </c>
      <c r="J4501" t="s">
        <v>1500</v>
      </c>
      <c r="K4501" t="s">
        <v>82</v>
      </c>
      <c r="L4501" t="s">
        <v>70</v>
      </c>
      <c r="O4501" t="s">
        <v>70</v>
      </c>
      <c r="S4501" t="s">
        <v>78</v>
      </c>
      <c r="W4501" t="s">
        <v>42</v>
      </c>
      <c r="AK4501" t="s">
        <v>42</v>
      </c>
      <c r="AL4501" t="s">
        <v>43</v>
      </c>
    </row>
    <row r="4502" spans="1:38" x14ac:dyDescent="0.25">
      <c r="A4502">
        <v>4500</v>
      </c>
      <c r="B4502" t="s">
        <v>10685</v>
      </c>
      <c r="C4502" s="6" t="s">
        <v>673</v>
      </c>
      <c r="D4502">
        <v>31</v>
      </c>
      <c r="E4502" t="s">
        <v>46</v>
      </c>
      <c r="F4502" t="s">
        <v>55</v>
      </c>
      <c r="G4502" t="s">
        <v>3060</v>
      </c>
      <c r="H4502" t="s">
        <v>137</v>
      </c>
      <c r="I4502" t="s">
        <v>57</v>
      </c>
      <c r="J4502" t="s">
        <v>10686</v>
      </c>
      <c r="K4502" t="s">
        <v>202</v>
      </c>
      <c r="L4502" t="s">
        <v>34</v>
      </c>
      <c r="O4502" t="s">
        <v>34</v>
      </c>
      <c r="S4502" t="s">
        <v>392</v>
      </c>
      <c r="V4502" t="s">
        <v>42</v>
      </c>
      <c r="W4502" t="s">
        <v>42</v>
      </c>
      <c r="AK4502" t="s">
        <v>42</v>
      </c>
      <c r="AL4502" t="s">
        <v>43</v>
      </c>
    </row>
    <row r="4503" spans="1:38" x14ac:dyDescent="0.25">
      <c r="A4503">
        <v>4501</v>
      </c>
      <c r="B4503" t="s">
        <v>10687</v>
      </c>
      <c r="C4503" s="6" t="s">
        <v>3427</v>
      </c>
      <c r="D4503">
        <v>55</v>
      </c>
      <c r="E4503" t="s">
        <v>54</v>
      </c>
      <c r="F4503" t="s">
        <v>55</v>
      </c>
      <c r="G4503" t="s">
        <v>842</v>
      </c>
      <c r="H4503" t="s">
        <v>82</v>
      </c>
      <c r="I4503" t="s">
        <v>57</v>
      </c>
      <c r="J4503" t="s">
        <v>842</v>
      </c>
      <c r="K4503" t="s">
        <v>82</v>
      </c>
      <c r="L4503" t="s">
        <v>70</v>
      </c>
      <c r="N4503" t="s">
        <v>350</v>
      </c>
      <c r="O4503" t="s">
        <v>70</v>
      </c>
      <c r="P4503" t="s">
        <v>842</v>
      </c>
      <c r="Q4503" t="s">
        <v>82</v>
      </c>
      <c r="S4503" t="s">
        <v>10688</v>
      </c>
      <c r="W4503" t="s">
        <v>42</v>
      </c>
      <c r="AA4503" t="s">
        <v>42</v>
      </c>
      <c r="AK4503" t="s">
        <v>42</v>
      </c>
      <c r="AL4503" t="s">
        <v>43</v>
      </c>
    </row>
    <row r="4504" spans="1:38" x14ac:dyDescent="0.25">
      <c r="A4504">
        <v>4502</v>
      </c>
      <c r="B4504" t="s">
        <v>10689</v>
      </c>
      <c r="C4504" s="6" t="s">
        <v>8452</v>
      </c>
      <c r="D4504">
        <v>39</v>
      </c>
      <c r="E4504" t="s">
        <v>46</v>
      </c>
      <c r="F4504" t="s">
        <v>55</v>
      </c>
      <c r="G4504" t="s">
        <v>178</v>
      </c>
      <c r="H4504" t="s">
        <v>82</v>
      </c>
      <c r="I4504" t="s">
        <v>57</v>
      </c>
      <c r="J4504" t="s">
        <v>178</v>
      </c>
      <c r="K4504" t="s">
        <v>82</v>
      </c>
      <c r="L4504" t="s">
        <v>70</v>
      </c>
      <c r="N4504" t="s">
        <v>59</v>
      </c>
      <c r="O4504" t="s">
        <v>70</v>
      </c>
      <c r="P4504" t="s">
        <v>178</v>
      </c>
      <c r="Q4504" t="s">
        <v>82</v>
      </c>
      <c r="S4504" t="s">
        <v>4638</v>
      </c>
      <c r="V4504" t="s">
        <v>42</v>
      </c>
      <c r="W4504" t="s">
        <v>42</v>
      </c>
      <c r="AK4504" t="s">
        <v>42</v>
      </c>
      <c r="AL4504" t="s">
        <v>43</v>
      </c>
    </row>
    <row r="4505" spans="1:38" x14ac:dyDescent="0.25">
      <c r="A4505">
        <v>4503</v>
      </c>
      <c r="B4505" t="s">
        <v>10690</v>
      </c>
      <c r="C4505" s="6" t="s">
        <v>2958</v>
      </c>
      <c r="D4505">
        <v>27</v>
      </c>
      <c r="E4505" t="s">
        <v>54</v>
      </c>
      <c r="F4505" t="s">
        <v>55</v>
      </c>
      <c r="J4505" t="s">
        <v>178</v>
      </c>
      <c r="K4505" t="s">
        <v>82</v>
      </c>
      <c r="L4505" t="s">
        <v>50</v>
      </c>
      <c r="N4505" t="s">
        <v>59</v>
      </c>
      <c r="O4505" t="s">
        <v>287</v>
      </c>
      <c r="P4505" t="s">
        <v>178</v>
      </c>
      <c r="Q4505" t="s">
        <v>82</v>
      </c>
      <c r="S4505" t="s">
        <v>1818</v>
      </c>
      <c r="T4505" t="s">
        <v>2199</v>
      </c>
      <c r="V4505" t="s">
        <v>42</v>
      </c>
      <c r="AJ4505" t="s">
        <v>42</v>
      </c>
      <c r="AK4505" t="s">
        <v>42</v>
      </c>
      <c r="AL4505" t="s">
        <v>43</v>
      </c>
    </row>
    <row r="4506" spans="1:38" x14ac:dyDescent="0.25">
      <c r="A4506">
        <v>4504</v>
      </c>
      <c r="B4506" t="s">
        <v>10691</v>
      </c>
      <c r="C4506" s="6" t="s">
        <v>1025</v>
      </c>
      <c r="D4506">
        <v>22</v>
      </c>
      <c r="E4506" t="s">
        <v>46</v>
      </c>
      <c r="F4506" t="s">
        <v>47</v>
      </c>
      <c r="G4506" t="s">
        <v>1131</v>
      </c>
      <c r="H4506" t="s">
        <v>101</v>
      </c>
      <c r="I4506" t="s">
        <v>57</v>
      </c>
      <c r="J4506" t="s">
        <v>1131</v>
      </c>
      <c r="K4506" t="s">
        <v>101</v>
      </c>
      <c r="L4506" t="s">
        <v>70</v>
      </c>
      <c r="N4506" t="s">
        <v>10692</v>
      </c>
      <c r="O4506" t="s">
        <v>70</v>
      </c>
      <c r="P4506" t="s">
        <v>1131</v>
      </c>
      <c r="Q4506" t="s">
        <v>101</v>
      </c>
      <c r="S4506" t="s">
        <v>10693</v>
      </c>
      <c r="AC4506" t="s">
        <v>42</v>
      </c>
      <c r="AD4506" t="s">
        <v>42</v>
      </c>
      <c r="AK4506" t="s">
        <v>42</v>
      </c>
      <c r="AL4506" t="s">
        <v>43</v>
      </c>
    </row>
    <row r="4507" spans="1:38" x14ac:dyDescent="0.25">
      <c r="A4507">
        <v>4505</v>
      </c>
      <c r="B4507" t="s">
        <v>10694</v>
      </c>
      <c r="C4507" s="6" t="s">
        <v>3435</v>
      </c>
      <c r="D4507">
        <v>60</v>
      </c>
      <c r="E4507" t="s">
        <v>54</v>
      </c>
      <c r="F4507" t="s">
        <v>55</v>
      </c>
      <c r="G4507" t="s">
        <v>97</v>
      </c>
      <c r="H4507" t="s">
        <v>82</v>
      </c>
      <c r="I4507" t="s">
        <v>57</v>
      </c>
      <c r="J4507" t="s">
        <v>97</v>
      </c>
      <c r="K4507" t="s">
        <v>82</v>
      </c>
      <c r="L4507" t="s">
        <v>70</v>
      </c>
      <c r="N4507" t="s">
        <v>170</v>
      </c>
      <c r="O4507" t="s">
        <v>70</v>
      </c>
      <c r="P4507" t="s">
        <v>97</v>
      </c>
      <c r="Q4507" t="s">
        <v>82</v>
      </c>
      <c r="S4507" t="s">
        <v>10695</v>
      </c>
      <c r="V4507" t="s">
        <v>42</v>
      </c>
      <c r="W4507" t="s">
        <v>42</v>
      </c>
      <c r="AK4507" t="s">
        <v>42</v>
      </c>
      <c r="AL4507" t="s">
        <v>43</v>
      </c>
    </row>
    <row r="4508" spans="1:38" x14ac:dyDescent="0.25">
      <c r="A4508">
        <v>4506</v>
      </c>
      <c r="B4508" t="s">
        <v>10696</v>
      </c>
      <c r="C4508" s="6" t="s">
        <v>7491</v>
      </c>
      <c r="D4508">
        <v>34</v>
      </c>
      <c r="E4508" t="s">
        <v>54</v>
      </c>
      <c r="F4508" t="s">
        <v>55</v>
      </c>
      <c r="G4508" t="s">
        <v>422</v>
      </c>
      <c r="H4508" t="s">
        <v>82</v>
      </c>
      <c r="I4508" t="s">
        <v>57</v>
      </c>
      <c r="J4508" t="s">
        <v>82</v>
      </c>
      <c r="L4508" t="s">
        <v>50</v>
      </c>
      <c r="N4508" t="s">
        <v>69</v>
      </c>
      <c r="O4508" t="s">
        <v>70</v>
      </c>
      <c r="P4508" t="s">
        <v>422</v>
      </c>
      <c r="S4508" t="s">
        <v>10697</v>
      </c>
      <c r="V4508" t="s">
        <v>42</v>
      </c>
      <c r="W4508" t="s">
        <v>42</v>
      </c>
      <c r="AA4508" t="s">
        <v>42</v>
      </c>
      <c r="AC4508" t="s">
        <v>42</v>
      </c>
      <c r="AK4508" t="s">
        <v>42</v>
      </c>
      <c r="AL4508" t="s">
        <v>43</v>
      </c>
    </row>
    <row r="4509" spans="1:38" x14ac:dyDescent="0.25">
      <c r="A4509">
        <v>4507</v>
      </c>
      <c r="B4509" t="s">
        <v>10698</v>
      </c>
      <c r="C4509" s="6" t="s">
        <v>1072</v>
      </c>
      <c r="D4509">
        <v>48</v>
      </c>
      <c r="E4509" t="s">
        <v>54</v>
      </c>
      <c r="F4509" t="s">
        <v>55</v>
      </c>
      <c r="G4509" t="s">
        <v>178</v>
      </c>
      <c r="H4509" t="s">
        <v>82</v>
      </c>
      <c r="I4509" t="s">
        <v>57</v>
      </c>
      <c r="J4509" t="s">
        <v>178</v>
      </c>
      <c r="K4509" t="s">
        <v>82</v>
      </c>
      <c r="L4509" t="s">
        <v>70</v>
      </c>
      <c r="N4509" t="s">
        <v>59</v>
      </c>
      <c r="O4509" t="s">
        <v>70</v>
      </c>
      <c r="P4509" t="s">
        <v>178</v>
      </c>
      <c r="Q4509" t="s">
        <v>82</v>
      </c>
      <c r="S4509" t="s">
        <v>10699</v>
      </c>
      <c r="V4509" t="s">
        <v>42</v>
      </c>
      <c r="W4509" t="s">
        <v>42</v>
      </c>
      <c r="AI4509" t="s">
        <v>257</v>
      </c>
      <c r="AK4509" t="s">
        <v>42</v>
      </c>
      <c r="AL4509" t="s">
        <v>43</v>
      </c>
    </row>
    <row r="4510" spans="1:38" x14ac:dyDescent="0.25">
      <c r="A4510">
        <v>4508</v>
      </c>
      <c r="B4510" t="s">
        <v>10700</v>
      </c>
      <c r="C4510" s="6" t="s">
        <v>5170</v>
      </c>
      <c r="D4510">
        <v>44</v>
      </c>
      <c r="E4510" t="s">
        <v>46</v>
      </c>
      <c r="F4510" t="s">
        <v>55</v>
      </c>
      <c r="G4510" t="s">
        <v>107</v>
      </c>
      <c r="I4510" t="s">
        <v>57</v>
      </c>
      <c r="J4510" t="s">
        <v>107</v>
      </c>
      <c r="L4510" t="s">
        <v>70</v>
      </c>
      <c r="N4510" t="s">
        <v>59</v>
      </c>
      <c r="O4510" t="s">
        <v>70</v>
      </c>
      <c r="P4510" t="s">
        <v>107</v>
      </c>
      <c r="Q4510" t="s">
        <v>49</v>
      </c>
      <c r="R4510" t="s">
        <v>57</v>
      </c>
      <c r="S4510" t="s">
        <v>897</v>
      </c>
      <c r="V4510" t="s">
        <v>42</v>
      </c>
      <c r="W4510" t="s">
        <v>42</v>
      </c>
      <c r="AL4510" t="s">
        <v>43</v>
      </c>
    </row>
    <row r="4511" spans="1:38" x14ac:dyDescent="0.25">
      <c r="A4511">
        <v>4509</v>
      </c>
      <c r="B4511" t="s">
        <v>10701</v>
      </c>
      <c r="C4511" s="6" t="s">
        <v>3016</v>
      </c>
      <c r="D4511">
        <v>49</v>
      </c>
      <c r="E4511" t="s">
        <v>46</v>
      </c>
      <c r="F4511" t="s">
        <v>55</v>
      </c>
      <c r="G4511" t="s">
        <v>1037</v>
      </c>
      <c r="H4511" t="s">
        <v>251</v>
      </c>
      <c r="I4511" t="s">
        <v>57</v>
      </c>
      <c r="J4511" t="s">
        <v>1037</v>
      </c>
      <c r="K4511" t="s">
        <v>251</v>
      </c>
      <c r="L4511" t="s">
        <v>70</v>
      </c>
      <c r="N4511" t="s">
        <v>350</v>
      </c>
      <c r="O4511" t="s">
        <v>70</v>
      </c>
      <c r="P4511" t="s">
        <v>1037</v>
      </c>
      <c r="Q4511" t="s">
        <v>251</v>
      </c>
      <c r="S4511" t="s">
        <v>2540</v>
      </c>
      <c r="W4511" t="s">
        <v>42</v>
      </c>
      <c r="AA4511" t="s">
        <v>42</v>
      </c>
      <c r="AK4511" t="s">
        <v>42</v>
      </c>
      <c r="AL4511" t="s">
        <v>43</v>
      </c>
    </row>
    <row r="4512" spans="1:38" x14ac:dyDescent="0.25">
      <c r="A4512">
        <v>4510</v>
      </c>
      <c r="B4512" t="s">
        <v>10702</v>
      </c>
      <c r="C4512" s="6" t="s">
        <v>3304</v>
      </c>
      <c r="D4512">
        <v>38</v>
      </c>
      <c r="E4512" t="s">
        <v>46</v>
      </c>
      <c r="F4512" t="s">
        <v>55</v>
      </c>
      <c r="G4512" t="s">
        <v>10703</v>
      </c>
      <c r="H4512" t="s">
        <v>1036</v>
      </c>
      <c r="I4512" t="s">
        <v>191</v>
      </c>
      <c r="J4512" t="s">
        <v>192</v>
      </c>
      <c r="K4512" t="s">
        <v>82</v>
      </c>
      <c r="L4512" t="s">
        <v>34</v>
      </c>
      <c r="O4512" t="s">
        <v>34</v>
      </c>
      <c r="S4512" t="s">
        <v>10704</v>
      </c>
      <c r="V4512" t="s">
        <v>42</v>
      </c>
      <c r="AA4512" t="s">
        <v>42</v>
      </c>
      <c r="AI4512" t="s">
        <v>449</v>
      </c>
      <c r="AK4512" t="s">
        <v>42</v>
      </c>
      <c r="AL4512" t="s">
        <v>43</v>
      </c>
    </row>
    <row r="4513" spans="1:38" x14ac:dyDescent="0.25">
      <c r="A4513">
        <v>4511</v>
      </c>
      <c r="B4513" t="s">
        <v>10705</v>
      </c>
      <c r="C4513" s="6" t="s">
        <v>5048</v>
      </c>
      <c r="D4513">
        <v>56</v>
      </c>
      <c r="E4513" t="s">
        <v>46</v>
      </c>
      <c r="F4513" t="s">
        <v>55</v>
      </c>
      <c r="G4513" t="s">
        <v>790</v>
      </c>
      <c r="H4513" t="s">
        <v>82</v>
      </c>
      <c r="I4513" t="s">
        <v>57</v>
      </c>
      <c r="J4513" t="s">
        <v>790</v>
      </c>
      <c r="K4513" t="s">
        <v>82</v>
      </c>
      <c r="L4513" t="s">
        <v>70</v>
      </c>
      <c r="N4513" t="s">
        <v>102</v>
      </c>
      <c r="O4513" t="s">
        <v>70</v>
      </c>
      <c r="P4513" t="s">
        <v>790</v>
      </c>
      <c r="Q4513" t="s">
        <v>82</v>
      </c>
      <c r="R4513" t="s">
        <v>57</v>
      </c>
      <c r="S4513" t="s">
        <v>10706</v>
      </c>
      <c r="Y4513" t="s">
        <v>42</v>
      </c>
      <c r="AC4513" t="s">
        <v>42</v>
      </c>
      <c r="AL4513" t="s">
        <v>43</v>
      </c>
    </row>
    <row r="4514" spans="1:38" x14ac:dyDescent="0.25">
      <c r="A4514">
        <v>4512</v>
      </c>
      <c r="B4514" t="s">
        <v>10707</v>
      </c>
      <c r="C4514" s="6" t="s">
        <v>3575</v>
      </c>
      <c r="D4514">
        <v>53</v>
      </c>
      <c r="E4514" t="s">
        <v>46</v>
      </c>
      <c r="F4514" t="s">
        <v>55</v>
      </c>
      <c r="G4514" t="s">
        <v>165</v>
      </c>
      <c r="H4514" t="s">
        <v>93</v>
      </c>
      <c r="I4514" t="s">
        <v>57</v>
      </c>
      <c r="J4514" t="s">
        <v>165</v>
      </c>
      <c r="K4514" t="s">
        <v>93</v>
      </c>
      <c r="L4514" t="s">
        <v>70</v>
      </c>
      <c r="N4514" t="s">
        <v>59</v>
      </c>
      <c r="O4514" t="s">
        <v>70</v>
      </c>
      <c r="P4514" t="s">
        <v>165</v>
      </c>
      <c r="Q4514" t="s">
        <v>93</v>
      </c>
      <c r="R4514" t="s">
        <v>57</v>
      </c>
      <c r="S4514" t="s">
        <v>1220</v>
      </c>
      <c r="U4514" t="s">
        <v>42</v>
      </c>
      <c r="V4514" t="s">
        <v>42</v>
      </c>
      <c r="AL4514" t="s">
        <v>43</v>
      </c>
    </row>
    <row r="4515" spans="1:38" x14ac:dyDescent="0.25">
      <c r="A4515">
        <v>4513</v>
      </c>
      <c r="B4515" t="s">
        <v>10708</v>
      </c>
      <c r="C4515" s="6" t="s">
        <v>1995</v>
      </c>
      <c r="D4515">
        <v>39</v>
      </c>
      <c r="E4515" t="s">
        <v>46</v>
      </c>
      <c r="F4515" t="s">
        <v>55</v>
      </c>
      <c r="G4515" t="s">
        <v>7727</v>
      </c>
      <c r="H4515" t="s">
        <v>82</v>
      </c>
      <c r="I4515" t="s">
        <v>57</v>
      </c>
      <c r="J4515" t="s">
        <v>2228</v>
      </c>
      <c r="L4515" t="s">
        <v>34</v>
      </c>
      <c r="M4515" t="s">
        <v>4802</v>
      </c>
      <c r="N4515" t="s">
        <v>59</v>
      </c>
      <c r="O4515" t="s">
        <v>287</v>
      </c>
      <c r="P4515" t="s">
        <v>2228</v>
      </c>
      <c r="S4515" t="s">
        <v>828</v>
      </c>
      <c r="U4515" t="s">
        <v>42</v>
      </c>
      <c r="W4515" t="s">
        <v>42</v>
      </c>
      <c r="AK4515" t="s">
        <v>42</v>
      </c>
      <c r="AL4515" t="s">
        <v>43</v>
      </c>
    </row>
    <row r="4516" spans="1:38" x14ac:dyDescent="0.25">
      <c r="A4516">
        <v>4514</v>
      </c>
      <c r="B4516" t="s">
        <v>10709</v>
      </c>
      <c r="C4516" s="6" t="s">
        <v>3813</v>
      </c>
      <c r="D4516">
        <v>55</v>
      </c>
      <c r="E4516" t="s">
        <v>46</v>
      </c>
      <c r="F4516" t="s">
        <v>47</v>
      </c>
      <c r="G4516" t="s">
        <v>93</v>
      </c>
      <c r="H4516" t="s">
        <v>93</v>
      </c>
      <c r="I4516" t="s">
        <v>57</v>
      </c>
      <c r="J4516" t="s">
        <v>93</v>
      </c>
      <c r="K4516" t="s">
        <v>93</v>
      </c>
      <c r="L4516" t="s">
        <v>70</v>
      </c>
      <c r="N4516" t="s">
        <v>166</v>
      </c>
      <c r="O4516" t="s">
        <v>70</v>
      </c>
      <c r="P4516" t="s">
        <v>93</v>
      </c>
      <c r="Q4516" t="s">
        <v>93</v>
      </c>
      <c r="S4516" t="s">
        <v>10710</v>
      </c>
      <c r="U4516" t="s">
        <v>42</v>
      </c>
      <c r="V4516" t="s">
        <v>42</v>
      </c>
      <c r="W4516" t="s">
        <v>42</v>
      </c>
      <c r="X4516" t="s">
        <v>42</v>
      </c>
      <c r="AK4516" t="s">
        <v>42</v>
      </c>
      <c r="AL4516" t="s">
        <v>43</v>
      </c>
    </row>
    <row r="4517" spans="1:38" x14ac:dyDescent="0.25">
      <c r="A4517">
        <v>4515</v>
      </c>
      <c r="B4517" t="s">
        <v>10711</v>
      </c>
      <c r="C4517" s="6" t="s">
        <v>1974</v>
      </c>
      <c r="D4517">
        <v>57</v>
      </c>
      <c r="E4517" t="s">
        <v>46</v>
      </c>
      <c r="F4517" t="s">
        <v>106</v>
      </c>
      <c r="G4517" t="s">
        <v>422</v>
      </c>
      <c r="H4517" t="s">
        <v>82</v>
      </c>
      <c r="I4517" t="s">
        <v>57</v>
      </c>
      <c r="J4517" t="s">
        <v>422</v>
      </c>
      <c r="L4517" t="s">
        <v>70</v>
      </c>
      <c r="N4517" t="s">
        <v>927</v>
      </c>
      <c r="O4517" t="s">
        <v>70</v>
      </c>
      <c r="P4517" t="s">
        <v>422</v>
      </c>
      <c r="S4517" t="s">
        <v>10712</v>
      </c>
      <c r="U4517" t="s">
        <v>42</v>
      </c>
      <c r="V4517" t="s">
        <v>42</v>
      </c>
      <c r="W4517" t="s">
        <v>42</v>
      </c>
      <c r="AK4517" t="s">
        <v>42</v>
      </c>
      <c r="AL4517" t="s">
        <v>43</v>
      </c>
    </row>
    <row r="4518" spans="1:38" x14ac:dyDescent="0.25">
      <c r="A4518">
        <v>4516</v>
      </c>
      <c r="B4518" t="s">
        <v>10713</v>
      </c>
      <c r="C4518" s="6" t="s">
        <v>3386</v>
      </c>
      <c r="D4518">
        <v>45</v>
      </c>
      <c r="E4518" t="s">
        <v>54</v>
      </c>
      <c r="F4518" t="s">
        <v>55</v>
      </c>
      <c r="G4518" t="s">
        <v>93</v>
      </c>
      <c r="H4518" t="s">
        <v>93</v>
      </c>
      <c r="I4518" t="s">
        <v>57</v>
      </c>
      <c r="J4518" t="s">
        <v>208</v>
      </c>
      <c r="L4518" t="s">
        <v>34</v>
      </c>
      <c r="M4518" t="s">
        <v>1796</v>
      </c>
      <c r="N4518" t="s">
        <v>59</v>
      </c>
      <c r="O4518" t="s">
        <v>1796</v>
      </c>
      <c r="P4518" t="s">
        <v>208</v>
      </c>
      <c r="S4518" t="s">
        <v>10714</v>
      </c>
      <c r="V4518" t="s">
        <v>42</v>
      </c>
      <c r="AL4518" t="s">
        <v>43</v>
      </c>
    </row>
    <row r="4519" spans="1:38" x14ac:dyDescent="0.25">
      <c r="A4519">
        <v>4517</v>
      </c>
      <c r="B4519" t="s">
        <v>10715</v>
      </c>
      <c r="C4519" s="6" t="s">
        <v>1747</v>
      </c>
      <c r="D4519">
        <v>27</v>
      </c>
      <c r="E4519" t="s">
        <v>46</v>
      </c>
      <c r="F4519" t="s">
        <v>345</v>
      </c>
      <c r="G4519" t="s">
        <v>178</v>
      </c>
      <c r="H4519" t="s">
        <v>82</v>
      </c>
      <c r="I4519" t="s">
        <v>57</v>
      </c>
      <c r="J4519" t="s">
        <v>178</v>
      </c>
      <c r="K4519" t="s">
        <v>82</v>
      </c>
      <c r="L4519" t="s">
        <v>70</v>
      </c>
      <c r="N4519" t="s">
        <v>59</v>
      </c>
      <c r="O4519" t="s">
        <v>70</v>
      </c>
      <c r="P4519" t="s">
        <v>178</v>
      </c>
      <c r="Q4519" t="s">
        <v>82</v>
      </c>
      <c r="R4519" t="s">
        <v>57</v>
      </c>
      <c r="S4519" t="s">
        <v>412</v>
      </c>
      <c r="W4519" t="s">
        <v>42</v>
      </c>
      <c r="AL4519" t="s">
        <v>43</v>
      </c>
    </row>
    <row r="4520" spans="1:38" x14ac:dyDescent="0.25">
      <c r="A4520">
        <v>4518</v>
      </c>
      <c r="B4520" t="s">
        <v>10716</v>
      </c>
      <c r="C4520" s="6" t="s">
        <v>3413</v>
      </c>
      <c r="D4520">
        <v>30</v>
      </c>
      <c r="E4520" t="s">
        <v>46</v>
      </c>
      <c r="F4520" t="s">
        <v>55</v>
      </c>
      <c r="G4520" t="s">
        <v>49</v>
      </c>
      <c r="I4520" t="s">
        <v>57</v>
      </c>
      <c r="J4520" t="s">
        <v>909</v>
      </c>
      <c r="K4520" t="s">
        <v>93</v>
      </c>
      <c r="L4520" t="s">
        <v>34</v>
      </c>
      <c r="M4520" t="s">
        <v>210</v>
      </c>
      <c r="N4520" t="s">
        <v>59</v>
      </c>
      <c r="O4520" t="s">
        <v>210</v>
      </c>
      <c r="P4520" t="s">
        <v>909</v>
      </c>
      <c r="Q4520" t="s">
        <v>93</v>
      </c>
      <c r="R4520" t="s">
        <v>57</v>
      </c>
      <c r="S4520" t="s">
        <v>10717</v>
      </c>
      <c r="U4520" t="s">
        <v>42</v>
      </c>
      <c r="W4520" t="s">
        <v>42</v>
      </c>
      <c r="AC4520" t="s">
        <v>42</v>
      </c>
      <c r="AL4520" t="s">
        <v>43</v>
      </c>
    </row>
    <row r="4521" spans="1:38" x14ac:dyDescent="0.25">
      <c r="A4521">
        <v>4519</v>
      </c>
      <c r="B4521" t="s">
        <v>10718</v>
      </c>
      <c r="C4521" s="6" t="s">
        <v>2607</v>
      </c>
      <c r="D4521">
        <v>42</v>
      </c>
      <c r="E4521" t="s">
        <v>46</v>
      </c>
      <c r="F4521" t="s">
        <v>47</v>
      </c>
      <c r="G4521" t="s">
        <v>178</v>
      </c>
      <c r="H4521" t="s">
        <v>82</v>
      </c>
      <c r="I4521" t="s">
        <v>57</v>
      </c>
      <c r="J4521" t="s">
        <v>178</v>
      </c>
      <c r="K4521" t="s">
        <v>82</v>
      </c>
      <c r="L4521" t="s">
        <v>70</v>
      </c>
      <c r="N4521" t="s">
        <v>59</v>
      </c>
      <c r="O4521" t="s">
        <v>70</v>
      </c>
      <c r="P4521" t="s">
        <v>178</v>
      </c>
      <c r="Q4521" t="s">
        <v>82</v>
      </c>
      <c r="S4521" t="s">
        <v>10719</v>
      </c>
      <c r="V4521" t="s">
        <v>42</v>
      </c>
      <c r="W4521" t="s">
        <v>42</v>
      </c>
      <c r="AK4521" t="s">
        <v>42</v>
      </c>
      <c r="AL4521" t="s">
        <v>43</v>
      </c>
    </row>
    <row r="4522" spans="1:38" x14ac:dyDescent="0.25">
      <c r="A4522">
        <v>4520</v>
      </c>
      <c r="B4522" t="s">
        <v>10720</v>
      </c>
      <c r="C4522" s="6" t="s">
        <v>10721</v>
      </c>
      <c r="D4522">
        <v>22</v>
      </c>
      <c r="E4522" t="s">
        <v>46</v>
      </c>
      <c r="F4522" t="s">
        <v>55</v>
      </c>
      <c r="J4522" t="s">
        <v>165</v>
      </c>
      <c r="K4522" t="s">
        <v>93</v>
      </c>
      <c r="L4522" t="s">
        <v>34</v>
      </c>
      <c r="M4522" t="s">
        <v>10722</v>
      </c>
      <c r="N4522" t="s">
        <v>59</v>
      </c>
      <c r="O4522" t="s">
        <v>34</v>
      </c>
      <c r="S4522" t="s">
        <v>10723</v>
      </c>
      <c r="V4522" t="s">
        <v>42</v>
      </c>
      <c r="AD4522" t="s">
        <v>42</v>
      </c>
      <c r="AL4522" t="s">
        <v>43</v>
      </c>
    </row>
    <row r="4523" spans="1:38" x14ac:dyDescent="0.25">
      <c r="A4523">
        <v>4521</v>
      </c>
      <c r="B4523" t="s">
        <v>10724</v>
      </c>
      <c r="C4523" s="6" t="s">
        <v>2639</v>
      </c>
      <c r="D4523">
        <v>57</v>
      </c>
      <c r="E4523" t="s">
        <v>46</v>
      </c>
      <c r="F4523" t="s">
        <v>106</v>
      </c>
      <c r="G4523" t="s">
        <v>82</v>
      </c>
      <c r="H4523" t="s">
        <v>82</v>
      </c>
      <c r="I4523" t="s">
        <v>57</v>
      </c>
      <c r="J4523" t="s">
        <v>82</v>
      </c>
      <c r="K4523" t="s">
        <v>82</v>
      </c>
      <c r="L4523" t="s">
        <v>70</v>
      </c>
      <c r="N4523" t="s">
        <v>59</v>
      </c>
      <c r="O4523" t="s">
        <v>411</v>
      </c>
      <c r="P4523" t="s">
        <v>82</v>
      </c>
      <c r="Q4523" t="s">
        <v>82</v>
      </c>
      <c r="R4523" t="s">
        <v>57</v>
      </c>
      <c r="S4523" t="s">
        <v>10725</v>
      </c>
      <c r="U4523" t="s">
        <v>42</v>
      </c>
      <c r="W4523" t="s">
        <v>42</v>
      </c>
      <c r="AL4523" t="s">
        <v>43</v>
      </c>
    </row>
    <row r="4524" spans="1:38" x14ac:dyDescent="0.25">
      <c r="A4524">
        <v>4522</v>
      </c>
      <c r="B4524" t="s">
        <v>10726</v>
      </c>
      <c r="C4524" s="6" t="s">
        <v>3851</v>
      </c>
      <c r="D4524">
        <v>38</v>
      </c>
      <c r="E4524" t="s">
        <v>46</v>
      </c>
      <c r="F4524" t="s">
        <v>55</v>
      </c>
      <c r="G4524" t="s">
        <v>438</v>
      </c>
      <c r="H4524" t="s">
        <v>82</v>
      </c>
      <c r="I4524" t="s">
        <v>57</v>
      </c>
      <c r="J4524" t="s">
        <v>438</v>
      </c>
      <c r="K4524" t="s">
        <v>82</v>
      </c>
      <c r="L4524" t="s">
        <v>70</v>
      </c>
      <c r="N4524" t="s">
        <v>170</v>
      </c>
      <c r="O4524" t="s">
        <v>70</v>
      </c>
      <c r="P4524" t="s">
        <v>438</v>
      </c>
      <c r="Q4524" t="s">
        <v>82</v>
      </c>
      <c r="R4524" t="s">
        <v>57</v>
      </c>
      <c r="S4524" t="s">
        <v>10727</v>
      </c>
      <c r="W4524" t="s">
        <v>42</v>
      </c>
      <c r="AA4524" t="s">
        <v>42</v>
      </c>
      <c r="AL4524" t="s">
        <v>43</v>
      </c>
    </row>
    <row r="4525" spans="1:38" x14ac:dyDescent="0.25">
      <c r="A4525">
        <v>4523</v>
      </c>
      <c r="B4525" t="s">
        <v>10728</v>
      </c>
      <c r="C4525" s="6" t="s">
        <v>1700</v>
      </c>
      <c r="D4525">
        <v>29</v>
      </c>
      <c r="E4525" t="s">
        <v>46</v>
      </c>
      <c r="F4525" t="s">
        <v>55</v>
      </c>
      <c r="G4525" t="s">
        <v>2303</v>
      </c>
      <c r="H4525" t="s">
        <v>101</v>
      </c>
      <c r="J4525" t="s">
        <v>101</v>
      </c>
      <c r="K4525" t="s">
        <v>101</v>
      </c>
      <c r="L4525" t="s">
        <v>50</v>
      </c>
      <c r="N4525" t="s">
        <v>59</v>
      </c>
      <c r="O4525" t="s">
        <v>70</v>
      </c>
      <c r="S4525" t="s">
        <v>3688</v>
      </c>
      <c r="U4525" t="s">
        <v>42</v>
      </c>
      <c r="V4525" t="s">
        <v>42</v>
      </c>
      <c r="AL4525" t="s">
        <v>43</v>
      </c>
    </row>
    <row r="4526" spans="1:38" x14ac:dyDescent="0.25">
      <c r="A4526">
        <v>4524</v>
      </c>
      <c r="B4526" t="s">
        <v>10729</v>
      </c>
      <c r="C4526" s="6" t="s">
        <v>3442</v>
      </c>
      <c r="D4526">
        <v>71</v>
      </c>
      <c r="E4526" t="s">
        <v>46</v>
      </c>
      <c r="F4526" t="s">
        <v>47</v>
      </c>
      <c r="G4526" t="s">
        <v>82</v>
      </c>
      <c r="J4526" t="s">
        <v>82</v>
      </c>
      <c r="L4526" t="s">
        <v>70</v>
      </c>
      <c r="N4526" t="s">
        <v>59</v>
      </c>
      <c r="O4526" t="s">
        <v>70</v>
      </c>
      <c r="S4526" t="s">
        <v>10730</v>
      </c>
      <c r="U4526" t="s">
        <v>42</v>
      </c>
      <c r="W4526" t="s">
        <v>42</v>
      </c>
      <c r="AL4526" t="s">
        <v>43</v>
      </c>
    </row>
    <row r="4527" spans="1:38" x14ac:dyDescent="0.25">
      <c r="A4527">
        <v>4525</v>
      </c>
      <c r="B4527" t="s">
        <v>10731</v>
      </c>
      <c r="C4527" s="6" t="s">
        <v>3901</v>
      </c>
      <c r="D4527">
        <v>34</v>
      </c>
      <c r="E4527" t="s">
        <v>54</v>
      </c>
      <c r="F4527" t="s">
        <v>106</v>
      </c>
      <c r="G4527" t="s">
        <v>97</v>
      </c>
      <c r="H4527" t="s">
        <v>82</v>
      </c>
      <c r="I4527" t="s">
        <v>57</v>
      </c>
      <c r="J4527" t="s">
        <v>97</v>
      </c>
      <c r="L4527" t="s">
        <v>70</v>
      </c>
      <c r="N4527" t="s">
        <v>59</v>
      </c>
      <c r="O4527" t="s">
        <v>70</v>
      </c>
      <c r="P4527" t="s">
        <v>97</v>
      </c>
      <c r="S4527" t="s">
        <v>412</v>
      </c>
      <c r="W4527" t="s">
        <v>42</v>
      </c>
      <c r="AK4527" t="s">
        <v>42</v>
      </c>
      <c r="AL4527" t="s">
        <v>43</v>
      </c>
    </row>
    <row r="4528" spans="1:38" x14ac:dyDescent="0.25">
      <c r="A4528">
        <v>4526</v>
      </c>
      <c r="B4528" t="s">
        <v>10732</v>
      </c>
      <c r="C4528" s="6" t="s">
        <v>8037</v>
      </c>
      <c r="D4528">
        <v>43</v>
      </c>
      <c r="E4528" t="s">
        <v>46</v>
      </c>
      <c r="F4528" t="s">
        <v>55</v>
      </c>
      <c r="G4528" t="s">
        <v>10733</v>
      </c>
      <c r="H4528" t="s">
        <v>10734</v>
      </c>
      <c r="I4528" t="s">
        <v>185</v>
      </c>
      <c r="J4528" t="s">
        <v>136</v>
      </c>
      <c r="K4528" t="s">
        <v>137</v>
      </c>
      <c r="L4528" t="s">
        <v>34</v>
      </c>
      <c r="M4528" t="s">
        <v>951</v>
      </c>
      <c r="N4528" t="s">
        <v>166</v>
      </c>
      <c r="O4528" t="s">
        <v>70</v>
      </c>
      <c r="P4528" t="s">
        <v>136</v>
      </c>
      <c r="Q4528" t="s">
        <v>137</v>
      </c>
      <c r="R4528" t="s">
        <v>57</v>
      </c>
      <c r="S4528" t="s">
        <v>10735</v>
      </c>
      <c r="V4528" t="s">
        <v>42</v>
      </c>
      <c r="W4528" t="s">
        <v>42</v>
      </c>
      <c r="AL4528" t="s">
        <v>43</v>
      </c>
    </row>
    <row r="4529" spans="1:38" x14ac:dyDescent="0.25">
      <c r="A4529">
        <v>4527</v>
      </c>
      <c r="B4529" t="s">
        <v>10736</v>
      </c>
      <c r="C4529" s="6" t="s">
        <v>3878</v>
      </c>
      <c r="D4529">
        <v>45</v>
      </c>
      <c r="E4529" t="s">
        <v>54</v>
      </c>
      <c r="F4529" t="s">
        <v>55</v>
      </c>
      <c r="G4529" t="s">
        <v>165</v>
      </c>
      <c r="H4529" t="s">
        <v>93</v>
      </c>
      <c r="I4529" t="s">
        <v>57</v>
      </c>
      <c r="J4529" t="s">
        <v>165</v>
      </c>
      <c r="L4529" t="s">
        <v>70</v>
      </c>
      <c r="N4529" t="s">
        <v>69</v>
      </c>
      <c r="O4529" t="s">
        <v>70</v>
      </c>
      <c r="P4529" t="s">
        <v>165</v>
      </c>
      <c r="S4529" t="s">
        <v>10737</v>
      </c>
      <c r="V4529" t="s">
        <v>42</v>
      </c>
      <c r="W4529" t="s">
        <v>42</v>
      </c>
      <c r="Y4529" t="s">
        <v>42</v>
      </c>
      <c r="AC4529" t="s">
        <v>42</v>
      </c>
      <c r="AK4529" t="s">
        <v>42</v>
      </c>
      <c r="AL4529" t="s">
        <v>43</v>
      </c>
    </row>
    <row r="4530" spans="1:38" x14ac:dyDescent="0.25">
      <c r="A4530">
        <v>4528</v>
      </c>
      <c r="B4530" t="s">
        <v>10738</v>
      </c>
      <c r="C4530" s="6" t="s">
        <v>2998</v>
      </c>
      <c r="D4530">
        <v>26</v>
      </c>
      <c r="E4530" t="s">
        <v>46</v>
      </c>
      <c r="F4530" t="s">
        <v>55</v>
      </c>
      <c r="G4530" t="s">
        <v>208</v>
      </c>
      <c r="H4530" t="s">
        <v>93</v>
      </c>
      <c r="I4530" t="s">
        <v>57</v>
      </c>
      <c r="J4530" t="s">
        <v>208</v>
      </c>
      <c r="K4530" t="s">
        <v>93</v>
      </c>
      <c r="L4530" t="s">
        <v>50</v>
      </c>
      <c r="N4530" t="s">
        <v>166</v>
      </c>
      <c r="O4530" t="s">
        <v>1960</v>
      </c>
      <c r="P4530" t="s">
        <v>208</v>
      </c>
      <c r="Q4530" t="s">
        <v>93</v>
      </c>
      <c r="S4530" t="s">
        <v>1295</v>
      </c>
      <c r="V4530" t="s">
        <v>42</v>
      </c>
      <c r="W4530" t="s">
        <v>42</v>
      </c>
      <c r="X4530" t="s">
        <v>42</v>
      </c>
      <c r="AK4530" t="s">
        <v>42</v>
      </c>
      <c r="AL4530" t="s">
        <v>43</v>
      </c>
    </row>
    <row r="4531" spans="1:38" x14ac:dyDescent="0.25">
      <c r="A4531">
        <v>4529</v>
      </c>
      <c r="B4531" t="s">
        <v>10739</v>
      </c>
      <c r="C4531" s="6" t="s">
        <v>4346</v>
      </c>
      <c r="D4531">
        <v>35</v>
      </c>
      <c r="E4531" t="s">
        <v>46</v>
      </c>
      <c r="F4531" t="s">
        <v>47</v>
      </c>
      <c r="G4531" t="s">
        <v>146</v>
      </c>
      <c r="J4531" t="s">
        <v>146</v>
      </c>
      <c r="L4531" t="s">
        <v>50</v>
      </c>
      <c r="N4531" t="s">
        <v>59</v>
      </c>
      <c r="O4531" t="s">
        <v>70</v>
      </c>
      <c r="S4531" t="s">
        <v>538</v>
      </c>
      <c r="T4531" t="s">
        <v>10740</v>
      </c>
      <c r="U4531" t="s">
        <v>42</v>
      </c>
      <c r="AL4531" t="s">
        <v>43</v>
      </c>
    </row>
    <row r="4532" spans="1:38" x14ac:dyDescent="0.25">
      <c r="A4532">
        <v>4530</v>
      </c>
      <c r="B4532" t="s">
        <v>10741</v>
      </c>
      <c r="C4532" s="6" t="s">
        <v>5826</v>
      </c>
      <c r="D4532">
        <v>42</v>
      </c>
      <c r="E4532" t="s">
        <v>46</v>
      </c>
      <c r="F4532" t="s">
        <v>55</v>
      </c>
      <c r="G4532" t="s">
        <v>469</v>
      </c>
      <c r="J4532" t="s">
        <v>683</v>
      </c>
      <c r="K4532" t="s">
        <v>49</v>
      </c>
      <c r="L4532" t="s">
        <v>34</v>
      </c>
      <c r="M4532" t="s">
        <v>2141</v>
      </c>
      <c r="N4532" t="s">
        <v>170</v>
      </c>
      <c r="O4532" t="s">
        <v>110</v>
      </c>
      <c r="S4532" t="s">
        <v>784</v>
      </c>
      <c r="U4532" t="s">
        <v>42</v>
      </c>
      <c r="V4532" t="s">
        <v>42</v>
      </c>
      <c r="AL4532" t="s">
        <v>43</v>
      </c>
    </row>
    <row r="4533" spans="1:38" x14ac:dyDescent="0.25">
      <c r="A4533">
        <v>4531</v>
      </c>
      <c r="B4533" t="s">
        <v>10742</v>
      </c>
      <c r="C4533" s="6" t="s">
        <v>4360</v>
      </c>
      <c r="D4533">
        <v>36</v>
      </c>
      <c r="E4533" t="s">
        <v>46</v>
      </c>
      <c r="F4533" t="s">
        <v>55</v>
      </c>
      <c r="G4533" t="s">
        <v>225</v>
      </c>
      <c r="H4533" t="s">
        <v>137</v>
      </c>
      <c r="I4533" t="s">
        <v>57</v>
      </c>
      <c r="J4533" t="s">
        <v>225</v>
      </c>
      <c r="K4533" t="s">
        <v>137</v>
      </c>
      <c r="L4533" t="s">
        <v>70</v>
      </c>
      <c r="N4533" t="s">
        <v>166</v>
      </c>
      <c r="O4533" t="s">
        <v>70</v>
      </c>
      <c r="P4533" t="s">
        <v>225</v>
      </c>
      <c r="Q4533" t="s">
        <v>137</v>
      </c>
      <c r="S4533" t="s">
        <v>10743</v>
      </c>
      <c r="U4533" t="s">
        <v>42</v>
      </c>
      <c r="V4533" t="s">
        <v>42</v>
      </c>
      <c r="W4533" t="s">
        <v>42</v>
      </c>
      <c r="AK4533" t="s">
        <v>42</v>
      </c>
      <c r="AL4533" t="s">
        <v>43</v>
      </c>
    </row>
    <row r="4534" spans="1:38" x14ac:dyDescent="0.25">
      <c r="A4534">
        <v>4532</v>
      </c>
      <c r="B4534" t="s">
        <v>10744</v>
      </c>
      <c r="C4534" s="6" t="s">
        <v>7586</v>
      </c>
      <c r="D4534">
        <v>55</v>
      </c>
      <c r="E4534" t="s">
        <v>46</v>
      </c>
      <c r="F4534" t="s">
        <v>55</v>
      </c>
      <c r="G4534" t="s">
        <v>146</v>
      </c>
      <c r="H4534" t="s">
        <v>49</v>
      </c>
      <c r="I4534" t="s">
        <v>57</v>
      </c>
      <c r="J4534" t="s">
        <v>146</v>
      </c>
      <c r="K4534" t="s">
        <v>49</v>
      </c>
      <c r="L4534" t="s">
        <v>70</v>
      </c>
      <c r="N4534" t="s">
        <v>166</v>
      </c>
      <c r="O4534" t="s">
        <v>70</v>
      </c>
      <c r="P4534" t="s">
        <v>146</v>
      </c>
      <c r="Q4534" t="s">
        <v>49</v>
      </c>
      <c r="R4534" t="s">
        <v>57</v>
      </c>
      <c r="S4534" t="s">
        <v>252</v>
      </c>
      <c r="U4534" t="s">
        <v>42</v>
      </c>
      <c r="W4534" t="s">
        <v>42</v>
      </c>
      <c r="AL4534" t="s">
        <v>43</v>
      </c>
    </row>
    <row r="4535" spans="1:38" x14ac:dyDescent="0.25">
      <c r="A4535">
        <v>4533</v>
      </c>
      <c r="B4535" t="s">
        <v>10745</v>
      </c>
      <c r="C4535" s="6" t="s">
        <v>8420</v>
      </c>
      <c r="D4535">
        <v>44</v>
      </c>
      <c r="E4535" t="s">
        <v>46</v>
      </c>
      <c r="F4535" t="s">
        <v>106</v>
      </c>
      <c r="G4535" t="s">
        <v>469</v>
      </c>
      <c r="H4535" t="s">
        <v>202</v>
      </c>
      <c r="J4535" t="s">
        <v>58</v>
      </c>
      <c r="K4535" t="s">
        <v>49</v>
      </c>
      <c r="L4535" t="s">
        <v>34</v>
      </c>
      <c r="M4535" t="s">
        <v>1885</v>
      </c>
      <c r="N4535" t="s">
        <v>170</v>
      </c>
      <c r="O4535" t="s">
        <v>1885</v>
      </c>
      <c r="S4535" t="s">
        <v>994</v>
      </c>
      <c r="V4535" t="s">
        <v>42</v>
      </c>
      <c r="AL4535" t="s">
        <v>43</v>
      </c>
    </row>
    <row r="4536" spans="1:38" x14ac:dyDescent="0.25">
      <c r="A4536">
        <v>4534</v>
      </c>
      <c r="B4536" t="s">
        <v>10746</v>
      </c>
      <c r="C4536" s="6" t="s">
        <v>8746</v>
      </c>
      <c r="D4536">
        <v>54</v>
      </c>
      <c r="E4536" t="s">
        <v>46</v>
      </c>
      <c r="F4536" t="s">
        <v>55</v>
      </c>
      <c r="G4536" t="s">
        <v>520</v>
      </c>
      <c r="H4536" t="s">
        <v>82</v>
      </c>
      <c r="J4536" t="s">
        <v>520</v>
      </c>
      <c r="K4536" t="s">
        <v>82</v>
      </c>
      <c r="L4536" t="s">
        <v>70</v>
      </c>
      <c r="N4536" t="s">
        <v>59</v>
      </c>
      <c r="O4536" t="s">
        <v>70</v>
      </c>
      <c r="S4536" t="s">
        <v>342</v>
      </c>
      <c r="U4536" t="s">
        <v>42</v>
      </c>
      <c r="AL4536" t="s">
        <v>43</v>
      </c>
    </row>
    <row r="4537" spans="1:38" x14ac:dyDescent="0.25">
      <c r="A4537">
        <v>4535</v>
      </c>
      <c r="B4537" t="s">
        <v>10747</v>
      </c>
      <c r="C4537" s="6" t="s">
        <v>9037</v>
      </c>
      <c r="D4537">
        <v>66</v>
      </c>
      <c r="E4537" t="s">
        <v>46</v>
      </c>
      <c r="F4537" t="s">
        <v>55</v>
      </c>
      <c r="G4537" t="s">
        <v>208</v>
      </c>
      <c r="H4537" t="s">
        <v>93</v>
      </c>
      <c r="J4537" t="s">
        <v>208</v>
      </c>
      <c r="K4537" t="s">
        <v>93</v>
      </c>
      <c r="L4537" t="s">
        <v>50</v>
      </c>
      <c r="N4537" t="s">
        <v>102</v>
      </c>
      <c r="O4537" t="s">
        <v>70</v>
      </c>
      <c r="S4537" t="s">
        <v>111</v>
      </c>
      <c r="AI4537" t="s">
        <v>1819</v>
      </c>
      <c r="AL4537" t="s">
        <v>43</v>
      </c>
    </row>
    <row r="4538" spans="1:38" x14ac:dyDescent="0.25">
      <c r="A4538">
        <v>4536</v>
      </c>
      <c r="B4538" t="s">
        <v>10748</v>
      </c>
      <c r="C4538" s="6" t="s">
        <v>1025</v>
      </c>
      <c r="D4538">
        <v>53</v>
      </c>
      <c r="E4538" t="s">
        <v>46</v>
      </c>
      <c r="F4538" t="s">
        <v>55</v>
      </c>
      <c r="G4538" t="s">
        <v>82</v>
      </c>
      <c r="H4538" t="s">
        <v>82</v>
      </c>
      <c r="I4538" t="s">
        <v>57</v>
      </c>
      <c r="J4538" t="s">
        <v>82</v>
      </c>
      <c r="K4538" t="s">
        <v>82</v>
      </c>
      <c r="L4538" t="s">
        <v>70</v>
      </c>
      <c r="N4538" t="s">
        <v>166</v>
      </c>
      <c r="O4538" t="s">
        <v>70</v>
      </c>
      <c r="P4538" t="s">
        <v>82</v>
      </c>
      <c r="Q4538" t="s">
        <v>82</v>
      </c>
      <c r="S4538" t="s">
        <v>342</v>
      </c>
      <c r="T4538" t="s">
        <v>9514</v>
      </c>
      <c r="U4538" t="s">
        <v>42</v>
      </c>
      <c r="AK4538" t="s">
        <v>42</v>
      </c>
      <c r="AL4538" t="s">
        <v>43</v>
      </c>
    </row>
    <row r="4539" spans="1:38" x14ac:dyDescent="0.25">
      <c r="A4539">
        <v>4537</v>
      </c>
      <c r="B4539" t="s">
        <v>10749</v>
      </c>
      <c r="C4539" s="6" t="s">
        <v>3897</v>
      </c>
      <c r="D4539">
        <v>52</v>
      </c>
      <c r="E4539" t="s">
        <v>54</v>
      </c>
      <c r="F4539" t="s">
        <v>55</v>
      </c>
      <c r="G4539" t="s">
        <v>320</v>
      </c>
      <c r="H4539" t="s">
        <v>49</v>
      </c>
      <c r="I4539" t="s">
        <v>57</v>
      </c>
      <c r="J4539" t="s">
        <v>320</v>
      </c>
      <c r="L4539" t="s">
        <v>70</v>
      </c>
      <c r="N4539" t="s">
        <v>927</v>
      </c>
      <c r="O4539" t="s">
        <v>70</v>
      </c>
      <c r="P4539" t="s">
        <v>320</v>
      </c>
      <c r="S4539" t="s">
        <v>10750</v>
      </c>
      <c r="W4539" t="s">
        <v>42</v>
      </c>
      <c r="AC4539" t="s">
        <v>42</v>
      </c>
      <c r="AK4539" t="s">
        <v>42</v>
      </c>
      <c r="AL4539" t="s">
        <v>43</v>
      </c>
    </row>
    <row r="4540" spans="1:38" x14ac:dyDescent="0.25">
      <c r="A4540">
        <v>4538</v>
      </c>
      <c r="B4540" t="s">
        <v>10751</v>
      </c>
      <c r="C4540" s="6" t="s">
        <v>3511</v>
      </c>
      <c r="D4540">
        <v>55</v>
      </c>
      <c r="E4540" t="s">
        <v>46</v>
      </c>
      <c r="F4540" t="s">
        <v>106</v>
      </c>
      <c r="G4540" t="s">
        <v>208</v>
      </c>
      <c r="H4540" t="s">
        <v>93</v>
      </c>
      <c r="J4540" t="s">
        <v>208</v>
      </c>
      <c r="K4540" t="s">
        <v>93</v>
      </c>
      <c r="L4540" t="s">
        <v>70</v>
      </c>
      <c r="N4540" t="s">
        <v>170</v>
      </c>
      <c r="O4540" t="s">
        <v>70</v>
      </c>
      <c r="S4540" t="s">
        <v>994</v>
      </c>
      <c r="V4540" t="s">
        <v>42</v>
      </c>
      <c r="AL4540" t="s">
        <v>43</v>
      </c>
    </row>
    <row r="4541" spans="1:38" x14ac:dyDescent="0.25">
      <c r="A4541">
        <v>4539</v>
      </c>
      <c r="B4541" t="s">
        <v>10752</v>
      </c>
      <c r="C4541" s="6" t="s">
        <v>10753</v>
      </c>
      <c r="D4541">
        <v>34</v>
      </c>
      <c r="E4541" t="s">
        <v>46</v>
      </c>
      <c r="F4541" t="s">
        <v>55</v>
      </c>
      <c r="G4541" t="s">
        <v>503</v>
      </c>
      <c r="J4541" t="s">
        <v>503</v>
      </c>
      <c r="K4541" t="s">
        <v>82</v>
      </c>
      <c r="L4541" t="s">
        <v>50</v>
      </c>
      <c r="N4541" t="s">
        <v>69</v>
      </c>
      <c r="O4541" t="s">
        <v>70</v>
      </c>
      <c r="S4541" t="s">
        <v>6127</v>
      </c>
      <c r="U4541" t="s">
        <v>42</v>
      </c>
      <c r="W4541" t="s">
        <v>42</v>
      </c>
      <c r="AL4541" t="s">
        <v>43</v>
      </c>
    </row>
    <row r="4542" spans="1:38" x14ac:dyDescent="0.25">
      <c r="A4542">
        <v>4540</v>
      </c>
      <c r="B4542" t="s">
        <v>10754</v>
      </c>
      <c r="C4542" s="6" t="s">
        <v>2948</v>
      </c>
      <c r="D4542">
        <v>41</v>
      </c>
      <c r="E4542" t="s">
        <v>46</v>
      </c>
      <c r="F4542" t="s">
        <v>55</v>
      </c>
      <c r="G4542" t="s">
        <v>2091</v>
      </c>
      <c r="H4542" t="s">
        <v>82</v>
      </c>
      <c r="I4542" t="s">
        <v>57</v>
      </c>
      <c r="J4542" t="s">
        <v>82</v>
      </c>
      <c r="K4542" t="s">
        <v>82</v>
      </c>
      <c r="L4542" t="s">
        <v>50</v>
      </c>
      <c r="N4542" t="s">
        <v>59</v>
      </c>
      <c r="O4542" t="s">
        <v>298</v>
      </c>
      <c r="P4542" t="s">
        <v>82</v>
      </c>
      <c r="Q4542" t="s">
        <v>82</v>
      </c>
      <c r="R4542" t="s">
        <v>57</v>
      </c>
      <c r="S4542" t="s">
        <v>3347</v>
      </c>
      <c r="U4542" t="s">
        <v>42</v>
      </c>
      <c r="V4542" t="s">
        <v>42</v>
      </c>
      <c r="W4542" t="s">
        <v>42</v>
      </c>
      <c r="AL4542" t="s">
        <v>43</v>
      </c>
    </row>
    <row r="4543" spans="1:38" x14ac:dyDescent="0.25">
      <c r="A4543">
        <v>4541</v>
      </c>
      <c r="B4543" t="s">
        <v>10755</v>
      </c>
      <c r="C4543" s="6" t="s">
        <v>3066</v>
      </c>
      <c r="D4543">
        <v>22</v>
      </c>
      <c r="E4543" t="s">
        <v>46</v>
      </c>
      <c r="F4543" t="s">
        <v>55</v>
      </c>
      <c r="G4543" t="s">
        <v>510</v>
      </c>
      <c r="H4543" t="s">
        <v>82</v>
      </c>
      <c r="I4543" t="s">
        <v>57</v>
      </c>
      <c r="J4543" t="s">
        <v>422</v>
      </c>
      <c r="L4543" t="s">
        <v>50</v>
      </c>
      <c r="N4543" t="s">
        <v>927</v>
      </c>
      <c r="O4543" t="s">
        <v>70</v>
      </c>
      <c r="P4543" t="s">
        <v>510</v>
      </c>
      <c r="S4543" t="s">
        <v>10756</v>
      </c>
      <c r="V4543" t="s">
        <v>42</v>
      </c>
      <c r="W4543" t="s">
        <v>42</v>
      </c>
      <c r="AK4543" t="s">
        <v>42</v>
      </c>
      <c r="AL4543" t="s">
        <v>43</v>
      </c>
    </row>
    <row r="4544" spans="1:38" x14ac:dyDescent="0.25">
      <c r="A4544">
        <v>4542</v>
      </c>
      <c r="B4544" t="s">
        <v>10757</v>
      </c>
      <c r="C4544" s="6" t="s">
        <v>3026</v>
      </c>
      <c r="D4544">
        <v>24</v>
      </c>
      <c r="E4544" t="s">
        <v>54</v>
      </c>
      <c r="F4544" t="s">
        <v>55</v>
      </c>
      <c r="G4544" t="s">
        <v>260</v>
      </c>
      <c r="H4544" t="s">
        <v>49</v>
      </c>
      <c r="J4544" t="s">
        <v>260</v>
      </c>
      <c r="K4544" t="s">
        <v>49</v>
      </c>
      <c r="L4544" t="s">
        <v>50</v>
      </c>
      <c r="N4544" t="s">
        <v>102</v>
      </c>
      <c r="O4544" t="s">
        <v>70</v>
      </c>
      <c r="S4544" t="s">
        <v>111</v>
      </c>
      <c r="AC4544" t="s">
        <v>42</v>
      </c>
      <c r="AD4544" t="s">
        <v>42</v>
      </c>
      <c r="AE4544" t="s">
        <v>42</v>
      </c>
      <c r="AL4544" t="s">
        <v>43</v>
      </c>
    </row>
    <row r="4545" spans="1:38" x14ac:dyDescent="0.25">
      <c r="A4545">
        <v>4543</v>
      </c>
      <c r="B4545" t="s">
        <v>10758</v>
      </c>
      <c r="C4545" s="6" t="s">
        <v>1208</v>
      </c>
      <c r="D4545">
        <v>35</v>
      </c>
      <c r="E4545" t="s">
        <v>54</v>
      </c>
      <c r="F4545" t="s">
        <v>55</v>
      </c>
      <c r="G4545" t="s">
        <v>82</v>
      </c>
      <c r="H4545" t="s">
        <v>82</v>
      </c>
      <c r="I4545" t="s">
        <v>57</v>
      </c>
      <c r="J4545" t="s">
        <v>82</v>
      </c>
      <c r="K4545" t="s">
        <v>82</v>
      </c>
      <c r="L4545" t="s">
        <v>50</v>
      </c>
      <c r="N4545" t="s">
        <v>166</v>
      </c>
      <c r="O4545" t="s">
        <v>70</v>
      </c>
      <c r="P4545" t="s">
        <v>82</v>
      </c>
      <c r="Q4545" t="s">
        <v>82</v>
      </c>
      <c r="S4545" t="s">
        <v>10759</v>
      </c>
      <c r="AC4545" t="s">
        <v>42</v>
      </c>
      <c r="AJ4545" t="s">
        <v>42</v>
      </c>
      <c r="AK4545" t="s">
        <v>42</v>
      </c>
      <c r="AL4545" t="s">
        <v>43</v>
      </c>
    </row>
    <row r="4546" spans="1:38" x14ac:dyDescent="0.25">
      <c r="A4546">
        <v>4544</v>
      </c>
      <c r="B4546" t="s">
        <v>10760</v>
      </c>
      <c r="C4546" s="6" t="s">
        <v>2439</v>
      </c>
      <c r="D4546">
        <v>32</v>
      </c>
      <c r="E4546" t="s">
        <v>46</v>
      </c>
      <c r="F4546" t="s">
        <v>55</v>
      </c>
      <c r="G4546" t="s">
        <v>260</v>
      </c>
      <c r="H4546" t="s">
        <v>49</v>
      </c>
      <c r="J4546" t="s">
        <v>260</v>
      </c>
      <c r="K4546" t="s">
        <v>49</v>
      </c>
      <c r="L4546" t="s">
        <v>50</v>
      </c>
      <c r="N4546" t="s">
        <v>10761</v>
      </c>
      <c r="O4546" t="s">
        <v>70</v>
      </c>
      <c r="S4546" t="s">
        <v>10762</v>
      </c>
      <c r="Z4546" t="s">
        <v>42</v>
      </c>
      <c r="AL4546" t="s">
        <v>43</v>
      </c>
    </row>
    <row r="4547" spans="1:38" x14ac:dyDescent="0.25">
      <c r="A4547">
        <v>4545</v>
      </c>
      <c r="B4547" t="s">
        <v>10763</v>
      </c>
      <c r="C4547" s="6" t="s">
        <v>2139</v>
      </c>
      <c r="D4547">
        <v>72</v>
      </c>
      <c r="E4547" t="s">
        <v>54</v>
      </c>
      <c r="F4547" t="s">
        <v>106</v>
      </c>
      <c r="G4547" t="s">
        <v>82</v>
      </c>
      <c r="H4547" t="s">
        <v>82</v>
      </c>
      <c r="I4547" t="s">
        <v>57</v>
      </c>
      <c r="J4547" t="s">
        <v>82</v>
      </c>
      <c r="K4547" t="s">
        <v>82</v>
      </c>
      <c r="L4547" t="s">
        <v>50</v>
      </c>
      <c r="N4547" t="s">
        <v>59</v>
      </c>
      <c r="O4547" t="s">
        <v>70</v>
      </c>
      <c r="P4547" t="s">
        <v>82</v>
      </c>
      <c r="Q4547" t="s">
        <v>82</v>
      </c>
      <c r="R4547" t="s">
        <v>57</v>
      </c>
      <c r="S4547" t="s">
        <v>3436</v>
      </c>
      <c r="U4547" t="s">
        <v>42</v>
      </c>
      <c r="W4547" t="s">
        <v>42</v>
      </c>
      <c r="X4547" t="s">
        <v>42</v>
      </c>
      <c r="AL4547" t="s">
        <v>43</v>
      </c>
    </row>
    <row r="4548" spans="1:38" x14ac:dyDescent="0.25">
      <c r="A4548">
        <v>4546</v>
      </c>
      <c r="B4548" t="s">
        <v>10764</v>
      </c>
      <c r="C4548" s="6" t="s">
        <v>685</v>
      </c>
      <c r="D4548">
        <v>53</v>
      </c>
      <c r="E4548" t="s">
        <v>46</v>
      </c>
      <c r="F4548" t="s">
        <v>55</v>
      </c>
      <c r="G4548" t="s">
        <v>790</v>
      </c>
      <c r="H4548" t="s">
        <v>82</v>
      </c>
      <c r="I4548" t="s">
        <v>57</v>
      </c>
      <c r="J4548" t="s">
        <v>790</v>
      </c>
      <c r="K4548" t="s">
        <v>82</v>
      </c>
      <c r="L4548" t="s">
        <v>70</v>
      </c>
      <c r="O4548" t="s">
        <v>70</v>
      </c>
      <c r="S4548" t="s">
        <v>10765</v>
      </c>
      <c r="U4548" t="s">
        <v>42</v>
      </c>
      <c r="V4548" t="s">
        <v>42</v>
      </c>
      <c r="W4548" t="s">
        <v>42</v>
      </c>
      <c r="AK4548" t="s">
        <v>42</v>
      </c>
      <c r="AL4548" t="s">
        <v>43</v>
      </c>
    </row>
    <row r="4549" spans="1:38" x14ac:dyDescent="0.25">
      <c r="A4549">
        <v>4547</v>
      </c>
      <c r="B4549" t="s">
        <v>10766</v>
      </c>
      <c r="C4549" s="6" t="s">
        <v>10767</v>
      </c>
      <c r="D4549">
        <v>40</v>
      </c>
      <c r="E4549" t="s">
        <v>46</v>
      </c>
      <c r="F4549" t="s">
        <v>55</v>
      </c>
      <c r="G4549" t="s">
        <v>433</v>
      </c>
      <c r="H4549" t="s">
        <v>142</v>
      </c>
      <c r="I4549" t="s">
        <v>57</v>
      </c>
      <c r="J4549" t="s">
        <v>1593</v>
      </c>
      <c r="K4549" t="s">
        <v>142</v>
      </c>
      <c r="L4549" t="s">
        <v>50</v>
      </c>
      <c r="N4549" t="s">
        <v>59</v>
      </c>
      <c r="O4549" t="s">
        <v>70</v>
      </c>
      <c r="P4549" t="s">
        <v>433</v>
      </c>
      <c r="Q4549" t="s">
        <v>142</v>
      </c>
      <c r="R4549" t="s">
        <v>57</v>
      </c>
      <c r="S4549" t="s">
        <v>10768</v>
      </c>
      <c r="W4549" t="s">
        <v>42</v>
      </c>
      <c r="X4549" t="s">
        <v>42</v>
      </c>
      <c r="AC4549" t="s">
        <v>42</v>
      </c>
      <c r="AL4549" t="s">
        <v>43</v>
      </c>
    </row>
    <row r="4550" spans="1:38" x14ac:dyDescent="0.25">
      <c r="A4550">
        <v>4548</v>
      </c>
      <c r="B4550" t="s">
        <v>10769</v>
      </c>
      <c r="C4550" s="6" t="s">
        <v>3681</v>
      </c>
      <c r="D4550">
        <v>40</v>
      </c>
      <c r="E4550" t="s">
        <v>46</v>
      </c>
      <c r="F4550" t="s">
        <v>55</v>
      </c>
      <c r="G4550" t="s">
        <v>305</v>
      </c>
      <c r="J4550" t="s">
        <v>93</v>
      </c>
      <c r="K4550" t="s">
        <v>93</v>
      </c>
      <c r="L4550" t="s">
        <v>50</v>
      </c>
      <c r="S4550" t="s">
        <v>10770</v>
      </c>
      <c r="AC4550" t="s">
        <v>42</v>
      </c>
      <c r="AD4550" t="s">
        <v>42</v>
      </c>
      <c r="AL4550" t="s">
        <v>43</v>
      </c>
    </row>
    <row r="4551" spans="1:38" x14ac:dyDescent="0.25">
      <c r="A4551">
        <v>4549</v>
      </c>
      <c r="B4551" t="s">
        <v>10771</v>
      </c>
      <c r="C4551" s="6" t="s">
        <v>10772</v>
      </c>
      <c r="D4551">
        <v>34</v>
      </c>
      <c r="E4551" t="s">
        <v>54</v>
      </c>
      <c r="F4551" t="s">
        <v>55</v>
      </c>
      <c r="G4551" t="s">
        <v>81</v>
      </c>
      <c r="H4551" t="s">
        <v>82</v>
      </c>
      <c r="J4551" t="s">
        <v>81</v>
      </c>
      <c r="K4551" t="s">
        <v>82</v>
      </c>
      <c r="L4551" t="s">
        <v>70</v>
      </c>
      <c r="N4551" t="s">
        <v>83</v>
      </c>
      <c r="O4551" t="s">
        <v>70</v>
      </c>
      <c r="S4551" t="s">
        <v>10226</v>
      </c>
      <c r="AI4551" t="s">
        <v>10227</v>
      </c>
      <c r="AL4551" t="s">
        <v>43</v>
      </c>
    </row>
    <row r="4552" spans="1:38" x14ac:dyDescent="0.25">
      <c r="A4552">
        <v>4550</v>
      </c>
      <c r="B4552" t="s">
        <v>10773</v>
      </c>
      <c r="C4552" s="6" t="s">
        <v>2093</v>
      </c>
      <c r="D4552">
        <v>41</v>
      </c>
      <c r="E4552" t="s">
        <v>54</v>
      </c>
      <c r="F4552" t="s">
        <v>55</v>
      </c>
      <c r="G4552" t="s">
        <v>178</v>
      </c>
      <c r="H4552" t="s">
        <v>82</v>
      </c>
      <c r="I4552" t="s">
        <v>57</v>
      </c>
      <c r="J4552" t="s">
        <v>178</v>
      </c>
      <c r="K4552" t="s">
        <v>82</v>
      </c>
      <c r="L4552" t="s">
        <v>70</v>
      </c>
      <c r="O4552" t="s">
        <v>70</v>
      </c>
      <c r="P4552" t="s">
        <v>178</v>
      </c>
      <c r="Q4552" t="s">
        <v>82</v>
      </c>
      <c r="R4552" t="s">
        <v>57</v>
      </c>
      <c r="S4552" t="s">
        <v>10774</v>
      </c>
      <c r="Y4552" t="s">
        <v>42</v>
      </c>
      <c r="AC4552" t="s">
        <v>42</v>
      </c>
      <c r="AG4552" t="s">
        <v>42</v>
      </c>
      <c r="AI4552" t="s">
        <v>3432</v>
      </c>
      <c r="AJ4552" t="s">
        <v>42</v>
      </c>
      <c r="AK4552" t="s">
        <v>42</v>
      </c>
      <c r="AL4552" t="s">
        <v>43</v>
      </c>
    </row>
    <row r="4553" spans="1:38" x14ac:dyDescent="0.25">
      <c r="A4553">
        <v>4551</v>
      </c>
      <c r="B4553" t="s">
        <v>10775</v>
      </c>
      <c r="C4553" s="6" t="s">
        <v>776</v>
      </c>
      <c r="D4553">
        <v>40</v>
      </c>
      <c r="E4553" t="s">
        <v>46</v>
      </c>
      <c r="F4553" t="s">
        <v>55</v>
      </c>
      <c r="G4553" t="s">
        <v>136</v>
      </c>
      <c r="H4553" t="s">
        <v>137</v>
      </c>
      <c r="I4553" t="s">
        <v>57</v>
      </c>
      <c r="J4553" t="s">
        <v>136</v>
      </c>
      <c r="K4553" t="s">
        <v>137</v>
      </c>
      <c r="L4553" t="s">
        <v>70</v>
      </c>
      <c r="N4553" t="s">
        <v>350</v>
      </c>
      <c r="O4553" t="s">
        <v>70</v>
      </c>
      <c r="P4553" t="s">
        <v>136</v>
      </c>
      <c r="Q4553" t="s">
        <v>137</v>
      </c>
      <c r="R4553" t="s">
        <v>57</v>
      </c>
      <c r="S4553" t="s">
        <v>10776</v>
      </c>
      <c r="V4553" t="s">
        <v>42</v>
      </c>
      <c r="W4553" t="s">
        <v>42</v>
      </c>
      <c r="AC4553" t="s">
        <v>42</v>
      </c>
      <c r="AL4553" t="s">
        <v>43</v>
      </c>
    </row>
    <row r="4554" spans="1:38" x14ac:dyDescent="0.25">
      <c r="A4554">
        <v>4552</v>
      </c>
      <c r="B4554" t="s">
        <v>10777</v>
      </c>
      <c r="C4554" s="6" t="s">
        <v>6769</v>
      </c>
      <c r="D4554">
        <v>60</v>
      </c>
      <c r="E4554" t="s">
        <v>46</v>
      </c>
      <c r="F4554" t="s">
        <v>55</v>
      </c>
      <c r="G4554" t="s">
        <v>238</v>
      </c>
      <c r="H4554" t="s">
        <v>93</v>
      </c>
      <c r="J4554" t="s">
        <v>238</v>
      </c>
      <c r="K4554" t="s">
        <v>93</v>
      </c>
      <c r="L4554" t="s">
        <v>70</v>
      </c>
      <c r="N4554" t="s">
        <v>102</v>
      </c>
      <c r="O4554" t="s">
        <v>70</v>
      </c>
      <c r="S4554" t="s">
        <v>10778</v>
      </c>
      <c r="Y4554" t="s">
        <v>42</v>
      </c>
      <c r="Z4554" t="s">
        <v>42</v>
      </c>
      <c r="AC4554" t="s">
        <v>42</v>
      </c>
      <c r="AL4554" t="s">
        <v>43</v>
      </c>
    </row>
    <row r="4555" spans="1:38" x14ac:dyDescent="0.25">
      <c r="A4555">
        <v>4553</v>
      </c>
      <c r="B4555" t="s">
        <v>10779</v>
      </c>
      <c r="C4555" s="6" t="s">
        <v>2187</v>
      </c>
      <c r="D4555">
        <v>60</v>
      </c>
      <c r="E4555" t="s">
        <v>46</v>
      </c>
      <c r="F4555" t="s">
        <v>55</v>
      </c>
      <c r="G4555" t="s">
        <v>178</v>
      </c>
      <c r="H4555" t="s">
        <v>82</v>
      </c>
      <c r="I4555" t="s">
        <v>57</v>
      </c>
      <c r="J4555" t="s">
        <v>178</v>
      </c>
      <c r="K4555" t="s">
        <v>82</v>
      </c>
      <c r="L4555" t="s">
        <v>70</v>
      </c>
      <c r="N4555" t="s">
        <v>59</v>
      </c>
      <c r="O4555" t="s">
        <v>70</v>
      </c>
      <c r="P4555" t="s">
        <v>178</v>
      </c>
      <c r="Q4555" t="s">
        <v>82</v>
      </c>
      <c r="R4555" t="s">
        <v>57</v>
      </c>
      <c r="S4555" t="s">
        <v>10780</v>
      </c>
      <c r="U4555" t="s">
        <v>42</v>
      </c>
      <c r="AA4555" t="s">
        <v>42</v>
      </c>
      <c r="AF4555" t="s">
        <v>42</v>
      </c>
      <c r="AL4555" t="s">
        <v>43</v>
      </c>
    </row>
    <row r="4556" spans="1:38" x14ac:dyDescent="0.25">
      <c r="A4556">
        <v>4554</v>
      </c>
      <c r="B4556" t="s">
        <v>10781</v>
      </c>
      <c r="C4556" s="6" t="s">
        <v>3522</v>
      </c>
      <c r="D4556">
        <v>46</v>
      </c>
      <c r="E4556" t="s">
        <v>46</v>
      </c>
      <c r="F4556" t="s">
        <v>55</v>
      </c>
      <c r="G4556" t="s">
        <v>422</v>
      </c>
      <c r="H4556" t="s">
        <v>82</v>
      </c>
      <c r="I4556" t="s">
        <v>57</v>
      </c>
      <c r="J4556" t="s">
        <v>422</v>
      </c>
      <c r="K4556" t="s">
        <v>82</v>
      </c>
      <c r="L4556" t="s">
        <v>70</v>
      </c>
      <c r="N4556" t="s">
        <v>59</v>
      </c>
      <c r="O4556" t="s">
        <v>70</v>
      </c>
      <c r="P4556" t="s">
        <v>422</v>
      </c>
      <c r="Q4556" t="s">
        <v>82</v>
      </c>
      <c r="S4556" t="s">
        <v>10782</v>
      </c>
      <c r="W4556" t="s">
        <v>42</v>
      </c>
      <c r="AK4556" t="s">
        <v>42</v>
      </c>
      <c r="AL4556" t="s">
        <v>43</v>
      </c>
    </row>
    <row r="4557" spans="1:38" x14ac:dyDescent="0.25">
      <c r="A4557">
        <v>4555</v>
      </c>
      <c r="B4557" t="s">
        <v>10783</v>
      </c>
      <c r="C4557" s="6" t="s">
        <v>3640</v>
      </c>
      <c r="D4557">
        <v>33</v>
      </c>
      <c r="E4557" t="s">
        <v>46</v>
      </c>
      <c r="F4557" t="s">
        <v>55</v>
      </c>
      <c r="G4557" t="s">
        <v>341</v>
      </c>
      <c r="H4557" t="s">
        <v>101</v>
      </c>
      <c r="I4557" t="s">
        <v>57</v>
      </c>
      <c r="J4557" t="s">
        <v>341</v>
      </c>
      <c r="L4557" t="s">
        <v>50</v>
      </c>
      <c r="N4557" t="s">
        <v>69</v>
      </c>
      <c r="O4557" t="s">
        <v>287</v>
      </c>
      <c r="P4557" t="s">
        <v>279</v>
      </c>
      <c r="S4557" t="s">
        <v>10784</v>
      </c>
      <c r="U4557" t="s">
        <v>42</v>
      </c>
      <c r="W4557" t="s">
        <v>42</v>
      </c>
      <c r="AA4557" t="s">
        <v>42</v>
      </c>
      <c r="AK4557" t="s">
        <v>42</v>
      </c>
      <c r="AL4557" t="s">
        <v>43</v>
      </c>
    </row>
    <row r="4558" spans="1:38" x14ac:dyDescent="0.25">
      <c r="A4558">
        <v>4556</v>
      </c>
      <c r="B4558" t="s">
        <v>10785</v>
      </c>
      <c r="C4558" s="6" t="s">
        <v>1031</v>
      </c>
      <c r="D4558">
        <v>57</v>
      </c>
      <c r="E4558" t="s">
        <v>54</v>
      </c>
      <c r="F4558" t="s">
        <v>55</v>
      </c>
      <c r="G4558" t="s">
        <v>146</v>
      </c>
      <c r="H4558" t="s">
        <v>49</v>
      </c>
      <c r="I4558" t="s">
        <v>57</v>
      </c>
      <c r="J4558" t="s">
        <v>146</v>
      </c>
      <c r="K4558" t="s">
        <v>49</v>
      </c>
      <c r="L4558" t="s">
        <v>50</v>
      </c>
      <c r="N4558" t="s">
        <v>59</v>
      </c>
      <c r="O4558" t="s">
        <v>287</v>
      </c>
      <c r="P4558" t="s">
        <v>146</v>
      </c>
      <c r="Q4558" t="s">
        <v>49</v>
      </c>
      <c r="R4558" t="s">
        <v>57</v>
      </c>
      <c r="S4558" t="s">
        <v>1631</v>
      </c>
      <c r="V4558" t="s">
        <v>42</v>
      </c>
      <c r="AL4558" t="s">
        <v>43</v>
      </c>
    </row>
    <row r="4559" spans="1:38" x14ac:dyDescent="0.25">
      <c r="A4559">
        <v>4557</v>
      </c>
      <c r="B4559" t="s">
        <v>10786</v>
      </c>
      <c r="C4559" s="6" t="s">
        <v>2659</v>
      </c>
      <c r="D4559">
        <v>29</v>
      </c>
      <c r="E4559" t="s">
        <v>46</v>
      </c>
      <c r="F4559" t="s">
        <v>55</v>
      </c>
      <c r="G4559" t="s">
        <v>503</v>
      </c>
      <c r="H4559" t="s">
        <v>82</v>
      </c>
      <c r="I4559" t="s">
        <v>57</v>
      </c>
      <c r="J4559" t="s">
        <v>503</v>
      </c>
      <c r="K4559" t="s">
        <v>82</v>
      </c>
      <c r="L4559" t="s">
        <v>70</v>
      </c>
      <c r="N4559" t="s">
        <v>59</v>
      </c>
      <c r="O4559" t="s">
        <v>110</v>
      </c>
      <c r="P4559" t="s">
        <v>503</v>
      </c>
      <c r="Q4559" t="s">
        <v>82</v>
      </c>
      <c r="R4559" t="s">
        <v>57</v>
      </c>
      <c r="S4559" t="s">
        <v>412</v>
      </c>
      <c r="W4559" t="s">
        <v>42</v>
      </c>
      <c r="AL4559" t="s">
        <v>43</v>
      </c>
    </row>
    <row r="4560" spans="1:38" x14ac:dyDescent="0.25">
      <c r="A4560">
        <v>4558</v>
      </c>
      <c r="B4560" t="s">
        <v>10787</v>
      </c>
      <c r="C4560" s="6" t="s">
        <v>8184</v>
      </c>
      <c r="D4560">
        <v>32</v>
      </c>
      <c r="E4560" t="s">
        <v>46</v>
      </c>
      <c r="F4560" t="s">
        <v>55</v>
      </c>
      <c r="G4560" t="s">
        <v>3556</v>
      </c>
      <c r="H4560" t="s">
        <v>251</v>
      </c>
      <c r="I4560" t="s">
        <v>57</v>
      </c>
      <c r="J4560" t="s">
        <v>3556</v>
      </c>
      <c r="K4560" t="s">
        <v>251</v>
      </c>
      <c r="L4560" t="s">
        <v>70</v>
      </c>
      <c r="O4560" t="s">
        <v>70</v>
      </c>
      <c r="P4560" t="s">
        <v>3556</v>
      </c>
      <c r="Q4560" t="s">
        <v>251</v>
      </c>
      <c r="R4560" t="s">
        <v>57</v>
      </c>
      <c r="S4560" t="s">
        <v>828</v>
      </c>
      <c r="U4560" t="s">
        <v>42</v>
      </c>
      <c r="W4560" t="s">
        <v>42</v>
      </c>
      <c r="AK4560" t="s">
        <v>42</v>
      </c>
      <c r="AL4560" t="s">
        <v>43</v>
      </c>
    </row>
    <row r="4561" spans="1:38" x14ac:dyDescent="0.25">
      <c r="A4561">
        <v>4559</v>
      </c>
      <c r="B4561" t="s">
        <v>10788</v>
      </c>
      <c r="C4561" s="6" t="s">
        <v>1737</v>
      </c>
      <c r="D4561">
        <v>27</v>
      </c>
      <c r="E4561" t="s">
        <v>46</v>
      </c>
      <c r="F4561" t="s">
        <v>55</v>
      </c>
      <c r="G4561" t="s">
        <v>107</v>
      </c>
      <c r="H4561" t="s">
        <v>49</v>
      </c>
      <c r="I4561" t="s">
        <v>57</v>
      </c>
      <c r="J4561" t="s">
        <v>107</v>
      </c>
      <c r="K4561" t="s">
        <v>49</v>
      </c>
      <c r="L4561" t="s">
        <v>70</v>
      </c>
      <c r="N4561" t="s">
        <v>59</v>
      </c>
      <c r="O4561" t="s">
        <v>70</v>
      </c>
      <c r="P4561" t="s">
        <v>107</v>
      </c>
      <c r="Q4561" t="s">
        <v>49</v>
      </c>
      <c r="R4561" t="s">
        <v>57</v>
      </c>
      <c r="S4561" t="s">
        <v>10789</v>
      </c>
      <c r="U4561" t="s">
        <v>42</v>
      </c>
      <c r="V4561" t="s">
        <v>42</v>
      </c>
      <c r="W4561" t="s">
        <v>42</v>
      </c>
      <c r="AL4561" t="s">
        <v>43</v>
      </c>
    </row>
    <row r="4562" spans="1:38" x14ac:dyDescent="0.25">
      <c r="A4562">
        <v>4560</v>
      </c>
      <c r="B4562" t="s">
        <v>10790</v>
      </c>
      <c r="C4562" s="6" t="s">
        <v>2654</v>
      </c>
      <c r="D4562">
        <v>37</v>
      </c>
      <c r="E4562" t="s">
        <v>46</v>
      </c>
      <c r="F4562" t="s">
        <v>55</v>
      </c>
      <c r="G4562" t="s">
        <v>81</v>
      </c>
      <c r="H4562" t="s">
        <v>82</v>
      </c>
      <c r="I4562" t="s">
        <v>57</v>
      </c>
      <c r="J4562" t="s">
        <v>81</v>
      </c>
      <c r="K4562" t="s">
        <v>82</v>
      </c>
      <c r="L4562" t="s">
        <v>70</v>
      </c>
      <c r="N4562" t="s">
        <v>350</v>
      </c>
      <c r="O4562" t="s">
        <v>70</v>
      </c>
      <c r="P4562" t="s">
        <v>81</v>
      </c>
      <c r="Q4562" t="s">
        <v>82</v>
      </c>
      <c r="R4562" t="s">
        <v>57</v>
      </c>
      <c r="S4562" t="s">
        <v>10791</v>
      </c>
      <c r="U4562" t="s">
        <v>42</v>
      </c>
      <c r="W4562" t="s">
        <v>42</v>
      </c>
      <c r="AC4562" t="s">
        <v>42</v>
      </c>
      <c r="AL4562" t="s">
        <v>43</v>
      </c>
    </row>
    <row r="4563" spans="1:38" x14ac:dyDescent="0.25">
      <c r="A4563">
        <v>4561</v>
      </c>
      <c r="B4563" t="s">
        <v>10792</v>
      </c>
      <c r="C4563" s="6" t="s">
        <v>8090</v>
      </c>
      <c r="D4563">
        <v>66</v>
      </c>
      <c r="E4563" t="s">
        <v>54</v>
      </c>
      <c r="F4563" t="s">
        <v>55</v>
      </c>
      <c r="G4563" t="s">
        <v>136</v>
      </c>
      <c r="J4563" t="s">
        <v>136</v>
      </c>
      <c r="K4563" t="s">
        <v>137</v>
      </c>
      <c r="L4563" t="s">
        <v>70</v>
      </c>
      <c r="N4563" t="s">
        <v>1760</v>
      </c>
      <c r="O4563" t="s">
        <v>70</v>
      </c>
      <c r="S4563" t="s">
        <v>4981</v>
      </c>
      <c r="T4563" t="s">
        <v>1833</v>
      </c>
      <c r="Y4563" t="s">
        <v>42</v>
      </c>
      <c r="AI4563" t="s">
        <v>5836</v>
      </c>
      <c r="AL4563" t="s">
        <v>43</v>
      </c>
    </row>
    <row r="4564" spans="1:38" x14ac:dyDescent="0.25">
      <c r="A4564">
        <v>4562</v>
      </c>
      <c r="B4564" t="s">
        <v>10793</v>
      </c>
      <c r="C4564" s="6" t="s">
        <v>2211</v>
      </c>
      <c r="D4564">
        <v>57</v>
      </c>
      <c r="E4564" t="s">
        <v>46</v>
      </c>
      <c r="F4564" t="s">
        <v>55</v>
      </c>
      <c r="G4564" t="s">
        <v>2091</v>
      </c>
      <c r="H4564" t="s">
        <v>82</v>
      </c>
      <c r="I4564" t="s">
        <v>57</v>
      </c>
      <c r="J4564" t="s">
        <v>2091</v>
      </c>
      <c r="L4564" t="s">
        <v>70</v>
      </c>
      <c r="N4564" t="s">
        <v>59</v>
      </c>
      <c r="O4564" t="s">
        <v>60</v>
      </c>
      <c r="P4564" t="s">
        <v>61</v>
      </c>
      <c r="S4564" t="s">
        <v>2987</v>
      </c>
      <c r="U4564" t="s">
        <v>42</v>
      </c>
      <c r="Y4564" t="s">
        <v>42</v>
      </c>
      <c r="AK4564" t="s">
        <v>42</v>
      </c>
      <c r="AL4564" t="s">
        <v>43</v>
      </c>
    </row>
    <row r="4565" spans="1:38" x14ac:dyDescent="0.25">
      <c r="A4565">
        <v>4563</v>
      </c>
      <c r="B4565" t="s">
        <v>10794</v>
      </c>
      <c r="C4565" s="6" t="s">
        <v>981</v>
      </c>
      <c r="D4565">
        <v>39</v>
      </c>
      <c r="E4565" t="s">
        <v>54</v>
      </c>
      <c r="F4565" t="s">
        <v>55</v>
      </c>
      <c r="G4565" t="s">
        <v>944</v>
      </c>
      <c r="H4565" t="s">
        <v>101</v>
      </c>
      <c r="I4565" t="s">
        <v>57</v>
      </c>
      <c r="J4565" t="s">
        <v>944</v>
      </c>
      <c r="L4565" t="s">
        <v>70</v>
      </c>
      <c r="N4565" t="s">
        <v>170</v>
      </c>
      <c r="O4565" t="s">
        <v>70</v>
      </c>
      <c r="P4565" t="s">
        <v>944</v>
      </c>
      <c r="S4565" t="s">
        <v>10795</v>
      </c>
      <c r="W4565" t="s">
        <v>42</v>
      </c>
      <c r="AC4565" t="s">
        <v>42</v>
      </c>
      <c r="AK4565" t="s">
        <v>42</v>
      </c>
      <c r="AL4565" t="s">
        <v>43</v>
      </c>
    </row>
    <row r="4566" spans="1:38" x14ac:dyDescent="0.25">
      <c r="A4566">
        <v>4564</v>
      </c>
      <c r="B4566" t="s">
        <v>10796</v>
      </c>
      <c r="C4566" s="6" t="s">
        <v>2919</v>
      </c>
      <c r="D4566">
        <v>51</v>
      </c>
      <c r="E4566" t="s">
        <v>46</v>
      </c>
      <c r="F4566" t="s">
        <v>55</v>
      </c>
      <c r="G4566" t="s">
        <v>10797</v>
      </c>
      <c r="H4566" t="s">
        <v>202</v>
      </c>
      <c r="I4566" t="s">
        <v>57</v>
      </c>
      <c r="J4566" t="s">
        <v>10797</v>
      </c>
      <c r="K4566" t="s">
        <v>202</v>
      </c>
      <c r="L4566" t="s">
        <v>70</v>
      </c>
      <c r="N4566" t="s">
        <v>350</v>
      </c>
      <c r="O4566" t="s">
        <v>70</v>
      </c>
      <c r="P4566" t="s">
        <v>10797</v>
      </c>
      <c r="Q4566" t="s">
        <v>202</v>
      </c>
      <c r="S4566" t="s">
        <v>10798</v>
      </c>
      <c r="U4566" t="s">
        <v>42</v>
      </c>
      <c r="W4566" t="s">
        <v>42</v>
      </c>
      <c r="AK4566" t="s">
        <v>42</v>
      </c>
      <c r="AL4566" t="s">
        <v>43</v>
      </c>
    </row>
    <row r="4567" spans="1:38" x14ac:dyDescent="0.25">
      <c r="A4567">
        <v>4565</v>
      </c>
      <c r="B4567" t="s">
        <v>10799</v>
      </c>
      <c r="C4567" s="6" t="s">
        <v>1711</v>
      </c>
      <c r="D4567">
        <v>30</v>
      </c>
      <c r="E4567" t="s">
        <v>54</v>
      </c>
      <c r="F4567" t="s">
        <v>106</v>
      </c>
      <c r="G4567" t="s">
        <v>146</v>
      </c>
      <c r="H4567" t="s">
        <v>49</v>
      </c>
      <c r="J4567" t="s">
        <v>146</v>
      </c>
      <c r="K4567" t="s">
        <v>49</v>
      </c>
      <c r="L4567" t="s">
        <v>70</v>
      </c>
      <c r="N4567" t="s">
        <v>59</v>
      </c>
      <c r="O4567" t="s">
        <v>70</v>
      </c>
      <c r="S4567" t="s">
        <v>784</v>
      </c>
      <c r="U4567" t="s">
        <v>42</v>
      </c>
      <c r="V4567" t="s">
        <v>42</v>
      </c>
      <c r="AL4567" t="s">
        <v>43</v>
      </c>
    </row>
    <row r="4568" spans="1:38" x14ac:dyDescent="0.25">
      <c r="A4568">
        <v>4566</v>
      </c>
      <c r="B4568" t="s">
        <v>10800</v>
      </c>
      <c r="C4568" s="6" t="s">
        <v>2220</v>
      </c>
      <c r="D4568">
        <v>35</v>
      </c>
      <c r="E4568" t="s">
        <v>54</v>
      </c>
      <c r="F4568" t="s">
        <v>55</v>
      </c>
      <c r="G4568" t="s">
        <v>136</v>
      </c>
      <c r="H4568" t="s">
        <v>137</v>
      </c>
      <c r="I4568" t="s">
        <v>57</v>
      </c>
      <c r="J4568" t="s">
        <v>93</v>
      </c>
      <c r="K4568" t="s">
        <v>93</v>
      </c>
      <c r="L4568" t="s">
        <v>50</v>
      </c>
      <c r="N4568" t="s">
        <v>166</v>
      </c>
      <c r="O4568" t="s">
        <v>287</v>
      </c>
      <c r="P4568" t="s">
        <v>136</v>
      </c>
      <c r="Q4568" t="s">
        <v>137</v>
      </c>
      <c r="S4568" t="s">
        <v>10801</v>
      </c>
      <c r="V4568" t="s">
        <v>42</v>
      </c>
      <c r="W4568" t="s">
        <v>42</v>
      </c>
      <c r="AK4568" t="s">
        <v>42</v>
      </c>
      <c r="AL4568" t="s">
        <v>43</v>
      </c>
    </row>
    <row r="4569" spans="1:38" x14ac:dyDescent="0.25">
      <c r="A4569">
        <v>4567</v>
      </c>
      <c r="B4569" t="s">
        <v>10802</v>
      </c>
      <c r="C4569" s="6" t="s">
        <v>3581</v>
      </c>
      <c r="D4569">
        <v>53</v>
      </c>
      <c r="E4569" t="s">
        <v>46</v>
      </c>
      <c r="F4569" t="s">
        <v>55</v>
      </c>
      <c r="G4569" t="s">
        <v>2000</v>
      </c>
      <c r="H4569" t="s">
        <v>137</v>
      </c>
      <c r="I4569" t="s">
        <v>57</v>
      </c>
      <c r="J4569" t="s">
        <v>2000</v>
      </c>
      <c r="K4569" t="s">
        <v>137</v>
      </c>
      <c r="L4569" t="s">
        <v>70</v>
      </c>
      <c r="N4569" t="s">
        <v>59</v>
      </c>
      <c r="O4569" t="s">
        <v>70</v>
      </c>
      <c r="P4569" t="s">
        <v>2000</v>
      </c>
      <c r="Q4569" t="s">
        <v>137</v>
      </c>
      <c r="S4569" t="s">
        <v>10803</v>
      </c>
      <c r="T4569" t="s">
        <v>3335</v>
      </c>
      <c r="Y4569" t="s">
        <v>42</v>
      </c>
      <c r="AD4569" t="s">
        <v>42</v>
      </c>
      <c r="AK4569" t="s">
        <v>42</v>
      </c>
      <c r="AL4569" t="s">
        <v>43</v>
      </c>
    </row>
    <row r="4570" spans="1:38" x14ac:dyDescent="0.25">
      <c r="A4570">
        <v>4568</v>
      </c>
      <c r="B4570" t="s">
        <v>10804</v>
      </c>
      <c r="C4570" s="6" t="s">
        <v>9637</v>
      </c>
      <c r="D4570">
        <v>40</v>
      </c>
      <c r="E4570" t="s">
        <v>46</v>
      </c>
      <c r="F4570" t="s">
        <v>55</v>
      </c>
      <c r="G4570" t="s">
        <v>422</v>
      </c>
      <c r="H4570" t="s">
        <v>82</v>
      </c>
      <c r="I4570" t="s">
        <v>57</v>
      </c>
      <c r="J4570" t="s">
        <v>422</v>
      </c>
      <c r="K4570" t="s">
        <v>82</v>
      </c>
      <c r="L4570" t="s">
        <v>70</v>
      </c>
      <c r="N4570" t="s">
        <v>59</v>
      </c>
      <c r="O4570" t="s">
        <v>70</v>
      </c>
      <c r="P4570" t="s">
        <v>422</v>
      </c>
      <c r="Q4570" t="s">
        <v>82</v>
      </c>
      <c r="R4570" t="s">
        <v>57</v>
      </c>
      <c r="S4570" t="s">
        <v>10805</v>
      </c>
      <c r="W4570" t="s">
        <v>42</v>
      </c>
      <c r="AA4570" t="s">
        <v>42</v>
      </c>
      <c r="AC4570" t="s">
        <v>42</v>
      </c>
      <c r="AL4570" t="s">
        <v>43</v>
      </c>
    </row>
    <row r="4571" spans="1:38" x14ac:dyDescent="0.25">
      <c r="A4571">
        <v>4569</v>
      </c>
      <c r="B4571" t="s">
        <v>10806</v>
      </c>
      <c r="C4571" s="6" t="s">
        <v>2961</v>
      </c>
      <c r="D4571">
        <v>46</v>
      </c>
      <c r="E4571" t="s">
        <v>46</v>
      </c>
      <c r="F4571" t="s">
        <v>55</v>
      </c>
      <c r="J4571" t="s">
        <v>10807</v>
      </c>
      <c r="O4571" t="s">
        <v>70</v>
      </c>
      <c r="S4571" t="s">
        <v>10808</v>
      </c>
      <c r="AA4571" t="s">
        <v>42</v>
      </c>
      <c r="AI4571" t="s">
        <v>4227</v>
      </c>
      <c r="AK4571" t="s">
        <v>1013</v>
      </c>
    </row>
    <row r="4572" spans="1:38" x14ac:dyDescent="0.25">
      <c r="A4572">
        <v>4570</v>
      </c>
      <c r="B4572" t="s">
        <v>10809</v>
      </c>
      <c r="C4572" s="6" t="s">
        <v>8503</v>
      </c>
      <c r="D4572">
        <v>51</v>
      </c>
      <c r="E4572" t="s">
        <v>46</v>
      </c>
      <c r="F4572" t="s">
        <v>47</v>
      </c>
      <c r="G4572" t="s">
        <v>165</v>
      </c>
      <c r="H4572" t="s">
        <v>93</v>
      </c>
      <c r="I4572" t="s">
        <v>57</v>
      </c>
      <c r="J4572" t="s">
        <v>165</v>
      </c>
      <c r="L4572" t="s">
        <v>34</v>
      </c>
      <c r="M4572" t="s">
        <v>5756</v>
      </c>
      <c r="N4572" t="s">
        <v>59</v>
      </c>
      <c r="O4572" t="s">
        <v>287</v>
      </c>
      <c r="P4572" t="s">
        <v>165</v>
      </c>
      <c r="S4572" t="s">
        <v>10810</v>
      </c>
      <c r="V4572" t="s">
        <v>42</v>
      </c>
      <c r="AA4572" t="s">
        <v>42</v>
      </c>
      <c r="AG4572" t="s">
        <v>42</v>
      </c>
      <c r="AJ4572" t="s">
        <v>42</v>
      </c>
      <c r="AK4572" t="s">
        <v>42</v>
      </c>
      <c r="AL4572" t="s">
        <v>43</v>
      </c>
    </row>
    <row r="4573" spans="1:38" x14ac:dyDescent="0.25">
      <c r="A4573">
        <v>4571</v>
      </c>
      <c r="B4573" t="s">
        <v>10811</v>
      </c>
      <c r="C4573" s="6" t="s">
        <v>4150</v>
      </c>
      <c r="D4573">
        <v>35</v>
      </c>
      <c r="E4573" t="s">
        <v>46</v>
      </c>
      <c r="F4573" t="s">
        <v>55</v>
      </c>
      <c r="G4573" t="s">
        <v>422</v>
      </c>
      <c r="H4573" t="s">
        <v>82</v>
      </c>
      <c r="I4573" t="s">
        <v>57</v>
      </c>
      <c r="J4573" t="s">
        <v>422</v>
      </c>
      <c r="L4573" t="s">
        <v>70</v>
      </c>
      <c r="N4573" t="s">
        <v>59</v>
      </c>
      <c r="O4573" t="s">
        <v>70</v>
      </c>
      <c r="P4573" t="s">
        <v>422</v>
      </c>
      <c r="S4573" t="s">
        <v>7170</v>
      </c>
      <c r="U4573" t="s">
        <v>42</v>
      </c>
      <c r="V4573" t="s">
        <v>42</v>
      </c>
      <c r="W4573" t="s">
        <v>42</v>
      </c>
      <c r="AK4573" t="s">
        <v>42</v>
      </c>
      <c r="AL4573" t="s">
        <v>43</v>
      </c>
    </row>
    <row r="4574" spans="1:38" x14ac:dyDescent="0.25">
      <c r="A4574">
        <v>4572</v>
      </c>
      <c r="B4574" t="s">
        <v>10812</v>
      </c>
      <c r="C4574" s="6" t="s">
        <v>2672</v>
      </c>
      <c r="D4574">
        <v>19</v>
      </c>
      <c r="E4574" t="s">
        <v>46</v>
      </c>
      <c r="F4574" t="s">
        <v>55</v>
      </c>
      <c r="G4574" t="s">
        <v>1496</v>
      </c>
      <c r="H4574" t="s">
        <v>101</v>
      </c>
      <c r="I4574" t="s">
        <v>57</v>
      </c>
      <c r="J4574" t="s">
        <v>1496</v>
      </c>
      <c r="K4574" t="s">
        <v>101</v>
      </c>
      <c r="L4574" t="s">
        <v>70</v>
      </c>
      <c r="N4574" t="s">
        <v>59</v>
      </c>
      <c r="O4574" t="s">
        <v>70</v>
      </c>
      <c r="P4574" t="s">
        <v>1496</v>
      </c>
      <c r="Q4574" t="s">
        <v>101</v>
      </c>
      <c r="S4574" t="s">
        <v>10813</v>
      </c>
      <c r="V4574" t="s">
        <v>42</v>
      </c>
      <c r="W4574" t="s">
        <v>42</v>
      </c>
      <c r="X4574" t="s">
        <v>42</v>
      </c>
      <c r="AK4574" t="s">
        <v>42</v>
      </c>
      <c r="AL4574" t="s">
        <v>43</v>
      </c>
    </row>
    <row r="4575" spans="1:38" x14ac:dyDescent="0.25">
      <c r="A4575">
        <v>4573</v>
      </c>
      <c r="B4575" t="s">
        <v>10814</v>
      </c>
      <c r="C4575" s="6" t="s">
        <v>10815</v>
      </c>
      <c r="D4575">
        <v>29</v>
      </c>
      <c r="E4575" t="s">
        <v>54</v>
      </c>
      <c r="F4575" t="s">
        <v>47</v>
      </c>
      <c r="G4575" t="s">
        <v>48</v>
      </c>
      <c r="J4575" t="s">
        <v>48</v>
      </c>
      <c r="L4575" t="s">
        <v>70</v>
      </c>
      <c r="N4575" t="s">
        <v>59</v>
      </c>
      <c r="O4575" t="s">
        <v>70</v>
      </c>
      <c r="S4575" t="s">
        <v>10816</v>
      </c>
      <c r="U4575" t="s">
        <v>42</v>
      </c>
      <c r="V4575" t="s">
        <v>42</v>
      </c>
      <c r="AL4575" t="s">
        <v>43</v>
      </c>
    </row>
    <row r="4576" spans="1:38" x14ac:dyDescent="0.25">
      <c r="A4576">
        <v>4574</v>
      </c>
      <c r="B4576" t="s">
        <v>10817</v>
      </c>
      <c r="C4576" s="6" t="s">
        <v>10818</v>
      </c>
      <c r="D4576">
        <v>64</v>
      </c>
      <c r="E4576" t="s">
        <v>46</v>
      </c>
      <c r="F4576" t="s">
        <v>47</v>
      </c>
      <c r="G4576" t="s">
        <v>2405</v>
      </c>
      <c r="H4576" t="s">
        <v>101</v>
      </c>
      <c r="J4576" t="s">
        <v>101</v>
      </c>
      <c r="K4576" t="s">
        <v>101</v>
      </c>
      <c r="L4576" t="s">
        <v>50</v>
      </c>
      <c r="N4576" t="s">
        <v>3512</v>
      </c>
      <c r="O4576" t="s">
        <v>70</v>
      </c>
      <c r="S4576" t="s">
        <v>10819</v>
      </c>
      <c r="V4576" t="s">
        <v>42</v>
      </c>
      <c r="AL4576" t="s">
        <v>43</v>
      </c>
    </row>
    <row r="4577" spans="1:38" x14ac:dyDescent="0.25">
      <c r="A4577">
        <v>4575</v>
      </c>
      <c r="B4577" t="s">
        <v>10820</v>
      </c>
      <c r="C4577" s="6" t="s">
        <v>1902</v>
      </c>
      <c r="D4577">
        <v>37</v>
      </c>
      <c r="E4577" t="s">
        <v>46</v>
      </c>
      <c r="F4577" t="s">
        <v>55</v>
      </c>
      <c r="G4577" t="s">
        <v>107</v>
      </c>
      <c r="H4577" t="s">
        <v>49</v>
      </c>
      <c r="I4577" t="s">
        <v>57</v>
      </c>
      <c r="J4577" t="s">
        <v>107</v>
      </c>
      <c r="K4577" t="s">
        <v>49</v>
      </c>
      <c r="L4577" t="s">
        <v>70</v>
      </c>
      <c r="O4577" t="s">
        <v>70</v>
      </c>
      <c r="P4577" t="s">
        <v>107</v>
      </c>
      <c r="Q4577" t="s">
        <v>49</v>
      </c>
      <c r="R4577" t="s">
        <v>57</v>
      </c>
      <c r="S4577" t="s">
        <v>10821</v>
      </c>
      <c r="V4577" t="s">
        <v>42</v>
      </c>
      <c r="W4577" t="s">
        <v>42</v>
      </c>
      <c r="AA4577" t="s">
        <v>42</v>
      </c>
      <c r="AK4577" t="s">
        <v>42</v>
      </c>
      <c r="AL4577" t="s">
        <v>43</v>
      </c>
    </row>
    <row r="4578" spans="1:38" x14ac:dyDescent="0.25">
      <c r="A4578">
        <v>4576</v>
      </c>
      <c r="B4578" t="s">
        <v>10822</v>
      </c>
      <c r="C4578" s="6" t="s">
        <v>10823</v>
      </c>
      <c r="D4578">
        <v>30</v>
      </c>
      <c r="E4578" t="s">
        <v>54</v>
      </c>
      <c r="F4578" t="s">
        <v>55</v>
      </c>
      <c r="G4578" t="s">
        <v>422</v>
      </c>
      <c r="J4578" t="s">
        <v>422</v>
      </c>
      <c r="K4578" t="s">
        <v>82</v>
      </c>
      <c r="L4578" t="s">
        <v>70</v>
      </c>
      <c r="N4578" t="s">
        <v>59</v>
      </c>
      <c r="O4578" t="s">
        <v>70</v>
      </c>
      <c r="S4578" t="s">
        <v>538</v>
      </c>
      <c r="U4578" t="s">
        <v>42</v>
      </c>
      <c r="AL4578" t="s">
        <v>43</v>
      </c>
    </row>
    <row r="4579" spans="1:38" x14ac:dyDescent="0.25">
      <c r="A4579">
        <v>4577</v>
      </c>
      <c r="B4579" t="s">
        <v>10824</v>
      </c>
      <c r="C4579" s="6" t="s">
        <v>10825</v>
      </c>
      <c r="D4579">
        <v>54</v>
      </c>
      <c r="E4579" t="s">
        <v>46</v>
      </c>
      <c r="F4579" t="s">
        <v>55</v>
      </c>
      <c r="G4579" t="s">
        <v>346</v>
      </c>
      <c r="H4579" t="s">
        <v>93</v>
      </c>
      <c r="I4579" t="s">
        <v>57</v>
      </c>
      <c r="J4579" t="s">
        <v>909</v>
      </c>
      <c r="K4579" t="s">
        <v>93</v>
      </c>
      <c r="L4579" t="s">
        <v>34</v>
      </c>
      <c r="N4579" t="s">
        <v>350</v>
      </c>
      <c r="O4579" t="s">
        <v>70</v>
      </c>
      <c r="P4579" t="s">
        <v>909</v>
      </c>
      <c r="Q4579" t="s">
        <v>93</v>
      </c>
      <c r="S4579" t="s">
        <v>10826</v>
      </c>
      <c r="U4579" t="s">
        <v>42</v>
      </c>
      <c r="W4579" t="s">
        <v>42</v>
      </c>
      <c r="AC4579" t="s">
        <v>42</v>
      </c>
      <c r="AF4579" t="s">
        <v>42</v>
      </c>
      <c r="AK4579" t="s">
        <v>42</v>
      </c>
      <c r="AL4579" t="s">
        <v>43</v>
      </c>
    </row>
    <row r="4580" spans="1:38" x14ac:dyDescent="0.25">
      <c r="A4580">
        <v>4578</v>
      </c>
      <c r="B4580" t="s">
        <v>10827</v>
      </c>
      <c r="C4580" s="6" t="s">
        <v>2268</v>
      </c>
      <c r="D4580">
        <v>45</v>
      </c>
      <c r="E4580" t="s">
        <v>46</v>
      </c>
      <c r="F4580" t="s">
        <v>55</v>
      </c>
      <c r="G4580" t="s">
        <v>357</v>
      </c>
      <c r="H4580" t="s">
        <v>93</v>
      </c>
      <c r="I4580" t="s">
        <v>57</v>
      </c>
      <c r="J4580" t="s">
        <v>151</v>
      </c>
      <c r="K4580" t="s">
        <v>93</v>
      </c>
      <c r="L4580" t="s">
        <v>50</v>
      </c>
      <c r="O4580" t="s">
        <v>70</v>
      </c>
      <c r="P4580" t="s">
        <v>357</v>
      </c>
      <c r="Q4580" t="s">
        <v>93</v>
      </c>
      <c r="R4580" t="s">
        <v>57</v>
      </c>
      <c r="S4580" t="s">
        <v>10828</v>
      </c>
      <c r="U4580" t="s">
        <v>42</v>
      </c>
      <c r="W4580" t="s">
        <v>42</v>
      </c>
      <c r="AK4580" t="s">
        <v>42</v>
      </c>
      <c r="AL4580" t="s">
        <v>43</v>
      </c>
    </row>
    <row r="4581" spans="1:38" x14ac:dyDescent="0.25">
      <c r="A4581">
        <v>4579</v>
      </c>
      <c r="B4581" t="s">
        <v>10829</v>
      </c>
      <c r="C4581" s="6" t="s">
        <v>3032</v>
      </c>
      <c r="D4581">
        <v>63</v>
      </c>
      <c r="E4581" t="s">
        <v>46</v>
      </c>
      <c r="F4581" t="s">
        <v>55</v>
      </c>
      <c r="J4581" t="s">
        <v>82</v>
      </c>
      <c r="K4581" t="s">
        <v>82</v>
      </c>
      <c r="L4581" t="s">
        <v>34</v>
      </c>
      <c r="M4581" t="s">
        <v>423</v>
      </c>
      <c r="N4581" t="s">
        <v>59</v>
      </c>
      <c r="O4581" t="s">
        <v>60</v>
      </c>
      <c r="S4581" t="s">
        <v>10830</v>
      </c>
      <c r="U4581" t="s">
        <v>42</v>
      </c>
      <c r="AH4581" t="s">
        <v>42</v>
      </c>
      <c r="AL4581" t="s">
        <v>43</v>
      </c>
    </row>
    <row r="4582" spans="1:38" x14ac:dyDescent="0.25">
      <c r="A4582">
        <v>4580</v>
      </c>
      <c r="B4582" t="s">
        <v>10831</v>
      </c>
      <c r="C4582" s="6" t="s">
        <v>10832</v>
      </c>
      <c r="D4582">
        <v>46</v>
      </c>
      <c r="E4582" t="s">
        <v>46</v>
      </c>
      <c r="F4582" t="s">
        <v>55</v>
      </c>
      <c r="G4582" t="s">
        <v>469</v>
      </c>
      <c r="H4582" t="s">
        <v>202</v>
      </c>
      <c r="I4582" t="s">
        <v>57</v>
      </c>
      <c r="J4582" t="s">
        <v>58</v>
      </c>
      <c r="K4582" t="s">
        <v>49</v>
      </c>
      <c r="L4582" t="s">
        <v>50</v>
      </c>
      <c r="O4582" t="s">
        <v>70</v>
      </c>
      <c r="P4582" t="s">
        <v>49</v>
      </c>
      <c r="S4582" t="s">
        <v>10833</v>
      </c>
      <c r="AD4582" t="s">
        <v>42</v>
      </c>
      <c r="AK4582" t="s">
        <v>42</v>
      </c>
      <c r="AL4582" t="s">
        <v>43</v>
      </c>
    </row>
    <row r="4583" spans="1:38" x14ac:dyDescent="0.25">
      <c r="A4583">
        <v>4581</v>
      </c>
      <c r="B4583" t="s">
        <v>10834</v>
      </c>
      <c r="C4583" s="6" t="s">
        <v>10835</v>
      </c>
      <c r="D4583">
        <v>22</v>
      </c>
      <c r="E4583" t="s">
        <v>46</v>
      </c>
      <c r="F4583" t="s">
        <v>55</v>
      </c>
      <c r="G4583" t="s">
        <v>683</v>
      </c>
      <c r="H4583" t="s">
        <v>49</v>
      </c>
      <c r="J4583" t="s">
        <v>683</v>
      </c>
      <c r="K4583" t="s">
        <v>49</v>
      </c>
      <c r="L4583" t="s">
        <v>70</v>
      </c>
      <c r="N4583" t="s">
        <v>102</v>
      </c>
      <c r="O4583" t="s">
        <v>70</v>
      </c>
      <c r="S4583" t="s">
        <v>6965</v>
      </c>
      <c r="Y4583" t="s">
        <v>42</v>
      </c>
      <c r="AA4583" t="s">
        <v>42</v>
      </c>
      <c r="AL4583" t="s">
        <v>43</v>
      </c>
    </row>
    <row r="4584" spans="1:38" x14ac:dyDescent="0.25">
      <c r="A4584">
        <v>4582</v>
      </c>
      <c r="B4584" t="s">
        <v>10836</v>
      </c>
      <c r="C4584" s="6" t="s">
        <v>10837</v>
      </c>
      <c r="D4584">
        <v>51</v>
      </c>
      <c r="E4584" t="s">
        <v>54</v>
      </c>
      <c r="F4584" t="s">
        <v>55</v>
      </c>
      <c r="G4584" t="s">
        <v>142</v>
      </c>
      <c r="H4584" t="s">
        <v>142</v>
      </c>
      <c r="I4584" t="s">
        <v>57</v>
      </c>
      <c r="J4584" t="s">
        <v>142</v>
      </c>
      <c r="K4584" t="s">
        <v>142</v>
      </c>
      <c r="L4584" t="s">
        <v>70</v>
      </c>
      <c r="N4584" t="s">
        <v>59</v>
      </c>
      <c r="O4584" t="s">
        <v>70</v>
      </c>
      <c r="P4584" t="s">
        <v>142</v>
      </c>
      <c r="Q4584" t="s">
        <v>142</v>
      </c>
      <c r="R4584" t="s">
        <v>57</v>
      </c>
      <c r="S4584" t="s">
        <v>726</v>
      </c>
      <c r="U4584" t="s">
        <v>42</v>
      </c>
      <c r="W4584" t="s">
        <v>42</v>
      </c>
      <c r="AL4584" t="s">
        <v>43</v>
      </c>
    </row>
    <row r="4585" spans="1:38" x14ac:dyDescent="0.25">
      <c r="A4585">
        <v>4583</v>
      </c>
      <c r="B4585" t="s">
        <v>10838</v>
      </c>
      <c r="C4585" s="6" t="s">
        <v>10839</v>
      </c>
      <c r="D4585">
        <v>27</v>
      </c>
      <c r="E4585" t="s">
        <v>54</v>
      </c>
      <c r="F4585" t="s">
        <v>55</v>
      </c>
      <c r="G4585" t="s">
        <v>10797</v>
      </c>
      <c r="H4585" t="s">
        <v>202</v>
      </c>
      <c r="J4585" t="s">
        <v>201</v>
      </c>
      <c r="K4585" t="s">
        <v>202</v>
      </c>
      <c r="L4585" t="s">
        <v>50</v>
      </c>
      <c r="N4585" t="s">
        <v>170</v>
      </c>
      <c r="O4585" t="s">
        <v>70</v>
      </c>
      <c r="S4585" t="s">
        <v>111</v>
      </c>
      <c r="V4585" t="s">
        <v>42</v>
      </c>
      <c r="AA4585" t="s">
        <v>42</v>
      </c>
      <c r="AD4585" t="s">
        <v>42</v>
      </c>
      <c r="AL4585" t="s">
        <v>43</v>
      </c>
    </row>
    <row r="4586" spans="1:38" x14ac:dyDescent="0.25">
      <c r="A4586">
        <v>4584</v>
      </c>
      <c r="B4586" t="s">
        <v>10840</v>
      </c>
      <c r="C4586" s="6" t="s">
        <v>2696</v>
      </c>
      <c r="D4586">
        <v>58</v>
      </c>
      <c r="E4586" t="s">
        <v>46</v>
      </c>
      <c r="F4586" t="s">
        <v>55</v>
      </c>
      <c r="G4586" t="s">
        <v>10841</v>
      </c>
      <c r="J4586" t="s">
        <v>10841</v>
      </c>
      <c r="K4586" t="s">
        <v>142</v>
      </c>
      <c r="L4586" t="s">
        <v>70</v>
      </c>
      <c r="N4586" t="s">
        <v>10842</v>
      </c>
      <c r="O4586" t="s">
        <v>70</v>
      </c>
      <c r="S4586" t="s">
        <v>10843</v>
      </c>
      <c r="T4586" t="s">
        <v>2242</v>
      </c>
      <c r="Y4586" t="s">
        <v>42</v>
      </c>
      <c r="Z4586" t="s">
        <v>42</v>
      </c>
      <c r="AA4586" t="s">
        <v>42</v>
      </c>
      <c r="AB4586" t="s">
        <v>42</v>
      </c>
      <c r="AL4586" t="s">
        <v>43</v>
      </c>
    </row>
    <row r="4587" spans="1:38" x14ac:dyDescent="0.25">
      <c r="A4587">
        <v>4585</v>
      </c>
      <c r="B4587" t="s">
        <v>10844</v>
      </c>
      <c r="C4587" s="6" t="s">
        <v>5257</v>
      </c>
      <c r="D4587">
        <v>41</v>
      </c>
      <c r="E4587" t="s">
        <v>46</v>
      </c>
      <c r="F4587" t="s">
        <v>106</v>
      </c>
      <c r="G4587" t="s">
        <v>82</v>
      </c>
      <c r="H4587" t="s">
        <v>82</v>
      </c>
      <c r="I4587" t="s">
        <v>57</v>
      </c>
      <c r="J4587" t="s">
        <v>82</v>
      </c>
      <c r="K4587" t="s">
        <v>82</v>
      </c>
      <c r="L4587" t="s">
        <v>70</v>
      </c>
      <c r="O4587" t="s">
        <v>70</v>
      </c>
      <c r="S4587" t="s">
        <v>84</v>
      </c>
      <c r="U4587" t="s">
        <v>42</v>
      </c>
      <c r="AK4587" t="s">
        <v>42</v>
      </c>
      <c r="AL4587" t="s">
        <v>43</v>
      </c>
    </row>
    <row r="4588" spans="1:38" x14ac:dyDescent="0.25">
      <c r="A4588">
        <v>4586</v>
      </c>
      <c r="B4588" t="s">
        <v>10845</v>
      </c>
      <c r="C4588" s="6" t="s">
        <v>2716</v>
      </c>
      <c r="D4588">
        <v>34</v>
      </c>
      <c r="E4588" t="s">
        <v>46</v>
      </c>
      <c r="F4588" t="s">
        <v>55</v>
      </c>
      <c r="G4588" t="s">
        <v>341</v>
      </c>
      <c r="H4588" t="s">
        <v>101</v>
      </c>
      <c r="J4588" t="s">
        <v>341</v>
      </c>
      <c r="K4588" t="s">
        <v>101</v>
      </c>
      <c r="L4588" t="s">
        <v>70</v>
      </c>
      <c r="N4588" t="s">
        <v>269</v>
      </c>
      <c r="O4588" t="s">
        <v>70</v>
      </c>
      <c r="S4588" t="s">
        <v>84</v>
      </c>
      <c r="U4588" t="s">
        <v>42</v>
      </c>
      <c r="AL4588" t="s">
        <v>43</v>
      </c>
    </row>
    <row r="4589" spans="1:38" x14ac:dyDescent="0.25">
      <c r="A4589">
        <v>4587</v>
      </c>
      <c r="B4589" t="s">
        <v>10846</v>
      </c>
      <c r="C4589" s="6" t="s">
        <v>4517</v>
      </c>
      <c r="D4589">
        <v>40</v>
      </c>
      <c r="E4589" t="s">
        <v>46</v>
      </c>
      <c r="F4589" t="s">
        <v>47</v>
      </c>
      <c r="G4589" t="s">
        <v>93</v>
      </c>
      <c r="H4589" t="s">
        <v>93</v>
      </c>
      <c r="I4589" t="s">
        <v>57</v>
      </c>
      <c r="J4589" t="s">
        <v>93</v>
      </c>
      <c r="K4589" t="s">
        <v>93</v>
      </c>
      <c r="L4589" t="s">
        <v>70</v>
      </c>
      <c r="N4589" t="s">
        <v>59</v>
      </c>
      <c r="O4589" t="s">
        <v>70</v>
      </c>
      <c r="P4589" t="s">
        <v>93</v>
      </c>
      <c r="Q4589" t="s">
        <v>93</v>
      </c>
      <c r="R4589" t="s">
        <v>57</v>
      </c>
      <c r="S4589" t="s">
        <v>10847</v>
      </c>
      <c r="U4589" t="s">
        <v>42</v>
      </c>
      <c r="V4589" t="s">
        <v>42</v>
      </c>
      <c r="W4589" t="s">
        <v>42</v>
      </c>
      <c r="AE4589" t="s">
        <v>42</v>
      </c>
      <c r="AL4589" t="s">
        <v>43</v>
      </c>
    </row>
    <row r="4590" spans="1:38" x14ac:dyDescent="0.25">
      <c r="A4590">
        <v>4588</v>
      </c>
      <c r="B4590" t="s">
        <v>10848</v>
      </c>
      <c r="C4590" s="6" t="s">
        <v>10849</v>
      </c>
      <c r="D4590">
        <v>46</v>
      </c>
      <c r="E4590" t="s">
        <v>54</v>
      </c>
      <c r="F4590" t="s">
        <v>47</v>
      </c>
      <c r="G4590" t="s">
        <v>146</v>
      </c>
      <c r="J4590" t="s">
        <v>146</v>
      </c>
      <c r="K4590" t="s">
        <v>49</v>
      </c>
      <c r="L4590" t="s">
        <v>50</v>
      </c>
      <c r="N4590" t="s">
        <v>59</v>
      </c>
      <c r="O4590" t="s">
        <v>34</v>
      </c>
      <c r="S4590" t="s">
        <v>538</v>
      </c>
      <c r="U4590" t="s">
        <v>42</v>
      </c>
      <c r="AL4590" t="s">
        <v>43</v>
      </c>
    </row>
    <row r="4591" spans="1:38" x14ac:dyDescent="0.25">
      <c r="A4591">
        <v>4589</v>
      </c>
      <c r="B4591" t="s">
        <v>10850</v>
      </c>
      <c r="C4591" s="6" t="s">
        <v>10851</v>
      </c>
      <c r="D4591">
        <v>29</v>
      </c>
      <c r="E4591" t="s">
        <v>46</v>
      </c>
      <c r="F4591" t="s">
        <v>55</v>
      </c>
      <c r="G4591" t="s">
        <v>10852</v>
      </c>
      <c r="H4591" t="s">
        <v>10853</v>
      </c>
      <c r="J4591" t="s">
        <v>68</v>
      </c>
      <c r="K4591" t="s">
        <v>49</v>
      </c>
      <c r="L4591" t="s">
        <v>34</v>
      </c>
      <c r="M4591" t="s">
        <v>10854</v>
      </c>
      <c r="N4591" t="s">
        <v>102</v>
      </c>
      <c r="O4591" t="s">
        <v>34</v>
      </c>
      <c r="S4591" t="s">
        <v>10855</v>
      </c>
      <c r="AA4591" t="s">
        <v>42</v>
      </c>
      <c r="AI4591" t="s">
        <v>10856</v>
      </c>
      <c r="AL4591" t="s">
        <v>43</v>
      </c>
    </row>
    <row r="4592" spans="1:38" x14ac:dyDescent="0.25">
      <c r="A4592">
        <v>4590</v>
      </c>
      <c r="B4592" t="s">
        <v>10857</v>
      </c>
      <c r="C4592" s="6" t="s">
        <v>2708</v>
      </c>
      <c r="D4592">
        <v>30</v>
      </c>
      <c r="E4592" t="s">
        <v>46</v>
      </c>
      <c r="F4592" t="s">
        <v>55</v>
      </c>
      <c r="G4592" t="s">
        <v>4610</v>
      </c>
      <c r="H4592" t="s">
        <v>202</v>
      </c>
      <c r="I4592" t="s">
        <v>57</v>
      </c>
      <c r="J4592" t="s">
        <v>4610</v>
      </c>
      <c r="K4592" t="s">
        <v>202</v>
      </c>
      <c r="L4592" t="s">
        <v>70</v>
      </c>
      <c r="O4592" t="s">
        <v>70</v>
      </c>
      <c r="P4592" t="s">
        <v>4610</v>
      </c>
      <c r="Q4592" t="s">
        <v>202</v>
      </c>
      <c r="R4592" t="s">
        <v>57</v>
      </c>
      <c r="S4592" t="s">
        <v>10858</v>
      </c>
      <c r="U4592" t="s">
        <v>42</v>
      </c>
      <c r="W4592" t="s">
        <v>42</v>
      </c>
      <c r="AK4592" t="s">
        <v>42</v>
      </c>
      <c r="AL4592" t="s">
        <v>43</v>
      </c>
    </row>
    <row r="4593" spans="1:38" x14ac:dyDescent="0.25">
      <c r="A4593">
        <v>4591</v>
      </c>
      <c r="B4593" t="s">
        <v>10859</v>
      </c>
      <c r="C4593" s="6" t="s">
        <v>3631</v>
      </c>
      <c r="D4593">
        <v>32</v>
      </c>
      <c r="E4593" t="s">
        <v>46</v>
      </c>
      <c r="F4593" t="s">
        <v>55</v>
      </c>
      <c r="G4593" t="s">
        <v>87</v>
      </c>
      <c r="J4593" t="s">
        <v>82</v>
      </c>
      <c r="L4593" t="s">
        <v>50</v>
      </c>
      <c r="N4593" t="s">
        <v>102</v>
      </c>
      <c r="O4593" t="s">
        <v>70</v>
      </c>
      <c r="S4593" t="s">
        <v>125</v>
      </c>
      <c r="AD4593" t="s">
        <v>42</v>
      </c>
      <c r="AL4593" t="s">
        <v>43</v>
      </c>
    </row>
    <row r="4594" spans="1:38" x14ac:dyDescent="0.25">
      <c r="A4594">
        <v>4592</v>
      </c>
      <c r="B4594" t="s">
        <v>10860</v>
      </c>
      <c r="C4594" s="6" t="s">
        <v>1204</v>
      </c>
      <c r="D4594">
        <v>34</v>
      </c>
      <c r="E4594" t="s">
        <v>46</v>
      </c>
      <c r="F4594" t="s">
        <v>55</v>
      </c>
      <c r="G4594" t="s">
        <v>422</v>
      </c>
      <c r="H4594" t="s">
        <v>82</v>
      </c>
      <c r="I4594" t="s">
        <v>57</v>
      </c>
      <c r="J4594" t="s">
        <v>422</v>
      </c>
      <c r="K4594" t="s">
        <v>82</v>
      </c>
      <c r="L4594" t="s">
        <v>50</v>
      </c>
      <c r="N4594" t="s">
        <v>170</v>
      </c>
      <c r="O4594" t="s">
        <v>70</v>
      </c>
      <c r="P4594" t="s">
        <v>422</v>
      </c>
      <c r="Q4594" t="s">
        <v>82</v>
      </c>
      <c r="S4594" t="s">
        <v>10861</v>
      </c>
      <c r="V4594" t="s">
        <v>42</v>
      </c>
      <c r="W4594" t="s">
        <v>42</v>
      </c>
      <c r="AK4594" t="s">
        <v>42</v>
      </c>
      <c r="AL4594" t="s">
        <v>43</v>
      </c>
    </row>
    <row r="4595" spans="1:38" x14ac:dyDescent="0.25">
      <c r="A4595">
        <v>4593</v>
      </c>
      <c r="B4595" t="s">
        <v>10862</v>
      </c>
      <c r="C4595" s="6" t="s">
        <v>9271</v>
      </c>
      <c r="D4595">
        <v>33</v>
      </c>
      <c r="E4595" t="s">
        <v>46</v>
      </c>
      <c r="F4595" t="s">
        <v>55</v>
      </c>
      <c r="G4595" t="s">
        <v>1500</v>
      </c>
      <c r="H4595" t="s">
        <v>82</v>
      </c>
      <c r="I4595" t="s">
        <v>57</v>
      </c>
      <c r="J4595" t="s">
        <v>82</v>
      </c>
      <c r="K4595" t="s">
        <v>82</v>
      </c>
      <c r="L4595" t="s">
        <v>50</v>
      </c>
      <c r="O4595" t="s">
        <v>60</v>
      </c>
      <c r="S4595" t="s">
        <v>538</v>
      </c>
      <c r="U4595" t="s">
        <v>42</v>
      </c>
      <c r="AK4595" t="s">
        <v>42</v>
      </c>
      <c r="AL4595" t="s">
        <v>43</v>
      </c>
    </row>
    <row r="4596" spans="1:38" x14ac:dyDescent="0.25">
      <c r="A4596">
        <v>4594</v>
      </c>
      <c r="B4596" t="s">
        <v>10863</v>
      </c>
      <c r="C4596" s="6" t="s">
        <v>2033</v>
      </c>
      <c r="D4596">
        <v>57</v>
      </c>
      <c r="E4596" t="s">
        <v>54</v>
      </c>
      <c r="F4596" t="s">
        <v>55</v>
      </c>
      <c r="G4596" t="s">
        <v>150</v>
      </c>
      <c r="H4596" t="s">
        <v>93</v>
      </c>
      <c r="I4596" t="s">
        <v>57</v>
      </c>
      <c r="J4596" t="s">
        <v>208</v>
      </c>
      <c r="K4596" t="s">
        <v>93</v>
      </c>
      <c r="L4596" t="s">
        <v>50</v>
      </c>
      <c r="N4596" t="s">
        <v>59</v>
      </c>
      <c r="O4596" t="s">
        <v>70</v>
      </c>
      <c r="P4596" t="s">
        <v>150</v>
      </c>
      <c r="Q4596" t="s">
        <v>93</v>
      </c>
      <c r="S4596" t="s">
        <v>10864</v>
      </c>
      <c r="U4596" t="s">
        <v>42</v>
      </c>
      <c r="W4596" t="s">
        <v>42</v>
      </c>
      <c r="Y4596" t="s">
        <v>42</v>
      </c>
      <c r="Z4596" t="s">
        <v>42</v>
      </c>
      <c r="AK4596" t="s">
        <v>42</v>
      </c>
      <c r="AL4596" t="s">
        <v>43</v>
      </c>
    </row>
    <row r="4597" spans="1:38" x14ac:dyDescent="0.25">
      <c r="A4597">
        <v>4595</v>
      </c>
      <c r="B4597" t="s">
        <v>10865</v>
      </c>
      <c r="C4597" s="6" t="s">
        <v>10866</v>
      </c>
      <c r="D4597">
        <v>41</v>
      </c>
      <c r="E4597" t="s">
        <v>46</v>
      </c>
      <c r="F4597" t="s">
        <v>55</v>
      </c>
      <c r="G4597" t="s">
        <v>422</v>
      </c>
      <c r="H4597" t="s">
        <v>82</v>
      </c>
      <c r="J4597" t="s">
        <v>422</v>
      </c>
      <c r="K4597" t="s">
        <v>82</v>
      </c>
      <c r="L4597" t="s">
        <v>70</v>
      </c>
      <c r="N4597" t="s">
        <v>170</v>
      </c>
      <c r="O4597" t="s">
        <v>70</v>
      </c>
      <c r="S4597" t="s">
        <v>89</v>
      </c>
      <c r="U4597" t="s">
        <v>42</v>
      </c>
      <c r="AL4597" t="s">
        <v>43</v>
      </c>
    </row>
    <row r="4598" spans="1:38" x14ac:dyDescent="0.25">
      <c r="A4598">
        <v>4596</v>
      </c>
      <c r="B4598" t="s">
        <v>10867</v>
      </c>
      <c r="C4598" s="6" t="s">
        <v>2705</v>
      </c>
      <c r="D4598">
        <v>55</v>
      </c>
      <c r="E4598" t="s">
        <v>46</v>
      </c>
      <c r="F4598" t="s">
        <v>106</v>
      </c>
      <c r="G4598" t="s">
        <v>82</v>
      </c>
      <c r="H4598" t="s">
        <v>82</v>
      </c>
      <c r="I4598" t="s">
        <v>57</v>
      </c>
      <c r="J4598" t="s">
        <v>82</v>
      </c>
      <c r="K4598" t="s">
        <v>82</v>
      </c>
      <c r="L4598" t="s">
        <v>70</v>
      </c>
      <c r="N4598" t="s">
        <v>59</v>
      </c>
      <c r="O4598" t="s">
        <v>70</v>
      </c>
      <c r="P4598" t="s">
        <v>82</v>
      </c>
      <c r="Q4598" t="s">
        <v>82</v>
      </c>
      <c r="S4598" t="s">
        <v>10868</v>
      </c>
      <c r="U4598" t="s">
        <v>42</v>
      </c>
      <c r="W4598" t="s">
        <v>42</v>
      </c>
      <c r="X4598" t="s">
        <v>42</v>
      </c>
      <c r="AK4598" t="s">
        <v>42</v>
      </c>
      <c r="AL4598" t="s">
        <v>43</v>
      </c>
    </row>
    <row r="4599" spans="1:38" x14ac:dyDescent="0.25">
      <c r="A4599">
        <v>4597</v>
      </c>
      <c r="B4599" t="s">
        <v>10869</v>
      </c>
      <c r="C4599" s="6" t="s">
        <v>10422</v>
      </c>
      <c r="D4599">
        <v>55</v>
      </c>
      <c r="E4599" t="s">
        <v>46</v>
      </c>
      <c r="F4599" t="s">
        <v>106</v>
      </c>
      <c r="G4599" t="s">
        <v>260</v>
      </c>
      <c r="H4599" t="s">
        <v>49</v>
      </c>
      <c r="I4599" t="s">
        <v>57</v>
      </c>
      <c r="J4599" t="s">
        <v>260</v>
      </c>
      <c r="K4599" t="s">
        <v>49</v>
      </c>
      <c r="L4599" t="s">
        <v>70</v>
      </c>
      <c r="N4599" t="s">
        <v>59</v>
      </c>
      <c r="O4599" t="s">
        <v>70</v>
      </c>
      <c r="P4599" t="s">
        <v>260</v>
      </c>
      <c r="Q4599" t="s">
        <v>49</v>
      </c>
      <c r="R4599" t="s">
        <v>57</v>
      </c>
      <c r="S4599" t="s">
        <v>10870</v>
      </c>
      <c r="V4599" t="s">
        <v>42</v>
      </c>
      <c r="AA4599" t="s">
        <v>42</v>
      </c>
      <c r="AL4599" t="s">
        <v>43</v>
      </c>
    </row>
    <row r="4600" spans="1:38" x14ac:dyDescent="0.25">
      <c r="A4600">
        <v>4598</v>
      </c>
      <c r="B4600" t="s">
        <v>10871</v>
      </c>
      <c r="C4600" s="6" t="s">
        <v>1349</v>
      </c>
      <c r="D4600">
        <v>35</v>
      </c>
      <c r="E4600" t="s">
        <v>46</v>
      </c>
      <c r="F4600" t="s">
        <v>106</v>
      </c>
      <c r="G4600" t="s">
        <v>82</v>
      </c>
      <c r="H4600" t="s">
        <v>82</v>
      </c>
      <c r="I4600" t="s">
        <v>57</v>
      </c>
      <c r="J4600" t="s">
        <v>82</v>
      </c>
      <c r="K4600" t="s">
        <v>82</v>
      </c>
      <c r="L4600" t="s">
        <v>70</v>
      </c>
      <c r="N4600" t="s">
        <v>350</v>
      </c>
      <c r="O4600" t="s">
        <v>70</v>
      </c>
      <c r="P4600" t="s">
        <v>82</v>
      </c>
      <c r="Q4600" t="s">
        <v>82</v>
      </c>
      <c r="S4600" t="s">
        <v>10872</v>
      </c>
      <c r="T4600" t="s">
        <v>10873</v>
      </c>
      <c r="W4600" t="s">
        <v>42</v>
      </c>
      <c r="AD4600" t="s">
        <v>42</v>
      </c>
      <c r="AK4600" t="s">
        <v>42</v>
      </c>
      <c r="AL4600" t="s">
        <v>43</v>
      </c>
    </row>
    <row r="4601" spans="1:38" x14ac:dyDescent="0.25">
      <c r="A4601">
        <v>4599</v>
      </c>
      <c r="B4601" t="s">
        <v>10874</v>
      </c>
      <c r="C4601" s="6" t="s">
        <v>1403</v>
      </c>
      <c r="D4601">
        <v>44</v>
      </c>
      <c r="E4601" t="s">
        <v>46</v>
      </c>
      <c r="F4601" t="s">
        <v>55</v>
      </c>
      <c r="G4601" t="s">
        <v>615</v>
      </c>
      <c r="H4601" t="s">
        <v>101</v>
      </c>
      <c r="I4601" t="s">
        <v>57</v>
      </c>
      <c r="J4601" t="s">
        <v>615</v>
      </c>
      <c r="K4601" t="s">
        <v>101</v>
      </c>
      <c r="L4601" t="s">
        <v>70</v>
      </c>
      <c r="N4601" t="s">
        <v>166</v>
      </c>
      <c r="O4601" t="s">
        <v>70</v>
      </c>
      <c r="P4601" t="s">
        <v>615</v>
      </c>
      <c r="Q4601" t="s">
        <v>101</v>
      </c>
      <c r="S4601" t="s">
        <v>10875</v>
      </c>
      <c r="W4601" t="s">
        <v>42</v>
      </c>
      <c r="AD4601" t="s">
        <v>42</v>
      </c>
      <c r="AK4601" t="s">
        <v>42</v>
      </c>
      <c r="AL4601" t="s">
        <v>43</v>
      </c>
    </row>
    <row r="4602" spans="1:38" x14ac:dyDescent="0.25">
      <c r="A4602">
        <v>4600</v>
      </c>
      <c r="B4602" t="s">
        <v>10876</v>
      </c>
      <c r="C4602" s="6" t="s">
        <v>3190</v>
      </c>
      <c r="D4602">
        <v>26</v>
      </c>
      <c r="E4602" t="s">
        <v>46</v>
      </c>
      <c r="F4602" t="s">
        <v>106</v>
      </c>
      <c r="G4602" t="s">
        <v>208</v>
      </c>
      <c r="H4602" t="s">
        <v>93</v>
      </c>
      <c r="I4602" t="s">
        <v>57</v>
      </c>
      <c r="J4602" t="s">
        <v>208</v>
      </c>
      <c r="K4602" t="s">
        <v>93</v>
      </c>
      <c r="L4602" t="s">
        <v>50</v>
      </c>
      <c r="N4602" t="s">
        <v>170</v>
      </c>
      <c r="O4602" t="s">
        <v>70</v>
      </c>
      <c r="P4602" t="s">
        <v>208</v>
      </c>
      <c r="Q4602" t="s">
        <v>93</v>
      </c>
      <c r="S4602" t="s">
        <v>10877</v>
      </c>
      <c r="AC4602" t="s">
        <v>42</v>
      </c>
      <c r="AD4602" t="s">
        <v>42</v>
      </c>
      <c r="AK4602" t="s">
        <v>42</v>
      </c>
      <c r="AL4602" t="s">
        <v>43</v>
      </c>
    </row>
    <row r="4603" spans="1:38" x14ac:dyDescent="0.25">
      <c r="A4603">
        <v>4601</v>
      </c>
      <c r="B4603" t="s">
        <v>10878</v>
      </c>
      <c r="C4603" s="6" t="s">
        <v>2730</v>
      </c>
      <c r="D4603">
        <v>29</v>
      </c>
      <c r="E4603" t="s">
        <v>46</v>
      </c>
      <c r="F4603" t="s">
        <v>55</v>
      </c>
      <c r="G4603" t="s">
        <v>10879</v>
      </c>
      <c r="H4603" t="s">
        <v>10879</v>
      </c>
      <c r="I4603" t="s">
        <v>5080</v>
      </c>
      <c r="J4603" t="s">
        <v>836</v>
      </c>
      <c r="L4603" t="s">
        <v>34</v>
      </c>
      <c r="M4603" t="s">
        <v>10880</v>
      </c>
      <c r="N4603" t="s">
        <v>59</v>
      </c>
      <c r="O4603" t="s">
        <v>179</v>
      </c>
      <c r="P4603" t="s">
        <v>836</v>
      </c>
      <c r="S4603" t="s">
        <v>10881</v>
      </c>
      <c r="U4603" t="s">
        <v>42</v>
      </c>
      <c r="W4603" t="s">
        <v>42</v>
      </c>
      <c r="AA4603" t="s">
        <v>42</v>
      </c>
      <c r="AK4603" t="s">
        <v>42</v>
      </c>
      <c r="AL4603" t="s">
        <v>43</v>
      </c>
    </row>
    <row r="4604" spans="1:38" x14ac:dyDescent="0.25">
      <c r="A4604">
        <v>4602</v>
      </c>
      <c r="B4604" t="s">
        <v>10882</v>
      </c>
      <c r="C4604" s="6" t="s">
        <v>3631</v>
      </c>
      <c r="D4604">
        <v>22</v>
      </c>
      <c r="E4604" t="s">
        <v>46</v>
      </c>
      <c r="F4604" t="s">
        <v>55</v>
      </c>
      <c r="G4604" t="s">
        <v>142</v>
      </c>
      <c r="J4604" t="s">
        <v>267</v>
      </c>
      <c r="L4604" t="s">
        <v>50</v>
      </c>
      <c r="N4604" t="s">
        <v>9645</v>
      </c>
      <c r="O4604" t="s">
        <v>70</v>
      </c>
      <c r="S4604" t="s">
        <v>78</v>
      </c>
      <c r="W4604" t="s">
        <v>42</v>
      </c>
      <c r="AL4604" t="s">
        <v>43</v>
      </c>
    </row>
    <row r="4605" spans="1:38" x14ac:dyDescent="0.25">
      <c r="A4605">
        <v>4603</v>
      </c>
      <c r="B4605" t="s">
        <v>10883</v>
      </c>
      <c r="C4605" s="6" t="s">
        <v>6050</v>
      </c>
      <c r="D4605">
        <v>27</v>
      </c>
      <c r="E4605" t="s">
        <v>54</v>
      </c>
      <c r="F4605" t="s">
        <v>55</v>
      </c>
      <c r="G4605" t="s">
        <v>422</v>
      </c>
      <c r="H4605" t="s">
        <v>82</v>
      </c>
      <c r="I4605" t="s">
        <v>57</v>
      </c>
      <c r="J4605" t="s">
        <v>422</v>
      </c>
      <c r="K4605" t="s">
        <v>82</v>
      </c>
      <c r="L4605" t="s">
        <v>70</v>
      </c>
      <c r="N4605" t="s">
        <v>59</v>
      </c>
      <c r="O4605" t="s">
        <v>70</v>
      </c>
      <c r="P4605" t="s">
        <v>422</v>
      </c>
      <c r="Q4605" t="s">
        <v>82</v>
      </c>
      <c r="R4605" t="s">
        <v>57</v>
      </c>
      <c r="S4605" t="s">
        <v>10884</v>
      </c>
      <c r="X4605" t="s">
        <v>42</v>
      </c>
      <c r="Y4605" t="s">
        <v>42</v>
      </c>
      <c r="AC4605" t="s">
        <v>42</v>
      </c>
      <c r="AI4605" t="s">
        <v>998</v>
      </c>
      <c r="AL4605" t="s">
        <v>43</v>
      </c>
    </row>
    <row r="4606" spans="1:38" x14ac:dyDescent="0.25">
      <c r="A4606">
        <v>4604</v>
      </c>
      <c r="B4606" t="s">
        <v>10885</v>
      </c>
      <c r="C4606" s="6" t="s">
        <v>10886</v>
      </c>
      <c r="D4606">
        <v>26</v>
      </c>
      <c r="E4606" t="s">
        <v>46</v>
      </c>
      <c r="F4606" t="s">
        <v>106</v>
      </c>
      <c r="G4606" t="s">
        <v>10887</v>
      </c>
      <c r="H4606" t="s">
        <v>93</v>
      </c>
      <c r="I4606" t="s">
        <v>57</v>
      </c>
      <c r="J4606" t="s">
        <v>93</v>
      </c>
      <c r="K4606" t="s">
        <v>93</v>
      </c>
      <c r="L4606" t="s">
        <v>34</v>
      </c>
      <c r="O4606" t="s">
        <v>287</v>
      </c>
      <c r="S4606" t="s">
        <v>10888</v>
      </c>
      <c r="U4606" t="s">
        <v>42</v>
      </c>
      <c r="V4606" t="s">
        <v>42</v>
      </c>
      <c r="AD4606" t="s">
        <v>42</v>
      </c>
      <c r="AK4606" t="s">
        <v>42</v>
      </c>
      <c r="AL4606" t="s">
        <v>43</v>
      </c>
    </row>
    <row r="4607" spans="1:38" x14ac:dyDescent="0.25">
      <c r="A4607">
        <v>4605</v>
      </c>
      <c r="B4607" t="s">
        <v>10889</v>
      </c>
      <c r="C4607" s="6" t="s">
        <v>1208</v>
      </c>
      <c r="D4607">
        <v>24</v>
      </c>
      <c r="E4607" t="s">
        <v>46</v>
      </c>
      <c r="F4607" t="s">
        <v>55</v>
      </c>
      <c r="G4607" t="s">
        <v>107</v>
      </c>
      <c r="H4607" t="s">
        <v>49</v>
      </c>
      <c r="I4607" t="s">
        <v>57</v>
      </c>
      <c r="J4607" t="s">
        <v>107</v>
      </c>
      <c r="K4607" t="s">
        <v>49</v>
      </c>
      <c r="L4607" t="s">
        <v>70</v>
      </c>
      <c r="N4607" t="s">
        <v>170</v>
      </c>
      <c r="O4607" t="s">
        <v>70</v>
      </c>
      <c r="P4607" t="s">
        <v>107</v>
      </c>
      <c r="Q4607" t="s">
        <v>49</v>
      </c>
      <c r="S4607" t="s">
        <v>342</v>
      </c>
      <c r="U4607" t="s">
        <v>42</v>
      </c>
      <c r="AK4607" t="s">
        <v>42</v>
      </c>
      <c r="AL4607" t="s">
        <v>43</v>
      </c>
    </row>
    <row r="4608" spans="1:38" x14ac:dyDescent="0.25">
      <c r="A4608">
        <v>4606</v>
      </c>
      <c r="B4608" t="s">
        <v>10890</v>
      </c>
      <c r="C4608" s="6" t="s">
        <v>2844</v>
      </c>
      <c r="D4608">
        <v>47</v>
      </c>
      <c r="E4608" t="s">
        <v>46</v>
      </c>
      <c r="F4608" t="s">
        <v>106</v>
      </c>
      <c r="G4608" t="s">
        <v>208</v>
      </c>
      <c r="H4608" t="s">
        <v>93</v>
      </c>
      <c r="I4608" t="s">
        <v>57</v>
      </c>
      <c r="J4608" t="s">
        <v>208</v>
      </c>
      <c r="K4608" t="s">
        <v>93</v>
      </c>
      <c r="L4608" t="s">
        <v>50</v>
      </c>
      <c r="N4608" t="s">
        <v>59</v>
      </c>
      <c r="O4608" t="s">
        <v>70</v>
      </c>
      <c r="P4608" t="s">
        <v>208</v>
      </c>
      <c r="Q4608" t="s">
        <v>93</v>
      </c>
      <c r="S4608" t="s">
        <v>10891</v>
      </c>
      <c r="U4608" t="s">
        <v>42</v>
      </c>
      <c r="V4608" t="s">
        <v>42</v>
      </c>
      <c r="W4608" t="s">
        <v>42</v>
      </c>
      <c r="X4608" t="s">
        <v>42</v>
      </c>
      <c r="AK4608" t="s">
        <v>42</v>
      </c>
      <c r="AL4608" t="s">
        <v>43</v>
      </c>
    </row>
    <row r="4609" spans="1:38" x14ac:dyDescent="0.25">
      <c r="A4609">
        <v>4607</v>
      </c>
      <c r="B4609" t="s">
        <v>10892</v>
      </c>
      <c r="C4609" s="6" t="s">
        <v>2178</v>
      </c>
      <c r="D4609">
        <v>49</v>
      </c>
      <c r="E4609" t="s">
        <v>46</v>
      </c>
      <c r="F4609" t="s">
        <v>47</v>
      </c>
      <c r="G4609" t="s">
        <v>93</v>
      </c>
      <c r="H4609" t="s">
        <v>93</v>
      </c>
      <c r="I4609" t="s">
        <v>57</v>
      </c>
      <c r="J4609" t="s">
        <v>93</v>
      </c>
      <c r="K4609" t="s">
        <v>93</v>
      </c>
      <c r="L4609" t="s">
        <v>50</v>
      </c>
      <c r="N4609" t="s">
        <v>456</v>
      </c>
      <c r="O4609" t="s">
        <v>70</v>
      </c>
      <c r="P4609" t="s">
        <v>93</v>
      </c>
      <c r="Q4609" t="s">
        <v>93</v>
      </c>
      <c r="R4609" t="s">
        <v>57</v>
      </c>
      <c r="S4609" t="s">
        <v>10893</v>
      </c>
      <c r="V4609" t="s">
        <v>42</v>
      </c>
      <c r="AL4609" t="s">
        <v>43</v>
      </c>
    </row>
    <row r="4610" spans="1:38" x14ac:dyDescent="0.25">
      <c r="A4610">
        <v>4608</v>
      </c>
      <c r="B4610" t="s">
        <v>10894</v>
      </c>
      <c r="C4610" s="6" t="s">
        <v>2339</v>
      </c>
      <c r="D4610">
        <v>24</v>
      </c>
      <c r="E4610" t="s">
        <v>46</v>
      </c>
      <c r="F4610" t="s">
        <v>55</v>
      </c>
      <c r="G4610" t="s">
        <v>65</v>
      </c>
      <c r="H4610" t="s">
        <v>66</v>
      </c>
      <c r="J4610" t="s">
        <v>68</v>
      </c>
      <c r="K4610" t="s">
        <v>49</v>
      </c>
      <c r="L4610" t="s">
        <v>50</v>
      </c>
      <c r="N4610" t="s">
        <v>102</v>
      </c>
      <c r="O4610" t="s">
        <v>60</v>
      </c>
      <c r="S4610" t="s">
        <v>111</v>
      </c>
      <c r="V4610" t="s">
        <v>42</v>
      </c>
      <c r="AC4610" t="s">
        <v>42</v>
      </c>
      <c r="AI4610" t="s">
        <v>801</v>
      </c>
      <c r="AL4610" t="s">
        <v>43</v>
      </c>
    </row>
    <row r="4611" spans="1:38" x14ac:dyDescent="0.25">
      <c r="A4611">
        <v>4609</v>
      </c>
      <c r="B4611" t="s">
        <v>10895</v>
      </c>
      <c r="C4611" s="6" t="s">
        <v>2905</v>
      </c>
      <c r="D4611">
        <v>28</v>
      </c>
      <c r="E4611" t="s">
        <v>46</v>
      </c>
      <c r="F4611" t="s">
        <v>55</v>
      </c>
      <c r="G4611" t="s">
        <v>201</v>
      </c>
      <c r="H4611" t="s">
        <v>202</v>
      </c>
      <c r="I4611" t="s">
        <v>57</v>
      </c>
      <c r="J4611" t="s">
        <v>201</v>
      </c>
      <c r="K4611" t="s">
        <v>202</v>
      </c>
      <c r="L4611" t="s">
        <v>50</v>
      </c>
      <c r="N4611" t="s">
        <v>59</v>
      </c>
      <c r="O4611" t="s">
        <v>70</v>
      </c>
      <c r="P4611" t="s">
        <v>201</v>
      </c>
      <c r="Q4611" t="s">
        <v>202</v>
      </c>
      <c r="S4611" t="s">
        <v>10896</v>
      </c>
      <c r="V4611" t="s">
        <v>42</v>
      </c>
      <c r="W4611" t="s">
        <v>42</v>
      </c>
      <c r="X4611" t="s">
        <v>42</v>
      </c>
      <c r="AK4611" t="s">
        <v>42</v>
      </c>
      <c r="AL4611" t="s">
        <v>43</v>
      </c>
    </row>
    <row r="4612" spans="1:38" x14ac:dyDescent="0.25">
      <c r="A4612">
        <v>4610</v>
      </c>
      <c r="B4612" t="s">
        <v>10897</v>
      </c>
      <c r="C4612" s="6" t="s">
        <v>10898</v>
      </c>
      <c r="D4612">
        <v>47</v>
      </c>
      <c r="E4612" t="s">
        <v>54</v>
      </c>
      <c r="F4612" t="s">
        <v>55</v>
      </c>
      <c r="G4612" t="s">
        <v>320</v>
      </c>
      <c r="H4612" t="s">
        <v>49</v>
      </c>
      <c r="J4612" t="s">
        <v>320</v>
      </c>
      <c r="K4612" t="s">
        <v>49</v>
      </c>
      <c r="L4612" t="s">
        <v>70</v>
      </c>
      <c r="N4612" t="s">
        <v>102</v>
      </c>
      <c r="O4612" t="s">
        <v>70</v>
      </c>
      <c r="S4612" t="s">
        <v>103</v>
      </c>
      <c r="Y4612" t="s">
        <v>42</v>
      </c>
      <c r="AL4612" t="s">
        <v>43</v>
      </c>
    </row>
    <row r="4613" spans="1:38" x14ac:dyDescent="0.25">
      <c r="A4613">
        <v>4611</v>
      </c>
      <c r="B4613" t="s">
        <v>10899</v>
      </c>
      <c r="C4613" s="6" t="s">
        <v>2359</v>
      </c>
      <c r="D4613">
        <v>50</v>
      </c>
      <c r="E4613" t="s">
        <v>46</v>
      </c>
      <c r="F4613" t="s">
        <v>106</v>
      </c>
      <c r="G4613" t="s">
        <v>82</v>
      </c>
      <c r="H4613" t="s">
        <v>82</v>
      </c>
      <c r="I4613" t="s">
        <v>57</v>
      </c>
      <c r="J4613" t="s">
        <v>82</v>
      </c>
      <c r="K4613" t="s">
        <v>82</v>
      </c>
      <c r="L4613" t="s">
        <v>70</v>
      </c>
      <c r="N4613" t="s">
        <v>59</v>
      </c>
      <c r="O4613" t="s">
        <v>70</v>
      </c>
      <c r="P4613" t="s">
        <v>82</v>
      </c>
      <c r="Q4613" t="s">
        <v>82</v>
      </c>
      <c r="R4613" t="s">
        <v>57</v>
      </c>
      <c r="S4613" t="s">
        <v>545</v>
      </c>
      <c r="U4613" t="s">
        <v>42</v>
      </c>
      <c r="W4613" t="s">
        <v>42</v>
      </c>
      <c r="AA4613" t="s">
        <v>42</v>
      </c>
      <c r="AL4613" t="s">
        <v>43</v>
      </c>
    </row>
    <row r="4614" spans="1:38" x14ac:dyDescent="0.25">
      <c r="A4614">
        <v>4612</v>
      </c>
      <c r="B4614" t="s">
        <v>10900</v>
      </c>
      <c r="C4614" s="6" t="s">
        <v>3605</v>
      </c>
      <c r="D4614">
        <v>49</v>
      </c>
      <c r="E4614" t="s">
        <v>46</v>
      </c>
      <c r="F4614" t="s">
        <v>55</v>
      </c>
      <c r="G4614" t="s">
        <v>238</v>
      </c>
      <c r="H4614" t="s">
        <v>93</v>
      </c>
      <c r="J4614" t="s">
        <v>238</v>
      </c>
      <c r="K4614" t="s">
        <v>93</v>
      </c>
      <c r="L4614" t="s">
        <v>70</v>
      </c>
      <c r="N4614" t="s">
        <v>59</v>
      </c>
      <c r="O4614" t="s">
        <v>70</v>
      </c>
      <c r="S4614" t="s">
        <v>2046</v>
      </c>
      <c r="U4614" t="s">
        <v>42</v>
      </c>
      <c r="V4614" t="s">
        <v>42</v>
      </c>
      <c r="AA4614" t="s">
        <v>42</v>
      </c>
      <c r="AL4614" t="s">
        <v>43</v>
      </c>
    </row>
    <row r="4615" spans="1:38" x14ac:dyDescent="0.25">
      <c r="A4615">
        <v>4613</v>
      </c>
      <c r="B4615" t="s">
        <v>10901</v>
      </c>
      <c r="C4615" s="6" t="s">
        <v>1953</v>
      </c>
      <c r="D4615">
        <v>62</v>
      </c>
      <c r="E4615" t="s">
        <v>54</v>
      </c>
      <c r="F4615" t="s">
        <v>55</v>
      </c>
      <c r="G4615" t="s">
        <v>58</v>
      </c>
      <c r="H4615" t="s">
        <v>49</v>
      </c>
      <c r="I4615" t="s">
        <v>57</v>
      </c>
      <c r="J4615" t="s">
        <v>58</v>
      </c>
      <c r="K4615" t="s">
        <v>49</v>
      </c>
      <c r="L4615" t="s">
        <v>70</v>
      </c>
      <c r="N4615" t="s">
        <v>166</v>
      </c>
      <c r="O4615" t="s">
        <v>70</v>
      </c>
      <c r="P4615" t="s">
        <v>58</v>
      </c>
      <c r="Q4615" t="s">
        <v>49</v>
      </c>
      <c r="R4615" t="s">
        <v>57</v>
      </c>
      <c r="S4615" t="s">
        <v>10902</v>
      </c>
      <c r="U4615" t="s">
        <v>42</v>
      </c>
      <c r="Y4615" t="s">
        <v>42</v>
      </c>
      <c r="AC4615" t="s">
        <v>42</v>
      </c>
      <c r="AL4615" t="s">
        <v>43</v>
      </c>
    </row>
    <row r="4616" spans="1:38" x14ac:dyDescent="0.25">
      <c r="A4616">
        <v>4614</v>
      </c>
      <c r="B4616" t="s">
        <v>10903</v>
      </c>
      <c r="C4616" s="6" t="s">
        <v>4395</v>
      </c>
      <c r="D4616">
        <v>60</v>
      </c>
      <c r="E4616" t="s">
        <v>54</v>
      </c>
      <c r="F4616" t="s">
        <v>55</v>
      </c>
      <c r="G4616" t="s">
        <v>422</v>
      </c>
      <c r="H4616" t="s">
        <v>82</v>
      </c>
      <c r="I4616" t="s">
        <v>57</v>
      </c>
      <c r="J4616" t="s">
        <v>422</v>
      </c>
      <c r="K4616" t="s">
        <v>82</v>
      </c>
      <c r="L4616" t="s">
        <v>70</v>
      </c>
      <c r="N4616" t="s">
        <v>59</v>
      </c>
      <c r="O4616" t="s">
        <v>70</v>
      </c>
      <c r="P4616" t="s">
        <v>422</v>
      </c>
      <c r="Q4616" t="s">
        <v>82</v>
      </c>
      <c r="S4616" t="s">
        <v>10904</v>
      </c>
      <c r="W4616" t="s">
        <v>42</v>
      </c>
      <c r="Y4616" t="s">
        <v>42</v>
      </c>
      <c r="Z4616" t="s">
        <v>42</v>
      </c>
      <c r="AA4616" t="s">
        <v>42</v>
      </c>
      <c r="AK4616" t="s">
        <v>42</v>
      </c>
      <c r="AL4616" t="s">
        <v>43</v>
      </c>
    </row>
    <row r="4617" spans="1:38" x14ac:dyDescent="0.25">
      <c r="A4617">
        <v>4615</v>
      </c>
      <c r="B4617" t="s">
        <v>10905</v>
      </c>
      <c r="C4617" s="6" t="s">
        <v>478</v>
      </c>
      <c r="D4617">
        <v>57</v>
      </c>
      <c r="E4617" t="s">
        <v>54</v>
      </c>
      <c r="F4617" t="s">
        <v>55</v>
      </c>
      <c r="G4617" t="s">
        <v>178</v>
      </c>
      <c r="H4617" t="s">
        <v>82</v>
      </c>
      <c r="I4617" t="s">
        <v>57</v>
      </c>
      <c r="J4617" t="s">
        <v>178</v>
      </c>
      <c r="K4617" t="s">
        <v>82</v>
      </c>
      <c r="L4617" t="s">
        <v>50</v>
      </c>
      <c r="N4617" t="s">
        <v>102</v>
      </c>
      <c r="O4617" t="s">
        <v>800</v>
      </c>
      <c r="P4617" t="s">
        <v>61</v>
      </c>
      <c r="R4617" t="s">
        <v>57</v>
      </c>
      <c r="S4617" t="s">
        <v>10906</v>
      </c>
      <c r="Y4617" t="s">
        <v>42</v>
      </c>
      <c r="AC4617" t="s">
        <v>42</v>
      </c>
      <c r="AE4617" t="s">
        <v>42</v>
      </c>
      <c r="AL4617" t="s">
        <v>43</v>
      </c>
    </row>
    <row r="4618" spans="1:38" x14ac:dyDescent="0.25">
      <c r="A4618">
        <v>4616</v>
      </c>
      <c r="B4618" t="s">
        <v>10907</v>
      </c>
      <c r="C4618" s="6" t="s">
        <v>1999</v>
      </c>
      <c r="D4618">
        <v>48</v>
      </c>
      <c r="E4618" t="s">
        <v>54</v>
      </c>
      <c r="F4618" t="s">
        <v>55</v>
      </c>
      <c r="G4618" t="s">
        <v>93</v>
      </c>
      <c r="H4618" t="s">
        <v>93</v>
      </c>
      <c r="J4618" t="s">
        <v>93</v>
      </c>
      <c r="K4618" t="s">
        <v>93</v>
      </c>
      <c r="L4618" t="s">
        <v>70</v>
      </c>
      <c r="N4618" t="s">
        <v>59</v>
      </c>
      <c r="O4618" t="s">
        <v>70</v>
      </c>
      <c r="S4618" t="s">
        <v>10908</v>
      </c>
      <c r="U4618" t="s">
        <v>42</v>
      </c>
      <c r="AA4618" t="s">
        <v>42</v>
      </c>
      <c r="AD4618" t="s">
        <v>42</v>
      </c>
      <c r="AL4618" t="s">
        <v>43</v>
      </c>
    </row>
    <row r="4619" spans="1:38" x14ac:dyDescent="0.25">
      <c r="A4619">
        <v>4617</v>
      </c>
      <c r="B4619" t="s">
        <v>10909</v>
      </c>
      <c r="C4619" s="6" t="s">
        <v>1898</v>
      </c>
      <c r="D4619">
        <v>62</v>
      </c>
      <c r="E4619" t="s">
        <v>54</v>
      </c>
      <c r="F4619" t="s">
        <v>55</v>
      </c>
      <c r="G4619" t="s">
        <v>208</v>
      </c>
      <c r="H4619" t="s">
        <v>93</v>
      </c>
      <c r="I4619" t="s">
        <v>57</v>
      </c>
      <c r="J4619" t="s">
        <v>208</v>
      </c>
      <c r="K4619" t="s">
        <v>93</v>
      </c>
      <c r="L4619" t="s">
        <v>70</v>
      </c>
      <c r="N4619" t="s">
        <v>1042</v>
      </c>
      <c r="O4619" t="s">
        <v>70</v>
      </c>
      <c r="P4619" t="s">
        <v>208</v>
      </c>
      <c r="Q4619" t="s">
        <v>93</v>
      </c>
      <c r="R4619" t="s">
        <v>57</v>
      </c>
      <c r="S4619" t="s">
        <v>10910</v>
      </c>
      <c r="AC4619" t="s">
        <v>42</v>
      </c>
      <c r="AD4619" t="s">
        <v>42</v>
      </c>
      <c r="AL4619" t="s">
        <v>43</v>
      </c>
    </row>
    <row r="4620" spans="1:38" x14ac:dyDescent="0.25">
      <c r="A4620">
        <v>4618</v>
      </c>
      <c r="B4620" t="s">
        <v>10911</v>
      </c>
      <c r="C4620" s="6" t="s">
        <v>3297</v>
      </c>
      <c r="D4620">
        <v>57</v>
      </c>
      <c r="E4620" t="s">
        <v>46</v>
      </c>
      <c r="F4620" t="s">
        <v>55</v>
      </c>
      <c r="G4620" t="s">
        <v>842</v>
      </c>
      <c r="H4620" t="s">
        <v>82</v>
      </c>
      <c r="I4620" t="s">
        <v>57</v>
      </c>
      <c r="J4620" t="s">
        <v>842</v>
      </c>
      <c r="K4620" t="s">
        <v>82</v>
      </c>
      <c r="L4620" t="s">
        <v>70</v>
      </c>
      <c r="N4620" t="s">
        <v>10912</v>
      </c>
      <c r="O4620" t="s">
        <v>70</v>
      </c>
      <c r="P4620" t="s">
        <v>842</v>
      </c>
      <c r="Q4620" t="s">
        <v>82</v>
      </c>
      <c r="R4620" t="s">
        <v>57</v>
      </c>
      <c r="S4620" t="s">
        <v>1446</v>
      </c>
      <c r="AI4620" t="s">
        <v>10913</v>
      </c>
      <c r="AL4620" t="s">
        <v>43</v>
      </c>
    </row>
    <row r="4621" spans="1:38" x14ac:dyDescent="0.25">
      <c r="A4621">
        <v>4619</v>
      </c>
      <c r="B4621" t="s">
        <v>10914</v>
      </c>
      <c r="C4621" s="6" t="s">
        <v>2134</v>
      </c>
      <c r="D4621">
        <v>27</v>
      </c>
      <c r="E4621" t="s">
        <v>46</v>
      </c>
      <c r="F4621" t="s">
        <v>106</v>
      </c>
      <c r="G4621" t="s">
        <v>146</v>
      </c>
      <c r="H4621" t="s">
        <v>49</v>
      </c>
      <c r="I4621" t="s">
        <v>57</v>
      </c>
      <c r="J4621" t="s">
        <v>146</v>
      </c>
      <c r="K4621" t="s">
        <v>49</v>
      </c>
      <c r="L4621" t="s">
        <v>34</v>
      </c>
      <c r="M4621" t="s">
        <v>10915</v>
      </c>
      <c r="N4621" t="s">
        <v>166</v>
      </c>
      <c r="O4621" t="s">
        <v>377</v>
      </c>
      <c r="P4621" t="s">
        <v>146</v>
      </c>
      <c r="Q4621" t="s">
        <v>49</v>
      </c>
      <c r="R4621" t="s">
        <v>57</v>
      </c>
      <c r="S4621" t="s">
        <v>10916</v>
      </c>
      <c r="W4621" t="s">
        <v>42</v>
      </c>
      <c r="AC4621" t="s">
        <v>42</v>
      </c>
      <c r="AL4621" t="s">
        <v>43</v>
      </c>
    </row>
    <row r="4622" spans="1:38" x14ac:dyDescent="0.25">
      <c r="A4622">
        <v>4620</v>
      </c>
      <c r="B4622" t="s">
        <v>10917</v>
      </c>
      <c r="C4622" s="6" t="s">
        <v>4851</v>
      </c>
      <c r="D4622">
        <v>47</v>
      </c>
      <c r="E4622" t="s">
        <v>46</v>
      </c>
      <c r="F4622" t="s">
        <v>55</v>
      </c>
      <c r="G4622" t="s">
        <v>399</v>
      </c>
      <c r="H4622" t="s">
        <v>202</v>
      </c>
      <c r="I4622" t="s">
        <v>57</v>
      </c>
      <c r="J4622" t="s">
        <v>399</v>
      </c>
      <c r="K4622" t="s">
        <v>202</v>
      </c>
      <c r="L4622" t="s">
        <v>70</v>
      </c>
      <c r="N4622" t="s">
        <v>456</v>
      </c>
      <c r="O4622" t="s">
        <v>70</v>
      </c>
      <c r="P4622" t="s">
        <v>399</v>
      </c>
      <c r="Q4622" t="s">
        <v>202</v>
      </c>
      <c r="R4622" t="s">
        <v>57</v>
      </c>
      <c r="S4622" t="s">
        <v>10918</v>
      </c>
      <c r="U4622" t="s">
        <v>42</v>
      </c>
      <c r="V4622" t="s">
        <v>42</v>
      </c>
      <c r="W4622" t="s">
        <v>42</v>
      </c>
      <c r="Y4622" t="s">
        <v>42</v>
      </c>
      <c r="AC4622" t="s">
        <v>42</v>
      </c>
      <c r="AL4622" t="s">
        <v>43</v>
      </c>
    </row>
    <row r="4623" spans="1:38" x14ac:dyDescent="0.25">
      <c r="A4623">
        <v>4621</v>
      </c>
      <c r="B4623" t="s">
        <v>10919</v>
      </c>
      <c r="C4623" s="6" t="s">
        <v>7515</v>
      </c>
      <c r="D4623">
        <v>31</v>
      </c>
      <c r="E4623" t="s">
        <v>46</v>
      </c>
      <c r="F4623" t="s">
        <v>55</v>
      </c>
      <c r="G4623" t="s">
        <v>496</v>
      </c>
      <c r="H4623" t="s">
        <v>101</v>
      </c>
      <c r="I4623" t="s">
        <v>57</v>
      </c>
      <c r="J4623" t="s">
        <v>496</v>
      </c>
      <c r="L4623" t="s">
        <v>70</v>
      </c>
      <c r="N4623" t="s">
        <v>59</v>
      </c>
      <c r="O4623" t="s">
        <v>70</v>
      </c>
      <c r="P4623" t="s">
        <v>496</v>
      </c>
      <c r="S4623" t="s">
        <v>10920</v>
      </c>
      <c r="W4623" t="s">
        <v>42</v>
      </c>
      <c r="AC4623" t="s">
        <v>42</v>
      </c>
      <c r="AK4623" t="s">
        <v>42</v>
      </c>
      <c r="AL4623" t="s">
        <v>43</v>
      </c>
    </row>
    <row r="4624" spans="1:38" x14ac:dyDescent="0.25">
      <c r="A4624">
        <v>4622</v>
      </c>
      <c r="B4624" t="s">
        <v>10921</v>
      </c>
      <c r="C4624" s="6" t="s">
        <v>10922</v>
      </c>
      <c r="D4624">
        <v>42</v>
      </c>
      <c r="E4624" t="s">
        <v>54</v>
      </c>
      <c r="F4624" t="s">
        <v>55</v>
      </c>
      <c r="G4624" t="s">
        <v>92</v>
      </c>
      <c r="H4624" t="s">
        <v>93</v>
      </c>
      <c r="I4624" t="s">
        <v>57</v>
      </c>
      <c r="J4624" t="s">
        <v>93</v>
      </c>
      <c r="L4624" t="s">
        <v>50</v>
      </c>
      <c r="N4624" t="s">
        <v>59</v>
      </c>
      <c r="O4624" t="s">
        <v>70</v>
      </c>
      <c r="P4624" t="s">
        <v>92</v>
      </c>
      <c r="S4624" t="s">
        <v>10923</v>
      </c>
      <c r="AC4624" t="s">
        <v>42</v>
      </c>
      <c r="AD4624" t="s">
        <v>42</v>
      </c>
      <c r="AF4624" t="s">
        <v>42</v>
      </c>
      <c r="AK4624" t="s">
        <v>42</v>
      </c>
      <c r="AL4624" t="s">
        <v>43</v>
      </c>
    </row>
    <row r="4625" spans="1:38" x14ac:dyDescent="0.25">
      <c r="A4625">
        <v>4623</v>
      </c>
      <c r="B4625" t="s">
        <v>10924</v>
      </c>
      <c r="C4625" s="6" t="s">
        <v>3934</v>
      </c>
      <c r="D4625">
        <v>49</v>
      </c>
      <c r="E4625" t="s">
        <v>46</v>
      </c>
      <c r="F4625" t="s">
        <v>55</v>
      </c>
      <c r="G4625" t="s">
        <v>668</v>
      </c>
      <c r="H4625" t="s">
        <v>202</v>
      </c>
      <c r="J4625" t="s">
        <v>81</v>
      </c>
      <c r="K4625" t="s">
        <v>82</v>
      </c>
      <c r="L4625" t="s">
        <v>50</v>
      </c>
      <c r="N4625" t="s">
        <v>8559</v>
      </c>
      <c r="O4625" t="s">
        <v>70</v>
      </c>
      <c r="S4625" t="s">
        <v>10925</v>
      </c>
      <c r="U4625" t="s">
        <v>42</v>
      </c>
      <c r="V4625" t="s">
        <v>42</v>
      </c>
      <c r="AL4625" t="s">
        <v>43</v>
      </c>
    </row>
    <row r="4626" spans="1:38" x14ac:dyDescent="0.25">
      <c r="A4626">
        <v>4624</v>
      </c>
      <c r="B4626" t="s">
        <v>10926</v>
      </c>
      <c r="C4626" s="6" t="s">
        <v>8323</v>
      </c>
      <c r="D4626">
        <v>72</v>
      </c>
      <c r="E4626" t="s">
        <v>54</v>
      </c>
      <c r="F4626" t="s">
        <v>55</v>
      </c>
      <c r="G4626" t="s">
        <v>10927</v>
      </c>
      <c r="H4626" t="s">
        <v>10928</v>
      </c>
      <c r="I4626" t="s">
        <v>6705</v>
      </c>
      <c r="J4626" t="s">
        <v>337</v>
      </c>
      <c r="K4626" t="s">
        <v>137</v>
      </c>
      <c r="L4626" t="s">
        <v>34</v>
      </c>
      <c r="O4626" t="s">
        <v>3082</v>
      </c>
      <c r="S4626" t="s">
        <v>10929</v>
      </c>
      <c r="AB4626" t="s">
        <v>42</v>
      </c>
      <c r="AC4626" t="s">
        <v>42</v>
      </c>
      <c r="AK4626" t="s">
        <v>42</v>
      </c>
      <c r="AL4626" t="s">
        <v>43</v>
      </c>
    </row>
    <row r="4627" spans="1:38" x14ac:dyDescent="0.25">
      <c r="A4627">
        <v>4625</v>
      </c>
      <c r="B4627" t="s">
        <v>10930</v>
      </c>
      <c r="C4627" s="6" t="s">
        <v>2388</v>
      </c>
      <c r="D4627">
        <v>60</v>
      </c>
      <c r="E4627" t="s">
        <v>46</v>
      </c>
      <c r="F4627" t="s">
        <v>55</v>
      </c>
      <c r="G4627" t="s">
        <v>305</v>
      </c>
      <c r="H4627" t="s">
        <v>93</v>
      </c>
      <c r="I4627" t="s">
        <v>57</v>
      </c>
      <c r="J4627" t="s">
        <v>305</v>
      </c>
      <c r="K4627" t="s">
        <v>93</v>
      </c>
      <c r="L4627" t="s">
        <v>70</v>
      </c>
      <c r="O4627" t="s">
        <v>70</v>
      </c>
      <c r="P4627" t="s">
        <v>305</v>
      </c>
      <c r="Q4627" t="s">
        <v>93</v>
      </c>
      <c r="R4627" t="s">
        <v>57</v>
      </c>
      <c r="S4627" t="s">
        <v>2627</v>
      </c>
      <c r="U4627" t="s">
        <v>42</v>
      </c>
      <c r="V4627" t="s">
        <v>42</v>
      </c>
      <c r="AK4627" t="s">
        <v>42</v>
      </c>
      <c r="AL4627" t="s">
        <v>43</v>
      </c>
    </row>
    <row r="4628" spans="1:38" x14ac:dyDescent="0.25">
      <c r="A4628">
        <v>4626</v>
      </c>
      <c r="B4628" t="s">
        <v>10931</v>
      </c>
      <c r="C4628" s="6" t="s">
        <v>10932</v>
      </c>
      <c r="D4628">
        <v>36</v>
      </c>
      <c r="E4628" t="s">
        <v>54</v>
      </c>
      <c r="F4628" t="s">
        <v>55</v>
      </c>
      <c r="G4628" t="s">
        <v>92</v>
      </c>
      <c r="H4628" t="s">
        <v>93</v>
      </c>
      <c r="J4628" t="s">
        <v>92</v>
      </c>
      <c r="K4628" t="s">
        <v>93</v>
      </c>
      <c r="L4628" t="s">
        <v>70</v>
      </c>
      <c r="N4628" t="s">
        <v>3252</v>
      </c>
      <c r="O4628" t="s">
        <v>70</v>
      </c>
      <c r="S4628" t="s">
        <v>3253</v>
      </c>
      <c r="U4628" t="s">
        <v>42</v>
      </c>
      <c r="V4628" t="s">
        <v>42</v>
      </c>
      <c r="AL4628" t="s">
        <v>43</v>
      </c>
    </row>
    <row r="4629" spans="1:38" x14ac:dyDescent="0.25">
      <c r="A4629">
        <v>4627</v>
      </c>
      <c r="B4629" t="s">
        <v>10933</v>
      </c>
      <c r="C4629" s="6" t="s">
        <v>6162</v>
      </c>
      <c r="D4629">
        <v>56</v>
      </c>
      <c r="E4629" t="s">
        <v>46</v>
      </c>
      <c r="F4629" t="s">
        <v>55</v>
      </c>
      <c r="G4629" t="s">
        <v>107</v>
      </c>
      <c r="H4629" t="s">
        <v>49</v>
      </c>
      <c r="I4629" t="s">
        <v>57</v>
      </c>
      <c r="J4629" t="s">
        <v>146</v>
      </c>
      <c r="K4629" t="s">
        <v>49</v>
      </c>
      <c r="L4629" t="s">
        <v>50</v>
      </c>
      <c r="N4629" t="s">
        <v>102</v>
      </c>
      <c r="O4629" t="s">
        <v>70</v>
      </c>
      <c r="P4629" t="s">
        <v>107</v>
      </c>
      <c r="Q4629" t="s">
        <v>49</v>
      </c>
      <c r="S4629" t="s">
        <v>10934</v>
      </c>
      <c r="Y4629" t="s">
        <v>42</v>
      </c>
      <c r="AK4629" t="s">
        <v>42</v>
      </c>
      <c r="AL4629" t="s">
        <v>43</v>
      </c>
    </row>
    <row r="4630" spans="1:38" x14ac:dyDescent="0.25">
      <c r="A4630">
        <v>4628</v>
      </c>
      <c r="B4630" t="s">
        <v>10935</v>
      </c>
      <c r="C4630" s="6" t="s">
        <v>3772</v>
      </c>
      <c r="D4630">
        <v>53</v>
      </c>
      <c r="E4630" t="s">
        <v>46</v>
      </c>
      <c r="F4630" t="s">
        <v>55</v>
      </c>
      <c r="G4630" t="s">
        <v>192</v>
      </c>
      <c r="H4630" t="s">
        <v>82</v>
      </c>
      <c r="I4630" t="s">
        <v>57</v>
      </c>
      <c r="J4630" t="s">
        <v>192</v>
      </c>
      <c r="L4630" t="s">
        <v>70</v>
      </c>
      <c r="N4630" t="s">
        <v>59</v>
      </c>
      <c r="O4630" t="s">
        <v>70</v>
      </c>
      <c r="P4630" t="s">
        <v>192</v>
      </c>
      <c r="S4630" t="s">
        <v>10936</v>
      </c>
      <c r="V4630" t="s">
        <v>42</v>
      </c>
      <c r="AL4630" t="s">
        <v>43</v>
      </c>
    </row>
    <row r="4631" spans="1:38" x14ac:dyDescent="0.25">
      <c r="A4631">
        <v>4629</v>
      </c>
      <c r="B4631" t="s">
        <v>10937</v>
      </c>
      <c r="C4631" s="6" t="s">
        <v>3751</v>
      </c>
      <c r="D4631">
        <v>33</v>
      </c>
      <c r="E4631" t="s">
        <v>46</v>
      </c>
      <c r="F4631" t="s">
        <v>55</v>
      </c>
      <c r="G4631" t="s">
        <v>10938</v>
      </c>
      <c r="H4631" t="s">
        <v>1282</v>
      </c>
      <c r="I4631" t="s">
        <v>5080</v>
      </c>
      <c r="J4631" t="s">
        <v>496</v>
      </c>
      <c r="L4631" t="s">
        <v>34</v>
      </c>
      <c r="M4631" t="s">
        <v>10939</v>
      </c>
      <c r="N4631" t="s">
        <v>69</v>
      </c>
      <c r="O4631" t="s">
        <v>110</v>
      </c>
      <c r="P4631" t="s">
        <v>496</v>
      </c>
      <c r="S4631" t="s">
        <v>10940</v>
      </c>
      <c r="U4631" t="s">
        <v>42</v>
      </c>
      <c r="V4631" t="s">
        <v>42</v>
      </c>
      <c r="AE4631" t="s">
        <v>42</v>
      </c>
      <c r="AK4631" t="s">
        <v>42</v>
      </c>
      <c r="AL4631" t="s">
        <v>43</v>
      </c>
    </row>
    <row r="4632" spans="1:38" x14ac:dyDescent="0.25">
      <c r="A4632">
        <v>4630</v>
      </c>
      <c r="B4632" t="s">
        <v>10941</v>
      </c>
      <c r="C4632" s="6" t="s">
        <v>10942</v>
      </c>
      <c r="D4632">
        <v>66</v>
      </c>
      <c r="E4632" t="s">
        <v>46</v>
      </c>
      <c r="F4632" t="s">
        <v>47</v>
      </c>
      <c r="G4632" t="s">
        <v>1243</v>
      </c>
      <c r="H4632" t="s">
        <v>82</v>
      </c>
      <c r="J4632" t="s">
        <v>1243</v>
      </c>
      <c r="K4632" t="s">
        <v>82</v>
      </c>
      <c r="L4632" t="s">
        <v>70</v>
      </c>
      <c r="N4632" t="s">
        <v>170</v>
      </c>
      <c r="O4632" t="s">
        <v>70</v>
      </c>
      <c r="S4632" t="s">
        <v>994</v>
      </c>
      <c r="V4632" t="s">
        <v>42</v>
      </c>
      <c r="AL4632" t="s">
        <v>43</v>
      </c>
    </row>
    <row r="4633" spans="1:38" x14ac:dyDescent="0.25">
      <c r="A4633">
        <v>4631</v>
      </c>
      <c r="B4633" t="s">
        <v>10943</v>
      </c>
      <c r="C4633" s="6" t="s">
        <v>10944</v>
      </c>
      <c r="D4633">
        <v>23</v>
      </c>
      <c r="E4633" t="s">
        <v>46</v>
      </c>
      <c r="F4633" t="s">
        <v>55</v>
      </c>
      <c r="G4633" t="s">
        <v>341</v>
      </c>
      <c r="H4633" t="s">
        <v>101</v>
      </c>
      <c r="J4633" t="s">
        <v>341</v>
      </c>
      <c r="K4633" t="s">
        <v>101</v>
      </c>
      <c r="L4633" t="s">
        <v>50</v>
      </c>
      <c r="N4633" t="s">
        <v>8559</v>
      </c>
      <c r="O4633" t="s">
        <v>34</v>
      </c>
      <c r="S4633" t="s">
        <v>8560</v>
      </c>
      <c r="U4633" t="s">
        <v>42</v>
      </c>
      <c r="V4633" t="s">
        <v>42</v>
      </c>
      <c r="AL4633" t="s">
        <v>43</v>
      </c>
    </row>
    <row r="4634" spans="1:38" x14ac:dyDescent="0.25">
      <c r="A4634">
        <v>4632</v>
      </c>
      <c r="B4634" t="s">
        <v>10945</v>
      </c>
      <c r="C4634" s="6" t="s">
        <v>3730</v>
      </c>
      <c r="D4634">
        <v>49</v>
      </c>
      <c r="E4634" t="s">
        <v>54</v>
      </c>
      <c r="F4634" t="s">
        <v>55</v>
      </c>
      <c r="G4634" t="s">
        <v>49</v>
      </c>
      <c r="H4634" t="s">
        <v>49</v>
      </c>
      <c r="I4634" t="s">
        <v>57</v>
      </c>
      <c r="J4634" t="s">
        <v>146</v>
      </c>
      <c r="K4634" t="s">
        <v>49</v>
      </c>
      <c r="L4634" t="s">
        <v>50</v>
      </c>
      <c r="N4634" t="s">
        <v>10946</v>
      </c>
      <c r="P4634" t="s">
        <v>49</v>
      </c>
      <c r="Q4634" t="s">
        <v>49</v>
      </c>
      <c r="R4634" t="s">
        <v>57</v>
      </c>
      <c r="S4634" t="s">
        <v>10947</v>
      </c>
      <c r="AD4634" t="s">
        <v>42</v>
      </c>
      <c r="AL4634" t="s">
        <v>43</v>
      </c>
    </row>
    <row r="4635" spans="1:38" x14ac:dyDescent="0.25">
      <c r="A4635">
        <v>4633</v>
      </c>
      <c r="B4635" t="s">
        <v>10948</v>
      </c>
      <c r="C4635" s="6" t="s">
        <v>1913</v>
      </c>
      <c r="D4635">
        <v>33</v>
      </c>
      <c r="E4635" t="s">
        <v>46</v>
      </c>
      <c r="F4635" t="s">
        <v>55</v>
      </c>
      <c r="G4635" t="s">
        <v>2228</v>
      </c>
      <c r="H4635" t="s">
        <v>82</v>
      </c>
      <c r="I4635" t="s">
        <v>57</v>
      </c>
      <c r="J4635" t="s">
        <v>447</v>
      </c>
      <c r="K4635" t="s">
        <v>82</v>
      </c>
      <c r="L4635" t="s">
        <v>50</v>
      </c>
      <c r="N4635" t="s">
        <v>59</v>
      </c>
      <c r="O4635" t="s">
        <v>70</v>
      </c>
      <c r="P4635" t="s">
        <v>2228</v>
      </c>
      <c r="Q4635" t="s">
        <v>82</v>
      </c>
      <c r="R4635" t="s">
        <v>57</v>
      </c>
      <c r="S4635" t="s">
        <v>10949</v>
      </c>
      <c r="W4635" t="s">
        <v>42</v>
      </c>
      <c r="X4635" t="s">
        <v>42</v>
      </c>
      <c r="AL4635" t="s">
        <v>43</v>
      </c>
    </row>
    <row r="4636" spans="1:38" x14ac:dyDescent="0.25">
      <c r="A4636">
        <v>4634</v>
      </c>
      <c r="B4636" t="s">
        <v>10950</v>
      </c>
      <c r="C4636" s="6" t="s">
        <v>2725</v>
      </c>
      <c r="D4636">
        <v>34</v>
      </c>
      <c r="E4636" t="s">
        <v>46</v>
      </c>
      <c r="F4636" t="s">
        <v>55</v>
      </c>
      <c r="G4636" t="s">
        <v>2091</v>
      </c>
      <c r="H4636" t="s">
        <v>82</v>
      </c>
      <c r="I4636" t="s">
        <v>57</v>
      </c>
      <c r="J4636" t="s">
        <v>2091</v>
      </c>
      <c r="K4636" t="s">
        <v>82</v>
      </c>
      <c r="L4636" t="s">
        <v>70</v>
      </c>
      <c r="N4636" t="s">
        <v>170</v>
      </c>
      <c r="O4636" t="s">
        <v>70</v>
      </c>
      <c r="P4636" t="s">
        <v>2091</v>
      </c>
      <c r="Q4636" t="s">
        <v>82</v>
      </c>
      <c r="S4636" t="s">
        <v>8895</v>
      </c>
      <c r="V4636" t="s">
        <v>42</v>
      </c>
      <c r="W4636" t="s">
        <v>42</v>
      </c>
      <c r="AA4636" t="s">
        <v>42</v>
      </c>
      <c r="AK4636" t="s">
        <v>42</v>
      </c>
      <c r="AL4636" t="s">
        <v>43</v>
      </c>
    </row>
    <row r="4637" spans="1:38" x14ac:dyDescent="0.25">
      <c r="A4637">
        <v>4635</v>
      </c>
      <c r="B4637" t="s">
        <v>10951</v>
      </c>
      <c r="C4637" s="6" t="s">
        <v>3758</v>
      </c>
      <c r="D4637">
        <v>26</v>
      </c>
      <c r="E4637" t="s">
        <v>46</v>
      </c>
      <c r="F4637" t="s">
        <v>55</v>
      </c>
      <c r="G4637" t="s">
        <v>2466</v>
      </c>
      <c r="H4637" t="s">
        <v>66</v>
      </c>
      <c r="I4637" t="s">
        <v>67</v>
      </c>
      <c r="J4637" t="s">
        <v>68</v>
      </c>
      <c r="K4637" t="s">
        <v>49</v>
      </c>
      <c r="L4637" t="s">
        <v>50</v>
      </c>
      <c r="N4637" t="s">
        <v>59</v>
      </c>
      <c r="O4637" t="s">
        <v>70</v>
      </c>
      <c r="P4637" t="s">
        <v>2466</v>
      </c>
      <c r="Q4637" t="s">
        <v>66</v>
      </c>
      <c r="R4637" t="s">
        <v>67</v>
      </c>
      <c r="S4637" t="s">
        <v>10952</v>
      </c>
      <c r="U4637" t="s">
        <v>42</v>
      </c>
      <c r="V4637" t="s">
        <v>42</v>
      </c>
      <c r="W4637" t="s">
        <v>42</v>
      </c>
      <c r="AL4637" t="s">
        <v>43</v>
      </c>
    </row>
    <row r="4638" spans="1:38" x14ac:dyDescent="0.25">
      <c r="A4638">
        <v>4636</v>
      </c>
      <c r="B4638" t="s">
        <v>10953</v>
      </c>
      <c r="C4638" s="6" t="s">
        <v>10954</v>
      </c>
      <c r="D4638">
        <v>58</v>
      </c>
      <c r="E4638" t="s">
        <v>46</v>
      </c>
      <c r="F4638" t="s">
        <v>47</v>
      </c>
      <c r="G4638" t="s">
        <v>208</v>
      </c>
      <c r="H4638" t="s">
        <v>93</v>
      </c>
      <c r="J4638" t="s">
        <v>208</v>
      </c>
      <c r="K4638" t="s">
        <v>93</v>
      </c>
      <c r="L4638" t="s">
        <v>50</v>
      </c>
      <c r="N4638" t="s">
        <v>170</v>
      </c>
      <c r="O4638" t="s">
        <v>60</v>
      </c>
      <c r="S4638" t="s">
        <v>111</v>
      </c>
      <c r="U4638" t="s">
        <v>42</v>
      </c>
      <c r="V4638" t="s">
        <v>42</v>
      </c>
      <c r="AL4638" t="s">
        <v>43</v>
      </c>
    </row>
    <row r="4639" spans="1:38" x14ac:dyDescent="0.25">
      <c r="A4639">
        <v>4637</v>
      </c>
      <c r="B4639" t="s">
        <v>10955</v>
      </c>
      <c r="C4639" s="6" t="s">
        <v>3776</v>
      </c>
      <c r="D4639">
        <v>43</v>
      </c>
      <c r="E4639" t="s">
        <v>46</v>
      </c>
      <c r="F4639" t="s">
        <v>55</v>
      </c>
      <c r="G4639" t="s">
        <v>503</v>
      </c>
      <c r="H4639" t="s">
        <v>82</v>
      </c>
      <c r="J4639" t="s">
        <v>503</v>
      </c>
      <c r="K4639" t="s">
        <v>82</v>
      </c>
      <c r="L4639" t="s">
        <v>50</v>
      </c>
      <c r="N4639" t="s">
        <v>269</v>
      </c>
      <c r="O4639" t="s">
        <v>70</v>
      </c>
      <c r="S4639" t="s">
        <v>89</v>
      </c>
      <c r="T4639" t="s">
        <v>630</v>
      </c>
      <c r="U4639" t="s">
        <v>42</v>
      </c>
      <c r="AL4639" t="s">
        <v>43</v>
      </c>
    </row>
    <row r="4640" spans="1:38" x14ac:dyDescent="0.25">
      <c r="A4640">
        <v>4638</v>
      </c>
      <c r="B4640" t="s">
        <v>10956</v>
      </c>
      <c r="C4640" s="6" t="s">
        <v>1084</v>
      </c>
      <c r="D4640">
        <v>23</v>
      </c>
      <c r="E4640" t="s">
        <v>46</v>
      </c>
      <c r="F4640" t="s">
        <v>55</v>
      </c>
      <c r="G4640" t="s">
        <v>10957</v>
      </c>
      <c r="J4640" t="s">
        <v>201</v>
      </c>
      <c r="L4640" t="s">
        <v>50</v>
      </c>
      <c r="N4640" t="s">
        <v>269</v>
      </c>
      <c r="O4640" t="s">
        <v>34</v>
      </c>
      <c r="S4640" t="s">
        <v>84</v>
      </c>
      <c r="U4640" t="s">
        <v>42</v>
      </c>
      <c r="AL4640" t="s">
        <v>43</v>
      </c>
    </row>
    <row r="4641" spans="1:38" x14ac:dyDescent="0.25">
      <c r="A4641">
        <v>4639</v>
      </c>
      <c r="B4641" t="s">
        <v>10958</v>
      </c>
      <c r="C4641" s="6" t="s">
        <v>3619</v>
      </c>
      <c r="D4641">
        <v>57</v>
      </c>
      <c r="E4641" t="s">
        <v>54</v>
      </c>
      <c r="F4641" t="s">
        <v>55</v>
      </c>
      <c r="G4641" t="s">
        <v>178</v>
      </c>
      <c r="H4641" t="s">
        <v>82</v>
      </c>
      <c r="J4641" t="s">
        <v>178</v>
      </c>
      <c r="K4641" t="s">
        <v>82</v>
      </c>
      <c r="L4641" t="s">
        <v>70</v>
      </c>
      <c r="N4641" t="s">
        <v>10959</v>
      </c>
      <c r="O4641" t="s">
        <v>70</v>
      </c>
      <c r="S4641" t="s">
        <v>10959</v>
      </c>
      <c r="T4641" t="s">
        <v>534</v>
      </c>
      <c r="Y4641" t="s">
        <v>42</v>
      </c>
      <c r="AA4641" t="s">
        <v>42</v>
      </c>
      <c r="AC4641" t="s">
        <v>42</v>
      </c>
      <c r="AL4641" t="s">
        <v>43</v>
      </c>
    </row>
    <row r="4642" spans="1:38" x14ac:dyDescent="0.25">
      <c r="A4642">
        <v>4640</v>
      </c>
      <c r="B4642" t="s">
        <v>10960</v>
      </c>
      <c r="C4642" s="6" t="s">
        <v>7522</v>
      </c>
      <c r="D4642">
        <v>29</v>
      </c>
      <c r="E4642" t="s">
        <v>46</v>
      </c>
      <c r="F4642" t="s">
        <v>55</v>
      </c>
      <c r="G4642" t="s">
        <v>337</v>
      </c>
      <c r="H4642" t="s">
        <v>137</v>
      </c>
      <c r="I4642" t="s">
        <v>57</v>
      </c>
      <c r="J4642" t="s">
        <v>337</v>
      </c>
      <c r="K4642" t="s">
        <v>137</v>
      </c>
      <c r="L4642" t="s">
        <v>70</v>
      </c>
      <c r="N4642" t="s">
        <v>59</v>
      </c>
      <c r="O4642" t="s">
        <v>70</v>
      </c>
      <c r="P4642" t="s">
        <v>337</v>
      </c>
      <c r="Q4642" t="s">
        <v>137</v>
      </c>
      <c r="S4642" t="s">
        <v>412</v>
      </c>
      <c r="W4642" t="s">
        <v>42</v>
      </c>
      <c r="AK4642" t="s">
        <v>42</v>
      </c>
      <c r="AL4642" t="s">
        <v>43</v>
      </c>
    </row>
    <row r="4643" spans="1:38" x14ac:dyDescent="0.25">
      <c r="A4643">
        <v>4641</v>
      </c>
      <c r="B4643" t="s">
        <v>10961</v>
      </c>
      <c r="C4643" s="6" t="s">
        <v>1669</v>
      </c>
      <c r="D4643">
        <v>33</v>
      </c>
      <c r="E4643" t="s">
        <v>54</v>
      </c>
      <c r="F4643" t="s">
        <v>55</v>
      </c>
      <c r="G4643" t="s">
        <v>82</v>
      </c>
      <c r="H4643" t="s">
        <v>82</v>
      </c>
      <c r="I4643" t="s">
        <v>57</v>
      </c>
      <c r="J4643" t="s">
        <v>82</v>
      </c>
      <c r="K4643" t="s">
        <v>82</v>
      </c>
      <c r="L4643" t="s">
        <v>70</v>
      </c>
      <c r="N4643" t="s">
        <v>59</v>
      </c>
      <c r="O4643" t="s">
        <v>70</v>
      </c>
      <c r="P4643" t="s">
        <v>82</v>
      </c>
      <c r="Q4643" t="s">
        <v>82</v>
      </c>
      <c r="R4643" t="s">
        <v>57</v>
      </c>
      <c r="S4643" t="s">
        <v>10962</v>
      </c>
      <c r="Y4643" t="s">
        <v>42</v>
      </c>
      <c r="AC4643" t="s">
        <v>42</v>
      </c>
      <c r="AL4643" t="s">
        <v>43</v>
      </c>
    </row>
    <row r="4644" spans="1:38" x14ac:dyDescent="0.25">
      <c r="A4644">
        <v>4642</v>
      </c>
      <c r="B4644" t="s">
        <v>10963</v>
      </c>
      <c r="C4644" s="6" t="s">
        <v>4012</v>
      </c>
      <c r="D4644">
        <v>39</v>
      </c>
      <c r="E4644" t="s">
        <v>46</v>
      </c>
      <c r="F4644" t="s">
        <v>47</v>
      </c>
      <c r="G4644" t="s">
        <v>82</v>
      </c>
      <c r="H4644" t="s">
        <v>82</v>
      </c>
      <c r="I4644" t="s">
        <v>57</v>
      </c>
      <c r="J4644" t="s">
        <v>82</v>
      </c>
      <c r="L4644" t="s">
        <v>50</v>
      </c>
      <c r="N4644" t="s">
        <v>69</v>
      </c>
      <c r="O4644" t="s">
        <v>298</v>
      </c>
      <c r="P4644" t="s">
        <v>82</v>
      </c>
      <c r="S4644" t="s">
        <v>10964</v>
      </c>
      <c r="V4644" t="s">
        <v>42</v>
      </c>
      <c r="AL4644" t="s">
        <v>43</v>
      </c>
    </row>
    <row r="4645" spans="1:38" x14ac:dyDescent="0.25">
      <c r="A4645">
        <v>4643</v>
      </c>
      <c r="B4645" t="s">
        <v>10965</v>
      </c>
      <c r="C4645" s="6" t="s">
        <v>3975</v>
      </c>
      <c r="D4645">
        <v>35</v>
      </c>
      <c r="E4645" t="s">
        <v>46</v>
      </c>
      <c r="F4645" t="s">
        <v>106</v>
      </c>
      <c r="G4645" t="s">
        <v>165</v>
      </c>
      <c r="J4645" t="s">
        <v>165</v>
      </c>
      <c r="L4645" t="s">
        <v>50</v>
      </c>
      <c r="N4645" t="s">
        <v>59</v>
      </c>
      <c r="O4645" t="s">
        <v>70</v>
      </c>
      <c r="S4645" t="s">
        <v>342</v>
      </c>
      <c r="U4645" t="s">
        <v>42</v>
      </c>
      <c r="AL4645" t="s">
        <v>43</v>
      </c>
    </row>
    <row r="4646" spans="1:38" x14ac:dyDescent="0.25">
      <c r="A4646">
        <v>4644</v>
      </c>
      <c r="B4646" t="s">
        <v>10966</v>
      </c>
      <c r="C4646" s="6" t="s">
        <v>7930</v>
      </c>
      <c r="D4646">
        <v>55</v>
      </c>
      <c r="E4646" t="s">
        <v>46</v>
      </c>
      <c r="F4646" t="s">
        <v>55</v>
      </c>
      <c r="G4646" t="s">
        <v>4215</v>
      </c>
      <c r="H4646" t="s">
        <v>251</v>
      </c>
      <c r="J4646" t="s">
        <v>4215</v>
      </c>
      <c r="K4646" t="s">
        <v>251</v>
      </c>
      <c r="L4646" t="s">
        <v>70</v>
      </c>
      <c r="N4646" t="s">
        <v>5303</v>
      </c>
      <c r="O4646" t="s">
        <v>70</v>
      </c>
      <c r="S4646" t="s">
        <v>2615</v>
      </c>
      <c r="U4646" t="s">
        <v>42</v>
      </c>
      <c r="AC4646" t="s">
        <v>42</v>
      </c>
      <c r="AL4646" t="s">
        <v>43</v>
      </c>
    </row>
    <row r="4647" spans="1:38" x14ac:dyDescent="0.25">
      <c r="A4647">
        <v>4645</v>
      </c>
      <c r="B4647" t="s">
        <v>10967</v>
      </c>
      <c r="C4647" s="6" t="s">
        <v>2265</v>
      </c>
      <c r="D4647">
        <v>38</v>
      </c>
      <c r="E4647" t="s">
        <v>54</v>
      </c>
      <c r="F4647" t="s">
        <v>55</v>
      </c>
      <c r="G4647" t="s">
        <v>82</v>
      </c>
      <c r="H4647" t="s">
        <v>82</v>
      </c>
      <c r="I4647" t="s">
        <v>57</v>
      </c>
      <c r="J4647" t="s">
        <v>82</v>
      </c>
      <c r="K4647" t="s">
        <v>82</v>
      </c>
      <c r="L4647" t="s">
        <v>70</v>
      </c>
      <c r="N4647" t="s">
        <v>350</v>
      </c>
      <c r="O4647" t="s">
        <v>70</v>
      </c>
      <c r="P4647" t="s">
        <v>82</v>
      </c>
      <c r="Q4647" t="s">
        <v>82</v>
      </c>
      <c r="S4647" t="s">
        <v>10968</v>
      </c>
      <c r="W4647" t="s">
        <v>42</v>
      </c>
      <c r="AK4647" t="s">
        <v>42</v>
      </c>
      <c r="AL4647" t="s">
        <v>43</v>
      </c>
    </row>
    <row r="4648" spans="1:38" x14ac:dyDescent="0.25">
      <c r="A4648">
        <v>4646</v>
      </c>
      <c r="B4648" t="s">
        <v>10969</v>
      </c>
      <c r="C4648" s="6" t="s">
        <v>2109</v>
      </c>
      <c r="D4648">
        <v>55</v>
      </c>
      <c r="E4648" t="s">
        <v>46</v>
      </c>
      <c r="F4648" t="s">
        <v>106</v>
      </c>
      <c r="G4648" t="s">
        <v>146</v>
      </c>
      <c r="H4648" t="s">
        <v>49</v>
      </c>
      <c r="I4648" t="s">
        <v>57</v>
      </c>
      <c r="J4648" t="s">
        <v>146</v>
      </c>
      <c r="K4648" t="s">
        <v>49</v>
      </c>
      <c r="L4648" t="s">
        <v>50</v>
      </c>
      <c r="N4648" t="s">
        <v>350</v>
      </c>
      <c r="O4648" t="s">
        <v>298</v>
      </c>
      <c r="P4648" t="s">
        <v>146</v>
      </c>
      <c r="Q4648" t="s">
        <v>49</v>
      </c>
      <c r="S4648" t="s">
        <v>10970</v>
      </c>
      <c r="T4648" t="s">
        <v>10971</v>
      </c>
      <c r="U4648" t="s">
        <v>42</v>
      </c>
      <c r="V4648" t="s">
        <v>42</v>
      </c>
      <c r="AA4648" t="s">
        <v>42</v>
      </c>
      <c r="AD4648" t="s">
        <v>42</v>
      </c>
      <c r="AK4648" t="s">
        <v>42</v>
      </c>
      <c r="AL4648" t="s">
        <v>43</v>
      </c>
    </row>
    <row r="4649" spans="1:38" x14ac:dyDescent="0.25">
      <c r="A4649">
        <v>4647</v>
      </c>
      <c r="B4649" t="s">
        <v>10972</v>
      </c>
      <c r="C4649" s="6" t="s">
        <v>1567</v>
      </c>
      <c r="D4649">
        <v>17</v>
      </c>
      <c r="E4649" t="s">
        <v>54</v>
      </c>
      <c r="F4649" t="s">
        <v>55</v>
      </c>
      <c r="G4649" t="s">
        <v>273</v>
      </c>
      <c r="H4649" t="s">
        <v>202</v>
      </c>
      <c r="I4649" t="s">
        <v>57</v>
      </c>
      <c r="J4649" t="s">
        <v>273</v>
      </c>
      <c r="K4649" t="s">
        <v>202</v>
      </c>
      <c r="L4649" t="s">
        <v>70</v>
      </c>
      <c r="O4649" t="s">
        <v>70</v>
      </c>
      <c r="P4649" t="s">
        <v>273</v>
      </c>
      <c r="Q4649" t="s">
        <v>202</v>
      </c>
      <c r="R4649" t="s">
        <v>57</v>
      </c>
      <c r="S4649" t="s">
        <v>10973</v>
      </c>
      <c r="V4649" t="s">
        <v>42</v>
      </c>
      <c r="W4649" t="s">
        <v>42</v>
      </c>
      <c r="AJ4649" t="s">
        <v>42</v>
      </c>
      <c r="AK4649" t="s">
        <v>42</v>
      </c>
      <c r="AL4649" t="s">
        <v>43</v>
      </c>
    </row>
    <row r="4650" spans="1:38" x14ac:dyDescent="0.25">
      <c r="A4650">
        <v>4648</v>
      </c>
      <c r="B4650" t="s">
        <v>10974</v>
      </c>
      <c r="C4650" s="6" t="s">
        <v>10975</v>
      </c>
      <c r="D4650">
        <v>61</v>
      </c>
      <c r="E4650" t="s">
        <v>46</v>
      </c>
      <c r="F4650" t="s">
        <v>55</v>
      </c>
      <c r="G4650" t="s">
        <v>496</v>
      </c>
      <c r="H4650" t="s">
        <v>101</v>
      </c>
      <c r="J4650" t="s">
        <v>496</v>
      </c>
      <c r="K4650" t="s">
        <v>101</v>
      </c>
      <c r="L4650" t="s">
        <v>70</v>
      </c>
      <c r="N4650" t="s">
        <v>269</v>
      </c>
      <c r="O4650" t="s">
        <v>70</v>
      </c>
      <c r="S4650" t="s">
        <v>89</v>
      </c>
      <c r="U4650" t="s">
        <v>42</v>
      </c>
      <c r="AL4650" t="s">
        <v>43</v>
      </c>
    </row>
    <row r="4651" spans="1:38" x14ac:dyDescent="0.25">
      <c r="A4651">
        <v>4649</v>
      </c>
      <c r="B4651" t="s">
        <v>10976</v>
      </c>
      <c r="C4651" s="6" t="s">
        <v>2298</v>
      </c>
      <c r="D4651">
        <v>50</v>
      </c>
      <c r="E4651" t="s">
        <v>46</v>
      </c>
      <c r="F4651" t="s">
        <v>55</v>
      </c>
      <c r="G4651" t="s">
        <v>305</v>
      </c>
      <c r="H4651" t="s">
        <v>93</v>
      </c>
      <c r="I4651" t="s">
        <v>57</v>
      </c>
      <c r="J4651" t="s">
        <v>305</v>
      </c>
      <c r="K4651" t="s">
        <v>93</v>
      </c>
      <c r="L4651" t="s">
        <v>70</v>
      </c>
      <c r="N4651" t="s">
        <v>350</v>
      </c>
      <c r="O4651" t="s">
        <v>70</v>
      </c>
      <c r="P4651" t="s">
        <v>305</v>
      </c>
      <c r="Q4651" t="s">
        <v>93</v>
      </c>
      <c r="R4651" t="s">
        <v>57</v>
      </c>
      <c r="S4651" t="s">
        <v>10977</v>
      </c>
      <c r="U4651" t="s">
        <v>42</v>
      </c>
      <c r="W4651" t="s">
        <v>42</v>
      </c>
      <c r="AA4651" t="s">
        <v>42</v>
      </c>
      <c r="AL4651" t="s">
        <v>43</v>
      </c>
    </row>
    <row r="4652" spans="1:38" x14ac:dyDescent="0.25">
      <c r="A4652">
        <v>4650</v>
      </c>
      <c r="B4652" t="s">
        <v>10978</v>
      </c>
      <c r="C4652" s="6" t="s">
        <v>10979</v>
      </c>
      <c r="D4652">
        <v>45</v>
      </c>
      <c r="E4652" t="s">
        <v>46</v>
      </c>
      <c r="F4652" t="s">
        <v>55</v>
      </c>
      <c r="G4652" t="s">
        <v>5058</v>
      </c>
      <c r="J4652" t="s">
        <v>158</v>
      </c>
      <c r="K4652" t="s">
        <v>49</v>
      </c>
      <c r="L4652" t="s">
        <v>34</v>
      </c>
      <c r="M4652" t="s">
        <v>10980</v>
      </c>
      <c r="N4652" t="s">
        <v>102</v>
      </c>
      <c r="O4652" t="s">
        <v>110</v>
      </c>
      <c r="S4652" t="s">
        <v>10981</v>
      </c>
      <c r="Y4652" t="s">
        <v>42</v>
      </c>
      <c r="AA4652" t="s">
        <v>42</v>
      </c>
      <c r="AC4652" t="s">
        <v>42</v>
      </c>
      <c r="AL4652" t="s">
        <v>43</v>
      </c>
    </row>
    <row r="4653" spans="1:38" x14ac:dyDescent="0.25">
      <c r="A4653">
        <v>4651</v>
      </c>
      <c r="B4653" t="s">
        <v>10982</v>
      </c>
      <c r="C4653" s="6" t="s">
        <v>10983</v>
      </c>
      <c r="D4653">
        <v>52</v>
      </c>
      <c r="E4653" t="s">
        <v>46</v>
      </c>
      <c r="F4653" t="s">
        <v>55</v>
      </c>
      <c r="G4653" t="s">
        <v>1500</v>
      </c>
      <c r="J4653" t="s">
        <v>1500</v>
      </c>
      <c r="K4653" t="s">
        <v>82</v>
      </c>
      <c r="L4653" t="s">
        <v>70</v>
      </c>
      <c r="N4653" t="s">
        <v>59</v>
      </c>
      <c r="O4653" t="s">
        <v>70</v>
      </c>
      <c r="S4653" t="s">
        <v>1660</v>
      </c>
      <c r="U4653" t="s">
        <v>42</v>
      </c>
      <c r="V4653" t="s">
        <v>42</v>
      </c>
      <c r="AL4653" t="s">
        <v>43</v>
      </c>
    </row>
    <row r="4654" spans="1:38" x14ac:dyDescent="0.25">
      <c r="A4654">
        <v>4652</v>
      </c>
      <c r="B4654" t="s">
        <v>10984</v>
      </c>
      <c r="C4654" s="6" t="s">
        <v>1635</v>
      </c>
      <c r="D4654">
        <v>26</v>
      </c>
      <c r="E4654" t="s">
        <v>54</v>
      </c>
      <c r="F4654" t="s">
        <v>55</v>
      </c>
      <c r="G4654" t="s">
        <v>132</v>
      </c>
      <c r="H4654" t="s">
        <v>93</v>
      </c>
      <c r="J4654" t="s">
        <v>132</v>
      </c>
      <c r="K4654" t="s">
        <v>93</v>
      </c>
      <c r="L4654" t="s">
        <v>70</v>
      </c>
      <c r="N4654" t="s">
        <v>269</v>
      </c>
      <c r="O4654" t="s">
        <v>70</v>
      </c>
      <c r="S4654" t="s">
        <v>89</v>
      </c>
      <c r="U4654" t="s">
        <v>42</v>
      </c>
      <c r="AL4654" t="s">
        <v>43</v>
      </c>
    </row>
    <row r="4655" spans="1:38" x14ac:dyDescent="0.25">
      <c r="A4655">
        <v>4653</v>
      </c>
      <c r="B4655" t="s">
        <v>10985</v>
      </c>
      <c r="C4655" s="6" t="s">
        <v>2473</v>
      </c>
      <c r="D4655">
        <v>29</v>
      </c>
      <c r="E4655" t="s">
        <v>54</v>
      </c>
      <c r="F4655" t="s">
        <v>47</v>
      </c>
      <c r="G4655" t="s">
        <v>10986</v>
      </c>
      <c r="H4655" t="s">
        <v>1036</v>
      </c>
      <c r="I4655" t="s">
        <v>191</v>
      </c>
      <c r="J4655" t="s">
        <v>82</v>
      </c>
      <c r="K4655" t="s">
        <v>82</v>
      </c>
      <c r="L4655" t="s">
        <v>34</v>
      </c>
      <c r="N4655" t="s">
        <v>59</v>
      </c>
      <c r="O4655" t="s">
        <v>34</v>
      </c>
      <c r="P4655" t="s">
        <v>82</v>
      </c>
      <c r="Q4655" t="s">
        <v>82</v>
      </c>
      <c r="S4655" t="s">
        <v>10987</v>
      </c>
      <c r="V4655" t="s">
        <v>42</v>
      </c>
      <c r="W4655" t="s">
        <v>42</v>
      </c>
      <c r="AA4655" t="s">
        <v>42</v>
      </c>
      <c r="AK4655" t="s">
        <v>42</v>
      </c>
      <c r="AL4655" t="s">
        <v>43</v>
      </c>
    </row>
    <row r="4656" spans="1:38" x14ac:dyDescent="0.25">
      <c r="A4656">
        <v>4654</v>
      </c>
      <c r="B4656" t="s">
        <v>10988</v>
      </c>
      <c r="C4656" s="6" t="s">
        <v>2903</v>
      </c>
      <c r="D4656">
        <v>36</v>
      </c>
      <c r="E4656" t="s">
        <v>54</v>
      </c>
      <c r="F4656" t="s">
        <v>55</v>
      </c>
      <c r="G4656" t="s">
        <v>146</v>
      </c>
      <c r="H4656" t="s">
        <v>49</v>
      </c>
      <c r="I4656" t="s">
        <v>57</v>
      </c>
      <c r="J4656" t="s">
        <v>146</v>
      </c>
      <c r="K4656" t="s">
        <v>49</v>
      </c>
      <c r="L4656" t="s">
        <v>70</v>
      </c>
      <c r="O4656" t="s">
        <v>70</v>
      </c>
      <c r="S4656" t="s">
        <v>10989</v>
      </c>
      <c r="AA4656" t="s">
        <v>42</v>
      </c>
      <c r="AC4656" t="s">
        <v>42</v>
      </c>
      <c r="AL4656" t="s">
        <v>43</v>
      </c>
    </row>
    <row r="4657" spans="1:38" x14ac:dyDescent="0.25">
      <c r="A4657">
        <v>4655</v>
      </c>
      <c r="B4657" t="s">
        <v>10990</v>
      </c>
      <c r="C4657" s="6" t="s">
        <v>2687</v>
      </c>
      <c r="D4657">
        <v>33</v>
      </c>
      <c r="E4657" t="s">
        <v>46</v>
      </c>
      <c r="F4657" t="s">
        <v>55</v>
      </c>
      <c r="J4657" t="s">
        <v>341</v>
      </c>
      <c r="K4657" t="s">
        <v>101</v>
      </c>
      <c r="L4657" t="s">
        <v>34</v>
      </c>
      <c r="O4657" t="s">
        <v>34</v>
      </c>
      <c r="S4657" t="s">
        <v>1660</v>
      </c>
      <c r="U4657" t="s">
        <v>42</v>
      </c>
      <c r="V4657" t="s">
        <v>42</v>
      </c>
      <c r="AK4657" t="s">
        <v>42</v>
      </c>
      <c r="AL4657" t="s">
        <v>43</v>
      </c>
    </row>
    <row r="4658" spans="1:38" x14ac:dyDescent="0.25">
      <c r="A4658">
        <v>4656</v>
      </c>
      <c r="B4658" t="s">
        <v>10991</v>
      </c>
      <c r="C4658" s="6" t="s">
        <v>3023</v>
      </c>
      <c r="D4658">
        <v>64</v>
      </c>
      <c r="E4658" t="s">
        <v>46</v>
      </c>
      <c r="F4658" t="s">
        <v>55</v>
      </c>
      <c r="G4658" t="s">
        <v>192</v>
      </c>
      <c r="H4658" t="s">
        <v>82</v>
      </c>
      <c r="I4658" t="s">
        <v>57</v>
      </c>
      <c r="J4658" t="s">
        <v>192</v>
      </c>
      <c r="K4658" t="s">
        <v>82</v>
      </c>
      <c r="L4658" t="s">
        <v>70</v>
      </c>
      <c r="N4658" t="s">
        <v>170</v>
      </c>
      <c r="O4658" t="s">
        <v>70</v>
      </c>
      <c r="P4658" t="s">
        <v>192</v>
      </c>
      <c r="Q4658" t="s">
        <v>82</v>
      </c>
      <c r="S4658" t="s">
        <v>412</v>
      </c>
      <c r="W4658" t="s">
        <v>42</v>
      </c>
      <c r="AK4658" t="s">
        <v>42</v>
      </c>
      <c r="AL4658" t="s">
        <v>43</v>
      </c>
    </row>
    <row r="4659" spans="1:38" x14ac:dyDescent="0.25">
      <c r="A4659">
        <v>4657</v>
      </c>
      <c r="B4659" t="s">
        <v>10992</v>
      </c>
      <c r="C4659" s="6" t="s">
        <v>2292</v>
      </c>
      <c r="D4659">
        <v>31</v>
      </c>
      <c r="E4659" t="s">
        <v>46</v>
      </c>
      <c r="F4659" t="s">
        <v>55</v>
      </c>
      <c r="G4659" t="s">
        <v>107</v>
      </c>
      <c r="H4659" t="s">
        <v>49</v>
      </c>
      <c r="I4659" t="s">
        <v>57</v>
      </c>
      <c r="J4659" t="s">
        <v>107</v>
      </c>
      <c r="K4659" t="s">
        <v>49</v>
      </c>
      <c r="L4659" t="s">
        <v>70</v>
      </c>
      <c r="O4659" t="s">
        <v>70</v>
      </c>
      <c r="S4659" t="s">
        <v>10993</v>
      </c>
      <c r="AC4659" t="s">
        <v>42</v>
      </c>
      <c r="AD4659" t="s">
        <v>42</v>
      </c>
      <c r="AK4659" t="s">
        <v>42</v>
      </c>
      <c r="AL4659" t="s">
        <v>43</v>
      </c>
    </row>
    <row r="4660" spans="1:38" x14ac:dyDescent="0.25">
      <c r="A4660">
        <v>4658</v>
      </c>
      <c r="B4660" t="s">
        <v>10994</v>
      </c>
      <c r="C4660" s="6" t="s">
        <v>2933</v>
      </c>
      <c r="D4660">
        <v>27</v>
      </c>
      <c r="E4660" t="s">
        <v>46</v>
      </c>
      <c r="F4660" t="s">
        <v>55</v>
      </c>
      <c r="G4660" t="s">
        <v>220</v>
      </c>
      <c r="H4660" t="s">
        <v>49</v>
      </c>
      <c r="I4660" t="s">
        <v>57</v>
      </c>
      <c r="J4660" t="s">
        <v>260</v>
      </c>
      <c r="K4660" t="s">
        <v>49</v>
      </c>
      <c r="L4660" t="s">
        <v>50</v>
      </c>
      <c r="N4660" t="s">
        <v>166</v>
      </c>
      <c r="O4660" t="s">
        <v>70</v>
      </c>
      <c r="P4660" t="s">
        <v>220</v>
      </c>
      <c r="Q4660" t="s">
        <v>49</v>
      </c>
      <c r="S4660" t="s">
        <v>10995</v>
      </c>
      <c r="W4660" t="s">
        <v>42</v>
      </c>
      <c r="X4660" t="s">
        <v>42</v>
      </c>
      <c r="Y4660" t="s">
        <v>42</v>
      </c>
      <c r="AC4660" t="s">
        <v>42</v>
      </c>
      <c r="AK4660" t="s">
        <v>42</v>
      </c>
      <c r="AL4660" t="s">
        <v>43</v>
      </c>
    </row>
    <row r="4661" spans="1:38" x14ac:dyDescent="0.25">
      <c r="A4661">
        <v>4659</v>
      </c>
      <c r="B4661" t="s">
        <v>10996</v>
      </c>
      <c r="C4661" s="6" t="s">
        <v>1656</v>
      </c>
      <c r="D4661">
        <v>37</v>
      </c>
      <c r="E4661" t="s">
        <v>46</v>
      </c>
      <c r="F4661" t="s">
        <v>55</v>
      </c>
      <c r="G4661" t="s">
        <v>679</v>
      </c>
      <c r="H4661" t="s">
        <v>251</v>
      </c>
      <c r="I4661" t="s">
        <v>57</v>
      </c>
      <c r="J4661" t="s">
        <v>82</v>
      </c>
      <c r="K4661" t="s">
        <v>82</v>
      </c>
      <c r="L4661" t="s">
        <v>50</v>
      </c>
      <c r="N4661" t="s">
        <v>170</v>
      </c>
      <c r="O4661" t="s">
        <v>70</v>
      </c>
      <c r="P4661" t="s">
        <v>679</v>
      </c>
      <c r="Q4661" t="s">
        <v>251</v>
      </c>
      <c r="S4661" t="s">
        <v>4750</v>
      </c>
      <c r="V4661" t="s">
        <v>42</v>
      </c>
      <c r="W4661" t="s">
        <v>42</v>
      </c>
      <c r="AK4661" t="s">
        <v>42</v>
      </c>
      <c r="AL4661" t="s">
        <v>43</v>
      </c>
    </row>
    <row r="4662" spans="1:38" x14ac:dyDescent="0.25">
      <c r="A4662">
        <v>4660</v>
      </c>
      <c r="B4662" t="s">
        <v>10997</v>
      </c>
      <c r="C4662" s="6" t="s">
        <v>356</v>
      </c>
      <c r="D4662">
        <v>68</v>
      </c>
      <c r="E4662" t="s">
        <v>46</v>
      </c>
      <c r="F4662" t="s">
        <v>47</v>
      </c>
      <c r="G4662" t="s">
        <v>341</v>
      </c>
      <c r="H4662" t="s">
        <v>101</v>
      </c>
      <c r="I4662" t="s">
        <v>57</v>
      </c>
      <c r="J4662" t="s">
        <v>341</v>
      </c>
      <c r="L4662" t="s">
        <v>70</v>
      </c>
      <c r="N4662" t="s">
        <v>69</v>
      </c>
      <c r="O4662" t="s">
        <v>70</v>
      </c>
      <c r="P4662" t="s">
        <v>341</v>
      </c>
      <c r="S4662" t="s">
        <v>1012</v>
      </c>
      <c r="V4662" t="s">
        <v>42</v>
      </c>
      <c r="AL4662" t="s">
        <v>43</v>
      </c>
    </row>
    <row r="4663" spans="1:38" x14ac:dyDescent="0.25">
      <c r="A4663">
        <v>4661</v>
      </c>
      <c r="B4663" t="s">
        <v>10998</v>
      </c>
      <c r="C4663" s="6" t="s">
        <v>1607</v>
      </c>
      <c r="D4663">
        <v>61</v>
      </c>
      <c r="E4663" t="s">
        <v>46</v>
      </c>
      <c r="F4663" t="s">
        <v>55</v>
      </c>
      <c r="G4663" t="s">
        <v>422</v>
      </c>
      <c r="H4663" t="s">
        <v>82</v>
      </c>
      <c r="I4663" t="s">
        <v>57</v>
      </c>
      <c r="J4663" t="s">
        <v>422</v>
      </c>
      <c r="K4663" t="s">
        <v>82</v>
      </c>
      <c r="L4663" t="s">
        <v>50</v>
      </c>
      <c r="N4663" t="s">
        <v>170</v>
      </c>
      <c r="O4663" t="s">
        <v>70</v>
      </c>
      <c r="P4663" t="s">
        <v>422</v>
      </c>
      <c r="Q4663" t="s">
        <v>82</v>
      </c>
      <c r="R4663" t="s">
        <v>57</v>
      </c>
      <c r="S4663" t="s">
        <v>412</v>
      </c>
      <c r="W4663" t="s">
        <v>42</v>
      </c>
      <c r="AL4663" t="s">
        <v>43</v>
      </c>
    </row>
    <row r="4664" spans="1:38" x14ac:dyDescent="0.25">
      <c r="A4664">
        <v>4662</v>
      </c>
      <c r="B4664" t="s">
        <v>10999</v>
      </c>
      <c r="C4664" s="6" t="s">
        <v>4001</v>
      </c>
      <c r="D4664">
        <v>55</v>
      </c>
      <c r="E4664" t="s">
        <v>46</v>
      </c>
      <c r="F4664" t="s">
        <v>55</v>
      </c>
      <c r="G4664" t="s">
        <v>178</v>
      </c>
      <c r="H4664" t="s">
        <v>82</v>
      </c>
      <c r="I4664" t="s">
        <v>57</v>
      </c>
      <c r="J4664" t="s">
        <v>178</v>
      </c>
      <c r="K4664" t="s">
        <v>82</v>
      </c>
      <c r="L4664" t="s">
        <v>70</v>
      </c>
      <c r="N4664" t="s">
        <v>166</v>
      </c>
      <c r="O4664" t="s">
        <v>70</v>
      </c>
      <c r="P4664" t="s">
        <v>178</v>
      </c>
      <c r="Q4664" t="s">
        <v>82</v>
      </c>
      <c r="S4664" t="s">
        <v>11000</v>
      </c>
      <c r="AC4664" t="s">
        <v>42</v>
      </c>
      <c r="AD4664" t="s">
        <v>42</v>
      </c>
      <c r="AK4664" t="s">
        <v>42</v>
      </c>
      <c r="AL4664" t="s">
        <v>43</v>
      </c>
    </row>
    <row r="4665" spans="1:38" x14ac:dyDescent="0.25">
      <c r="A4665">
        <v>4663</v>
      </c>
      <c r="B4665" t="s">
        <v>11001</v>
      </c>
      <c r="C4665" s="6" t="s">
        <v>2481</v>
      </c>
      <c r="D4665">
        <v>52</v>
      </c>
      <c r="E4665" t="s">
        <v>46</v>
      </c>
      <c r="F4665" t="s">
        <v>55</v>
      </c>
      <c r="G4665" t="s">
        <v>341</v>
      </c>
      <c r="H4665" t="s">
        <v>101</v>
      </c>
      <c r="I4665" t="s">
        <v>57</v>
      </c>
      <c r="J4665" t="s">
        <v>341</v>
      </c>
      <c r="L4665" t="s">
        <v>70</v>
      </c>
      <c r="N4665" t="s">
        <v>59</v>
      </c>
      <c r="O4665" t="s">
        <v>70</v>
      </c>
      <c r="P4665" t="s">
        <v>341</v>
      </c>
      <c r="S4665" t="s">
        <v>4957</v>
      </c>
      <c r="U4665" t="s">
        <v>42</v>
      </c>
      <c r="AD4665" t="s">
        <v>42</v>
      </c>
      <c r="AK4665" t="s">
        <v>42</v>
      </c>
      <c r="AL4665" t="s">
        <v>43</v>
      </c>
    </row>
    <row r="4666" spans="1:38" x14ac:dyDescent="0.25">
      <c r="A4666">
        <v>4664</v>
      </c>
      <c r="B4666" t="s">
        <v>11002</v>
      </c>
      <c r="C4666" s="6" t="s">
        <v>4529</v>
      </c>
      <c r="D4666">
        <v>69</v>
      </c>
      <c r="E4666" t="s">
        <v>46</v>
      </c>
      <c r="F4666" t="s">
        <v>47</v>
      </c>
      <c r="G4666" t="s">
        <v>87</v>
      </c>
      <c r="H4666" t="s">
        <v>82</v>
      </c>
      <c r="I4666" t="s">
        <v>57</v>
      </c>
      <c r="J4666" t="s">
        <v>87</v>
      </c>
      <c r="K4666" t="s">
        <v>82</v>
      </c>
      <c r="L4666" t="s">
        <v>70</v>
      </c>
      <c r="N4666" t="s">
        <v>166</v>
      </c>
      <c r="O4666" t="s">
        <v>70</v>
      </c>
      <c r="P4666" t="s">
        <v>87</v>
      </c>
      <c r="Q4666" t="s">
        <v>82</v>
      </c>
      <c r="S4666" t="s">
        <v>11003</v>
      </c>
      <c r="V4666" t="s">
        <v>42</v>
      </c>
      <c r="W4666" t="s">
        <v>42</v>
      </c>
      <c r="X4666" t="s">
        <v>42</v>
      </c>
      <c r="AK4666" t="s">
        <v>42</v>
      </c>
      <c r="AL4666" t="s">
        <v>43</v>
      </c>
    </row>
    <row r="4667" spans="1:38" x14ac:dyDescent="0.25">
      <c r="A4667">
        <v>4665</v>
      </c>
      <c r="B4667" t="s">
        <v>11004</v>
      </c>
      <c r="C4667" s="6" t="s">
        <v>1756</v>
      </c>
      <c r="D4667">
        <v>68</v>
      </c>
      <c r="E4667" t="s">
        <v>54</v>
      </c>
      <c r="F4667" t="s">
        <v>55</v>
      </c>
      <c r="G4667" t="s">
        <v>82</v>
      </c>
      <c r="H4667" t="s">
        <v>82</v>
      </c>
      <c r="I4667" t="s">
        <v>57</v>
      </c>
      <c r="J4667" t="s">
        <v>82</v>
      </c>
      <c r="K4667" t="s">
        <v>82</v>
      </c>
      <c r="L4667" t="s">
        <v>50</v>
      </c>
      <c r="N4667" t="s">
        <v>961</v>
      </c>
      <c r="O4667" t="s">
        <v>70</v>
      </c>
      <c r="P4667" t="s">
        <v>82</v>
      </c>
      <c r="Q4667" t="s">
        <v>82</v>
      </c>
      <c r="R4667" t="s">
        <v>57</v>
      </c>
      <c r="S4667" t="s">
        <v>2351</v>
      </c>
      <c r="AC4667" t="s">
        <v>42</v>
      </c>
      <c r="AD4667" t="s">
        <v>42</v>
      </c>
      <c r="AL4667" t="s">
        <v>43</v>
      </c>
    </row>
    <row r="4668" spans="1:38" x14ac:dyDescent="0.25">
      <c r="A4668">
        <v>4666</v>
      </c>
      <c r="B4668" t="s">
        <v>11005</v>
      </c>
      <c r="C4668" s="6" t="s">
        <v>3320</v>
      </c>
      <c r="D4668">
        <v>52</v>
      </c>
      <c r="E4668" t="s">
        <v>46</v>
      </c>
      <c r="F4668" t="s">
        <v>55</v>
      </c>
      <c r="G4668" t="s">
        <v>178</v>
      </c>
      <c r="H4668" t="s">
        <v>82</v>
      </c>
      <c r="I4668" t="s">
        <v>57</v>
      </c>
      <c r="J4668" t="s">
        <v>178</v>
      </c>
      <c r="K4668" t="s">
        <v>82</v>
      </c>
      <c r="L4668" t="s">
        <v>70</v>
      </c>
      <c r="N4668" t="s">
        <v>166</v>
      </c>
      <c r="O4668" t="s">
        <v>70</v>
      </c>
      <c r="P4668" t="s">
        <v>178</v>
      </c>
      <c r="Q4668" t="s">
        <v>82</v>
      </c>
      <c r="S4668" t="s">
        <v>11006</v>
      </c>
      <c r="U4668" t="s">
        <v>42</v>
      </c>
      <c r="W4668" t="s">
        <v>42</v>
      </c>
      <c r="AI4668" t="s">
        <v>257</v>
      </c>
      <c r="AK4668" t="s">
        <v>42</v>
      </c>
      <c r="AL4668" t="s">
        <v>43</v>
      </c>
    </row>
    <row r="4669" spans="1:38" x14ac:dyDescent="0.25">
      <c r="A4669">
        <v>4667</v>
      </c>
      <c r="B4669" t="s">
        <v>11007</v>
      </c>
      <c r="C4669" s="6" t="s">
        <v>11008</v>
      </c>
      <c r="D4669">
        <v>20</v>
      </c>
      <c r="E4669" t="s">
        <v>46</v>
      </c>
      <c r="F4669" t="s">
        <v>55</v>
      </c>
      <c r="G4669" t="s">
        <v>1493</v>
      </c>
      <c r="H4669" t="s">
        <v>137</v>
      </c>
      <c r="I4669" t="s">
        <v>57</v>
      </c>
      <c r="J4669" t="s">
        <v>1493</v>
      </c>
      <c r="K4669" t="s">
        <v>137</v>
      </c>
      <c r="L4669" t="s">
        <v>70</v>
      </c>
      <c r="N4669" t="s">
        <v>170</v>
      </c>
      <c r="O4669" t="s">
        <v>70</v>
      </c>
      <c r="P4669" t="s">
        <v>1493</v>
      </c>
      <c r="Q4669" t="s">
        <v>137</v>
      </c>
      <c r="R4669" t="s">
        <v>57</v>
      </c>
      <c r="S4669" t="s">
        <v>621</v>
      </c>
      <c r="U4669" t="s">
        <v>42</v>
      </c>
      <c r="V4669" t="s">
        <v>42</v>
      </c>
      <c r="W4669" t="s">
        <v>42</v>
      </c>
      <c r="AL4669" t="s">
        <v>43</v>
      </c>
    </row>
    <row r="4670" spans="1:38" x14ac:dyDescent="0.25">
      <c r="A4670">
        <v>4668</v>
      </c>
      <c r="B4670" t="s">
        <v>11009</v>
      </c>
      <c r="C4670" s="6" t="s">
        <v>3827</v>
      </c>
      <c r="D4670">
        <v>66</v>
      </c>
      <c r="E4670" t="s">
        <v>54</v>
      </c>
      <c r="F4670" t="s">
        <v>55</v>
      </c>
      <c r="G4670" t="s">
        <v>93</v>
      </c>
      <c r="H4670" t="s">
        <v>93</v>
      </c>
      <c r="I4670" t="s">
        <v>57</v>
      </c>
      <c r="J4670" t="s">
        <v>93</v>
      </c>
      <c r="K4670" t="s">
        <v>93</v>
      </c>
      <c r="L4670" t="s">
        <v>70</v>
      </c>
      <c r="N4670" t="s">
        <v>166</v>
      </c>
      <c r="O4670" t="s">
        <v>70</v>
      </c>
      <c r="P4670" t="s">
        <v>93</v>
      </c>
      <c r="Q4670" t="s">
        <v>93</v>
      </c>
      <c r="R4670" t="s">
        <v>57</v>
      </c>
      <c r="S4670" t="s">
        <v>11010</v>
      </c>
      <c r="U4670" t="s">
        <v>42</v>
      </c>
      <c r="AH4670" t="s">
        <v>42</v>
      </c>
      <c r="AL4670" t="s">
        <v>43</v>
      </c>
    </row>
    <row r="4671" spans="1:38" x14ac:dyDescent="0.25">
      <c r="A4671">
        <v>4669</v>
      </c>
      <c r="B4671" t="s">
        <v>11011</v>
      </c>
      <c r="C4671" s="6" t="s">
        <v>3865</v>
      </c>
      <c r="D4671">
        <v>54</v>
      </c>
      <c r="E4671" t="s">
        <v>46</v>
      </c>
      <c r="F4671" t="s">
        <v>55</v>
      </c>
      <c r="G4671" t="s">
        <v>2153</v>
      </c>
      <c r="H4671" t="s">
        <v>82</v>
      </c>
      <c r="I4671" t="s">
        <v>57</v>
      </c>
      <c r="J4671" t="s">
        <v>82</v>
      </c>
      <c r="K4671" t="s">
        <v>82</v>
      </c>
      <c r="L4671" t="s">
        <v>50</v>
      </c>
      <c r="N4671" t="s">
        <v>170</v>
      </c>
      <c r="O4671" t="s">
        <v>6766</v>
      </c>
      <c r="P4671" t="s">
        <v>2153</v>
      </c>
      <c r="Q4671" t="s">
        <v>82</v>
      </c>
      <c r="S4671" t="s">
        <v>342</v>
      </c>
      <c r="U4671" t="s">
        <v>42</v>
      </c>
      <c r="AK4671" t="s">
        <v>42</v>
      </c>
      <c r="AL4671" t="s">
        <v>43</v>
      </c>
    </row>
    <row r="4672" spans="1:38" x14ac:dyDescent="0.25">
      <c r="A4672">
        <v>4670</v>
      </c>
      <c r="B4672" t="s">
        <v>11012</v>
      </c>
      <c r="C4672" s="6" t="s">
        <v>11013</v>
      </c>
      <c r="D4672">
        <v>44</v>
      </c>
      <c r="E4672" t="s">
        <v>46</v>
      </c>
      <c r="F4672" t="s">
        <v>55</v>
      </c>
      <c r="G4672" t="s">
        <v>525</v>
      </c>
      <c r="H4672" t="s">
        <v>93</v>
      </c>
      <c r="J4672" t="s">
        <v>525</v>
      </c>
      <c r="K4672" t="s">
        <v>93</v>
      </c>
      <c r="L4672" t="s">
        <v>70</v>
      </c>
      <c r="N4672" t="s">
        <v>59</v>
      </c>
      <c r="O4672" t="s">
        <v>70</v>
      </c>
      <c r="S4672" t="s">
        <v>11014</v>
      </c>
      <c r="V4672" t="s">
        <v>42</v>
      </c>
      <c r="Y4672" t="s">
        <v>42</v>
      </c>
      <c r="AL4672" t="s">
        <v>43</v>
      </c>
    </row>
    <row r="4673" spans="1:38" x14ac:dyDescent="0.25">
      <c r="A4673">
        <v>4671</v>
      </c>
      <c r="B4673" t="s">
        <v>11015</v>
      </c>
      <c r="C4673" s="6" t="s">
        <v>3979</v>
      </c>
      <c r="D4673">
        <v>51</v>
      </c>
      <c r="E4673" t="s">
        <v>46</v>
      </c>
      <c r="F4673" t="s">
        <v>55</v>
      </c>
      <c r="G4673" t="s">
        <v>560</v>
      </c>
      <c r="H4673" t="s">
        <v>137</v>
      </c>
      <c r="J4673" t="s">
        <v>560</v>
      </c>
      <c r="K4673" t="s">
        <v>137</v>
      </c>
      <c r="L4673" t="s">
        <v>70</v>
      </c>
      <c r="N4673" t="s">
        <v>269</v>
      </c>
      <c r="O4673" t="s">
        <v>70</v>
      </c>
      <c r="S4673" t="s">
        <v>89</v>
      </c>
      <c r="U4673" t="s">
        <v>42</v>
      </c>
      <c r="AL4673" t="s">
        <v>43</v>
      </c>
    </row>
    <row r="4674" spans="1:38" x14ac:dyDescent="0.25">
      <c r="A4674">
        <v>4672</v>
      </c>
      <c r="B4674" t="s">
        <v>11016</v>
      </c>
      <c r="C4674" s="6" t="s">
        <v>2872</v>
      </c>
      <c r="D4674">
        <v>56</v>
      </c>
      <c r="E4674" t="s">
        <v>46</v>
      </c>
      <c r="F4674" t="s">
        <v>55</v>
      </c>
      <c r="G4674" t="s">
        <v>842</v>
      </c>
      <c r="H4674" t="s">
        <v>82</v>
      </c>
      <c r="I4674" t="s">
        <v>57</v>
      </c>
      <c r="J4674" t="s">
        <v>842</v>
      </c>
      <c r="K4674" t="s">
        <v>82</v>
      </c>
      <c r="L4674" t="s">
        <v>70</v>
      </c>
      <c r="N4674" t="s">
        <v>59</v>
      </c>
      <c r="O4674" t="s">
        <v>70</v>
      </c>
      <c r="P4674" t="s">
        <v>842</v>
      </c>
      <c r="Q4674" t="s">
        <v>82</v>
      </c>
      <c r="S4674" t="s">
        <v>2493</v>
      </c>
      <c r="W4674" t="s">
        <v>42</v>
      </c>
      <c r="AA4674" t="s">
        <v>42</v>
      </c>
      <c r="AK4674" t="s">
        <v>42</v>
      </c>
      <c r="AL4674" t="s">
        <v>43</v>
      </c>
    </row>
    <row r="4675" spans="1:38" x14ac:dyDescent="0.25">
      <c r="A4675">
        <v>4673</v>
      </c>
      <c r="B4675" t="s">
        <v>11017</v>
      </c>
      <c r="C4675" s="6" t="s">
        <v>11018</v>
      </c>
      <c r="D4675">
        <v>25</v>
      </c>
      <c r="E4675" t="s">
        <v>46</v>
      </c>
      <c r="F4675" t="s">
        <v>106</v>
      </c>
      <c r="G4675" t="s">
        <v>146</v>
      </c>
      <c r="H4675" t="s">
        <v>49</v>
      </c>
      <c r="J4675" t="s">
        <v>146</v>
      </c>
      <c r="K4675" t="s">
        <v>49</v>
      </c>
      <c r="L4675" t="s">
        <v>70</v>
      </c>
      <c r="N4675" t="s">
        <v>83</v>
      </c>
      <c r="O4675" t="s">
        <v>70</v>
      </c>
      <c r="S4675" t="s">
        <v>111</v>
      </c>
      <c r="U4675" t="s">
        <v>42</v>
      </c>
      <c r="AL4675" t="s">
        <v>43</v>
      </c>
    </row>
    <row r="4676" spans="1:38" x14ac:dyDescent="0.25">
      <c r="A4676">
        <v>4674</v>
      </c>
      <c r="B4676" t="s">
        <v>11019</v>
      </c>
      <c r="C4676" s="6" t="s">
        <v>11020</v>
      </c>
      <c r="D4676">
        <v>52</v>
      </c>
      <c r="E4676" t="s">
        <v>46</v>
      </c>
      <c r="F4676" t="s">
        <v>55</v>
      </c>
      <c r="G4676" t="s">
        <v>267</v>
      </c>
      <c r="H4676" t="s">
        <v>142</v>
      </c>
      <c r="J4676" t="s">
        <v>267</v>
      </c>
      <c r="K4676" t="s">
        <v>142</v>
      </c>
      <c r="L4676" t="s">
        <v>70</v>
      </c>
      <c r="N4676" t="s">
        <v>2203</v>
      </c>
      <c r="O4676" t="s">
        <v>70</v>
      </c>
      <c r="S4676" t="s">
        <v>2204</v>
      </c>
      <c r="Y4676" t="s">
        <v>42</v>
      </c>
      <c r="AL4676" t="s">
        <v>43</v>
      </c>
    </row>
    <row r="4677" spans="1:38" x14ac:dyDescent="0.25">
      <c r="A4677">
        <v>4675</v>
      </c>
      <c r="B4677" t="s">
        <v>11021</v>
      </c>
      <c r="C4677" s="6" t="s">
        <v>3416</v>
      </c>
      <c r="D4677">
        <v>66</v>
      </c>
      <c r="E4677" t="s">
        <v>46</v>
      </c>
      <c r="F4677" t="s">
        <v>106</v>
      </c>
      <c r="G4677" t="s">
        <v>208</v>
      </c>
      <c r="H4677" t="s">
        <v>93</v>
      </c>
      <c r="J4677" t="s">
        <v>208</v>
      </c>
      <c r="K4677" t="s">
        <v>93</v>
      </c>
      <c r="L4677" t="s">
        <v>50</v>
      </c>
      <c r="N4677" t="s">
        <v>102</v>
      </c>
      <c r="O4677" t="s">
        <v>70</v>
      </c>
      <c r="S4677" t="s">
        <v>11022</v>
      </c>
      <c r="AA4677" t="s">
        <v>42</v>
      </c>
      <c r="AC4677" t="s">
        <v>42</v>
      </c>
      <c r="AL4677" t="s">
        <v>43</v>
      </c>
    </row>
    <row r="4678" spans="1:38" x14ac:dyDescent="0.25">
      <c r="A4678">
        <v>4676</v>
      </c>
      <c r="B4678" t="s">
        <v>11023</v>
      </c>
      <c r="C4678" s="6" t="s">
        <v>2409</v>
      </c>
      <c r="D4678">
        <v>46</v>
      </c>
      <c r="E4678" t="s">
        <v>54</v>
      </c>
      <c r="F4678" t="s">
        <v>106</v>
      </c>
      <c r="G4678" t="s">
        <v>341</v>
      </c>
      <c r="H4678" t="s">
        <v>101</v>
      </c>
      <c r="I4678" t="s">
        <v>57</v>
      </c>
      <c r="J4678" t="s">
        <v>341</v>
      </c>
      <c r="K4678" t="s">
        <v>101</v>
      </c>
      <c r="L4678" t="s">
        <v>50</v>
      </c>
      <c r="N4678" t="s">
        <v>59</v>
      </c>
      <c r="O4678" t="s">
        <v>70</v>
      </c>
      <c r="P4678" t="s">
        <v>341</v>
      </c>
      <c r="Q4678" t="s">
        <v>101</v>
      </c>
      <c r="R4678" t="s">
        <v>57</v>
      </c>
      <c r="S4678" t="s">
        <v>4145</v>
      </c>
      <c r="U4678" t="s">
        <v>42</v>
      </c>
      <c r="V4678" t="s">
        <v>42</v>
      </c>
      <c r="W4678" t="s">
        <v>42</v>
      </c>
      <c r="AL4678" t="s">
        <v>43</v>
      </c>
    </row>
    <row r="4679" spans="1:38" x14ac:dyDescent="0.25">
      <c r="A4679">
        <v>4677</v>
      </c>
      <c r="B4679" t="s">
        <v>11024</v>
      </c>
      <c r="C4679" s="6" t="s">
        <v>2539</v>
      </c>
      <c r="D4679">
        <v>35</v>
      </c>
      <c r="E4679" t="s">
        <v>54</v>
      </c>
      <c r="F4679" t="s">
        <v>55</v>
      </c>
      <c r="G4679" t="s">
        <v>178</v>
      </c>
      <c r="H4679" t="s">
        <v>82</v>
      </c>
      <c r="I4679" t="s">
        <v>57</v>
      </c>
      <c r="J4679" t="s">
        <v>178</v>
      </c>
      <c r="K4679" t="s">
        <v>82</v>
      </c>
      <c r="L4679" t="s">
        <v>70</v>
      </c>
      <c r="N4679" t="s">
        <v>170</v>
      </c>
      <c r="O4679" t="s">
        <v>70</v>
      </c>
      <c r="P4679" t="s">
        <v>178</v>
      </c>
      <c r="Q4679" t="s">
        <v>82</v>
      </c>
      <c r="R4679" t="s">
        <v>57</v>
      </c>
      <c r="S4679" t="s">
        <v>11025</v>
      </c>
      <c r="W4679" t="s">
        <v>42</v>
      </c>
      <c r="AC4679" t="s">
        <v>42</v>
      </c>
      <c r="AL4679" t="s">
        <v>43</v>
      </c>
    </row>
    <row r="4680" spans="1:38" x14ac:dyDescent="0.25">
      <c r="A4680">
        <v>4678</v>
      </c>
      <c r="B4680" t="s">
        <v>11026</v>
      </c>
      <c r="C4680" s="6" t="s">
        <v>164</v>
      </c>
      <c r="D4680">
        <v>46</v>
      </c>
      <c r="E4680" t="s">
        <v>46</v>
      </c>
      <c r="F4680" t="s">
        <v>55</v>
      </c>
      <c r="G4680" t="s">
        <v>165</v>
      </c>
      <c r="H4680" t="s">
        <v>93</v>
      </c>
      <c r="I4680" t="s">
        <v>57</v>
      </c>
      <c r="J4680" t="s">
        <v>165</v>
      </c>
      <c r="K4680" t="s">
        <v>93</v>
      </c>
      <c r="L4680" t="s">
        <v>70</v>
      </c>
      <c r="N4680" t="s">
        <v>166</v>
      </c>
      <c r="O4680" t="s">
        <v>287</v>
      </c>
      <c r="P4680" t="s">
        <v>165</v>
      </c>
      <c r="Q4680" t="s">
        <v>93</v>
      </c>
      <c r="R4680" t="s">
        <v>57</v>
      </c>
      <c r="S4680" t="s">
        <v>11027</v>
      </c>
      <c r="W4680" t="s">
        <v>42</v>
      </c>
      <c r="AI4680" t="s">
        <v>4982</v>
      </c>
      <c r="AL4680" t="s">
        <v>43</v>
      </c>
    </row>
    <row r="4681" spans="1:38" x14ac:dyDescent="0.25">
      <c r="A4681">
        <v>4679</v>
      </c>
      <c r="B4681" t="s">
        <v>11028</v>
      </c>
      <c r="C4681" s="6" t="s">
        <v>11029</v>
      </c>
      <c r="D4681">
        <v>51</v>
      </c>
      <c r="E4681" t="s">
        <v>46</v>
      </c>
      <c r="F4681" t="s">
        <v>55</v>
      </c>
      <c r="G4681" t="s">
        <v>1500</v>
      </c>
      <c r="H4681" t="s">
        <v>82</v>
      </c>
      <c r="J4681" t="s">
        <v>1500</v>
      </c>
      <c r="K4681" t="s">
        <v>82</v>
      </c>
      <c r="L4681" t="s">
        <v>70</v>
      </c>
      <c r="N4681" t="s">
        <v>269</v>
      </c>
      <c r="O4681" t="s">
        <v>70</v>
      </c>
      <c r="S4681" t="s">
        <v>89</v>
      </c>
      <c r="U4681" t="s">
        <v>42</v>
      </c>
      <c r="AL4681" t="s">
        <v>43</v>
      </c>
    </row>
    <row r="4682" spans="1:38" x14ac:dyDescent="0.25">
      <c r="A4682">
        <v>4680</v>
      </c>
      <c r="B4682" t="s">
        <v>11030</v>
      </c>
      <c r="C4682" s="6" t="s">
        <v>2271</v>
      </c>
      <c r="D4682">
        <v>52</v>
      </c>
      <c r="E4682" t="s">
        <v>46</v>
      </c>
      <c r="F4682" t="s">
        <v>55</v>
      </c>
      <c r="G4682" t="s">
        <v>208</v>
      </c>
      <c r="H4682" t="s">
        <v>93</v>
      </c>
      <c r="I4682" t="s">
        <v>57</v>
      </c>
      <c r="J4682" t="s">
        <v>208</v>
      </c>
      <c r="K4682" t="s">
        <v>93</v>
      </c>
      <c r="L4682" t="s">
        <v>70</v>
      </c>
      <c r="N4682" t="s">
        <v>59</v>
      </c>
      <c r="O4682" t="s">
        <v>70</v>
      </c>
      <c r="P4682" t="s">
        <v>208</v>
      </c>
      <c r="Q4682" t="s">
        <v>93</v>
      </c>
      <c r="S4682" t="s">
        <v>11031</v>
      </c>
      <c r="V4682" t="s">
        <v>42</v>
      </c>
      <c r="W4682" t="s">
        <v>42</v>
      </c>
      <c r="AC4682" t="s">
        <v>42</v>
      </c>
      <c r="AK4682" t="s">
        <v>42</v>
      </c>
      <c r="AL4682" t="s">
        <v>43</v>
      </c>
    </row>
    <row r="4683" spans="1:38" x14ac:dyDescent="0.25">
      <c r="A4683">
        <v>4681</v>
      </c>
      <c r="B4683" t="s">
        <v>11032</v>
      </c>
      <c r="C4683" s="6" t="s">
        <v>3894</v>
      </c>
      <c r="D4683">
        <v>50</v>
      </c>
      <c r="E4683" t="s">
        <v>46</v>
      </c>
      <c r="F4683" t="s">
        <v>106</v>
      </c>
      <c r="G4683" t="s">
        <v>48</v>
      </c>
      <c r="H4683" t="s">
        <v>49</v>
      </c>
      <c r="I4683" t="s">
        <v>57</v>
      </c>
      <c r="J4683" t="s">
        <v>48</v>
      </c>
      <c r="K4683" t="s">
        <v>49</v>
      </c>
      <c r="L4683" t="s">
        <v>70</v>
      </c>
      <c r="N4683" t="s">
        <v>2042</v>
      </c>
      <c r="O4683" t="s">
        <v>70</v>
      </c>
      <c r="P4683" t="s">
        <v>48</v>
      </c>
      <c r="Q4683" t="s">
        <v>49</v>
      </c>
      <c r="S4683" t="s">
        <v>11033</v>
      </c>
      <c r="Y4683" t="s">
        <v>42</v>
      </c>
      <c r="Z4683" t="s">
        <v>42</v>
      </c>
      <c r="AA4683" t="s">
        <v>42</v>
      </c>
      <c r="AC4683" t="s">
        <v>42</v>
      </c>
      <c r="AK4683" t="s">
        <v>42</v>
      </c>
      <c r="AL4683" t="s">
        <v>43</v>
      </c>
    </row>
    <row r="4684" spans="1:38" x14ac:dyDescent="0.25">
      <c r="A4684">
        <v>4682</v>
      </c>
      <c r="B4684" t="s">
        <v>11034</v>
      </c>
      <c r="C4684" s="6" t="s">
        <v>10309</v>
      </c>
      <c r="D4684">
        <v>22</v>
      </c>
      <c r="E4684" t="s">
        <v>46</v>
      </c>
      <c r="F4684" t="s">
        <v>55</v>
      </c>
      <c r="G4684" t="s">
        <v>1147</v>
      </c>
      <c r="H4684" t="s">
        <v>101</v>
      </c>
      <c r="I4684" t="s">
        <v>57</v>
      </c>
      <c r="J4684" t="s">
        <v>1147</v>
      </c>
      <c r="K4684" t="s">
        <v>101</v>
      </c>
      <c r="L4684" t="s">
        <v>70</v>
      </c>
      <c r="N4684" t="s">
        <v>59</v>
      </c>
      <c r="O4684" t="s">
        <v>70</v>
      </c>
      <c r="P4684" t="s">
        <v>1147</v>
      </c>
      <c r="Q4684" t="s">
        <v>101</v>
      </c>
      <c r="S4684" t="s">
        <v>1571</v>
      </c>
      <c r="W4684" t="s">
        <v>42</v>
      </c>
      <c r="AC4684" t="s">
        <v>42</v>
      </c>
      <c r="AK4684" t="s">
        <v>42</v>
      </c>
      <c r="AL4684" t="s">
        <v>43</v>
      </c>
    </row>
    <row r="4685" spans="1:38" x14ac:dyDescent="0.25">
      <c r="A4685">
        <v>4683</v>
      </c>
      <c r="B4685" t="s">
        <v>11035</v>
      </c>
      <c r="C4685" s="6" t="s">
        <v>344</v>
      </c>
      <c r="D4685">
        <v>54</v>
      </c>
      <c r="E4685" t="s">
        <v>54</v>
      </c>
      <c r="F4685" t="s">
        <v>55</v>
      </c>
      <c r="G4685" t="s">
        <v>525</v>
      </c>
      <c r="H4685" t="s">
        <v>93</v>
      </c>
      <c r="I4685" t="s">
        <v>57</v>
      </c>
      <c r="J4685" t="s">
        <v>93</v>
      </c>
      <c r="K4685" t="s">
        <v>93</v>
      </c>
      <c r="L4685" t="s">
        <v>50</v>
      </c>
      <c r="N4685" t="s">
        <v>1510</v>
      </c>
      <c r="O4685" t="s">
        <v>70</v>
      </c>
      <c r="P4685" t="s">
        <v>525</v>
      </c>
      <c r="Q4685" t="s">
        <v>93</v>
      </c>
      <c r="R4685" t="s">
        <v>57</v>
      </c>
      <c r="S4685" t="s">
        <v>11036</v>
      </c>
      <c r="Y4685" t="s">
        <v>42</v>
      </c>
      <c r="AC4685" t="s">
        <v>42</v>
      </c>
      <c r="AE4685" t="s">
        <v>42</v>
      </c>
      <c r="AL4685" t="s">
        <v>43</v>
      </c>
    </row>
    <row r="4686" spans="1:38" x14ac:dyDescent="0.25">
      <c r="A4686">
        <v>4684</v>
      </c>
      <c r="B4686" t="s">
        <v>11037</v>
      </c>
      <c r="C4686" s="6" t="s">
        <v>6166</v>
      </c>
      <c r="D4686">
        <v>30</v>
      </c>
      <c r="E4686" t="s">
        <v>46</v>
      </c>
      <c r="F4686" t="s">
        <v>55</v>
      </c>
      <c r="G4686" t="s">
        <v>192</v>
      </c>
      <c r="H4686" t="s">
        <v>82</v>
      </c>
      <c r="I4686" t="s">
        <v>57</v>
      </c>
      <c r="J4686" t="s">
        <v>192</v>
      </c>
      <c r="L4686" t="s">
        <v>34</v>
      </c>
      <c r="M4686" t="s">
        <v>11038</v>
      </c>
      <c r="N4686" t="s">
        <v>927</v>
      </c>
      <c r="O4686" t="s">
        <v>287</v>
      </c>
      <c r="P4686" t="s">
        <v>192</v>
      </c>
      <c r="S4686" t="s">
        <v>11039</v>
      </c>
      <c r="U4686" t="s">
        <v>42</v>
      </c>
      <c r="V4686" t="s">
        <v>42</v>
      </c>
      <c r="W4686" t="s">
        <v>42</v>
      </c>
      <c r="AA4686" t="s">
        <v>42</v>
      </c>
      <c r="AB4686" t="s">
        <v>42</v>
      </c>
      <c r="AK4686" t="s">
        <v>42</v>
      </c>
      <c r="AL4686" t="s">
        <v>43</v>
      </c>
    </row>
    <row r="4687" spans="1:38" x14ac:dyDescent="0.25">
      <c r="A4687">
        <v>4685</v>
      </c>
      <c r="B4687" t="s">
        <v>11040</v>
      </c>
      <c r="C4687" s="6" t="s">
        <v>11041</v>
      </c>
      <c r="D4687">
        <v>18</v>
      </c>
      <c r="E4687" t="s">
        <v>46</v>
      </c>
      <c r="F4687" t="s">
        <v>55</v>
      </c>
      <c r="G4687" t="s">
        <v>2221</v>
      </c>
      <c r="H4687" t="s">
        <v>101</v>
      </c>
      <c r="J4687" t="s">
        <v>341</v>
      </c>
      <c r="K4687" t="s">
        <v>101</v>
      </c>
      <c r="L4687" t="s">
        <v>50</v>
      </c>
      <c r="N4687" t="s">
        <v>11042</v>
      </c>
      <c r="O4687" t="s">
        <v>70</v>
      </c>
      <c r="S4687" t="s">
        <v>111</v>
      </c>
      <c r="U4687" t="s">
        <v>42</v>
      </c>
      <c r="V4687" t="s">
        <v>42</v>
      </c>
      <c r="AL4687" t="s">
        <v>43</v>
      </c>
    </row>
    <row r="4688" spans="1:38" x14ac:dyDescent="0.25">
      <c r="A4688">
        <v>4686</v>
      </c>
      <c r="B4688" t="s">
        <v>11043</v>
      </c>
      <c r="C4688" s="6" t="s">
        <v>2041</v>
      </c>
      <c r="D4688">
        <v>36</v>
      </c>
      <c r="E4688" t="s">
        <v>54</v>
      </c>
      <c r="F4688" t="s">
        <v>55</v>
      </c>
      <c r="G4688" t="s">
        <v>93</v>
      </c>
      <c r="H4688" t="s">
        <v>93</v>
      </c>
      <c r="I4688" t="s">
        <v>57</v>
      </c>
      <c r="J4688" t="s">
        <v>93</v>
      </c>
      <c r="K4688" t="s">
        <v>93</v>
      </c>
      <c r="L4688" t="s">
        <v>50</v>
      </c>
      <c r="N4688" t="s">
        <v>350</v>
      </c>
      <c r="O4688" t="s">
        <v>70</v>
      </c>
      <c r="P4688" t="s">
        <v>93</v>
      </c>
      <c r="Q4688" t="s">
        <v>93</v>
      </c>
      <c r="S4688" t="s">
        <v>11044</v>
      </c>
      <c r="U4688" t="s">
        <v>42</v>
      </c>
      <c r="V4688" t="s">
        <v>42</v>
      </c>
      <c r="W4688" t="s">
        <v>42</v>
      </c>
      <c r="AD4688" t="s">
        <v>42</v>
      </c>
      <c r="AK4688" t="s">
        <v>42</v>
      </c>
      <c r="AL4688" t="s">
        <v>43</v>
      </c>
    </row>
    <row r="4689" spans="1:38" x14ac:dyDescent="0.25">
      <c r="A4689">
        <v>4687</v>
      </c>
      <c r="B4689" t="s">
        <v>11045</v>
      </c>
      <c r="C4689" s="6" t="s">
        <v>11046</v>
      </c>
      <c r="D4689">
        <v>54</v>
      </c>
      <c r="E4689" t="s">
        <v>46</v>
      </c>
      <c r="F4689" t="s">
        <v>55</v>
      </c>
      <c r="J4689" t="s">
        <v>238</v>
      </c>
      <c r="K4689" t="s">
        <v>93</v>
      </c>
      <c r="L4689" t="s">
        <v>34</v>
      </c>
      <c r="M4689" t="s">
        <v>280</v>
      </c>
      <c r="N4689" t="s">
        <v>170</v>
      </c>
      <c r="O4689" t="s">
        <v>34</v>
      </c>
      <c r="S4689" t="s">
        <v>11047</v>
      </c>
      <c r="W4689" t="s">
        <v>42</v>
      </c>
      <c r="AC4689" t="s">
        <v>42</v>
      </c>
      <c r="AL4689" t="s">
        <v>43</v>
      </c>
    </row>
    <row r="4690" spans="1:38" x14ac:dyDescent="0.25">
      <c r="A4690">
        <v>4688</v>
      </c>
      <c r="B4690" t="s">
        <v>11048</v>
      </c>
      <c r="C4690" s="6" t="s">
        <v>6280</v>
      </c>
      <c r="D4690">
        <v>52</v>
      </c>
      <c r="E4690" t="s">
        <v>46</v>
      </c>
      <c r="F4690" t="s">
        <v>55</v>
      </c>
      <c r="G4690" t="s">
        <v>503</v>
      </c>
      <c r="H4690" t="s">
        <v>82</v>
      </c>
      <c r="I4690" t="s">
        <v>57</v>
      </c>
      <c r="J4690" t="s">
        <v>503</v>
      </c>
      <c r="K4690" t="s">
        <v>82</v>
      </c>
      <c r="L4690" t="s">
        <v>50</v>
      </c>
      <c r="O4690" t="s">
        <v>210</v>
      </c>
      <c r="S4690" t="s">
        <v>51</v>
      </c>
      <c r="V4690" t="s">
        <v>42</v>
      </c>
      <c r="AL4690" t="s">
        <v>43</v>
      </c>
    </row>
    <row r="4691" spans="1:38" x14ac:dyDescent="0.25">
      <c r="A4691">
        <v>4689</v>
      </c>
      <c r="B4691" t="s">
        <v>11049</v>
      </c>
      <c r="C4691" s="6" t="s">
        <v>4085</v>
      </c>
      <c r="D4691">
        <v>17</v>
      </c>
      <c r="E4691" t="s">
        <v>54</v>
      </c>
      <c r="F4691" t="s">
        <v>55</v>
      </c>
      <c r="G4691" t="s">
        <v>178</v>
      </c>
      <c r="H4691" t="s">
        <v>82</v>
      </c>
      <c r="I4691" t="s">
        <v>57</v>
      </c>
      <c r="J4691" t="s">
        <v>178</v>
      </c>
      <c r="K4691" t="s">
        <v>82</v>
      </c>
      <c r="L4691" t="s">
        <v>50</v>
      </c>
      <c r="N4691" t="s">
        <v>59</v>
      </c>
      <c r="O4691" t="s">
        <v>8272</v>
      </c>
      <c r="P4691" t="s">
        <v>178</v>
      </c>
      <c r="Q4691" t="s">
        <v>82</v>
      </c>
      <c r="S4691" t="s">
        <v>8360</v>
      </c>
      <c r="W4691" t="s">
        <v>42</v>
      </c>
      <c r="AC4691" t="s">
        <v>42</v>
      </c>
      <c r="AK4691" t="s">
        <v>42</v>
      </c>
      <c r="AL4691" t="s">
        <v>43</v>
      </c>
    </row>
    <row r="4692" spans="1:38" x14ac:dyDescent="0.25">
      <c r="A4692">
        <v>4690</v>
      </c>
      <c r="B4692" t="s">
        <v>11050</v>
      </c>
      <c r="C4692" s="6" t="s">
        <v>3907</v>
      </c>
      <c r="D4692">
        <v>50</v>
      </c>
      <c r="E4692" t="s">
        <v>46</v>
      </c>
      <c r="F4692" t="s">
        <v>55</v>
      </c>
      <c r="G4692" t="s">
        <v>346</v>
      </c>
      <c r="H4692" t="s">
        <v>93</v>
      </c>
      <c r="I4692" t="s">
        <v>57</v>
      </c>
      <c r="J4692" t="s">
        <v>208</v>
      </c>
      <c r="K4692" t="s">
        <v>93</v>
      </c>
      <c r="L4692" t="s">
        <v>50</v>
      </c>
      <c r="N4692" t="s">
        <v>166</v>
      </c>
      <c r="O4692" t="s">
        <v>70</v>
      </c>
      <c r="P4692" t="s">
        <v>346</v>
      </c>
      <c r="Q4692" t="s">
        <v>93</v>
      </c>
      <c r="R4692" t="s">
        <v>57</v>
      </c>
      <c r="S4692" t="s">
        <v>5117</v>
      </c>
      <c r="U4692" t="s">
        <v>42</v>
      </c>
      <c r="W4692" t="s">
        <v>42</v>
      </c>
      <c r="AA4692" t="s">
        <v>42</v>
      </c>
      <c r="AL4692" t="s">
        <v>43</v>
      </c>
    </row>
    <row r="4693" spans="1:38" x14ac:dyDescent="0.25">
      <c r="A4693">
        <v>4691</v>
      </c>
      <c r="B4693" t="s">
        <v>11051</v>
      </c>
      <c r="C4693" s="6" t="s">
        <v>11052</v>
      </c>
      <c r="D4693">
        <v>24</v>
      </c>
      <c r="E4693" t="s">
        <v>46</v>
      </c>
      <c r="F4693" t="s">
        <v>55</v>
      </c>
      <c r="G4693" t="s">
        <v>97</v>
      </c>
      <c r="H4693" t="s">
        <v>82</v>
      </c>
      <c r="I4693" t="s">
        <v>57</v>
      </c>
      <c r="J4693" t="s">
        <v>82</v>
      </c>
      <c r="K4693" t="s">
        <v>82</v>
      </c>
      <c r="L4693" t="s">
        <v>50</v>
      </c>
      <c r="N4693" t="s">
        <v>350</v>
      </c>
      <c r="O4693" t="s">
        <v>70</v>
      </c>
      <c r="P4693" t="s">
        <v>97</v>
      </c>
      <c r="Q4693" t="s">
        <v>82</v>
      </c>
      <c r="R4693" t="s">
        <v>57</v>
      </c>
      <c r="S4693" t="s">
        <v>247</v>
      </c>
      <c r="W4693" t="s">
        <v>42</v>
      </c>
      <c r="AL4693" t="s">
        <v>43</v>
      </c>
    </row>
    <row r="4694" spans="1:38" x14ac:dyDescent="0.25">
      <c r="A4694">
        <v>4692</v>
      </c>
      <c r="B4694" t="s">
        <v>11053</v>
      </c>
      <c r="C4694" s="6" t="s">
        <v>391</v>
      </c>
      <c r="D4694">
        <v>51</v>
      </c>
      <c r="E4694" t="s">
        <v>54</v>
      </c>
      <c r="F4694" t="s">
        <v>106</v>
      </c>
      <c r="G4694" t="s">
        <v>178</v>
      </c>
      <c r="H4694" t="s">
        <v>82</v>
      </c>
      <c r="I4694" t="s">
        <v>57</v>
      </c>
      <c r="J4694" t="s">
        <v>178</v>
      </c>
      <c r="K4694" t="s">
        <v>82</v>
      </c>
      <c r="L4694" t="s">
        <v>70</v>
      </c>
      <c r="O4694" t="s">
        <v>70</v>
      </c>
      <c r="P4694" t="s">
        <v>178</v>
      </c>
      <c r="Q4694" t="s">
        <v>82</v>
      </c>
      <c r="R4694" t="s">
        <v>57</v>
      </c>
      <c r="S4694" t="s">
        <v>11054</v>
      </c>
      <c r="W4694" t="s">
        <v>42</v>
      </c>
      <c r="AK4694" t="s">
        <v>42</v>
      </c>
      <c r="AL4694" t="s">
        <v>43</v>
      </c>
    </row>
    <row r="4695" spans="1:38" x14ac:dyDescent="0.25">
      <c r="A4695">
        <v>4693</v>
      </c>
      <c r="B4695" t="s">
        <v>11055</v>
      </c>
      <c r="C4695" s="6" t="s">
        <v>1672</v>
      </c>
      <c r="D4695">
        <v>60</v>
      </c>
      <c r="E4695" t="s">
        <v>46</v>
      </c>
      <c r="F4695" t="s">
        <v>47</v>
      </c>
      <c r="G4695" t="s">
        <v>146</v>
      </c>
      <c r="H4695" t="s">
        <v>49</v>
      </c>
      <c r="I4695" t="s">
        <v>57</v>
      </c>
      <c r="J4695" t="s">
        <v>146</v>
      </c>
      <c r="K4695" t="s">
        <v>49</v>
      </c>
      <c r="L4695" t="s">
        <v>70</v>
      </c>
      <c r="N4695" t="s">
        <v>59</v>
      </c>
      <c r="O4695" t="s">
        <v>70</v>
      </c>
      <c r="P4695" t="s">
        <v>146</v>
      </c>
      <c r="Q4695" t="s">
        <v>49</v>
      </c>
      <c r="R4695" t="s">
        <v>57</v>
      </c>
      <c r="S4695" t="s">
        <v>825</v>
      </c>
      <c r="U4695" t="s">
        <v>42</v>
      </c>
      <c r="W4695" t="s">
        <v>42</v>
      </c>
      <c r="AL4695" t="s">
        <v>43</v>
      </c>
    </row>
    <row r="4696" spans="1:38" x14ac:dyDescent="0.25">
      <c r="A4696">
        <v>4694</v>
      </c>
      <c r="B4696" t="s">
        <v>11056</v>
      </c>
      <c r="C4696" s="6" t="s">
        <v>1694</v>
      </c>
      <c r="D4696">
        <v>49</v>
      </c>
      <c r="E4696" t="s">
        <v>54</v>
      </c>
      <c r="F4696" t="s">
        <v>47</v>
      </c>
      <c r="G4696" t="s">
        <v>93</v>
      </c>
      <c r="H4696" t="s">
        <v>93</v>
      </c>
      <c r="I4696" t="s">
        <v>57</v>
      </c>
      <c r="J4696" t="s">
        <v>93</v>
      </c>
      <c r="L4696" t="s">
        <v>70</v>
      </c>
      <c r="N4696" t="s">
        <v>69</v>
      </c>
      <c r="O4696" t="s">
        <v>70</v>
      </c>
      <c r="P4696" t="s">
        <v>93</v>
      </c>
      <c r="S4696" t="s">
        <v>11057</v>
      </c>
      <c r="V4696" t="s">
        <v>42</v>
      </c>
      <c r="Y4696" t="s">
        <v>42</v>
      </c>
      <c r="AK4696" t="s">
        <v>42</v>
      </c>
      <c r="AL4696" t="s">
        <v>43</v>
      </c>
    </row>
    <row r="4697" spans="1:38" x14ac:dyDescent="0.25">
      <c r="A4697">
        <v>4695</v>
      </c>
      <c r="B4697" t="s">
        <v>11058</v>
      </c>
      <c r="C4697" s="6" t="s">
        <v>3474</v>
      </c>
      <c r="D4697">
        <v>53</v>
      </c>
      <c r="E4697" t="s">
        <v>46</v>
      </c>
      <c r="F4697" t="s">
        <v>55</v>
      </c>
      <c r="G4697" t="s">
        <v>560</v>
      </c>
      <c r="H4697" t="s">
        <v>137</v>
      </c>
      <c r="I4697" t="s">
        <v>57</v>
      </c>
      <c r="J4697" t="s">
        <v>560</v>
      </c>
      <c r="K4697" t="s">
        <v>137</v>
      </c>
      <c r="L4697" t="s">
        <v>70</v>
      </c>
      <c r="N4697" t="s">
        <v>59</v>
      </c>
      <c r="O4697" t="s">
        <v>70</v>
      </c>
      <c r="P4697" t="s">
        <v>560</v>
      </c>
      <c r="Q4697" t="s">
        <v>137</v>
      </c>
      <c r="R4697" t="s">
        <v>57</v>
      </c>
      <c r="S4697" t="s">
        <v>11059</v>
      </c>
      <c r="Y4697" t="s">
        <v>42</v>
      </c>
      <c r="AC4697" t="s">
        <v>42</v>
      </c>
      <c r="AL4697" t="s">
        <v>43</v>
      </c>
    </row>
    <row r="4698" spans="1:38" x14ac:dyDescent="0.25">
      <c r="A4698">
        <v>4696</v>
      </c>
      <c r="B4698" t="s">
        <v>11060</v>
      </c>
      <c r="C4698" s="6" t="s">
        <v>8456</v>
      </c>
      <c r="D4698">
        <v>53</v>
      </c>
      <c r="E4698" t="s">
        <v>46</v>
      </c>
      <c r="F4698" t="s">
        <v>55</v>
      </c>
      <c r="G4698" t="s">
        <v>346</v>
      </c>
      <c r="H4698" t="s">
        <v>93</v>
      </c>
      <c r="I4698" t="s">
        <v>57</v>
      </c>
      <c r="J4698" t="s">
        <v>346</v>
      </c>
      <c r="K4698" t="s">
        <v>93</v>
      </c>
      <c r="L4698" t="s">
        <v>70</v>
      </c>
      <c r="O4698" t="s">
        <v>70</v>
      </c>
      <c r="P4698" t="s">
        <v>346</v>
      </c>
      <c r="Q4698" t="s">
        <v>93</v>
      </c>
      <c r="R4698" t="s">
        <v>57</v>
      </c>
      <c r="S4698" t="s">
        <v>11061</v>
      </c>
      <c r="Y4698" t="s">
        <v>42</v>
      </c>
      <c r="AA4698" t="s">
        <v>42</v>
      </c>
      <c r="AC4698" t="s">
        <v>42</v>
      </c>
      <c r="AK4698" t="s">
        <v>42</v>
      </c>
      <c r="AL4698" t="s">
        <v>43</v>
      </c>
    </row>
    <row r="4699" spans="1:38" x14ac:dyDescent="0.25">
      <c r="A4699">
        <v>4697</v>
      </c>
      <c r="B4699" t="s">
        <v>11062</v>
      </c>
      <c r="C4699" s="6" t="s">
        <v>2599</v>
      </c>
      <c r="D4699">
        <v>40</v>
      </c>
      <c r="E4699" t="s">
        <v>46</v>
      </c>
      <c r="F4699" t="s">
        <v>55</v>
      </c>
      <c r="G4699" t="s">
        <v>790</v>
      </c>
      <c r="H4699" t="s">
        <v>82</v>
      </c>
      <c r="I4699" t="s">
        <v>57</v>
      </c>
      <c r="J4699" t="s">
        <v>790</v>
      </c>
      <c r="L4699" t="s">
        <v>70</v>
      </c>
      <c r="N4699" t="s">
        <v>69</v>
      </c>
      <c r="O4699" t="s">
        <v>70</v>
      </c>
      <c r="P4699" t="s">
        <v>790</v>
      </c>
      <c r="S4699" t="s">
        <v>11063</v>
      </c>
      <c r="V4699" t="s">
        <v>42</v>
      </c>
      <c r="AG4699" t="s">
        <v>42</v>
      </c>
      <c r="AK4699" t="s">
        <v>42</v>
      </c>
      <c r="AL4699" t="s">
        <v>43</v>
      </c>
    </row>
    <row r="4700" spans="1:38" x14ac:dyDescent="0.25">
      <c r="A4700">
        <v>4698</v>
      </c>
      <c r="B4700" t="s">
        <v>11064</v>
      </c>
      <c r="C4700" s="6" t="s">
        <v>8139</v>
      </c>
      <c r="D4700">
        <v>47</v>
      </c>
      <c r="E4700" t="s">
        <v>46</v>
      </c>
      <c r="F4700" t="s">
        <v>55</v>
      </c>
      <c r="G4700" t="s">
        <v>93</v>
      </c>
      <c r="J4700" t="s">
        <v>93</v>
      </c>
      <c r="K4700" t="s">
        <v>93</v>
      </c>
      <c r="L4700" t="s">
        <v>50</v>
      </c>
      <c r="N4700" t="s">
        <v>170</v>
      </c>
      <c r="O4700" t="s">
        <v>70</v>
      </c>
      <c r="S4700" t="s">
        <v>51</v>
      </c>
      <c r="T4700" t="s">
        <v>492</v>
      </c>
      <c r="V4700" t="s">
        <v>42</v>
      </c>
      <c r="AL4700" t="s">
        <v>43</v>
      </c>
    </row>
    <row r="4701" spans="1:38" x14ac:dyDescent="0.25">
      <c r="A4701">
        <v>4699</v>
      </c>
      <c r="B4701" t="s">
        <v>11065</v>
      </c>
      <c r="C4701" s="6" t="s">
        <v>4296</v>
      </c>
      <c r="D4701">
        <v>36</v>
      </c>
      <c r="E4701" t="s">
        <v>46</v>
      </c>
      <c r="F4701" t="s">
        <v>55</v>
      </c>
      <c r="G4701" t="s">
        <v>9779</v>
      </c>
      <c r="J4701" t="s">
        <v>82</v>
      </c>
      <c r="L4701" t="s">
        <v>50</v>
      </c>
      <c r="N4701" t="s">
        <v>1526</v>
      </c>
      <c r="O4701" t="s">
        <v>70</v>
      </c>
      <c r="S4701" t="s">
        <v>11066</v>
      </c>
      <c r="T4701" t="s">
        <v>11067</v>
      </c>
      <c r="AC4701" t="s">
        <v>42</v>
      </c>
      <c r="AI4701" t="s">
        <v>4843</v>
      </c>
      <c r="AL4701" t="s">
        <v>43</v>
      </c>
    </row>
    <row r="4702" spans="1:38" x14ac:dyDescent="0.25">
      <c r="A4702">
        <v>4700</v>
      </c>
      <c r="B4702" t="s">
        <v>11068</v>
      </c>
      <c r="C4702" s="6" t="s">
        <v>1499</v>
      </c>
      <c r="D4702">
        <v>32</v>
      </c>
      <c r="E4702" t="s">
        <v>46</v>
      </c>
      <c r="F4702" t="s">
        <v>47</v>
      </c>
      <c r="G4702" t="s">
        <v>146</v>
      </c>
      <c r="H4702" t="s">
        <v>49</v>
      </c>
      <c r="J4702" t="s">
        <v>146</v>
      </c>
      <c r="K4702" t="s">
        <v>49</v>
      </c>
      <c r="L4702" t="s">
        <v>70</v>
      </c>
      <c r="N4702" t="s">
        <v>59</v>
      </c>
      <c r="O4702" t="s">
        <v>70</v>
      </c>
      <c r="S4702" t="s">
        <v>11069</v>
      </c>
      <c r="V4702" t="s">
        <v>42</v>
      </c>
      <c r="AI4702" t="s">
        <v>4400</v>
      </c>
      <c r="AL4702" t="s">
        <v>43</v>
      </c>
    </row>
    <row r="4703" spans="1:38" x14ac:dyDescent="0.25">
      <c r="A4703">
        <v>4701</v>
      </c>
      <c r="B4703" t="s">
        <v>11070</v>
      </c>
      <c r="C4703" s="6" t="s">
        <v>5203</v>
      </c>
      <c r="D4703">
        <v>55</v>
      </c>
      <c r="E4703" t="s">
        <v>46</v>
      </c>
      <c r="F4703" t="s">
        <v>55</v>
      </c>
      <c r="J4703" t="s">
        <v>58</v>
      </c>
      <c r="K4703" t="s">
        <v>49</v>
      </c>
      <c r="L4703" t="s">
        <v>34</v>
      </c>
      <c r="M4703" t="s">
        <v>11071</v>
      </c>
      <c r="N4703" t="s">
        <v>269</v>
      </c>
      <c r="O4703" t="s">
        <v>34</v>
      </c>
      <c r="S4703" t="s">
        <v>84</v>
      </c>
      <c r="T4703" t="s">
        <v>4842</v>
      </c>
      <c r="U4703" t="s">
        <v>42</v>
      </c>
      <c r="AL4703" t="s">
        <v>43</v>
      </c>
    </row>
    <row r="4704" spans="1:38" x14ac:dyDescent="0.25">
      <c r="A4704">
        <v>4702</v>
      </c>
      <c r="B4704" t="s">
        <v>11072</v>
      </c>
      <c r="C4704" s="6" t="s">
        <v>11073</v>
      </c>
      <c r="D4704">
        <v>42</v>
      </c>
      <c r="E4704" t="s">
        <v>46</v>
      </c>
      <c r="F4704" t="s">
        <v>55</v>
      </c>
      <c r="G4704" t="s">
        <v>82</v>
      </c>
      <c r="H4704" t="s">
        <v>82</v>
      </c>
      <c r="I4704" t="s">
        <v>57</v>
      </c>
      <c r="J4704" t="s">
        <v>82</v>
      </c>
      <c r="L4704" t="s">
        <v>34</v>
      </c>
      <c r="M4704" t="s">
        <v>11074</v>
      </c>
      <c r="N4704" t="s">
        <v>166</v>
      </c>
      <c r="O4704" t="s">
        <v>70</v>
      </c>
      <c r="P4704" t="s">
        <v>82</v>
      </c>
      <c r="Q4704" t="s">
        <v>82</v>
      </c>
      <c r="R4704" t="s">
        <v>57</v>
      </c>
      <c r="S4704" t="s">
        <v>11075</v>
      </c>
      <c r="U4704" t="s">
        <v>42</v>
      </c>
      <c r="W4704" t="s">
        <v>42</v>
      </c>
      <c r="AA4704" t="s">
        <v>42</v>
      </c>
      <c r="AL4704" t="s">
        <v>43</v>
      </c>
    </row>
    <row r="4705" spans="1:38" x14ac:dyDescent="0.25">
      <c r="A4705">
        <v>4703</v>
      </c>
      <c r="B4705" t="s">
        <v>11076</v>
      </c>
      <c r="C4705" s="6" t="s">
        <v>237</v>
      </c>
      <c r="D4705">
        <v>58</v>
      </c>
      <c r="E4705" t="s">
        <v>54</v>
      </c>
      <c r="F4705" t="s">
        <v>47</v>
      </c>
      <c r="G4705" t="s">
        <v>92</v>
      </c>
      <c r="H4705" t="s">
        <v>93</v>
      </c>
      <c r="I4705" t="s">
        <v>57</v>
      </c>
      <c r="J4705" t="s">
        <v>92</v>
      </c>
      <c r="K4705" t="s">
        <v>93</v>
      </c>
      <c r="L4705" t="s">
        <v>34</v>
      </c>
      <c r="O4705" t="s">
        <v>34</v>
      </c>
      <c r="S4705" t="s">
        <v>11077</v>
      </c>
      <c r="V4705" t="s">
        <v>42</v>
      </c>
      <c r="AC4705" t="s">
        <v>42</v>
      </c>
      <c r="AD4705" t="s">
        <v>42</v>
      </c>
      <c r="AK4705" t="s">
        <v>42</v>
      </c>
      <c r="AL4705" t="s">
        <v>43</v>
      </c>
    </row>
    <row r="4706" spans="1:38" x14ac:dyDescent="0.25">
      <c r="A4706">
        <v>4704</v>
      </c>
      <c r="B4706" t="s">
        <v>11078</v>
      </c>
      <c r="C4706" s="6" t="s">
        <v>536</v>
      </c>
      <c r="D4706">
        <v>61</v>
      </c>
      <c r="E4706" t="s">
        <v>46</v>
      </c>
      <c r="F4706" t="s">
        <v>55</v>
      </c>
      <c r="G4706" t="s">
        <v>447</v>
      </c>
      <c r="H4706" t="s">
        <v>82</v>
      </c>
      <c r="J4706" t="s">
        <v>447</v>
      </c>
      <c r="K4706" t="s">
        <v>82</v>
      </c>
      <c r="L4706" t="s">
        <v>70</v>
      </c>
      <c r="N4706" t="s">
        <v>59</v>
      </c>
      <c r="O4706" t="s">
        <v>70</v>
      </c>
      <c r="S4706" t="s">
        <v>3504</v>
      </c>
      <c r="U4706" t="s">
        <v>42</v>
      </c>
      <c r="AB4706" t="s">
        <v>42</v>
      </c>
      <c r="AL4706" t="s">
        <v>43</v>
      </c>
    </row>
    <row r="4707" spans="1:38" x14ac:dyDescent="0.25">
      <c r="A4707">
        <v>4705</v>
      </c>
      <c r="B4707" t="s">
        <v>11079</v>
      </c>
      <c r="C4707" s="6" t="s">
        <v>10319</v>
      </c>
      <c r="D4707">
        <v>23</v>
      </c>
      <c r="E4707" t="s">
        <v>46</v>
      </c>
      <c r="F4707" t="s">
        <v>106</v>
      </c>
      <c r="G4707" t="s">
        <v>146</v>
      </c>
      <c r="H4707" t="s">
        <v>49</v>
      </c>
      <c r="I4707" t="s">
        <v>57</v>
      </c>
      <c r="J4707" t="s">
        <v>146</v>
      </c>
      <c r="L4707" t="s">
        <v>50</v>
      </c>
      <c r="N4707" t="s">
        <v>69</v>
      </c>
      <c r="O4707" t="s">
        <v>287</v>
      </c>
      <c r="P4707" t="s">
        <v>146</v>
      </c>
      <c r="S4707" t="s">
        <v>62</v>
      </c>
      <c r="U4707" t="s">
        <v>42</v>
      </c>
      <c r="V4707" t="s">
        <v>42</v>
      </c>
      <c r="AK4707" t="s">
        <v>42</v>
      </c>
      <c r="AL4707" t="s">
        <v>43</v>
      </c>
    </row>
    <row r="4708" spans="1:38" x14ac:dyDescent="0.25">
      <c r="A4708">
        <v>4706</v>
      </c>
      <c r="B4708" t="s">
        <v>11080</v>
      </c>
      <c r="C4708" s="6" t="s">
        <v>4245</v>
      </c>
      <c r="D4708">
        <v>40</v>
      </c>
      <c r="E4708" t="s">
        <v>46</v>
      </c>
      <c r="F4708" t="s">
        <v>55</v>
      </c>
      <c r="G4708" t="s">
        <v>208</v>
      </c>
      <c r="J4708" t="s">
        <v>208</v>
      </c>
      <c r="K4708" t="s">
        <v>93</v>
      </c>
      <c r="L4708" t="s">
        <v>70</v>
      </c>
      <c r="N4708" t="s">
        <v>612</v>
      </c>
      <c r="O4708" t="s">
        <v>70</v>
      </c>
      <c r="S4708" t="s">
        <v>180</v>
      </c>
      <c r="V4708" t="s">
        <v>42</v>
      </c>
      <c r="AL4708" t="s">
        <v>43</v>
      </c>
    </row>
    <row r="4709" spans="1:38" x14ac:dyDescent="0.25">
      <c r="A4709">
        <v>4707</v>
      </c>
      <c r="B4709" t="s">
        <v>11081</v>
      </c>
      <c r="C4709" s="6" t="s">
        <v>1267</v>
      </c>
      <c r="D4709">
        <v>34</v>
      </c>
      <c r="E4709" t="s">
        <v>46</v>
      </c>
      <c r="F4709" t="s">
        <v>106</v>
      </c>
      <c r="G4709" t="s">
        <v>93</v>
      </c>
      <c r="H4709" t="s">
        <v>93</v>
      </c>
      <c r="I4709" t="s">
        <v>57</v>
      </c>
      <c r="J4709" t="s">
        <v>93</v>
      </c>
      <c r="K4709" t="s">
        <v>93</v>
      </c>
      <c r="L4709" t="s">
        <v>50</v>
      </c>
      <c r="O4709" t="s">
        <v>60</v>
      </c>
      <c r="S4709" t="s">
        <v>8109</v>
      </c>
      <c r="U4709" t="s">
        <v>42</v>
      </c>
      <c r="AK4709" t="s">
        <v>42</v>
      </c>
      <c r="AL4709" t="s">
        <v>43</v>
      </c>
    </row>
    <row r="4710" spans="1:38" x14ac:dyDescent="0.25">
      <c r="A4710">
        <v>4708</v>
      </c>
      <c r="B4710" t="s">
        <v>11082</v>
      </c>
      <c r="C4710" s="6" t="s">
        <v>667</v>
      </c>
      <c r="D4710">
        <v>47</v>
      </c>
      <c r="E4710" t="s">
        <v>54</v>
      </c>
      <c r="F4710" t="s">
        <v>55</v>
      </c>
      <c r="G4710" t="s">
        <v>101</v>
      </c>
      <c r="H4710" t="s">
        <v>101</v>
      </c>
      <c r="J4710" t="s">
        <v>101</v>
      </c>
      <c r="K4710" t="s">
        <v>101</v>
      </c>
      <c r="L4710" t="s">
        <v>70</v>
      </c>
      <c r="N4710" t="s">
        <v>59</v>
      </c>
      <c r="O4710" t="s">
        <v>70</v>
      </c>
      <c r="S4710" t="s">
        <v>11083</v>
      </c>
      <c r="U4710" t="s">
        <v>42</v>
      </c>
      <c r="AL4710" t="s">
        <v>43</v>
      </c>
    </row>
    <row r="4711" spans="1:38" x14ac:dyDescent="0.25">
      <c r="A4711">
        <v>4709</v>
      </c>
      <c r="B4711" t="s">
        <v>11084</v>
      </c>
      <c r="C4711" s="6" t="s">
        <v>725</v>
      </c>
      <c r="D4711">
        <v>23</v>
      </c>
      <c r="E4711" t="s">
        <v>46</v>
      </c>
      <c r="F4711" t="s">
        <v>55</v>
      </c>
      <c r="G4711" t="s">
        <v>3731</v>
      </c>
      <c r="H4711" t="s">
        <v>101</v>
      </c>
      <c r="I4711" t="s">
        <v>57</v>
      </c>
      <c r="J4711" t="s">
        <v>3731</v>
      </c>
      <c r="L4711" t="s">
        <v>70</v>
      </c>
      <c r="N4711" t="s">
        <v>69</v>
      </c>
      <c r="O4711" t="s">
        <v>70</v>
      </c>
      <c r="P4711" t="s">
        <v>3731</v>
      </c>
      <c r="S4711" t="s">
        <v>916</v>
      </c>
      <c r="U4711" t="s">
        <v>42</v>
      </c>
      <c r="W4711" t="s">
        <v>42</v>
      </c>
      <c r="AK4711" t="s">
        <v>42</v>
      </c>
      <c r="AL4711" t="s">
        <v>43</v>
      </c>
    </row>
    <row r="4712" spans="1:38" x14ac:dyDescent="0.25">
      <c r="A4712">
        <v>4710</v>
      </c>
      <c r="B4712" t="s">
        <v>11085</v>
      </c>
      <c r="C4712" s="6" t="s">
        <v>11086</v>
      </c>
      <c r="D4712">
        <v>54</v>
      </c>
      <c r="E4712" t="s">
        <v>46</v>
      </c>
      <c r="F4712" t="s">
        <v>55</v>
      </c>
      <c r="G4712" t="s">
        <v>146</v>
      </c>
      <c r="J4712" t="s">
        <v>146</v>
      </c>
      <c r="K4712" t="s">
        <v>49</v>
      </c>
      <c r="L4712" t="s">
        <v>70</v>
      </c>
      <c r="N4712" t="s">
        <v>102</v>
      </c>
      <c r="O4712" t="s">
        <v>70</v>
      </c>
      <c r="S4712" t="s">
        <v>9635</v>
      </c>
      <c r="Y4712" t="s">
        <v>42</v>
      </c>
      <c r="Z4712" t="s">
        <v>42</v>
      </c>
      <c r="AL4712" t="s">
        <v>43</v>
      </c>
    </row>
    <row r="4713" spans="1:38" x14ac:dyDescent="0.25">
      <c r="A4713">
        <v>4711</v>
      </c>
      <c r="B4713" t="s">
        <v>11087</v>
      </c>
      <c r="C4713" s="6" t="s">
        <v>8173</v>
      </c>
      <c r="D4713">
        <v>61</v>
      </c>
      <c r="E4713" t="s">
        <v>46</v>
      </c>
      <c r="F4713" t="s">
        <v>55</v>
      </c>
      <c r="G4713" t="s">
        <v>238</v>
      </c>
      <c r="H4713" t="s">
        <v>93</v>
      </c>
      <c r="I4713" t="s">
        <v>57</v>
      </c>
      <c r="J4713" t="s">
        <v>93</v>
      </c>
      <c r="L4713" t="s">
        <v>50</v>
      </c>
      <c r="N4713" t="s">
        <v>166</v>
      </c>
      <c r="P4713" t="s">
        <v>61</v>
      </c>
      <c r="S4713" t="s">
        <v>11088</v>
      </c>
      <c r="U4713" t="s">
        <v>42</v>
      </c>
      <c r="W4713" t="s">
        <v>42</v>
      </c>
      <c r="Y4713" t="s">
        <v>42</v>
      </c>
      <c r="AC4713" t="s">
        <v>42</v>
      </c>
      <c r="AK4713" t="s">
        <v>42</v>
      </c>
      <c r="AL4713" t="s">
        <v>43</v>
      </c>
    </row>
    <row r="4714" spans="1:38" x14ac:dyDescent="0.25">
      <c r="A4714">
        <v>4712</v>
      </c>
      <c r="B4714" t="s">
        <v>11089</v>
      </c>
      <c r="C4714" s="6" t="s">
        <v>2192</v>
      </c>
      <c r="D4714">
        <v>42</v>
      </c>
      <c r="E4714" t="s">
        <v>54</v>
      </c>
      <c r="F4714" t="s">
        <v>55</v>
      </c>
      <c r="G4714" t="s">
        <v>341</v>
      </c>
      <c r="J4714" t="s">
        <v>1263</v>
      </c>
      <c r="K4714" t="s">
        <v>101</v>
      </c>
      <c r="L4714" t="s">
        <v>34</v>
      </c>
      <c r="M4714" t="s">
        <v>280</v>
      </c>
      <c r="N4714" t="s">
        <v>59</v>
      </c>
      <c r="O4714" t="s">
        <v>34</v>
      </c>
      <c r="S4714" t="s">
        <v>11090</v>
      </c>
      <c r="U4714" t="s">
        <v>42</v>
      </c>
      <c r="V4714" t="s">
        <v>42</v>
      </c>
      <c r="AA4714" t="s">
        <v>42</v>
      </c>
      <c r="AL4714" t="s">
        <v>43</v>
      </c>
    </row>
    <row r="4715" spans="1:38" x14ac:dyDescent="0.25">
      <c r="A4715">
        <v>4713</v>
      </c>
      <c r="B4715" t="s">
        <v>11091</v>
      </c>
      <c r="C4715" s="6" t="s">
        <v>6306</v>
      </c>
      <c r="D4715">
        <v>34</v>
      </c>
      <c r="E4715" t="s">
        <v>46</v>
      </c>
      <c r="F4715" t="s">
        <v>55</v>
      </c>
      <c r="G4715" t="s">
        <v>208</v>
      </c>
      <c r="H4715" t="s">
        <v>93</v>
      </c>
      <c r="I4715" t="s">
        <v>57</v>
      </c>
      <c r="J4715" t="s">
        <v>208</v>
      </c>
      <c r="K4715" t="s">
        <v>93</v>
      </c>
      <c r="L4715" t="s">
        <v>34</v>
      </c>
      <c r="O4715" t="s">
        <v>975</v>
      </c>
      <c r="P4715" t="s">
        <v>11092</v>
      </c>
      <c r="Q4715" t="s">
        <v>93</v>
      </c>
      <c r="R4715" t="s">
        <v>57</v>
      </c>
      <c r="S4715" t="s">
        <v>11093</v>
      </c>
      <c r="U4715" t="s">
        <v>42</v>
      </c>
      <c r="W4715" t="s">
        <v>42</v>
      </c>
      <c r="AK4715" t="s">
        <v>42</v>
      </c>
      <c r="AL4715" t="s">
        <v>43</v>
      </c>
    </row>
    <row r="4716" spans="1:38" x14ac:dyDescent="0.25">
      <c r="A4716">
        <v>4714</v>
      </c>
      <c r="B4716" t="s">
        <v>11094</v>
      </c>
      <c r="C4716" s="6" t="s">
        <v>3531</v>
      </c>
      <c r="D4716">
        <v>55</v>
      </c>
      <c r="E4716" t="s">
        <v>54</v>
      </c>
      <c r="F4716" t="s">
        <v>55</v>
      </c>
      <c r="G4716" t="s">
        <v>469</v>
      </c>
      <c r="H4716" t="s">
        <v>202</v>
      </c>
      <c r="J4716" t="s">
        <v>469</v>
      </c>
      <c r="K4716" t="s">
        <v>202</v>
      </c>
      <c r="L4716" t="s">
        <v>70</v>
      </c>
      <c r="N4716" t="s">
        <v>59</v>
      </c>
      <c r="O4716" t="s">
        <v>70</v>
      </c>
      <c r="S4716" t="s">
        <v>11095</v>
      </c>
      <c r="U4716" t="s">
        <v>42</v>
      </c>
      <c r="Y4716" t="s">
        <v>42</v>
      </c>
      <c r="Z4716" t="s">
        <v>42</v>
      </c>
      <c r="AL4716" t="s">
        <v>43</v>
      </c>
    </row>
    <row r="4717" spans="1:38" x14ac:dyDescent="0.25">
      <c r="A4717">
        <v>4715</v>
      </c>
      <c r="B4717" t="s">
        <v>11096</v>
      </c>
      <c r="C4717" s="6" t="s">
        <v>11097</v>
      </c>
      <c r="D4717">
        <v>38</v>
      </c>
      <c r="E4717" t="s">
        <v>46</v>
      </c>
      <c r="F4717" t="s">
        <v>55</v>
      </c>
      <c r="G4717" t="s">
        <v>1247</v>
      </c>
      <c r="J4717" t="s">
        <v>341</v>
      </c>
      <c r="K4717" t="s">
        <v>101</v>
      </c>
      <c r="L4717" t="s">
        <v>50</v>
      </c>
      <c r="N4717" t="s">
        <v>69</v>
      </c>
      <c r="O4717" t="s">
        <v>70</v>
      </c>
      <c r="S4717" t="s">
        <v>11098</v>
      </c>
      <c r="U4717" t="s">
        <v>42</v>
      </c>
      <c r="AA4717" t="s">
        <v>42</v>
      </c>
      <c r="AC4717" t="s">
        <v>42</v>
      </c>
      <c r="AL4717" t="s">
        <v>43</v>
      </c>
    </row>
    <row r="4718" spans="1:38" x14ac:dyDescent="0.25">
      <c r="A4718">
        <v>4716</v>
      </c>
      <c r="B4718" t="s">
        <v>11099</v>
      </c>
      <c r="C4718" s="6" t="s">
        <v>923</v>
      </c>
      <c r="D4718">
        <v>37</v>
      </c>
      <c r="E4718" t="s">
        <v>46</v>
      </c>
      <c r="F4718" t="s">
        <v>55</v>
      </c>
      <c r="J4718" t="s">
        <v>101</v>
      </c>
      <c r="L4718" t="s">
        <v>70</v>
      </c>
      <c r="N4718" t="s">
        <v>170</v>
      </c>
      <c r="O4718" t="s">
        <v>70</v>
      </c>
      <c r="P4718" t="s">
        <v>101</v>
      </c>
      <c r="S4718" t="s">
        <v>11100</v>
      </c>
      <c r="U4718" t="s">
        <v>42</v>
      </c>
      <c r="V4718" t="s">
        <v>42</v>
      </c>
      <c r="W4718" t="s">
        <v>42</v>
      </c>
      <c r="AC4718" t="s">
        <v>42</v>
      </c>
      <c r="AK4718" t="s">
        <v>42</v>
      </c>
      <c r="AL4718" t="s">
        <v>43</v>
      </c>
    </row>
    <row r="4719" spans="1:38" x14ac:dyDescent="0.25">
      <c r="A4719">
        <v>4717</v>
      </c>
      <c r="B4719" t="s">
        <v>11101</v>
      </c>
      <c r="C4719" s="6" t="s">
        <v>3180</v>
      </c>
      <c r="D4719">
        <v>58</v>
      </c>
      <c r="E4719" t="s">
        <v>46</v>
      </c>
      <c r="F4719" t="s">
        <v>47</v>
      </c>
      <c r="G4719" t="s">
        <v>58</v>
      </c>
      <c r="H4719" t="s">
        <v>49</v>
      </c>
      <c r="I4719" t="s">
        <v>57</v>
      </c>
      <c r="J4719" t="s">
        <v>58</v>
      </c>
      <c r="K4719" t="s">
        <v>49</v>
      </c>
      <c r="L4719" t="s">
        <v>50</v>
      </c>
      <c r="O4719" t="s">
        <v>70</v>
      </c>
      <c r="P4719" t="s">
        <v>58</v>
      </c>
      <c r="Q4719" t="s">
        <v>49</v>
      </c>
      <c r="R4719" t="s">
        <v>57</v>
      </c>
      <c r="S4719" t="s">
        <v>11102</v>
      </c>
      <c r="U4719" t="s">
        <v>42</v>
      </c>
      <c r="AF4719" t="s">
        <v>42</v>
      </c>
      <c r="AK4719" t="s">
        <v>42</v>
      </c>
      <c r="AL4719" t="s">
        <v>43</v>
      </c>
    </row>
    <row r="4720" spans="1:38" x14ac:dyDescent="0.25">
      <c r="A4720">
        <v>4718</v>
      </c>
      <c r="B4720" t="s">
        <v>11103</v>
      </c>
      <c r="C4720" s="6" t="s">
        <v>11104</v>
      </c>
      <c r="D4720">
        <v>41</v>
      </c>
      <c r="E4720" t="s">
        <v>46</v>
      </c>
      <c r="F4720" t="s">
        <v>55</v>
      </c>
      <c r="G4720" t="s">
        <v>56</v>
      </c>
      <c r="H4720" t="s">
        <v>49</v>
      </c>
      <c r="I4720" t="s">
        <v>57</v>
      </c>
      <c r="J4720" t="s">
        <v>146</v>
      </c>
      <c r="L4720" t="s">
        <v>50</v>
      </c>
      <c r="N4720" t="s">
        <v>927</v>
      </c>
      <c r="O4720" t="s">
        <v>1796</v>
      </c>
      <c r="P4720" t="s">
        <v>146</v>
      </c>
      <c r="S4720" t="s">
        <v>11105</v>
      </c>
      <c r="V4720" t="s">
        <v>42</v>
      </c>
      <c r="W4720" t="s">
        <v>42</v>
      </c>
      <c r="AK4720" t="s">
        <v>42</v>
      </c>
      <c r="AL4720" t="s">
        <v>43</v>
      </c>
    </row>
    <row r="4721" spans="1:38" x14ac:dyDescent="0.25">
      <c r="A4721">
        <v>4719</v>
      </c>
      <c r="B4721" t="s">
        <v>11106</v>
      </c>
      <c r="C4721" s="6" t="s">
        <v>3081</v>
      </c>
      <c r="D4721">
        <v>52</v>
      </c>
      <c r="E4721" t="s">
        <v>54</v>
      </c>
      <c r="F4721" t="s">
        <v>55</v>
      </c>
      <c r="G4721" t="s">
        <v>208</v>
      </c>
      <c r="H4721" t="s">
        <v>93</v>
      </c>
      <c r="I4721" t="s">
        <v>57</v>
      </c>
      <c r="J4721" t="s">
        <v>208</v>
      </c>
      <c r="K4721" t="s">
        <v>93</v>
      </c>
      <c r="L4721" t="s">
        <v>50</v>
      </c>
      <c r="N4721" t="s">
        <v>59</v>
      </c>
      <c r="O4721" t="s">
        <v>70</v>
      </c>
      <c r="P4721" t="s">
        <v>208</v>
      </c>
      <c r="Q4721" t="s">
        <v>93</v>
      </c>
      <c r="R4721" t="s">
        <v>57</v>
      </c>
      <c r="S4721" t="s">
        <v>11107</v>
      </c>
      <c r="AC4721" t="s">
        <v>42</v>
      </c>
      <c r="AD4721" t="s">
        <v>42</v>
      </c>
      <c r="AL4721" t="s">
        <v>43</v>
      </c>
    </row>
    <row r="4722" spans="1:38" x14ac:dyDescent="0.25">
      <c r="A4722">
        <v>4720</v>
      </c>
      <c r="B4722" t="s">
        <v>11108</v>
      </c>
      <c r="C4722" s="6" t="s">
        <v>8820</v>
      </c>
      <c r="D4722">
        <v>41</v>
      </c>
      <c r="E4722" t="s">
        <v>46</v>
      </c>
      <c r="F4722" t="s">
        <v>106</v>
      </c>
      <c r="G4722" t="s">
        <v>82</v>
      </c>
      <c r="H4722" t="s">
        <v>82</v>
      </c>
      <c r="I4722" t="s">
        <v>57</v>
      </c>
      <c r="J4722" t="s">
        <v>82</v>
      </c>
      <c r="L4722" t="s">
        <v>50</v>
      </c>
      <c r="N4722" t="s">
        <v>927</v>
      </c>
      <c r="O4722" t="s">
        <v>70</v>
      </c>
      <c r="P4722" t="s">
        <v>82</v>
      </c>
      <c r="S4722" t="s">
        <v>6519</v>
      </c>
      <c r="AJ4722" t="s">
        <v>42</v>
      </c>
      <c r="AK4722" t="s">
        <v>42</v>
      </c>
      <c r="AL4722" t="s">
        <v>43</v>
      </c>
    </row>
    <row r="4723" spans="1:38" x14ac:dyDescent="0.25">
      <c r="A4723">
        <v>4721</v>
      </c>
      <c r="B4723" t="s">
        <v>11109</v>
      </c>
      <c r="C4723" s="6" t="s">
        <v>2227</v>
      </c>
      <c r="D4723">
        <v>34</v>
      </c>
      <c r="E4723" t="s">
        <v>46</v>
      </c>
      <c r="F4723" t="s">
        <v>55</v>
      </c>
      <c r="G4723" t="s">
        <v>320</v>
      </c>
      <c r="H4723" t="s">
        <v>49</v>
      </c>
      <c r="I4723" t="s">
        <v>57</v>
      </c>
      <c r="J4723" t="s">
        <v>146</v>
      </c>
      <c r="K4723" t="s">
        <v>49</v>
      </c>
      <c r="L4723" t="s">
        <v>50</v>
      </c>
      <c r="N4723" t="s">
        <v>269</v>
      </c>
      <c r="O4723" t="s">
        <v>70</v>
      </c>
      <c r="P4723" t="s">
        <v>320</v>
      </c>
      <c r="Q4723" t="s">
        <v>49</v>
      </c>
      <c r="R4723" t="s">
        <v>57</v>
      </c>
      <c r="S4723" t="s">
        <v>4616</v>
      </c>
      <c r="U4723" t="s">
        <v>42</v>
      </c>
      <c r="AL4723" t="s">
        <v>43</v>
      </c>
    </row>
    <row r="4724" spans="1:38" x14ac:dyDescent="0.25">
      <c r="A4724">
        <v>4722</v>
      </c>
      <c r="B4724" t="s">
        <v>11110</v>
      </c>
      <c r="C4724" s="6" t="s">
        <v>2244</v>
      </c>
      <c r="D4724">
        <v>45</v>
      </c>
      <c r="E4724" t="s">
        <v>46</v>
      </c>
      <c r="F4724" t="s">
        <v>55</v>
      </c>
      <c r="G4724" t="s">
        <v>1037</v>
      </c>
      <c r="H4724" t="s">
        <v>251</v>
      </c>
      <c r="I4724" t="s">
        <v>57</v>
      </c>
      <c r="J4724" t="s">
        <v>1037</v>
      </c>
      <c r="K4724" t="s">
        <v>251</v>
      </c>
      <c r="L4724" t="s">
        <v>70</v>
      </c>
      <c r="N4724" t="s">
        <v>166</v>
      </c>
      <c r="O4724" t="s">
        <v>70</v>
      </c>
      <c r="P4724" t="s">
        <v>1037</v>
      </c>
      <c r="Q4724" t="s">
        <v>251</v>
      </c>
      <c r="R4724" t="s">
        <v>57</v>
      </c>
      <c r="S4724" t="s">
        <v>11111</v>
      </c>
      <c r="U4724" t="s">
        <v>42</v>
      </c>
      <c r="W4724" t="s">
        <v>42</v>
      </c>
      <c r="AL4724" t="s">
        <v>43</v>
      </c>
    </row>
    <row r="4725" spans="1:38" x14ac:dyDescent="0.25">
      <c r="A4725">
        <v>4723</v>
      </c>
      <c r="B4725" t="s">
        <v>11112</v>
      </c>
      <c r="C4725" s="6" t="s">
        <v>3519</v>
      </c>
      <c r="D4725">
        <v>51</v>
      </c>
      <c r="E4725" t="s">
        <v>46</v>
      </c>
      <c r="F4725" t="s">
        <v>55</v>
      </c>
      <c r="G4725" t="s">
        <v>11113</v>
      </c>
      <c r="H4725" t="s">
        <v>11114</v>
      </c>
      <c r="I4725" t="s">
        <v>11115</v>
      </c>
      <c r="J4725" t="s">
        <v>208</v>
      </c>
      <c r="K4725" t="s">
        <v>93</v>
      </c>
      <c r="L4725" t="s">
        <v>34</v>
      </c>
      <c r="O4725" t="s">
        <v>287</v>
      </c>
      <c r="P4725" t="s">
        <v>208</v>
      </c>
      <c r="Q4725" t="s">
        <v>93</v>
      </c>
      <c r="R4725" t="s">
        <v>57</v>
      </c>
      <c r="S4725" t="s">
        <v>11116</v>
      </c>
      <c r="V4725" t="s">
        <v>42</v>
      </c>
      <c r="AA4725" t="s">
        <v>42</v>
      </c>
      <c r="AL4725" t="s">
        <v>43</v>
      </c>
    </row>
    <row r="4726" spans="1:38" x14ac:dyDescent="0.25">
      <c r="A4726">
        <v>4724</v>
      </c>
      <c r="B4726" t="s">
        <v>11117</v>
      </c>
      <c r="C4726" s="6" t="s">
        <v>1285</v>
      </c>
      <c r="D4726">
        <v>46</v>
      </c>
      <c r="E4726" t="s">
        <v>46</v>
      </c>
      <c r="F4726" t="s">
        <v>55</v>
      </c>
      <c r="G4726" t="s">
        <v>749</v>
      </c>
      <c r="H4726" t="s">
        <v>82</v>
      </c>
      <c r="I4726" t="s">
        <v>57</v>
      </c>
      <c r="J4726" t="s">
        <v>749</v>
      </c>
      <c r="K4726" t="s">
        <v>82</v>
      </c>
      <c r="L4726" t="s">
        <v>70</v>
      </c>
      <c r="N4726" t="s">
        <v>59</v>
      </c>
      <c r="O4726" t="s">
        <v>70</v>
      </c>
      <c r="P4726" t="s">
        <v>749</v>
      </c>
      <c r="Q4726" t="s">
        <v>82</v>
      </c>
      <c r="S4726" t="s">
        <v>11118</v>
      </c>
      <c r="W4726" t="s">
        <v>42</v>
      </c>
      <c r="Z4726" t="s">
        <v>42</v>
      </c>
      <c r="AC4726" t="s">
        <v>42</v>
      </c>
      <c r="AK4726" t="s">
        <v>42</v>
      </c>
      <c r="AL4726" t="s">
        <v>43</v>
      </c>
    </row>
    <row r="4727" spans="1:38" x14ac:dyDescent="0.25">
      <c r="A4727">
        <v>4725</v>
      </c>
      <c r="B4727" t="s">
        <v>11119</v>
      </c>
      <c r="C4727" s="6" t="s">
        <v>2247</v>
      </c>
      <c r="D4727">
        <v>48</v>
      </c>
      <c r="E4727" t="s">
        <v>54</v>
      </c>
      <c r="F4727" t="s">
        <v>74</v>
      </c>
      <c r="G4727" t="s">
        <v>1731</v>
      </c>
      <c r="H4727" t="s">
        <v>93</v>
      </c>
      <c r="I4727" t="s">
        <v>57</v>
      </c>
      <c r="J4727" t="s">
        <v>1731</v>
      </c>
      <c r="K4727" t="s">
        <v>93</v>
      </c>
      <c r="L4727" t="s">
        <v>34</v>
      </c>
      <c r="N4727" t="s">
        <v>11120</v>
      </c>
      <c r="O4727" t="s">
        <v>11121</v>
      </c>
      <c r="P4727" t="s">
        <v>1731</v>
      </c>
      <c r="Q4727" t="s">
        <v>93</v>
      </c>
      <c r="S4727" t="s">
        <v>11122</v>
      </c>
      <c r="AF4727" t="s">
        <v>42</v>
      </c>
      <c r="AK4727" t="s">
        <v>42</v>
      </c>
      <c r="AL4727" t="s">
        <v>43</v>
      </c>
    </row>
    <row r="4728" spans="1:38" x14ac:dyDescent="0.25">
      <c r="A4728">
        <v>4726</v>
      </c>
      <c r="B4728" t="s">
        <v>11123</v>
      </c>
      <c r="C4728" s="6" t="s">
        <v>2231</v>
      </c>
      <c r="D4728">
        <v>33</v>
      </c>
      <c r="E4728" t="s">
        <v>46</v>
      </c>
      <c r="F4728" t="s">
        <v>55</v>
      </c>
      <c r="G4728" t="s">
        <v>2153</v>
      </c>
      <c r="H4728" t="s">
        <v>82</v>
      </c>
      <c r="I4728" t="s">
        <v>57</v>
      </c>
      <c r="J4728" t="s">
        <v>82</v>
      </c>
      <c r="L4728" t="s">
        <v>34</v>
      </c>
      <c r="M4728" t="s">
        <v>2582</v>
      </c>
      <c r="N4728" t="s">
        <v>59</v>
      </c>
      <c r="O4728" t="s">
        <v>2582</v>
      </c>
      <c r="P4728" t="s">
        <v>82</v>
      </c>
      <c r="S4728" t="s">
        <v>7170</v>
      </c>
      <c r="U4728" t="s">
        <v>42</v>
      </c>
      <c r="V4728" t="s">
        <v>42</v>
      </c>
      <c r="W4728" t="s">
        <v>42</v>
      </c>
      <c r="AK4728" t="s">
        <v>42</v>
      </c>
      <c r="AL4728" t="s">
        <v>43</v>
      </c>
    </row>
    <row r="4729" spans="1:38" x14ac:dyDescent="0.25">
      <c r="A4729">
        <v>4727</v>
      </c>
      <c r="B4729" t="s">
        <v>11124</v>
      </c>
      <c r="C4729" s="6" t="s">
        <v>6208</v>
      </c>
      <c r="D4729">
        <v>49</v>
      </c>
      <c r="E4729" t="s">
        <v>46</v>
      </c>
      <c r="F4729" t="s">
        <v>55</v>
      </c>
      <c r="G4729" t="s">
        <v>136</v>
      </c>
      <c r="H4729" t="s">
        <v>137</v>
      </c>
      <c r="J4729" t="s">
        <v>136</v>
      </c>
      <c r="K4729" t="s">
        <v>137</v>
      </c>
      <c r="L4729" t="s">
        <v>70</v>
      </c>
      <c r="N4729" t="s">
        <v>11125</v>
      </c>
      <c r="O4729" t="s">
        <v>70</v>
      </c>
      <c r="S4729" t="s">
        <v>11126</v>
      </c>
      <c r="AC4729" t="s">
        <v>42</v>
      </c>
      <c r="AF4729" t="s">
        <v>42</v>
      </c>
      <c r="AL4729" t="s">
        <v>43</v>
      </c>
    </row>
    <row r="4730" spans="1:38" x14ac:dyDescent="0.25">
      <c r="A4730">
        <v>4728</v>
      </c>
      <c r="B4730" t="s">
        <v>11127</v>
      </c>
      <c r="C4730" s="6" t="s">
        <v>206</v>
      </c>
      <c r="D4730">
        <v>63</v>
      </c>
      <c r="E4730" t="s">
        <v>46</v>
      </c>
      <c r="F4730" t="s">
        <v>55</v>
      </c>
      <c r="G4730" t="s">
        <v>100</v>
      </c>
      <c r="I4730" t="s">
        <v>57</v>
      </c>
      <c r="J4730" t="s">
        <v>100</v>
      </c>
      <c r="L4730" t="s">
        <v>70</v>
      </c>
      <c r="N4730" t="s">
        <v>11128</v>
      </c>
      <c r="O4730" t="s">
        <v>70</v>
      </c>
      <c r="P4730" t="s">
        <v>100</v>
      </c>
      <c r="Q4730" t="s">
        <v>101</v>
      </c>
      <c r="S4730" t="s">
        <v>9432</v>
      </c>
      <c r="AE4730" t="s">
        <v>42</v>
      </c>
      <c r="AL4730" t="s">
        <v>43</v>
      </c>
    </row>
    <row r="4731" spans="1:38" x14ac:dyDescent="0.25">
      <c r="A4731">
        <v>4729</v>
      </c>
      <c r="B4731" t="s">
        <v>11129</v>
      </c>
      <c r="C4731" s="6" t="s">
        <v>8841</v>
      </c>
      <c r="D4731">
        <v>45</v>
      </c>
      <c r="E4731" t="s">
        <v>46</v>
      </c>
      <c r="F4731" t="s">
        <v>55</v>
      </c>
      <c r="G4731" t="s">
        <v>668</v>
      </c>
      <c r="H4731" t="s">
        <v>202</v>
      </c>
      <c r="I4731" t="s">
        <v>57</v>
      </c>
      <c r="J4731" t="s">
        <v>668</v>
      </c>
      <c r="K4731" t="s">
        <v>202</v>
      </c>
      <c r="L4731" t="s">
        <v>70</v>
      </c>
      <c r="N4731" t="s">
        <v>11130</v>
      </c>
      <c r="O4731" t="s">
        <v>70</v>
      </c>
      <c r="P4731" t="s">
        <v>668</v>
      </c>
      <c r="Q4731" t="s">
        <v>202</v>
      </c>
      <c r="R4731" t="s">
        <v>57</v>
      </c>
      <c r="S4731" t="s">
        <v>11131</v>
      </c>
      <c r="AA4731" t="s">
        <v>42</v>
      </c>
      <c r="AC4731" t="s">
        <v>42</v>
      </c>
      <c r="AL4731" t="s">
        <v>43</v>
      </c>
    </row>
    <row r="4732" spans="1:38" x14ac:dyDescent="0.25">
      <c r="A4732">
        <v>4730</v>
      </c>
      <c r="B4732" t="s">
        <v>11132</v>
      </c>
      <c r="C4732" s="6" t="s">
        <v>11133</v>
      </c>
      <c r="D4732">
        <v>24</v>
      </c>
      <c r="E4732" t="s">
        <v>46</v>
      </c>
      <c r="F4732" t="s">
        <v>55</v>
      </c>
      <c r="G4732" t="s">
        <v>49</v>
      </c>
      <c r="H4732" t="s">
        <v>49</v>
      </c>
      <c r="I4732" t="s">
        <v>57</v>
      </c>
      <c r="J4732" t="s">
        <v>49</v>
      </c>
      <c r="K4732" t="s">
        <v>49</v>
      </c>
      <c r="L4732" t="s">
        <v>70</v>
      </c>
      <c r="N4732" t="s">
        <v>350</v>
      </c>
      <c r="O4732" t="s">
        <v>70</v>
      </c>
      <c r="P4732" t="s">
        <v>49</v>
      </c>
      <c r="Q4732" t="s">
        <v>49</v>
      </c>
      <c r="R4732" t="s">
        <v>57</v>
      </c>
      <c r="S4732" t="s">
        <v>4333</v>
      </c>
      <c r="W4732" t="s">
        <v>42</v>
      </c>
      <c r="AC4732" t="s">
        <v>42</v>
      </c>
      <c r="AL4732" t="s">
        <v>43</v>
      </c>
    </row>
    <row r="4733" spans="1:38" x14ac:dyDescent="0.25">
      <c r="A4733">
        <v>4731</v>
      </c>
      <c r="B4733" t="s">
        <v>11134</v>
      </c>
      <c r="C4733" s="6" t="s">
        <v>3046</v>
      </c>
      <c r="D4733">
        <v>44</v>
      </c>
      <c r="E4733" t="s">
        <v>46</v>
      </c>
      <c r="F4733" t="s">
        <v>55</v>
      </c>
      <c r="G4733" t="s">
        <v>909</v>
      </c>
      <c r="H4733" t="s">
        <v>93</v>
      </c>
      <c r="I4733" t="s">
        <v>57</v>
      </c>
      <c r="J4733" t="s">
        <v>151</v>
      </c>
      <c r="L4733" t="s">
        <v>50</v>
      </c>
      <c r="N4733" t="s">
        <v>11135</v>
      </c>
      <c r="O4733" t="s">
        <v>70</v>
      </c>
      <c r="P4733" t="s">
        <v>909</v>
      </c>
      <c r="S4733" t="s">
        <v>11136</v>
      </c>
      <c r="W4733" t="s">
        <v>42</v>
      </c>
      <c r="AA4733" t="s">
        <v>42</v>
      </c>
      <c r="AK4733" t="s">
        <v>42</v>
      </c>
      <c r="AL4733" t="s">
        <v>43</v>
      </c>
    </row>
    <row r="4734" spans="1:38" x14ac:dyDescent="0.25">
      <c r="A4734">
        <v>4732</v>
      </c>
      <c r="B4734" t="s">
        <v>11137</v>
      </c>
      <c r="C4734" s="6" t="s">
        <v>601</v>
      </c>
      <c r="D4734">
        <v>23</v>
      </c>
      <c r="E4734" t="s">
        <v>46</v>
      </c>
      <c r="F4734" t="s">
        <v>55</v>
      </c>
      <c r="G4734" t="s">
        <v>357</v>
      </c>
      <c r="J4734" t="s">
        <v>357</v>
      </c>
      <c r="L4734" t="s">
        <v>34</v>
      </c>
      <c r="M4734" t="s">
        <v>423</v>
      </c>
      <c r="N4734" t="s">
        <v>69</v>
      </c>
      <c r="O4734" t="s">
        <v>287</v>
      </c>
      <c r="S4734" t="s">
        <v>6169</v>
      </c>
      <c r="U4734" t="s">
        <v>42</v>
      </c>
      <c r="AC4734" t="s">
        <v>42</v>
      </c>
      <c r="AL4734" t="s">
        <v>43</v>
      </c>
    </row>
    <row r="4735" spans="1:38" x14ac:dyDescent="0.25">
      <c r="A4735">
        <v>4733</v>
      </c>
      <c r="B4735" t="s">
        <v>11138</v>
      </c>
      <c r="C4735" s="6" t="s">
        <v>11139</v>
      </c>
      <c r="D4735">
        <v>30</v>
      </c>
      <c r="E4735" t="s">
        <v>46</v>
      </c>
      <c r="F4735" t="s">
        <v>55</v>
      </c>
      <c r="G4735" t="s">
        <v>93</v>
      </c>
      <c r="J4735" t="s">
        <v>93</v>
      </c>
      <c r="L4735" t="s">
        <v>70</v>
      </c>
      <c r="N4735" t="s">
        <v>83</v>
      </c>
      <c r="O4735" t="s">
        <v>70</v>
      </c>
      <c r="S4735" t="s">
        <v>7072</v>
      </c>
      <c r="V4735" t="s">
        <v>42</v>
      </c>
      <c r="AD4735" t="s">
        <v>42</v>
      </c>
      <c r="AL4735" t="s">
        <v>43</v>
      </c>
    </row>
    <row r="4736" spans="1:38" x14ac:dyDescent="0.25">
      <c r="A4736">
        <v>4734</v>
      </c>
      <c r="B4736" t="s">
        <v>11140</v>
      </c>
      <c r="C4736" s="6" t="s">
        <v>10395</v>
      </c>
      <c r="D4736">
        <v>25</v>
      </c>
      <c r="E4736" t="s">
        <v>46</v>
      </c>
      <c r="F4736" t="s">
        <v>55</v>
      </c>
      <c r="G4736" t="s">
        <v>11141</v>
      </c>
      <c r="H4736" t="s">
        <v>11142</v>
      </c>
      <c r="I4736" t="s">
        <v>9785</v>
      </c>
      <c r="J4736" t="s">
        <v>9089</v>
      </c>
      <c r="L4736" t="s">
        <v>34</v>
      </c>
      <c r="M4736" t="s">
        <v>9069</v>
      </c>
      <c r="N4736" t="s">
        <v>59</v>
      </c>
      <c r="O4736" t="s">
        <v>287</v>
      </c>
      <c r="P4736" t="s">
        <v>9089</v>
      </c>
      <c r="S4736" t="s">
        <v>342</v>
      </c>
      <c r="U4736" t="s">
        <v>42</v>
      </c>
      <c r="AK4736" t="s">
        <v>42</v>
      </c>
      <c r="AL4736" t="s">
        <v>43</v>
      </c>
    </row>
    <row r="4737" spans="1:38" x14ac:dyDescent="0.25">
      <c r="A4737">
        <v>4735</v>
      </c>
      <c r="B4737" t="s">
        <v>11143</v>
      </c>
      <c r="C4737" s="6" t="s">
        <v>1984</v>
      </c>
      <c r="D4737">
        <v>49</v>
      </c>
      <c r="E4737" t="s">
        <v>46</v>
      </c>
      <c r="F4737" t="s">
        <v>55</v>
      </c>
      <c r="G4737" t="s">
        <v>107</v>
      </c>
      <c r="I4737" t="s">
        <v>57</v>
      </c>
      <c r="J4737" t="s">
        <v>346</v>
      </c>
      <c r="K4737" t="s">
        <v>93</v>
      </c>
      <c r="L4737" t="s">
        <v>34</v>
      </c>
      <c r="O4737" t="s">
        <v>287</v>
      </c>
      <c r="S4737" t="s">
        <v>11144</v>
      </c>
      <c r="AF4737" t="s">
        <v>42</v>
      </c>
      <c r="AG4737" t="s">
        <v>42</v>
      </c>
      <c r="AI4737" t="s">
        <v>3432</v>
      </c>
      <c r="AJ4737" t="s">
        <v>42</v>
      </c>
      <c r="AK4737" t="s">
        <v>42</v>
      </c>
      <c r="AL4737" t="s">
        <v>43</v>
      </c>
    </row>
    <row r="4738" spans="1:38" x14ac:dyDescent="0.25">
      <c r="A4738">
        <v>4736</v>
      </c>
      <c r="B4738" t="s">
        <v>11145</v>
      </c>
      <c r="C4738" s="6" t="s">
        <v>1771</v>
      </c>
      <c r="D4738">
        <v>42</v>
      </c>
      <c r="E4738" t="s">
        <v>54</v>
      </c>
      <c r="F4738" t="s">
        <v>47</v>
      </c>
      <c r="G4738" t="s">
        <v>48</v>
      </c>
      <c r="H4738" t="s">
        <v>49</v>
      </c>
      <c r="I4738" t="s">
        <v>57</v>
      </c>
      <c r="J4738" t="s">
        <v>48</v>
      </c>
      <c r="K4738" t="s">
        <v>49</v>
      </c>
      <c r="L4738" t="s">
        <v>34</v>
      </c>
      <c r="M4738" t="s">
        <v>7083</v>
      </c>
      <c r="N4738" t="s">
        <v>59</v>
      </c>
      <c r="O4738" t="s">
        <v>287</v>
      </c>
      <c r="P4738" t="s">
        <v>48</v>
      </c>
      <c r="Q4738" t="s">
        <v>49</v>
      </c>
      <c r="R4738" t="s">
        <v>57</v>
      </c>
      <c r="S4738" t="s">
        <v>11146</v>
      </c>
      <c r="W4738" t="s">
        <v>42</v>
      </c>
      <c r="X4738" t="s">
        <v>42</v>
      </c>
      <c r="AL4738" t="s">
        <v>43</v>
      </c>
    </row>
    <row r="4739" spans="1:38" x14ac:dyDescent="0.25">
      <c r="A4739">
        <v>4737</v>
      </c>
      <c r="B4739" t="s">
        <v>11147</v>
      </c>
      <c r="C4739" s="6" t="s">
        <v>11148</v>
      </c>
      <c r="D4739">
        <v>40</v>
      </c>
      <c r="E4739" t="s">
        <v>46</v>
      </c>
      <c r="F4739" t="s">
        <v>55</v>
      </c>
      <c r="G4739" t="s">
        <v>361</v>
      </c>
      <c r="H4739" t="s">
        <v>251</v>
      </c>
      <c r="I4739" t="s">
        <v>57</v>
      </c>
      <c r="J4739" t="s">
        <v>361</v>
      </c>
      <c r="K4739" t="s">
        <v>251</v>
      </c>
      <c r="L4739" t="s">
        <v>70</v>
      </c>
      <c r="N4739" t="s">
        <v>350</v>
      </c>
      <c r="O4739" t="s">
        <v>70</v>
      </c>
      <c r="P4739" t="s">
        <v>361</v>
      </c>
      <c r="Q4739" t="s">
        <v>251</v>
      </c>
      <c r="S4739" t="s">
        <v>11149</v>
      </c>
      <c r="U4739" t="s">
        <v>42</v>
      </c>
      <c r="W4739" t="s">
        <v>42</v>
      </c>
      <c r="AC4739" t="s">
        <v>42</v>
      </c>
      <c r="AK4739" t="s">
        <v>42</v>
      </c>
      <c r="AL4739" t="s">
        <v>43</v>
      </c>
    </row>
    <row r="4740" spans="1:38" x14ac:dyDescent="0.25">
      <c r="A4740">
        <v>4738</v>
      </c>
      <c r="B4740" t="s">
        <v>11150</v>
      </c>
      <c r="C4740" s="6" t="s">
        <v>3569</v>
      </c>
      <c r="D4740">
        <v>56</v>
      </c>
      <c r="E4740" t="s">
        <v>46</v>
      </c>
      <c r="F4740" t="s">
        <v>55</v>
      </c>
      <c r="G4740" t="s">
        <v>341</v>
      </c>
      <c r="H4740" t="s">
        <v>101</v>
      </c>
      <c r="I4740" t="s">
        <v>57</v>
      </c>
      <c r="J4740" t="s">
        <v>341</v>
      </c>
      <c r="L4740" t="s">
        <v>70</v>
      </c>
      <c r="N4740" t="s">
        <v>69</v>
      </c>
      <c r="O4740" t="s">
        <v>70</v>
      </c>
      <c r="P4740" t="s">
        <v>341</v>
      </c>
      <c r="S4740" t="s">
        <v>11151</v>
      </c>
      <c r="U4740" t="s">
        <v>42</v>
      </c>
      <c r="W4740" t="s">
        <v>42</v>
      </c>
      <c r="AI4740" t="s">
        <v>487</v>
      </c>
      <c r="AK4740" t="s">
        <v>42</v>
      </c>
      <c r="AL4740" t="s">
        <v>43</v>
      </c>
    </row>
    <row r="4741" spans="1:38" x14ac:dyDescent="0.25">
      <c r="A4741">
        <v>4739</v>
      </c>
      <c r="B4741" t="s">
        <v>11152</v>
      </c>
      <c r="C4741" s="6" t="s">
        <v>3602</v>
      </c>
      <c r="D4741">
        <v>49</v>
      </c>
      <c r="E4741" t="s">
        <v>46</v>
      </c>
      <c r="F4741" t="s">
        <v>106</v>
      </c>
      <c r="G4741" t="s">
        <v>146</v>
      </c>
      <c r="H4741" t="s">
        <v>49</v>
      </c>
      <c r="I4741" t="s">
        <v>57</v>
      </c>
      <c r="J4741" t="s">
        <v>146</v>
      </c>
      <c r="K4741" t="s">
        <v>49</v>
      </c>
      <c r="L4741" t="s">
        <v>70</v>
      </c>
      <c r="N4741" t="s">
        <v>166</v>
      </c>
      <c r="O4741" t="s">
        <v>70</v>
      </c>
      <c r="P4741" t="s">
        <v>146</v>
      </c>
      <c r="Q4741" t="s">
        <v>49</v>
      </c>
      <c r="R4741" t="s">
        <v>57</v>
      </c>
      <c r="S4741" t="s">
        <v>11153</v>
      </c>
      <c r="U4741" t="s">
        <v>42</v>
      </c>
      <c r="W4741" t="s">
        <v>42</v>
      </c>
      <c r="AA4741" t="s">
        <v>42</v>
      </c>
      <c r="AD4741" t="s">
        <v>42</v>
      </c>
      <c r="AL4741" t="s">
        <v>43</v>
      </c>
    </row>
    <row r="4742" spans="1:38" x14ac:dyDescent="0.25">
      <c r="A4742">
        <v>4740</v>
      </c>
      <c r="B4742" t="s">
        <v>11154</v>
      </c>
      <c r="C4742" s="6" t="s">
        <v>7883</v>
      </c>
      <c r="D4742">
        <v>35</v>
      </c>
      <c r="E4742" t="s">
        <v>46</v>
      </c>
      <c r="F4742" t="s">
        <v>106</v>
      </c>
      <c r="G4742" t="s">
        <v>93</v>
      </c>
      <c r="H4742" t="s">
        <v>93</v>
      </c>
      <c r="I4742" t="s">
        <v>57</v>
      </c>
      <c r="J4742" t="s">
        <v>93</v>
      </c>
      <c r="K4742" t="s">
        <v>93</v>
      </c>
      <c r="L4742" t="s">
        <v>50</v>
      </c>
      <c r="N4742" t="s">
        <v>4232</v>
      </c>
      <c r="O4742" t="s">
        <v>70</v>
      </c>
      <c r="P4742" t="s">
        <v>93</v>
      </c>
      <c r="Q4742" t="s">
        <v>93</v>
      </c>
      <c r="S4742" t="s">
        <v>11155</v>
      </c>
      <c r="U4742" t="s">
        <v>42</v>
      </c>
      <c r="AI4742" t="s">
        <v>713</v>
      </c>
      <c r="AK4742" t="s">
        <v>42</v>
      </c>
      <c r="AL4742" t="s">
        <v>43</v>
      </c>
    </row>
    <row r="4743" spans="1:38" x14ac:dyDescent="0.25">
      <c r="A4743">
        <v>4741</v>
      </c>
      <c r="B4743" t="s">
        <v>11156</v>
      </c>
      <c r="C4743" s="6" t="s">
        <v>1356</v>
      </c>
      <c r="D4743">
        <v>49</v>
      </c>
      <c r="E4743" t="s">
        <v>54</v>
      </c>
      <c r="F4743" t="s">
        <v>106</v>
      </c>
      <c r="G4743" t="s">
        <v>132</v>
      </c>
      <c r="H4743" t="s">
        <v>93</v>
      </c>
      <c r="J4743" t="s">
        <v>132</v>
      </c>
      <c r="K4743" t="s">
        <v>93</v>
      </c>
      <c r="L4743" t="s">
        <v>70</v>
      </c>
      <c r="N4743" t="s">
        <v>59</v>
      </c>
      <c r="O4743" t="s">
        <v>70</v>
      </c>
      <c r="S4743" t="s">
        <v>11157</v>
      </c>
      <c r="V4743" t="s">
        <v>42</v>
      </c>
      <c r="W4743" t="s">
        <v>42</v>
      </c>
      <c r="AC4743" t="s">
        <v>42</v>
      </c>
      <c r="AL4743" t="s">
        <v>43</v>
      </c>
    </row>
    <row r="4744" spans="1:38" x14ac:dyDescent="0.25">
      <c r="A4744">
        <v>4742</v>
      </c>
      <c r="B4744" t="s">
        <v>11158</v>
      </c>
      <c r="C4744" s="6" t="s">
        <v>10418</v>
      </c>
      <c r="D4744">
        <v>26</v>
      </c>
      <c r="E4744" t="s">
        <v>54</v>
      </c>
      <c r="F4744" t="s">
        <v>55</v>
      </c>
      <c r="G4744" t="s">
        <v>2228</v>
      </c>
      <c r="H4744" t="s">
        <v>82</v>
      </c>
      <c r="I4744" t="s">
        <v>57</v>
      </c>
      <c r="J4744" t="s">
        <v>2228</v>
      </c>
      <c r="K4744" t="s">
        <v>82</v>
      </c>
      <c r="L4744" t="s">
        <v>70</v>
      </c>
      <c r="O4744" t="s">
        <v>70</v>
      </c>
      <c r="P4744" t="s">
        <v>2228</v>
      </c>
      <c r="Q4744" t="s">
        <v>82</v>
      </c>
      <c r="R4744" t="s">
        <v>57</v>
      </c>
      <c r="S4744" t="s">
        <v>342</v>
      </c>
      <c r="U4744" t="s">
        <v>42</v>
      </c>
      <c r="AK4744" t="s">
        <v>42</v>
      </c>
      <c r="AL4744" t="s">
        <v>43</v>
      </c>
    </row>
    <row r="4745" spans="1:38" x14ac:dyDescent="0.25">
      <c r="A4745">
        <v>4743</v>
      </c>
      <c r="B4745" t="s">
        <v>11159</v>
      </c>
      <c r="C4745" s="6" t="s">
        <v>11160</v>
      </c>
      <c r="D4745">
        <v>19</v>
      </c>
      <c r="E4745" t="s">
        <v>46</v>
      </c>
      <c r="F4745" t="s">
        <v>55</v>
      </c>
      <c r="G4745" t="s">
        <v>58</v>
      </c>
      <c r="H4745" t="s">
        <v>49</v>
      </c>
      <c r="J4745" t="s">
        <v>683</v>
      </c>
      <c r="K4745" t="s">
        <v>49</v>
      </c>
      <c r="L4745" t="s">
        <v>34</v>
      </c>
      <c r="M4745" t="s">
        <v>423</v>
      </c>
      <c r="N4745" t="s">
        <v>59</v>
      </c>
      <c r="O4745" t="s">
        <v>34</v>
      </c>
      <c r="S4745" t="s">
        <v>84</v>
      </c>
      <c r="U4745" t="s">
        <v>42</v>
      </c>
      <c r="AL4745" t="s">
        <v>43</v>
      </c>
    </row>
    <row r="4746" spans="1:38" x14ac:dyDescent="0.25">
      <c r="A4746">
        <v>4744</v>
      </c>
      <c r="B4746" t="s">
        <v>11161</v>
      </c>
      <c r="C4746" s="6" t="s">
        <v>2309</v>
      </c>
      <c r="D4746">
        <v>43</v>
      </c>
      <c r="E4746" t="s">
        <v>46</v>
      </c>
      <c r="F4746" t="s">
        <v>55</v>
      </c>
      <c r="G4746" t="s">
        <v>192</v>
      </c>
      <c r="H4746" t="s">
        <v>82</v>
      </c>
      <c r="J4746" t="s">
        <v>192</v>
      </c>
      <c r="K4746" t="s">
        <v>82</v>
      </c>
      <c r="L4746" t="s">
        <v>70</v>
      </c>
      <c r="N4746" t="s">
        <v>4549</v>
      </c>
      <c r="O4746" t="s">
        <v>70</v>
      </c>
      <c r="S4746" t="s">
        <v>11162</v>
      </c>
      <c r="AA4746" t="s">
        <v>42</v>
      </c>
      <c r="AC4746" t="s">
        <v>42</v>
      </c>
      <c r="AL4746" t="s">
        <v>43</v>
      </c>
    </row>
    <row r="4747" spans="1:38" x14ac:dyDescent="0.25">
      <c r="A4747">
        <v>4745</v>
      </c>
      <c r="B4747" t="s">
        <v>11163</v>
      </c>
      <c r="C4747" s="6" t="s">
        <v>64</v>
      </c>
      <c r="D4747">
        <v>39</v>
      </c>
      <c r="E4747" t="s">
        <v>46</v>
      </c>
      <c r="F4747" t="s">
        <v>55</v>
      </c>
      <c r="G4747" t="s">
        <v>11164</v>
      </c>
      <c r="H4747" t="s">
        <v>11165</v>
      </c>
      <c r="I4747" t="s">
        <v>1079</v>
      </c>
      <c r="J4747" t="s">
        <v>93</v>
      </c>
      <c r="L4747" t="s">
        <v>50</v>
      </c>
      <c r="N4747" t="s">
        <v>69</v>
      </c>
      <c r="O4747" t="s">
        <v>287</v>
      </c>
      <c r="P4747" t="s">
        <v>305</v>
      </c>
      <c r="S4747" t="s">
        <v>6109</v>
      </c>
      <c r="U4747" t="s">
        <v>42</v>
      </c>
      <c r="V4747" t="s">
        <v>42</v>
      </c>
      <c r="AK4747" t="s">
        <v>42</v>
      </c>
      <c r="AL4747" t="s">
        <v>43</v>
      </c>
    </row>
    <row r="4748" spans="1:38" x14ac:dyDescent="0.25">
      <c r="A4748">
        <v>4746</v>
      </c>
      <c r="B4748" t="s">
        <v>11166</v>
      </c>
      <c r="C4748" s="6" t="s">
        <v>7627</v>
      </c>
      <c r="D4748">
        <v>38</v>
      </c>
      <c r="E4748" t="s">
        <v>54</v>
      </c>
      <c r="F4748" t="s">
        <v>55</v>
      </c>
      <c r="G4748" t="s">
        <v>107</v>
      </c>
      <c r="H4748" t="s">
        <v>49</v>
      </c>
      <c r="I4748" t="s">
        <v>57</v>
      </c>
      <c r="J4748" t="s">
        <v>107</v>
      </c>
      <c r="L4748" t="s">
        <v>70</v>
      </c>
      <c r="N4748" t="s">
        <v>11167</v>
      </c>
      <c r="O4748" t="s">
        <v>70</v>
      </c>
      <c r="P4748" t="s">
        <v>107</v>
      </c>
      <c r="S4748" t="s">
        <v>11168</v>
      </c>
      <c r="AA4748" t="s">
        <v>42</v>
      </c>
      <c r="AC4748" t="s">
        <v>42</v>
      </c>
      <c r="AL4748" t="s">
        <v>43</v>
      </c>
    </row>
    <row r="4749" spans="1:38" x14ac:dyDescent="0.25">
      <c r="A4749">
        <v>4747</v>
      </c>
      <c r="B4749" t="s">
        <v>11169</v>
      </c>
      <c r="C4749" s="6" t="s">
        <v>1450</v>
      </c>
      <c r="D4749">
        <v>58</v>
      </c>
      <c r="E4749" t="s">
        <v>46</v>
      </c>
      <c r="F4749" t="s">
        <v>55</v>
      </c>
      <c r="G4749" t="s">
        <v>541</v>
      </c>
      <c r="J4749" t="s">
        <v>541</v>
      </c>
      <c r="K4749" t="s">
        <v>137</v>
      </c>
      <c r="L4749" t="s">
        <v>70</v>
      </c>
      <c r="N4749" t="s">
        <v>11170</v>
      </c>
      <c r="O4749" t="s">
        <v>70</v>
      </c>
      <c r="S4749" t="s">
        <v>11171</v>
      </c>
      <c r="AA4749" t="s">
        <v>42</v>
      </c>
      <c r="AC4749" t="s">
        <v>42</v>
      </c>
      <c r="AD4749" t="s">
        <v>42</v>
      </c>
      <c r="AL4749" t="s">
        <v>43</v>
      </c>
    </row>
    <row r="4750" spans="1:38" x14ac:dyDescent="0.25">
      <c r="A4750">
        <v>4748</v>
      </c>
      <c r="B4750" t="s">
        <v>11172</v>
      </c>
      <c r="C4750" s="6" t="s">
        <v>1424</v>
      </c>
      <c r="D4750">
        <v>44</v>
      </c>
      <c r="E4750" t="s">
        <v>46</v>
      </c>
      <c r="F4750" t="s">
        <v>106</v>
      </c>
      <c r="G4750" t="s">
        <v>97</v>
      </c>
      <c r="H4750" t="s">
        <v>82</v>
      </c>
      <c r="I4750" t="s">
        <v>57</v>
      </c>
      <c r="J4750" t="s">
        <v>97</v>
      </c>
      <c r="L4750" t="s">
        <v>70</v>
      </c>
      <c r="N4750" t="s">
        <v>456</v>
      </c>
      <c r="O4750" t="s">
        <v>70</v>
      </c>
      <c r="P4750" t="s">
        <v>97</v>
      </c>
      <c r="S4750" t="s">
        <v>1082</v>
      </c>
      <c r="W4750" t="s">
        <v>42</v>
      </c>
      <c r="AK4750" t="s">
        <v>42</v>
      </c>
      <c r="AL4750" t="s">
        <v>43</v>
      </c>
    </row>
    <row r="4751" spans="1:38" x14ac:dyDescent="0.25">
      <c r="A4751">
        <v>4749</v>
      </c>
      <c r="B4751" t="s">
        <v>11173</v>
      </c>
      <c r="C4751" s="6" t="s">
        <v>954</v>
      </c>
      <c r="D4751">
        <v>26</v>
      </c>
      <c r="E4751" t="s">
        <v>46</v>
      </c>
      <c r="F4751" t="s">
        <v>55</v>
      </c>
      <c r="G4751" t="s">
        <v>201</v>
      </c>
      <c r="H4751" t="s">
        <v>202</v>
      </c>
      <c r="I4751" t="s">
        <v>57</v>
      </c>
      <c r="J4751" t="s">
        <v>201</v>
      </c>
      <c r="K4751" t="s">
        <v>202</v>
      </c>
      <c r="L4751" t="s">
        <v>70</v>
      </c>
      <c r="N4751" t="s">
        <v>166</v>
      </c>
      <c r="O4751" t="s">
        <v>411</v>
      </c>
      <c r="P4751" t="s">
        <v>201</v>
      </c>
      <c r="Q4751" t="s">
        <v>202</v>
      </c>
      <c r="R4751" t="s">
        <v>57</v>
      </c>
      <c r="S4751" t="s">
        <v>11174</v>
      </c>
      <c r="U4751" t="s">
        <v>42</v>
      </c>
      <c r="V4751" t="s">
        <v>42</v>
      </c>
      <c r="AL4751" t="s">
        <v>43</v>
      </c>
    </row>
    <row r="4752" spans="1:38" x14ac:dyDescent="0.25">
      <c r="A4752">
        <v>4750</v>
      </c>
      <c r="B4752" t="s">
        <v>11175</v>
      </c>
      <c r="C4752" s="6" t="s">
        <v>6406</v>
      </c>
      <c r="D4752">
        <v>45</v>
      </c>
      <c r="E4752" t="s">
        <v>54</v>
      </c>
      <c r="F4752" t="s">
        <v>106</v>
      </c>
      <c r="G4752" t="s">
        <v>2091</v>
      </c>
      <c r="H4752" t="s">
        <v>82</v>
      </c>
      <c r="I4752" t="s">
        <v>57</v>
      </c>
      <c r="J4752" t="s">
        <v>82</v>
      </c>
      <c r="K4752" t="s">
        <v>82</v>
      </c>
      <c r="L4752" t="s">
        <v>50</v>
      </c>
      <c r="N4752" t="s">
        <v>59</v>
      </c>
      <c r="O4752" t="s">
        <v>1081</v>
      </c>
      <c r="P4752" t="s">
        <v>82</v>
      </c>
      <c r="Q4752" t="s">
        <v>82</v>
      </c>
      <c r="R4752" t="s">
        <v>57</v>
      </c>
      <c r="S4752" t="s">
        <v>11176</v>
      </c>
      <c r="W4752" t="s">
        <v>42</v>
      </c>
      <c r="X4752" t="s">
        <v>42</v>
      </c>
      <c r="AL4752" t="s">
        <v>43</v>
      </c>
    </row>
    <row r="4753" spans="1:38" x14ac:dyDescent="0.25">
      <c r="A4753">
        <v>4751</v>
      </c>
      <c r="B4753" t="s">
        <v>11177</v>
      </c>
      <c r="C4753" s="6" t="s">
        <v>3624</v>
      </c>
      <c r="D4753">
        <v>36</v>
      </c>
      <c r="E4753" t="s">
        <v>46</v>
      </c>
      <c r="F4753" t="s">
        <v>55</v>
      </c>
      <c r="G4753" t="s">
        <v>201</v>
      </c>
      <c r="J4753" t="s">
        <v>201</v>
      </c>
      <c r="L4753" t="s">
        <v>50</v>
      </c>
      <c r="N4753" t="s">
        <v>59</v>
      </c>
      <c r="O4753" t="s">
        <v>70</v>
      </c>
      <c r="S4753" t="s">
        <v>8133</v>
      </c>
      <c r="U4753" t="s">
        <v>42</v>
      </c>
      <c r="AA4753" t="s">
        <v>42</v>
      </c>
      <c r="AC4753" t="s">
        <v>42</v>
      </c>
      <c r="AL4753" t="s">
        <v>43</v>
      </c>
    </row>
    <row r="4754" spans="1:38" x14ac:dyDescent="0.25">
      <c r="A4754">
        <v>4752</v>
      </c>
      <c r="B4754" t="s">
        <v>11178</v>
      </c>
      <c r="C4754" s="6" t="s">
        <v>3245</v>
      </c>
      <c r="D4754">
        <v>38</v>
      </c>
      <c r="E4754" t="s">
        <v>46</v>
      </c>
      <c r="F4754" t="s">
        <v>55</v>
      </c>
      <c r="G4754" t="s">
        <v>48</v>
      </c>
      <c r="H4754" t="s">
        <v>49</v>
      </c>
      <c r="I4754" t="s">
        <v>57</v>
      </c>
      <c r="J4754" t="s">
        <v>48</v>
      </c>
      <c r="K4754" t="s">
        <v>49</v>
      </c>
      <c r="L4754" t="s">
        <v>70</v>
      </c>
      <c r="N4754" t="s">
        <v>59</v>
      </c>
      <c r="O4754" t="s">
        <v>70</v>
      </c>
      <c r="P4754" t="s">
        <v>48</v>
      </c>
      <c r="Q4754" t="s">
        <v>49</v>
      </c>
      <c r="R4754" t="s">
        <v>57</v>
      </c>
      <c r="S4754" t="s">
        <v>11179</v>
      </c>
      <c r="U4754" t="s">
        <v>42</v>
      </c>
      <c r="V4754" t="s">
        <v>42</v>
      </c>
      <c r="W4754" t="s">
        <v>42</v>
      </c>
      <c r="X4754" t="s">
        <v>42</v>
      </c>
      <c r="AD4754" t="s">
        <v>42</v>
      </c>
      <c r="AL4754" t="s">
        <v>43</v>
      </c>
    </row>
    <row r="4755" spans="1:38" x14ac:dyDescent="0.25">
      <c r="A4755">
        <v>4753</v>
      </c>
      <c r="B4755" t="s">
        <v>11180</v>
      </c>
      <c r="C4755" s="6" t="s">
        <v>1855</v>
      </c>
      <c r="D4755">
        <v>56</v>
      </c>
      <c r="E4755" t="s">
        <v>54</v>
      </c>
      <c r="F4755" t="s">
        <v>55</v>
      </c>
      <c r="G4755" t="s">
        <v>422</v>
      </c>
      <c r="H4755" t="s">
        <v>82</v>
      </c>
      <c r="I4755" t="s">
        <v>57</v>
      </c>
      <c r="J4755" t="s">
        <v>422</v>
      </c>
      <c r="K4755" t="s">
        <v>82</v>
      </c>
      <c r="L4755" t="s">
        <v>70</v>
      </c>
      <c r="O4755" t="s">
        <v>70</v>
      </c>
      <c r="P4755" t="s">
        <v>422</v>
      </c>
      <c r="Q4755" t="s">
        <v>82</v>
      </c>
      <c r="R4755" t="s">
        <v>57</v>
      </c>
      <c r="S4755" t="s">
        <v>11181</v>
      </c>
      <c r="U4755" t="s">
        <v>42</v>
      </c>
      <c r="AD4755" t="s">
        <v>42</v>
      </c>
      <c r="AK4755" t="s">
        <v>42</v>
      </c>
      <c r="AL4755" t="s">
        <v>43</v>
      </c>
    </row>
    <row r="4756" spans="1:38" x14ac:dyDescent="0.25">
      <c r="A4756">
        <v>4754</v>
      </c>
      <c r="B4756" t="s">
        <v>11182</v>
      </c>
      <c r="C4756" s="6" t="s">
        <v>2763</v>
      </c>
      <c r="D4756">
        <v>41</v>
      </c>
      <c r="E4756" t="s">
        <v>54</v>
      </c>
      <c r="F4756" t="s">
        <v>106</v>
      </c>
      <c r="G4756" t="s">
        <v>93</v>
      </c>
      <c r="J4756" t="s">
        <v>82</v>
      </c>
      <c r="K4756" t="s">
        <v>82</v>
      </c>
      <c r="L4756" t="s">
        <v>50</v>
      </c>
      <c r="N4756" t="s">
        <v>60</v>
      </c>
      <c r="O4756" t="s">
        <v>179</v>
      </c>
      <c r="S4756" t="s">
        <v>78</v>
      </c>
      <c r="T4756" t="s">
        <v>6471</v>
      </c>
      <c r="W4756" t="s">
        <v>42</v>
      </c>
      <c r="AL4756" t="s">
        <v>43</v>
      </c>
    </row>
    <row r="4757" spans="1:38" x14ac:dyDescent="0.25">
      <c r="A4757">
        <v>4755</v>
      </c>
      <c r="B4757" t="s">
        <v>11183</v>
      </c>
      <c r="C4757" s="6" t="s">
        <v>3519</v>
      </c>
      <c r="D4757">
        <v>23</v>
      </c>
      <c r="E4757" t="s">
        <v>46</v>
      </c>
      <c r="F4757" t="s">
        <v>55</v>
      </c>
      <c r="G4757" t="s">
        <v>291</v>
      </c>
      <c r="H4757" t="s">
        <v>49</v>
      </c>
      <c r="I4757" t="s">
        <v>57</v>
      </c>
      <c r="J4757" t="s">
        <v>48</v>
      </c>
      <c r="K4757" t="s">
        <v>49</v>
      </c>
      <c r="L4757" t="s">
        <v>50</v>
      </c>
      <c r="O4757" t="s">
        <v>287</v>
      </c>
      <c r="P4757" t="s">
        <v>48</v>
      </c>
      <c r="Q4757" t="s">
        <v>49</v>
      </c>
      <c r="R4757" t="s">
        <v>57</v>
      </c>
      <c r="S4757" t="s">
        <v>11184</v>
      </c>
      <c r="U4757" t="s">
        <v>42</v>
      </c>
      <c r="V4757" t="s">
        <v>42</v>
      </c>
      <c r="W4757" t="s">
        <v>42</v>
      </c>
      <c r="AK4757" t="s">
        <v>42</v>
      </c>
      <c r="AL4757" t="s">
        <v>43</v>
      </c>
    </row>
    <row r="4758" spans="1:38" x14ac:dyDescent="0.25">
      <c r="A4758">
        <v>4756</v>
      </c>
      <c r="B4758" t="s">
        <v>11185</v>
      </c>
      <c r="C4758" s="6" t="s">
        <v>11186</v>
      </c>
      <c r="D4758">
        <v>35</v>
      </c>
      <c r="E4758" t="s">
        <v>46</v>
      </c>
      <c r="F4758" t="s">
        <v>55</v>
      </c>
      <c r="G4758" t="s">
        <v>101</v>
      </c>
      <c r="H4758" t="s">
        <v>101</v>
      </c>
      <c r="I4758" t="s">
        <v>57</v>
      </c>
      <c r="J4758" t="s">
        <v>101</v>
      </c>
      <c r="K4758" t="s">
        <v>101</v>
      </c>
      <c r="L4758" t="s">
        <v>50</v>
      </c>
      <c r="O4758" t="s">
        <v>70</v>
      </c>
      <c r="P4758" t="s">
        <v>101</v>
      </c>
      <c r="Q4758" t="s">
        <v>101</v>
      </c>
      <c r="R4758" t="s">
        <v>57</v>
      </c>
      <c r="S4758" t="s">
        <v>11187</v>
      </c>
      <c r="U4758" t="s">
        <v>42</v>
      </c>
      <c r="V4758" t="s">
        <v>42</v>
      </c>
      <c r="AI4758" t="s">
        <v>487</v>
      </c>
      <c r="AK4758" t="s">
        <v>42</v>
      </c>
      <c r="AL4758" t="s">
        <v>43</v>
      </c>
    </row>
    <row r="4759" spans="1:38" x14ac:dyDescent="0.25">
      <c r="A4759">
        <v>4757</v>
      </c>
      <c r="B4759" t="s">
        <v>11188</v>
      </c>
      <c r="C4759" s="6" t="s">
        <v>2747</v>
      </c>
      <c r="D4759">
        <v>32</v>
      </c>
      <c r="E4759" t="s">
        <v>46</v>
      </c>
      <c r="F4759" t="s">
        <v>55</v>
      </c>
      <c r="G4759" t="s">
        <v>469</v>
      </c>
      <c r="H4759" t="s">
        <v>202</v>
      </c>
      <c r="J4759" t="s">
        <v>469</v>
      </c>
      <c r="K4759" t="s">
        <v>202</v>
      </c>
      <c r="L4759" t="s">
        <v>70</v>
      </c>
      <c r="N4759" t="s">
        <v>269</v>
      </c>
      <c r="O4759" t="s">
        <v>70</v>
      </c>
      <c r="S4759" t="s">
        <v>111</v>
      </c>
      <c r="U4759" t="s">
        <v>42</v>
      </c>
      <c r="V4759" t="s">
        <v>42</v>
      </c>
      <c r="AL4759" t="s">
        <v>43</v>
      </c>
    </row>
    <row r="4760" spans="1:38" x14ac:dyDescent="0.25">
      <c r="A4760">
        <v>4758</v>
      </c>
      <c r="B4760" t="s">
        <v>11189</v>
      </c>
      <c r="C4760" s="6" t="s">
        <v>8267</v>
      </c>
      <c r="D4760">
        <v>32</v>
      </c>
      <c r="E4760" t="s">
        <v>46</v>
      </c>
      <c r="F4760" t="s">
        <v>55</v>
      </c>
      <c r="G4760" t="s">
        <v>81</v>
      </c>
      <c r="H4760" t="s">
        <v>82</v>
      </c>
      <c r="I4760" t="s">
        <v>57</v>
      </c>
      <c r="J4760" t="s">
        <v>81</v>
      </c>
      <c r="K4760" t="s">
        <v>82</v>
      </c>
      <c r="L4760" t="s">
        <v>70</v>
      </c>
      <c r="N4760" t="s">
        <v>170</v>
      </c>
      <c r="O4760" t="s">
        <v>70</v>
      </c>
      <c r="P4760" t="s">
        <v>81</v>
      </c>
      <c r="Q4760" t="s">
        <v>82</v>
      </c>
      <c r="R4760" t="s">
        <v>57</v>
      </c>
      <c r="S4760" t="s">
        <v>11190</v>
      </c>
      <c r="AA4760" t="s">
        <v>42</v>
      </c>
      <c r="AC4760" t="s">
        <v>42</v>
      </c>
      <c r="AG4760" t="s">
        <v>42</v>
      </c>
      <c r="AL4760" t="s">
        <v>43</v>
      </c>
    </row>
    <row r="4761" spans="1:38" x14ac:dyDescent="0.25">
      <c r="A4761">
        <v>4759</v>
      </c>
      <c r="B4761" t="s">
        <v>11191</v>
      </c>
      <c r="C4761" s="6" t="s">
        <v>3265</v>
      </c>
      <c r="D4761">
        <v>33</v>
      </c>
      <c r="E4761" t="s">
        <v>46</v>
      </c>
      <c r="F4761" t="s">
        <v>55</v>
      </c>
      <c r="G4761" t="s">
        <v>503</v>
      </c>
      <c r="H4761" t="s">
        <v>82</v>
      </c>
      <c r="I4761" t="s">
        <v>57</v>
      </c>
      <c r="J4761" t="s">
        <v>165</v>
      </c>
      <c r="L4761" t="s">
        <v>34</v>
      </c>
      <c r="M4761" t="s">
        <v>3040</v>
      </c>
      <c r="N4761" t="s">
        <v>59</v>
      </c>
      <c r="O4761" t="s">
        <v>287</v>
      </c>
      <c r="P4761" t="s">
        <v>165</v>
      </c>
      <c r="S4761" t="s">
        <v>2804</v>
      </c>
      <c r="U4761" t="s">
        <v>42</v>
      </c>
      <c r="W4761" t="s">
        <v>42</v>
      </c>
      <c r="AA4761" t="s">
        <v>42</v>
      </c>
      <c r="AK4761" t="s">
        <v>42</v>
      </c>
      <c r="AL4761" t="s">
        <v>43</v>
      </c>
    </row>
    <row r="4762" spans="1:38" x14ac:dyDescent="0.25">
      <c r="A4762">
        <v>4760</v>
      </c>
      <c r="B4762" t="s">
        <v>11192</v>
      </c>
      <c r="C4762" s="6" t="s">
        <v>8593</v>
      </c>
      <c r="D4762">
        <v>46</v>
      </c>
      <c r="E4762" t="s">
        <v>46</v>
      </c>
      <c r="F4762" t="s">
        <v>55</v>
      </c>
      <c r="G4762" t="s">
        <v>346</v>
      </c>
      <c r="H4762" t="s">
        <v>93</v>
      </c>
      <c r="I4762" t="s">
        <v>57</v>
      </c>
      <c r="J4762" t="s">
        <v>346</v>
      </c>
      <c r="L4762" t="s">
        <v>70</v>
      </c>
      <c r="N4762" t="s">
        <v>59</v>
      </c>
      <c r="O4762" t="s">
        <v>70</v>
      </c>
      <c r="P4762" t="s">
        <v>346</v>
      </c>
      <c r="S4762" t="s">
        <v>342</v>
      </c>
      <c r="U4762" t="s">
        <v>42</v>
      </c>
      <c r="AK4762" t="s">
        <v>42</v>
      </c>
      <c r="AL4762" t="s">
        <v>43</v>
      </c>
    </row>
    <row r="4763" spans="1:38" x14ac:dyDescent="0.25">
      <c r="A4763">
        <v>4761</v>
      </c>
      <c r="B4763" t="s">
        <v>11193</v>
      </c>
      <c r="C4763" s="6" t="s">
        <v>1457</v>
      </c>
      <c r="D4763">
        <v>26</v>
      </c>
      <c r="E4763" t="s">
        <v>54</v>
      </c>
      <c r="F4763" t="s">
        <v>55</v>
      </c>
      <c r="G4763" t="s">
        <v>422</v>
      </c>
      <c r="H4763" t="s">
        <v>82</v>
      </c>
      <c r="J4763" t="s">
        <v>422</v>
      </c>
      <c r="K4763" t="s">
        <v>82</v>
      </c>
      <c r="L4763" t="s">
        <v>70</v>
      </c>
      <c r="N4763" t="s">
        <v>59</v>
      </c>
      <c r="O4763" t="s">
        <v>70</v>
      </c>
      <c r="S4763" t="s">
        <v>342</v>
      </c>
      <c r="U4763" t="s">
        <v>42</v>
      </c>
      <c r="AL4763" t="s">
        <v>43</v>
      </c>
    </row>
    <row r="4764" spans="1:38" x14ac:dyDescent="0.25">
      <c r="A4764">
        <v>4762</v>
      </c>
      <c r="B4764" t="s">
        <v>11194</v>
      </c>
      <c r="C4764" s="6" t="s">
        <v>2775</v>
      </c>
      <c r="D4764">
        <v>46</v>
      </c>
      <c r="E4764" t="s">
        <v>46</v>
      </c>
      <c r="F4764" t="s">
        <v>55</v>
      </c>
      <c r="G4764" t="s">
        <v>865</v>
      </c>
      <c r="H4764" t="s">
        <v>202</v>
      </c>
      <c r="J4764" t="s">
        <v>201</v>
      </c>
      <c r="K4764" t="s">
        <v>202</v>
      </c>
      <c r="L4764" t="s">
        <v>50</v>
      </c>
      <c r="O4764" t="s">
        <v>60</v>
      </c>
      <c r="S4764" t="s">
        <v>111</v>
      </c>
      <c r="Y4764" t="s">
        <v>42</v>
      </c>
      <c r="AL4764" t="s">
        <v>43</v>
      </c>
    </row>
    <row r="4765" spans="1:38" x14ac:dyDescent="0.25">
      <c r="A4765">
        <v>4763</v>
      </c>
      <c r="B4765" t="s">
        <v>11195</v>
      </c>
      <c r="C4765" s="6" t="s">
        <v>2786</v>
      </c>
      <c r="D4765">
        <v>32</v>
      </c>
      <c r="E4765" t="s">
        <v>46</v>
      </c>
      <c r="F4765" t="s">
        <v>55</v>
      </c>
      <c r="G4765" t="s">
        <v>1337</v>
      </c>
      <c r="H4765" t="s">
        <v>93</v>
      </c>
      <c r="I4765" t="s">
        <v>57</v>
      </c>
      <c r="J4765" t="s">
        <v>1337</v>
      </c>
      <c r="K4765" t="s">
        <v>93</v>
      </c>
      <c r="L4765" t="s">
        <v>70</v>
      </c>
      <c r="N4765" t="s">
        <v>102</v>
      </c>
      <c r="O4765" t="s">
        <v>70</v>
      </c>
      <c r="P4765" t="s">
        <v>1337</v>
      </c>
      <c r="Q4765" t="s">
        <v>93</v>
      </c>
      <c r="S4765" t="s">
        <v>11196</v>
      </c>
      <c r="AA4765" t="s">
        <v>42</v>
      </c>
      <c r="AI4765" t="s">
        <v>257</v>
      </c>
      <c r="AK4765" t="s">
        <v>42</v>
      </c>
      <c r="AL4765" t="s">
        <v>43</v>
      </c>
    </row>
    <row r="4766" spans="1:38" x14ac:dyDescent="0.25">
      <c r="A4766">
        <v>4764</v>
      </c>
      <c r="B4766" t="s">
        <v>11197</v>
      </c>
      <c r="C4766" s="6" t="s">
        <v>2620</v>
      </c>
      <c r="D4766">
        <v>30</v>
      </c>
      <c r="E4766" t="s">
        <v>46</v>
      </c>
      <c r="F4766" t="s">
        <v>55</v>
      </c>
      <c r="G4766" t="s">
        <v>2923</v>
      </c>
      <c r="J4766" t="s">
        <v>2923</v>
      </c>
      <c r="L4766" t="s">
        <v>70</v>
      </c>
      <c r="N4766" t="s">
        <v>59</v>
      </c>
      <c r="O4766" t="s">
        <v>70</v>
      </c>
      <c r="S4766" t="s">
        <v>11198</v>
      </c>
      <c r="U4766" t="s">
        <v>42</v>
      </c>
      <c r="AC4766" t="s">
        <v>42</v>
      </c>
      <c r="AL4766" t="s">
        <v>43</v>
      </c>
    </row>
    <row r="4767" spans="1:38" x14ac:dyDescent="0.25">
      <c r="A4767">
        <v>4765</v>
      </c>
      <c r="B4767" t="s">
        <v>11199</v>
      </c>
      <c r="C4767" s="6" t="s">
        <v>2777</v>
      </c>
      <c r="D4767">
        <v>43</v>
      </c>
      <c r="E4767" t="s">
        <v>46</v>
      </c>
      <c r="F4767" t="s">
        <v>55</v>
      </c>
      <c r="G4767" t="s">
        <v>346</v>
      </c>
      <c r="H4767" t="s">
        <v>93</v>
      </c>
      <c r="I4767" t="s">
        <v>57</v>
      </c>
      <c r="J4767" t="s">
        <v>208</v>
      </c>
      <c r="K4767" t="s">
        <v>93</v>
      </c>
      <c r="L4767" t="s">
        <v>34</v>
      </c>
      <c r="O4767" t="s">
        <v>110</v>
      </c>
      <c r="P4767" t="s">
        <v>208</v>
      </c>
      <c r="Q4767" t="s">
        <v>93</v>
      </c>
      <c r="R4767" t="s">
        <v>57</v>
      </c>
      <c r="S4767" t="s">
        <v>10001</v>
      </c>
      <c r="U4767" t="s">
        <v>42</v>
      </c>
      <c r="V4767" t="s">
        <v>42</v>
      </c>
      <c r="W4767" t="s">
        <v>42</v>
      </c>
      <c r="AK4767" t="s">
        <v>42</v>
      </c>
      <c r="AL4767" t="s">
        <v>43</v>
      </c>
    </row>
    <row r="4768" spans="1:38" x14ac:dyDescent="0.25">
      <c r="A4768">
        <v>4766</v>
      </c>
      <c r="B4768" t="s">
        <v>11200</v>
      </c>
      <c r="C4768" s="6" t="s">
        <v>6055</v>
      </c>
      <c r="D4768">
        <v>33</v>
      </c>
      <c r="E4768" t="s">
        <v>46</v>
      </c>
      <c r="F4768" t="s">
        <v>55</v>
      </c>
      <c r="G4768" t="s">
        <v>1804</v>
      </c>
      <c r="H4768" t="s">
        <v>82</v>
      </c>
      <c r="I4768" t="s">
        <v>57</v>
      </c>
      <c r="J4768" t="s">
        <v>1804</v>
      </c>
      <c r="L4768" t="s">
        <v>70</v>
      </c>
      <c r="N4768" t="s">
        <v>69</v>
      </c>
      <c r="O4768" t="s">
        <v>70</v>
      </c>
      <c r="P4768" t="s">
        <v>1804</v>
      </c>
      <c r="S4768" t="s">
        <v>11201</v>
      </c>
      <c r="U4768" t="s">
        <v>42</v>
      </c>
      <c r="V4768" t="s">
        <v>42</v>
      </c>
      <c r="W4768" t="s">
        <v>42</v>
      </c>
      <c r="AK4768" t="s">
        <v>42</v>
      </c>
      <c r="AL4768" t="s">
        <v>43</v>
      </c>
    </row>
    <row r="4769" spans="1:38" x14ac:dyDescent="0.25">
      <c r="A4769">
        <v>4767</v>
      </c>
      <c r="B4769" t="s">
        <v>11202</v>
      </c>
      <c r="C4769" s="6" t="s">
        <v>4072</v>
      </c>
      <c r="D4769">
        <v>49</v>
      </c>
      <c r="E4769" t="s">
        <v>54</v>
      </c>
      <c r="F4769" t="s">
        <v>55</v>
      </c>
      <c r="G4769" t="s">
        <v>628</v>
      </c>
      <c r="J4769" t="s">
        <v>628</v>
      </c>
      <c r="L4769" t="s">
        <v>70</v>
      </c>
      <c r="N4769" t="s">
        <v>59</v>
      </c>
      <c r="O4769" t="s">
        <v>70</v>
      </c>
      <c r="S4769" t="s">
        <v>11203</v>
      </c>
      <c r="V4769" t="s">
        <v>42</v>
      </c>
      <c r="Y4769" t="s">
        <v>42</v>
      </c>
      <c r="AD4769" t="s">
        <v>42</v>
      </c>
      <c r="AI4769" t="s">
        <v>1621</v>
      </c>
      <c r="AL4769" t="s">
        <v>43</v>
      </c>
    </row>
    <row r="4770" spans="1:38" x14ac:dyDescent="0.25">
      <c r="A4770">
        <v>4768</v>
      </c>
      <c r="B4770" t="s">
        <v>11204</v>
      </c>
      <c r="C4770" s="6" t="s">
        <v>6486</v>
      </c>
      <c r="D4770">
        <v>39</v>
      </c>
      <c r="E4770" t="s">
        <v>46</v>
      </c>
      <c r="F4770" t="s">
        <v>55</v>
      </c>
      <c r="G4770" t="s">
        <v>422</v>
      </c>
      <c r="H4770" t="s">
        <v>82</v>
      </c>
      <c r="J4770" t="s">
        <v>422</v>
      </c>
      <c r="K4770" t="s">
        <v>82</v>
      </c>
      <c r="L4770" t="s">
        <v>70</v>
      </c>
      <c r="N4770" t="s">
        <v>2061</v>
      </c>
      <c r="O4770" t="s">
        <v>70</v>
      </c>
      <c r="S4770" t="s">
        <v>111</v>
      </c>
      <c r="U4770" t="s">
        <v>42</v>
      </c>
      <c r="AL4770" t="s">
        <v>43</v>
      </c>
    </row>
    <row r="4771" spans="1:38" x14ac:dyDescent="0.25">
      <c r="A4771">
        <v>4769</v>
      </c>
      <c r="B4771" t="s">
        <v>11205</v>
      </c>
      <c r="C4771" s="6" t="s">
        <v>4304</v>
      </c>
      <c r="D4771">
        <v>47</v>
      </c>
      <c r="E4771" t="s">
        <v>46</v>
      </c>
      <c r="F4771" t="s">
        <v>55</v>
      </c>
      <c r="G4771" t="s">
        <v>2228</v>
      </c>
      <c r="J4771" t="s">
        <v>2228</v>
      </c>
      <c r="K4771" t="s">
        <v>82</v>
      </c>
      <c r="L4771" t="s">
        <v>70</v>
      </c>
      <c r="N4771" t="s">
        <v>170</v>
      </c>
      <c r="O4771" t="s">
        <v>70</v>
      </c>
      <c r="S4771" t="s">
        <v>6316</v>
      </c>
      <c r="V4771" t="s">
        <v>42</v>
      </c>
      <c r="AA4771" t="s">
        <v>42</v>
      </c>
      <c r="AL4771" t="s">
        <v>43</v>
      </c>
    </row>
    <row r="4772" spans="1:38" x14ac:dyDescent="0.25">
      <c r="A4772">
        <v>4770</v>
      </c>
      <c r="B4772" t="s">
        <v>11206</v>
      </c>
      <c r="C4772" s="6" t="s">
        <v>2834</v>
      </c>
      <c r="D4772">
        <v>30</v>
      </c>
      <c r="E4772" t="s">
        <v>46</v>
      </c>
      <c r="F4772" t="s">
        <v>55</v>
      </c>
      <c r="G4772" t="s">
        <v>208</v>
      </c>
      <c r="H4772" t="s">
        <v>93</v>
      </c>
      <c r="I4772" t="s">
        <v>57</v>
      </c>
      <c r="J4772" t="s">
        <v>208</v>
      </c>
      <c r="K4772" t="s">
        <v>93</v>
      </c>
      <c r="L4772" t="s">
        <v>50</v>
      </c>
      <c r="O4772" t="s">
        <v>70</v>
      </c>
      <c r="P4772" t="s">
        <v>208</v>
      </c>
      <c r="Q4772" t="s">
        <v>93</v>
      </c>
      <c r="R4772" t="s">
        <v>57</v>
      </c>
      <c r="S4772" t="s">
        <v>11207</v>
      </c>
      <c r="AC4772" t="s">
        <v>42</v>
      </c>
      <c r="AD4772" t="s">
        <v>42</v>
      </c>
      <c r="AK4772" t="s">
        <v>42</v>
      </c>
      <c r="AL4772" t="s">
        <v>43</v>
      </c>
    </row>
    <row r="4773" spans="1:38" x14ac:dyDescent="0.25">
      <c r="A4773">
        <v>4771</v>
      </c>
      <c r="B4773" t="s">
        <v>11208</v>
      </c>
      <c r="C4773" s="6" t="s">
        <v>11209</v>
      </c>
      <c r="D4773">
        <v>58</v>
      </c>
      <c r="E4773" t="s">
        <v>54</v>
      </c>
      <c r="F4773" t="s">
        <v>55</v>
      </c>
      <c r="G4773" t="s">
        <v>624</v>
      </c>
      <c r="H4773" t="s">
        <v>93</v>
      </c>
      <c r="J4773" t="s">
        <v>624</v>
      </c>
      <c r="K4773" t="s">
        <v>93</v>
      </c>
      <c r="L4773" t="s">
        <v>70</v>
      </c>
      <c r="N4773" t="s">
        <v>102</v>
      </c>
      <c r="O4773" t="s">
        <v>70</v>
      </c>
      <c r="S4773" t="s">
        <v>11210</v>
      </c>
      <c r="Y4773" t="s">
        <v>42</v>
      </c>
      <c r="Z4773" t="s">
        <v>42</v>
      </c>
      <c r="AD4773" t="s">
        <v>42</v>
      </c>
      <c r="AL4773" t="s">
        <v>43</v>
      </c>
    </row>
    <row r="4774" spans="1:38" x14ac:dyDescent="0.25">
      <c r="A4774">
        <v>4772</v>
      </c>
      <c r="B4774" t="s">
        <v>11211</v>
      </c>
      <c r="C4774" s="6" t="s">
        <v>3277</v>
      </c>
      <c r="D4774">
        <v>60</v>
      </c>
      <c r="E4774" t="s">
        <v>54</v>
      </c>
      <c r="F4774" t="s">
        <v>55</v>
      </c>
      <c r="G4774" t="s">
        <v>1899</v>
      </c>
      <c r="H4774" t="s">
        <v>82</v>
      </c>
      <c r="J4774" t="s">
        <v>1899</v>
      </c>
      <c r="K4774" t="s">
        <v>82</v>
      </c>
      <c r="L4774" t="s">
        <v>70</v>
      </c>
      <c r="N4774" t="s">
        <v>166</v>
      </c>
      <c r="O4774" t="s">
        <v>70</v>
      </c>
      <c r="S4774" t="s">
        <v>11212</v>
      </c>
      <c r="AA4774" t="s">
        <v>42</v>
      </c>
      <c r="AC4774" t="s">
        <v>42</v>
      </c>
      <c r="AI4774" t="s">
        <v>11213</v>
      </c>
      <c r="AL4774" t="s">
        <v>43</v>
      </c>
    </row>
    <row r="4775" spans="1:38" x14ac:dyDescent="0.25">
      <c r="A4775">
        <v>4773</v>
      </c>
      <c r="B4775" t="s">
        <v>11214</v>
      </c>
      <c r="C4775" s="6" t="s">
        <v>9768</v>
      </c>
      <c r="D4775">
        <v>42</v>
      </c>
      <c r="E4775" t="s">
        <v>46</v>
      </c>
      <c r="F4775" t="s">
        <v>55</v>
      </c>
      <c r="G4775" t="s">
        <v>3711</v>
      </c>
      <c r="H4775" t="s">
        <v>101</v>
      </c>
      <c r="I4775" t="s">
        <v>57</v>
      </c>
      <c r="J4775" t="s">
        <v>101</v>
      </c>
      <c r="L4775" t="s">
        <v>50</v>
      </c>
      <c r="N4775" t="s">
        <v>59</v>
      </c>
      <c r="O4775" t="s">
        <v>70</v>
      </c>
      <c r="P4775" t="s">
        <v>3711</v>
      </c>
      <c r="S4775" t="s">
        <v>11215</v>
      </c>
      <c r="U4775" t="s">
        <v>42</v>
      </c>
      <c r="W4775" t="s">
        <v>42</v>
      </c>
      <c r="AK4775" t="s">
        <v>42</v>
      </c>
      <c r="AL4775" t="s">
        <v>43</v>
      </c>
    </row>
    <row r="4776" spans="1:38" x14ac:dyDescent="0.25">
      <c r="A4776">
        <v>4774</v>
      </c>
      <c r="B4776" t="s">
        <v>11216</v>
      </c>
      <c r="C4776" s="6" t="s">
        <v>1858</v>
      </c>
      <c r="D4776">
        <v>53</v>
      </c>
      <c r="E4776" t="s">
        <v>46</v>
      </c>
      <c r="F4776" t="s">
        <v>47</v>
      </c>
      <c r="G4776" t="s">
        <v>146</v>
      </c>
      <c r="H4776" t="s">
        <v>49</v>
      </c>
      <c r="J4776" t="s">
        <v>146</v>
      </c>
      <c r="K4776" t="s">
        <v>49</v>
      </c>
      <c r="L4776" t="s">
        <v>50</v>
      </c>
      <c r="N4776" t="s">
        <v>59</v>
      </c>
      <c r="O4776" t="s">
        <v>60</v>
      </c>
      <c r="S4776" t="s">
        <v>873</v>
      </c>
      <c r="V4776" t="s">
        <v>42</v>
      </c>
      <c r="AL4776" t="s">
        <v>43</v>
      </c>
    </row>
    <row r="4777" spans="1:38" x14ac:dyDescent="0.25">
      <c r="A4777">
        <v>4775</v>
      </c>
      <c r="B4777" t="s">
        <v>11217</v>
      </c>
      <c r="C4777" s="6" t="s">
        <v>9541</v>
      </c>
      <c r="D4777">
        <v>63</v>
      </c>
      <c r="E4777" t="s">
        <v>54</v>
      </c>
      <c r="F4777" t="s">
        <v>55</v>
      </c>
      <c r="G4777" t="s">
        <v>11218</v>
      </c>
      <c r="J4777" t="s">
        <v>341</v>
      </c>
      <c r="K4777" t="s">
        <v>101</v>
      </c>
      <c r="L4777" t="s">
        <v>70</v>
      </c>
      <c r="N4777" t="s">
        <v>59</v>
      </c>
      <c r="O4777" t="s">
        <v>70</v>
      </c>
      <c r="S4777" t="s">
        <v>11219</v>
      </c>
      <c r="AA4777" t="s">
        <v>42</v>
      </c>
      <c r="AC4777" t="s">
        <v>42</v>
      </c>
      <c r="AL4777" t="s">
        <v>43</v>
      </c>
    </row>
    <row r="4778" spans="1:38" x14ac:dyDescent="0.25">
      <c r="A4778">
        <v>4776</v>
      </c>
      <c r="B4778" t="s">
        <v>11220</v>
      </c>
      <c r="C4778" s="6" t="s">
        <v>11221</v>
      </c>
      <c r="D4778">
        <v>30</v>
      </c>
      <c r="E4778" t="s">
        <v>46</v>
      </c>
      <c r="F4778" t="s">
        <v>47</v>
      </c>
      <c r="G4778" t="s">
        <v>82</v>
      </c>
      <c r="H4778" t="s">
        <v>82</v>
      </c>
      <c r="I4778" t="s">
        <v>57</v>
      </c>
      <c r="J4778" t="s">
        <v>82</v>
      </c>
      <c r="K4778" t="s">
        <v>82</v>
      </c>
      <c r="L4778" t="s">
        <v>70</v>
      </c>
      <c r="N4778" t="s">
        <v>59</v>
      </c>
      <c r="O4778" t="s">
        <v>70</v>
      </c>
      <c r="P4778" t="s">
        <v>82</v>
      </c>
      <c r="Q4778" t="s">
        <v>82</v>
      </c>
      <c r="S4778" t="s">
        <v>11222</v>
      </c>
      <c r="W4778" t="s">
        <v>42</v>
      </c>
      <c r="AA4778" t="s">
        <v>42</v>
      </c>
      <c r="AK4778" t="s">
        <v>42</v>
      </c>
      <c r="AL4778" t="s">
        <v>43</v>
      </c>
    </row>
    <row r="4779" spans="1:38" x14ac:dyDescent="0.25">
      <c r="A4779">
        <v>4777</v>
      </c>
      <c r="B4779" t="s">
        <v>11223</v>
      </c>
      <c r="C4779" s="6" t="s">
        <v>2157</v>
      </c>
      <c r="D4779">
        <v>33</v>
      </c>
      <c r="E4779" t="s">
        <v>46</v>
      </c>
      <c r="F4779" t="s">
        <v>55</v>
      </c>
      <c r="G4779" t="s">
        <v>422</v>
      </c>
      <c r="H4779" t="s">
        <v>82</v>
      </c>
      <c r="I4779" t="s">
        <v>57</v>
      </c>
      <c r="J4779" t="s">
        <v>1676</v>
      </c>
      <c r="K4779" t="s">
        <v>137</v>
      </c>
      <c r="L4779" t="s">
        <v>34</v>
      </c>
      <c r="M4779" t="s">
        <v>423</v>
      </c>
      <c r="N4779" t="s">
        <v>170</v>
      </c>
      <c r="O4779" t="s">
        <v>70</v>
      </c>
      <c r="P4779" t="s">
        <v>1676</v>
      </c>
      <c r="Q4779" t="s">
        <v>137</v>
      </c>
      <c r="R4779" t="s">
        <v>57</v>
      </c>
      <c r="S4779" t="s">
        <v>11224</v>
      </c>
      <c r="U4779" t="s">
        <v>42</v>
      </c>
      <c r="V4779" t="s">
        <v>42</v>
      </c>
      <c r="W4779" t="s">
        <v>42</v>
      </c>
      <c r="AL4779" t="s">
        <v>43</v>
      </c>
    </row>
    <row r="4780" spans="1:38" x14ac:dyDescent="0.25">
      <c r="A4780">
        <v>4778</v>
      </c>
      <c r="B4780" t="s">
        <v>11225</v>
      </c>
      <c r="C4780" s="6" t="s">
        <v>11226</v>
      </c>
      <c r="D4780">
        <v>49</v>
      </c>
      <c r="E4780" t="s">
        <v>54</v>
      </c>
      <c r="F4780" t="s">
        <v>47</v>
      </c>
      <c r="G4780" t="s">
        <v>146</v>
      </c>
      <c r="H4780" t="s">
        <v>49</v>
      </c>
      <c r="J4780" t="s">
        <v>146</v>
      </c>
      <c r="K4780" t="s">
        <v>49</v>
      </c>
      <c r="L4780" t="s">
        <v>50</v>
      </c>
      <c r="N4780" t="s">
        <v>59</v>
      </c>
      <c r="O4780" t="s">
        <v>70</v>
      </c>
      <c r="S4780" t="s">
        <v>11227</v>
      </c>
      <c r="V4780" t="s">
        <v>42</v>
      </c>
      <c r="W4780" t="s">
        <v>42</v>
      </c>
      <c r="AL4780" t="s">
        <v>43</v>
      </c>
    </row>
    <row r="4781" spans="1:38" x14ac:dyDescent="0.25">
      <c r="A4781">
        <v>4779</v>
      </c>
      <c r="B4781" t="s">
        <v>11228</v>
      </c>
      <c r="C4781" s="6" t="s">
        <v>8288</v>
      </c>
      <c r="D4781">
        <v>67</v>
      </c>
      <c r="E4781" t="s">
        <v>46</v>
      </c>
      <c r="F4781" t="s">
        <v>55</v>
      </c>
      <c r="G4781" t="s">
        <v>93</v>
      </c>
      <c r="J4781" t="s">
        <v>93</v>
      </c>
      <c r="K4781" t="s">
        <v>93</v>
      </c>
      <c r="L4781" t="s">
        <v>70</v>
      </c>
      <c r="N4781" t="s">
        <v>59</v>
      </c>
      <c r="O4781" t="s">
        <v>70</v>
      </c>
      <c r="S4781" t="s">
        <v>565</v>
      </c>
      <c r="U4781" t="s">
        <v>42</v>
      </c>
      <c r="AL4781" t="s">
        <v>43</v>
      </c>
    </row>
    <row r="4782" spans="1:38" x14ac:dyDescent="0.25">
      <c r="A4782">
        <v>4780</v>
      </c>
      <c r="B4782" t="s">
        <v>11229</v>
      </c>
      <c r="C4782" s="6" t="s">
        <v>926</v>
      </c>
      <c r="D4782">
        <v>34</v>
      </c>
      <c r="E4782" t="s">
        <v>54</v>
      </c>
      <c r="F4782" t="s">
        <v>55</v>
      </c>
      <c r="G4782" t="s">
        <v>1131</v>
      </c>
      <c r="H4782" t="s">
        <v>101</v>
      </c>
      <c r="I4782" t="s">
        <v>57</v>
      </c>
      <c r="J4782" t="s">
        <v>1131</v>
      </c>
      <c r="L4782" t="s">
        <v>70</v>
      </c>
      <c r="N4782" t="s">
        <v>927</v>
      </c>
      <c r="O4782" t="s">
        <v>70</v>
      </c>
      <c r="P4782" t="s">
        <v>1131</v>
      </c>
      <c r="S4782" t="s">
        <v>3011</v>
      </c>
      <c r="W4782" t="s">
        <v>42</v>
      </c>
      <c r="AA4782" t="s">
        <v>42</v>
      </c>
      <c r="AK4782" t="s">
        <v>42</v>
      </c>
      <c r="AL4782" t="s">
        <v>43</v>
      </c>
    </row>
    <row r="4783" spans="1:38" x14ac:dyDescent="0.25">
      <c r="A4783">
        <v>4781</v>
      </c>
      <c r="B4783" t="s">
        <v>11230</v>
      </c>
      <c r="C4783" s="6" t="s">
        <v>3741</v>
      </c>
      <c r="D4783">
        <v>33</v>
      </c>
      <c r="E4783" t="s">
        <v>46</v>
      </c>
      <c r="F4783" t="s">
        <v>55</v>
      </c>
      <c r="G4783" t="s">
        <v>8406</v>
      </c>
      <c r="H4783" t="s">
        <v>93</v>
      </c>
      <c r="I4783" t="s">
        <v>57</v>
      </c>
      <c r="J4783" t="s">
        <v>8406</v>
      </c>
      <c r="L4783" t="s">
        <v>70</v>
      </c>
      <c r="N4783" t="s">
        <v>927</v>
      </c>
      <c r="O4783" t="s">
        <v>70</v>
      </c>
      <c r="P4783" t="s">
        <v>8406</v>
      </c>
      <c r="S4783" t="s">
        <v>11231</v>
      </c>
      <c r="U4783" t="s">
        <v>42</v>
      </c>
      <c r="V4783" t="s">
        <v>42</v>
      </c>
      <c r="AC4783" t="s">
        <v>42</v>
      </c>
      <c r="AK4783" t="s">
        <v>42</v>
      </c>
      <c r="AL4783" t="s">
        <v>43</v>
      </c>
    </row>
    <row r="4784" spans="1:38" x14ac:dyDescent="0.25">
      <c r="A4784">
        <v>4782</v>
      </c>
      <c r="B4784" t="s">
        <v>11232</v>
      </c>
      <c r="C4784" s="6" t="s">
        <v>3748</v>
      </c>
      <c r="D4784">
        <v>49</v>
      </c>
      <c r="E4784" t="s">
        <v>46</v>
      </c>
      <c r="F4784" t="s">
        <v>55</v>
      </c>
      <c r="G4784" t="s">
        <v>107</v>
      </c>
      <c r="J4784" t="s">
        <v>107</v>
      </c>
      <c r="L4784" t="s">
        <v>70</v>
      </c>
      <c r="N4784" t="s">
        <v>59</v>
      </c>
      <c r="O4784" t="s">
        <v>70</v>
      </c>
      <c r="S4784" t="s">
        <v>62</v>
      </c>
      <c r="U4784" t="s">
        <v>42</v>
      </c>
      <c r="V4784" t="s">
        <v>42</v>
      </c>
      <c r="AL4784" t="s">
        <v>43</v>
      </c>
    </row>
    <row r="4785" spans="1:38" x14ac:dyDescent="0.25">
      <c r="A4785">
        <v>4783</v>
      </c>
      <c r="B4785" t="s">
        <v>11233</v>
      </c>
      <c r="C4785" s="6" t="s">
        <v>9253</v>
      </c>
      <c r="D4785">
        <v>50</v>
      </c>
      <c r="E4785" t="s">
        <v>46</v>
      </c>
      <c r="F4785" t="s">
        <v>55</v>
      </c>
      <c r="G4785" t="s">
        <v>68</v>
      </c>
      <c r="H4785" t="s">
        <v>49</v>
      </c>
      <c r="I4785" t="s">
        <v>57</v>
      </c>
      <c r="J4785" t="s">
        <v>68</v>
      </c>
      <c r="K4785" t="s">
        <v>49</v>
      </c>
      <c r="L4785" t="s">
        <v>70</v>
      </c>
      <c r="O4785" t="s">
        <v>70</v>
      </c>
      <c r="P4785" t="s">
        <v>68</v>
      </c>
      <c r="Q4785" t="s">
        <v>49</v>
      </c>
      <c r="R4785" t="s">
        <v>57</v>
      </c>
      <c r="S4785" t="s">
        <v>11234</v>
      </c>
      <c r="AB4785" t="s">
        <v>42</v>
      </c>
      <c r="AC4785" t="s">
        <v>42</v>
      </c>
      <c r="AK4785" t="s">
        <v>42</v>
      </c>
      <c r="AL4785" t="s">
        <v>43</v>
      </c>
    </row>
    <row r="4786" spans="1:38" x14ac:dyDescent="0.25">
      <c r="A4786">
        <v>4784</v>
      </c>
      <c r="B4786" t="s">
        <v>11235</v>
      </c>
      <c r="C4786" s="6" t="s">
        <v>3313</v>
      </c>
      <c r="D4786">
        <v>24</v>
      </c>
      <c r="E4786" t="s">
        <v>46</v>
      </c>
      <c r="F4786" t="s">
        <v>55</v>
      </c>
      <c r="G4786" t="s">
        <v>974</v>
      </c>
      <c r="H4786" t="s">
        <v>137</v>
      </c>
      <c r="I4786" t="s">
        <v>57</v>
      </c>
      <c r="J4786" t="s">
        <v>974</v>
      </c>
      <c r="K4786" t="s">
        <v>137</v>
      </c>
      <c r="L4786" t="s">
        <v>70</v>
      </c>
      <c r="N4786" t="s">
        <v>59</v>
      </c>
      <c r="O4786" t="s">
        <v>70</v>
      </c>
      <c r="P4786" t="s">
        <v>974</v>
      </c>
      <c r="Q4786" t="s">
        <v>137</v>
      </c>
      <c r="S4786" t="s">
        <v>159</v>
      </c>
      <c r="U4786" t="s">
        <v>42</v>
      </c>
      <c r="W4786" t="s">
        <v>42</v>
      </c>
      <c r="AK4786" t="s">
        <v>42</v>
      </c>
      <c r="AL4786" t="s">
        <v>43</v>
      </c>
    </row>
    <row r="4787" spans="1:38" x14ac:dyDescent="0.25">
      <c r="A4787">
        <v>4785</v>
      </c>
      <c r="B4787" t="s">
        <v>11236</v>
      </c>
      <c r="C4787" s="6" t="s">
        <v>2866</v>
      </c>
      <c r="D4787">
        <v>68</v>
      </c>
      <c r="E4787" t="s">
        <v>46</v>
      </c>
      <c r="F4787" t="s">
        <v>55</v>
      </c>
      <c r="G4787" t="s">
        <v>238</v>
      </c>
      <c r="H4787" t="s">
        <v>93</v>
      </c>
      <c r="I4787" t="s">
        <v>57</v>
      </c>
      <c r="J4787" t="s">
        <v>238</v>
      </c>
      <c r="L4787" t="s">
        <v>70</v>
      </c>
      <c r="N4787" t="s">
        <v>59</v>
      </c>
      <c r="O4787" t="s">
        <v>70</v>
      </c>
      <c r="P4787" t="s">
        <v>238</v>
      </c>
      <c r="S4787" t="s">
        <v>11237</v>
      </c>
      <c r="U4787" t="s">
        <v>42</v>
      </c>
      <c r="AA4787" t="s">
        <v>42</v>
      </c>
      <c r="AK4787" t="s">
        <v>42</v>
      </c>
      <c r="AL4787" t="s">
        <v>43</v>
      </c>
    </row>
    <row r="4788" spans="1:38" x14ac:dyDescent="0.25">
      <c r="A4788">
        <v>4786</v>
      </c>
      <c r="B4788" t="s">
        <v>11238</v>
      </c>
      <c r="C4788" s="6" t="s">
        <v>3719</v>
      </c>
      <c r="D4788">
        <v>48</v>
      </c>
      <c r="E4788" t="s">
        <v>46</v>
      </c>
      <c r="F4788" t="s">
        <v>106</v>
      </c>
      <c r="G4788" t="s">
        <v>178</v>
      </c>
      <c r="H4788" t="s">
        <v>82</v>
      </c>
      <c r="I4788" t="s">
        <v>57</v>
      </c>
      <c r="J4788" t="s">
        <v>81</v>
      </c>
      <c r="K4788" t="s">
        <v>82</v>
      </c>
      <c r="L4788" t="s">
        <v>34</v>
      </c>
      <c r="M4788" t="s">
        <v>11239</v>
      </c>
      <c r="N4788" t="s">
        <v>456</v>
      </c>
      <c r="O4788" t="s">
        <v>34</v>
      </c>
      <c r="P4788" t="s">
        <v>81</v>
      </c>
      <c r="Q4788" t="s">
        <v>82</v>
      </c>
      <c r="R4788" t="s">
        <v>57</v>
      </c>
      <c r="S4788" t="s">
        <v>11240</v>
      </c>
      <c r="V4788" t="s">
        <v>42</v>
      </c>
      <c r="W4788" t="s">
        <v>42</v>
      </c>
      <c r="AF4788" t="s">
        <v>42</v>
      </c>
      <c r="AL4788" t="s">
        <v>43</v>
      </c>
    </row>
    <row r="4789" spans="1:38" x14ac:dyDescent="0.25">
      <c r="A4789">
        <v>4787</v>
      </c>
      <c r="B4789" t="s">
        <v>11241</v>
      </c>
      <c r="C4789" s="6" t="s">
        <v>883</v>
      </c>
      <c r="D4789">
        <v>38</v>
      </c>
      <c r="E4789" t="s">
        <v>46</v>
      </c>
      <c r="F4789" t="s">
        <v>55</v>
      </c>
      <c r="G4789" t="s">
        <v>192</v>
      </c>
      <c r="H4789" t="s">
        <v>82</v>
      </c>
      <c r="I4789" t="s">
        <v>57</v>
      </c>
      <c r="J4789" t="s">
        <v>192</v>
      </c>
      <c r="L4789" t="s">
        <v>34</v>
      </c>
      <c r="M4789" t="s">
        <v>1289</v>
      </c>
      <c r="N4789" t="s">
        <v>59</v>
      </c>
      <c r="O4789" t="s">
        <v>287</v>
      </c>
      <c r="P4789" t="s">
        <v>192</v>
      </c>
      <c r="S4789" t="s">
        <v>11242</v>
      </c>
      <c r="U4789" t="s">
        <v>42</v>
      </c>
      <c r="V4789" t="s">
        <v>42</v>
      </c>
      <c r="W4789" t="s">
        <v>42</v>
      </c>
      <c r="Y4789" t="s">
        <v>42</v>
      </c>
      <c r="AD4789" t="s">
        <v>42</v>
      </c>
      <c r="AK4789" t="s">
        <v>42</v>
      </c>
      <c r="AL4789" t="s">
        <v>43</v>
      </c>
    </row>
    <row r="4790" spans="1:38" x14ac:dyDescent="0.25">
      <c r="A4790">
        <v>4788</v>
      </c>
      <c r="B4790" t="s">
        <v>11243</v>
      </c>
      <c r="C4790" s="6" t="s">
        <v>11244</v>
      </c>
      <c r="D4790">
        <v>36</v>
      </c>
      <c r="E4790" t="s">
        <v>54</v>
      </c>
      <c r="F4790" t="s">
        <v>55</v>
      </c>
      <c r="G4790" t="s">
        <v>49</v>
      </c>
      <c r="J4790" t="s">
        <v>146</v>
      </c>
      <c r="K4790" t="s">
        <v>49</v>
      </c>
      <c r="L4790" t="s">
        <v>50</v>
      </c>
      <c r="N4790" t="s">
        <v>69</v>
      </c>
      <c r="O4790" t="s">
        <v>287</v>
      </c>
      <c r="S4790" t="s">
        <v>2697</v>
      </c>
      <c r="U4790" t="s">
        <v>42</v>
      </c>
      <c r="V4790" t="s">
        <v>42</v>
      </c>
      <c r="AL4790" t="s">
        <v>43</v>
      </c>
    </row>
    <row r="4791" spans="1:38" x14ac:dyDescent="0.25">
      <c r="A4791">
        <v>4789</v>
      </c>
      <c r="B4791" t="s">
        <v>11245</v>
      </c>
      <c r="C4791" s="6" t="s">
        <v>4315</v>
      </c>
      <c r="D4791">
        <v>44</v>
      </c>
      <c r="E4791" t="s">
        <v>46</v>
      </c>
      <c r="F4791" t="s">
        <v>47</v>
      </c>
      <c r="G4791" t="s">
        <v>82</v>
      </c>
      <c r="H4791" t="s">
        <v>82</v>
      </c>
      <c r="I4791" t="s">
        <v>57</v>
      </c>
      <c r="J4791" t="s">
        <v>82</v>
      </c>
      <c r="L4791" t="s">
        <v>50</v>
      </c>
      <c r="N4791" t="s">
        <v>170</v>
      </c>
      <c r="O4791" t="s">
        <v>70</v>
      </c>
      <c r="P4791" t="s">
        <v>82</v>
      </c>
      <c r="S4791" t="s">
        <v>6519</v>
      </c>
      <c r="AJ4791" t="s">
        <v>42</v>
      </c>
      <c r="AK4791" t="s">
        <v>42</v>
      </c>
      <c r="AL4791" t="s">
        <v>43</v>
      </c>
    </row>
    <row r="4792" spans="1:38" x14ac:dyDescent="0.25">
      <c r="A4792">
        <v>4790</v>
      </c>
      <c r="B4792" t="s">
        <v>11246</v>
      </c>
      <c r="C4792" s="6" t="s">
        <v>9718</v>
      </c>
      <c r="D4792">
        <v>50</v>
      </c>
      <c r="E4792" t="s">
        <v>54</v>
      </c>
      <c r="F4792" t="s">
        <v>55</v>
      </c>
      <c r="G4792" t="s">
        <v>101</v>
      </c>
      <c r="H4792" t="s">
        <v>101</v>
      </c>
      <c r="J4792" t="s">
        <v>101</v>
      </c>
      <c r="K4792" t="s">
        <v>101</v>
      </c>
      <c r="L4792" t="s">
        <v>50</v>
      </c>
      <c r="N4792" t="s">
        <v>102</v>
      </c>
      <c r="O4792" t="s">
        <v>70</v>
      </c>
      <c r="S4792" t="s">
        <v>111</v>
      </c>
      <c r="AB4792" t="s">
        <v>42</v>
      </c>
      <c r="AL4792" t="s">
        <v>43</v>
      </c>
    </row>
    <row r="4793" spans="1:38" x14ac:dyDescent="0.25">
      <c r="A4793">
        <v>4791</v>
      </c>
      <c r="B4793" t="s">
        <v>11247</v>
      </c>
      <c r="C4793" s="6" t="s">
        <v>9263</v>
      </c>
      <c r="D4793">
        <v>48</v>
      </c>
      <c r="E4793" t="s">
        <v>54</v>
      </c>
      <c r="F4793" t="s">
        <v>55</v>
      </c>
      <c r="G4793" t="s">
        <v>267</v>
      </c>
      <c r="H4793" t="s">
        <v>142</v>
      </c>
      <c r="I4793" t="s">
        <v>57</v>
      </c>
      <c r="J4793" t="s">
        <v>267</v>
      </c>
      <c r="K4793" t="s">
        <v>142</v>
      </c>
      <c r="L4793" t="s">
        <v>70</v>
      </c>
      <c r="N4793" t="s">
        <v>59</v>
      </c>
      <c r="O4793" t="s">
        <v>70</v>
      </c>
      <c r="P4793" t="s">
        <v>267</v>
      </c>
      <c r="Q4793" t="s">
        <v>142</v>
      </c>
      <c r="R4793" t="s">
        <v>57</v>
      </c>
      <c r="S4793" t="s">
        <v>11248</v>
      </c>
      <c r="U4793" t="s">
        <v>42</v>
      </c>
      <c r="W4793" t="s">
        <v>42</v>
      </c>
      <c r="X4793" t="s">
        <v>42</v>
      </c>
      <c r="AI4793" t="s">
        <v>2682</v>
      </c>
      <c r="AL4793" t="s">
        <v>43</v>
      </c>
    </row>
    <row r="4794" spans="1:38" x14ac:dyDescent="0.25">
      <c r="A4794">
        <v>4792</v>
      </c>
      <c r="B4794" t="s">
        <v>11249</v>
      </c>
      <c r="C4794" s="6" t="s">
        <v>2456</v>
      </c>
      <c r="D4794">
        <v>29</v>
      </c>
      <c r="E4794" t="s">
        <v>46</v>
      </c>
      <c r="F4794" t="s">
        <v>55</v>
      </c>
      <c r="G4794" t="s">
        <v>560</v>
      </c>
      <c r="H4794" t="s">
        <v>137</v>
      </c>
      <c r="I4794" t="s">
        <v>57</v>
      </c>
      <c r="J4794" t="s">
        <v>560</v>
      </c>
      <c r="K4794" t="s">
        <v>137</v>
      </c>
      <c r="L4794" t="s">
        <v>70</v>
      </c>
      <c r="N4794" t="s">
        <v>59</v>
      </c>
      <c r="O4794" t="s">
        <v>70</v>
      </c>
      <c r="P4794" t="s">
        <v>560</v>
      </c>
      <c r="Q4794" t="s">
        <v>137</v>
      </c>
      <c r="S4794" t="s">
        <v>412</v>
      </c>
      <c r="W4794" t="s">
        <v>42</v>
      </c>
      <c r="AK4794" t="s">
        <v>42</v>
      </c>
      <c r="AL4794" t="s">
        <v>43</v>
      </c>
    </row>
    <row r="4795" spans="1:38" x14ac:dyDescent="0.25">
      <c r="A4795">
        <v>4793</v>
      </c>
      <c r="B4795" t="s">
        <v>11250</v>
      </c>
      <c r="C4795" s="6" t="s">
        <v>3342</v>
      </c>
      <c r="D4795">
        <v>55</v>
      </c>
      <c r="E4795" t="s">
        <v>46</v>
      </c>
      <c r="F4795" t="s">
        <v>55</v>
      </c>
      <c r="G4795" t="s">
        <v>208</v>
      </c>
      <c r="H4795" t="s">
        <v>93</v>
      </c>
      <c r="I4795" t="s">
        <v>57</v>
      </c>
      <c r="J4795" t="s">
        <v>208</v>
      </c>
      <c r="K4795" t="s">
        <v>93</v>
      </c>
      <c r="L4795" t="s">
        <v>70</v>
      </c>
      <c r="O4795" t="s">
        <v>70</v>
      </c>
      <c r="S4795" t="s">
        <v>7144</v>
      </c>
      <c r="U4795" t="s">
        <v>42</v>
      </c>
      <c r="AC4795" t="s">
        <v>42</v>
      </c>
      <c r="AK4795" t="s">
        <v>42</v>
      </c>
      <c r="AL4795" t="s">
        <v>43</v>
      </c>
    </row>
    <row r="4796" spans="1:38" x14ac:dyDescent="0.25">
      <c r="A4796">
        <v>4794</v>
      </c>
      <c r="B4796" t="s">
        <v>11251</v>
      </c>
      <c r="C4796" s="6" t="s">
        <v>3351</v>
      </c>
      <c r="D4796">
        <v>51</v>
      </c>
      <c r="E4796" t="s">
        <v>46</v>
      </c>
      <c r="F4796" t="s">
        <v>55</v>
      </c>
      <c r="G4796" t="s">
        <v>238</v>
      </c>
      <c r="H4796" t="s">
        <v>93</v>
      </c>
      <c r="I4796" t="s">
        <v>57</v>
      </c>
      <c r="J4796" t="s">
        <v>238</v>
      </c>
      <c r="K4796" t="s">
        <v>93</v>
      </c>
      <c r="L4796" t="s">
        <v>34</v>
      </c>
      <c r="O4796" t="s">
        <v>210</v>
      </c>
      <c r="P4796" t="s">
        <v>238</v>
      </c>
      <c r="Q4796" t="s">
        <v>93</v>
      </c>
      <c r="R4796" t="s">
        <v>57</v>
      </c>
      <c r="S4796" t="s">
        <v>11252</v>
      </c>
      <c r="AA4796" t="s">
        <v>42</v>
      </c>
      <c r="AC4796" t="s">
        <v>42</v>
      </c>
      <c r="AK4796" t="s">
        <v>1013</v>
      </c>
      <c r="AL4796" t="s">
        <v>43</v>
      </c>
    </row>
    <row r="4797" spans="1:38" x14ac:dyDescent="0.25">
      <c r="A4797">
        <v>4795</v>
      </c>
      <c r="B4797" t="s">
        <v>11253</v>
      </c>
      <c r="C4797" s="6" t="s">
        <v>8097</v>
      </c>
      <c r="D4797">
        <v>29</v>
      </c>
      <c r="E4797" t="s">
        <v>46</v>
      </c>
      <c r="F4797" t="s">
        <v>55</v>
      </c>
      <c r="G4797" t="s">
        <v>2801</v>
      </c>
      <c r="H4797" t="s">
        <v>142</v>
      </c>
      <c r="J4797" t="s">
        <v>2801</v>
      </c>
      <c r="K4797" t="s">
        <v>142</v>
      </c>
      <c r="L4797" t="s">
        <v>70</v>
      </c>
      <c r="N4797" t="s">
        <v>927</v>
      </c>
      <c r="O4797" t="s">
        <v>70</v>
      </c>
      <c r="S4797" t="s">
        <v>762</v>
      </c>
      <c r="U4797" t="s">
        <v>42</v>
      </c>
      <c r="AL4797" t="s">
        <v>43</v>
      </c>
    </row>
    <row r="4798" spans="1:38" x14ac:dyDescent="0.25">
      <c r="A4798">
        <v>4796</v>
      </c>
      <c r="B4798" t="s">
        <v>11254</v>
      </c>
      <c r="C4798" s="6" t="s">
        <v>11255</v>
      </c>
      <c r="D4798">
        <v>22</v>
      </c>
      <c r="E4798" t="s">
        <v>54</v>
      </c>
      <c r="F4798" t="s">
        <v>106</v>
      </c>
      <c r="G4798" t="s">
        <v>11256</v>
      </c>
      <c r="J4798" t="s">
        <v>101</v>
      </c>
      <c r="K4798" t="s">
        <v>101</v>
      </c>
      <c r="L4798" t="s">
        <v>50</v>
      </c>
      <c r="N4798" t="s">
        <v>170</v>
      </c>
      <c r="O4798" t="s">
        <v>110</v>
      </c>
      <c r="S4798" t="s">
        <v>11257</v>
      </c>
      <c r="U4798" t="s">
        <v>42</v>
      </c>
      <c r="AE4798" t="s">
        <v>42</v>
      </c>
      <c r="AL4798" t="s">
        <v>43</v>
      </c>
    </row>
    <row r="4799" spans="1:38" x14ac:dyDescent="0.25">
      <c r="A4799">
        <v>4797</v>
      </c>
      <c r="B4799" t="s">
        <v>11258</v>
      </c>
      <c r="C4799" s="6" t="s">
        <v>2209</v>
      </c>
      <c r="D4799">
        <v>44</v>
      </c>
      <c r="E4799" t="s">
        <v>46</v>
      </c>
      <c r="F4799" t="s">
        <v>47</v>
      </c>
      <c r="G4799" t="s">
        <v>93</v>
      </c>
      <c r="H4799" t="s">
        <v>93</v>
      </c>
      <c r="I4799" t="s">
        <v>57</v>
      </c>
      <c r="J4799" t="s">
        <v>93</v>
      </c>
      <c r="K4799" t="s">
        <v>93</v>
      </c>
      <c r="L4799" t="s">
        <v>70</v>
      </c>
      <c r="N4799" t="s">
        <v>59</v>
      </c>
      <c r="O4799" t="s">
        <v>34</v>
      </c>
      <c r="P4799" t="s">
        <v>93</v>
      </c>
      <c r="Q4799" t="s">
        <v>93</v>
      </c>
      <c r="R4799" t="s">
        <v>57</v>
      </c>
      <c r="S4799" t="s">
        <v>11259</v>
      </c>
      <c r="AI4799" t="s">
        <v>713</v>
      </c>
      <c r="AL4799" t="s">
        <v>43</v>
      </c>
    </row>
    <row r="4800" spans="1:38" x14ac:dyDescent="0.25">
      <c r="A4800">
        <v>4798</v>
      </c>
      <c r="B4800" t="s">
        <v>11260</v>
      </c>
      <c r="C4800" s="6" t="s">
        <v>4898</v>
      </c>
      <c r="D4800">
        <v>34</v>
      </c>
      <c r="E4800" t="s">
        <v>46</v>
      </c>
      <c r="F4800" t="s">
        <v>55</v>
      </c>
      <c r="G4800" t="s">
        <v>225</v>
      </c>
      <c r="H4800" t="s">
        <v>137</v>
      </c>
      <c r="I4800" t="s">
        <v>57</v>
      </c>
      <c r="J4800" t="s">
        <v>3060</v>
      </c>
      <c r="L4800" t="s">
        <v>50</v>
      </c>
      <c r="N4800" t="s">
        <v>170</v>
      </c>
      <c r="O4800" t="s">
        <v>70</v>
      </c>
      <c r="P4800" t="s">
        <v>225</v>
      </c>
      <c r="S4800" t="s">
        <v>8297</v>
      </c>
      <c r="U4800" t="s">
        <v>42</v>
      </c>
      <c r="W4800" t="s">
        <v>42</v>
      </c>
      <c r="AK4800" t="s">
        <v>42</v>
      </c>
      <c r="AL4800" t="s">
        <v>43</v>
      </c>
    </row>
    <row r="4801" spans="1:38" x14ac:dyDescent="0.25">
      <c r="A4801">
        <v>4799</v>
      </c>
      <c r="B4801" t="s">
        <v>11261</v>
      </c>
      <c r="C4801" s="6" t="s">
        <v>11262</v>
      </c>
      <c r="D4801">
        <v>38</v>
      </c>
      <c r="E4801" t="s">
        <v>46</v>
      </c>
      <c r="F4801" t="s">
        <v>55</v>
      </c>
      <c r="G4801" t="s">
        <v>208</v>
      </c>
      <c r="H4801" t="s">
        <v>93</v>
      </c>
      <c r="I4801" t="s">
        <v>57</v>
      </c>
      <c r="J4801" t="s">
        <v>208</v>
      </c>
      <c r="K4801" t="s">
        <v>93</v>
      </c>
      <c r="L4801" t="s">
        <v>70</v>
      </c>
      <c r="O4801" t="s">
        <v>70</v>
      </c>
      <c r="S4801" t="s">
        <v>11263</v>
      </c>
      <c r="AC4801" t="s">
        <v>42</v>
      </c>
      <c r="AD4801" t="s">
        <v>42</v>
      </c>
      <c r="AK4801" t="s">
        <v>42</v>
      </c>
      <c r="AL4801" t="s">
        <v>43</v>
      </c>
    </row>
    <row r="4802" spans="1:38" x14ac:dyDescent="0.25">
      <c r="A4802">
        <v>4800</v>
      </c>
      <c r="B4802" t="s">
        <v>11264</v>
      </c>
      <c r="C4802" s="6" t="s">
        <v>1547</v>
      </c>
      <c r="D4802">
        <v>28</v>
      </c>
      <c r="E4802" t="s">
        <v>54</v>
      </c>
      <c r="F4802" t="s">
        <v>55</v>
      </c>
      <c r="G4802" t="s">
        <v>201</v>
      </c>
      <c r="J4802" t="s">
        <v>201</v>
      </c>
      <c r="K4802" t="s">
        <v>202</v>
      </c>
      <c r="L4802" t="s">
        <v>70</v>
      </c>
      <c r="N4802" t="s">
        <v>69</v>
      </c>
      <c r="O4802" t="s">
        <v>70</v>
      </c>
      <c r="S4802" t="s">
        <v>7045</v>
      </c>
      <c r="U4802" t="s">
        <v>42</v>
      </c>
      <c r="AC4802" t="s">
        <v>42</v>
      </c>
      <c r="AL4802" t="s">
        <v>43</v>
      </c>
    </row>
    <row r="4803" spans="1:38" x14ac:dyDescent="0.25">
      <c r="A4803">
        <v>4801</v>
      </c>
      <c r="B4803" t="s">
        <v>11265</v>
      </c>
      <c r="C4803" s="6" t="s">
        <v>3506</v>
      </c>
      <c r="D4803">
        <v>62</v>
      </c>
      <c r="E4803" t="s">
        <v>46</v>
      </c>
      <c r="F4803" t="s">
        <v>55</v>
      </c>
      <c r="G4803" t="s">
        <v>208</v>
      </c>
      <c r="I4803" t="s">
        <v>57</v>
      </c>
      <c r="J4803" t="s">
        <v>208</v>
      </c>
      <c r="L4803" t="s">
        <v>70</v>
      </c>
      <c r="N4803" t="s">
        <v>59</v>
      </c>
      <c r="O4803" t="s">
        <v>70</v>
      </c>
      <c r="P4803" t="s">
        <v>208</v>
      </c>
      <c r="S4803" t="s">
        <v>11266</v>
      </c>
      <c r="U4803" t="s">
        <v>42</v>
      </c>
      <c r="V4803" t="s">
        <v>42</v>
      </c>
      <c r="W4803" t="s">
        <v>42</v>
      </c>
      <c r="AC4803" t="s">
        <v>42</v>
      </c>
      <c r="AK4803" t="s">
        <v>42</v>
      </c>
      <c r="AL4803" t="s">
        <v>43</v>
      </c>
    </row>
    <row r="4804" spans="1:38" x14ac:dyDescent="0.25">
      <c r="A4804">
        <v>4802</v>
      </c>
      <c r="B4804" t="s">
        <v>11267</v>
      </c>
      <c r="C4804" s="6" t="s">
        <v>1489</v>
      </c>
      <c r="D4804">
        <v>43</v>
      </c>
      <c r="E4804" t="s">
        <v>46</v>
      </c>
      <c r="F4804" t="s">
        <v>55</v>
      </c>
      <c r="J4804" t="s">
        <v>146</v>
      </c>
      <c r="L4804" t="s">
        <v>34</v>
      </c>
      <c r="M4804" t="s">
        <v>11268</v>
      </c>
      <c r="N4804" t="s">
        <v>69</v>
      </c>
      <c r="O4804" t="s">
        <v>2371</v>
      </c>
      <c r="P4804" t="s">
        <v>146</v>
      </c>
      <c r="S4804" t="s">
        <v>6129</v>
      </c>
      <c r="U4804" t="s">
        <v>42</v>
      </c>
      <c r="V4804" t="s">
        <v>42</v>
      </c>
      <c r="W4804" t="s">
        <v>42</v>
      </c>
      <c r="AK4804" t="s">
        <v>42</v>
      </c>
      <c r="AL4804" t="s">
        <v>43</v>
      </c>
    </row>
    <row r="4805" spans="1:38" x14ac:dyDescent="0.25">
      <c r="A4805">
        <v>4803</v>
      </c>
      <c r="B4805" t="s">
        <v>11269</v>
      </c>
      <c r="C4805" s="6" t="s">
        <v>2460</v>
      </c>
      <c r="D4805">
        <v>63</v>
      </c>
      <c r="E4805" t="s">
        <v>54</v>
      </c>
      <c r="F4805" t="s">
        <v>55</v>
      </c>
      <c r="J4805" t="s">
        <v>315</v>
      </c>
      <c r="K4805" t="s">
        <v>49</v>
      </c>
      <c r="L4805" t="s">
        <v>34</v>
      </c>
      <c r="M4805" t="s">
        <v>1463</v>
      </c>
      <c r="N4805" t="s">
        <v>59</v>
      </c>
      <c r="O4805" t="s">
        <v>110</v>
      </c>
      <c r="P4805" t="s">
        <v>315</v>
      </c>
      <c r="Q4805" t="s">
        <v>49</v>
      </c>
      <c r="R4805" t="s">
        <v>57</v>
      </c>
      <c r="S4805" t="s">
        <v>11270</v>
      </c>
      <c r="W4805" t="s">
        <v>42</v>
      </c>
      <c r="AA4805" t="s">
        <v>42</v>
      </c>
      <c r="AC4805" t="s">
        <v>42</v>
      </c>
      <c r="AL4805" t="s">
        <v>43</v>
      </c>
    </row>
    <row r="4806" spans="1:38" x14ac:dyDescent="0.25">
      <c r="A4806">
        <v>4804</v>
      </c>
      <c r="B4806" t="s">
        <v>11271</v>
      </c>
      <c r="C4806" s="6" t="s">
        <v>1127</v>
      </c>
      <c r="D4806">
        <v>54</v>
      </c>
      <c r="E4806" t="s">
        <v>46</v>
      </c>
      <c r="F4806" t="s">
        <v>55</v>
      </c>
      <c r="G4806" t="s">
        <v>5058</v>
      </c>
      <c r="J4806" t="s">
        <v>5058</v>
      </c>
      <c r="K4806" t="s">
        <v>49</v>
      </c>
      <c r="L4806" t="s">
        <v>70</v>
      </c>
      <c r="N4806" t="s">
        <v>7457</v>
      </c>
      <c r="O4806" t="s">
        <v>70</v>
      </c>
      <c r="S4806" t="s">
        <v>11272</v>
      </c>
      <c r="Y4806" t="s">
        <v>42</v>
      </c>
      <c r="AA4806" t="s">
        <v>42</v>
      </c>
      <c r="AC4806" t="s">
        <v>42</v>
      </c>
      <c r="AL4806" t="s">
        <v>43</v>
      </c>
    </row>
    <row r="4807" spans="1:38" x14ac:dyDescent="0.25">
      <c r="A4807">
        <v>4805</v>
      </c>
      <c r="B4807" t="s">
        <v>11273</v>
      </c>
      <c r="C4807" s="6" t="s">
        <v>3384</v>
      </c>
      <c r="D4807">
        <v>63</v>
      </c>
      <c r="E4807" t="s">
        <v>54</v>
      </c>
      <c r="F4807" t="s">
        <v>47</v>
      </c>
      <c r="G4807" t="s">
        <v>1991</v>
      </c>
      <c r="H4807" t="s">
        <v>1991</v>
      </c>
      <c r="J4807" t="s">
        <v>68</v>
      </c>
      <c r="K4807" t="s">
        <v>49</v>
      </c>
      <c r="L4807" t="s">
        <v>50</v>
      </c>
      <c r="N4807" t="s">
        <v>59</v>
      </c>
      <c r="O4807" t="s">
        <v>34</v>
      </c>
      <c r="S4807" t="s">
        <v>6029</v>
      </c>
      <c r="AA4807" t="s">
        <v>42</v>
      </c>
      <c r="AI4807" t="s">
        <v>1528</v>
      </c>
      <c r="AL4807" t="s">
        <v>43</v>
      </c>
    </row>
    <row r="4808" spans="1:38" x14ac:dyDescent="0.25">
      <c r="A4808">
        <v>4806</v>
      </c>
      <c r="B4808" t="s">
        <v>11274</v>
      </c>
      <c r="C4808" s="6" t="s">
        <v>3292</v>
      </c>
      <c r="D4808">
        <v>24</v>
      </c>
      <c r="E4808" t="s">
        <v>46</v>
      </c>
      <c r="F4808" t="s">
        <v>55</v>
      </c>
      <c r="G4808" t="s">
        <v>165</v>
      </c>
      <c r="H4808" t="s">
        <v>93</v>
      </c>
      <c r="I4808" t="s">
        <v>57</v>
      </c>
      <c r="J4808" t="s">
        <v>165</v>
      </c>
      <c r="K4808" t="s">
        <v>93</v>
      </c>
      <c r="L4808" t="s">
        <v>34</v>
      </c>
      <c r="M4808" t="s">
        <v>423</v>
      </c>
      <c r="N4808" t="s">
        <v>11275</v>
      </c>
      <c r="O4808" t="s">
        <v>70</v>
      </c>
      <c r="P4808" t="s">
        <v>165</v>
      </c>
      <c r="Q4808" t="s">
        <v>93</v>
      </c>
      <c r="R4808" t="s">
        <v>57</v>
      </c>
      <c r="S4808" t="s">
        <v>247</v>
      </c>
      <c r="W4808" t="s">
        <v>42</v>
      </c>
      <c r="AL4808" t="s">
        <v>43</v>
      </c>
    </row>
    <row r="4809" spans="1:38" x14ac:dyDescent="0.25">
      <c r="A4809">
        <v>4807</v>
      </c>
      <c r="B4809" t="s">
        <v>11276</v>
      </c>
      <c r="C4809" s="6" t="s">
        <v>4099</v>
      </c>
      <c r="D4809">
        <v>43</v>
      </c>
      <c r="E4809" t="s">
        <v>46</v>
      </c>
      <c r="F4809" t="s">
        <v>55</v>
      </c>
      <c r="G4809" t="s">
        <v>178</v>
      </c>
      <c r="J4809" t="s">
        <v>178</v>
      </c>
      <c r="K4809" t="s">
        <v>82</v>
      </c>
      <c r="L4809" t="s">
        <v>70</v>
      </c>
      <c r="N4809" t="s">
        <v>83</v>
      </c>
      <c r="O4809" t="s">
        <v>70</v>
      </c>
      <c r="S4809" t="s">
        <v>659</v>
      </c>
      <c r="U4809" t="s">
        <v>42</v>
      </c>
      <c r="V4809" t="s">
        <v>42</v>
      </c>
      <c r="AL4809" t="s">
        <v>43</v>
      </c>
    </row>
    <row r="4810" spans="1:38" x14ac:dyDescent="0.25">
      <c r="A4810">
        <v>4808</v>
      </c>
      <c r="B4810" t="s">
        <v>11277</v>
      </c>
      <c r="C4810" s="6" t="s">
        <v>3787</v>
      </c>
      <c r="D4810">
        <v>26</v>
      </c>
      <c r="E4810" t="s">
        <v>46</v>
      </c>
      <c r="F4810" t="s">
        <v>55</v>
      </c>
      <c r="G4810" t="s">
        <v>4061</v>
      </c>
      <c r="H4810" t="s">
        <v>82</v>
      </c>
      <c r="J4810" t="s">
        <v>178</v>
      </c>
      <c r="K4810" t="s">
        <v>82</v>
      </c>
      <c r="L4810" t="s">
        <v>50</v>
      </c>
      <c r="N4810" t="s">
        <v>7148</v>
      </c>
      <c r="O4810" t="s">
        <v>70</v>
      </c>
      <c r="S4810" t="s">
        <v>111</v>
      </c>
      <c r="U4810" t="s">
        <v>42</v>
      </c>
      <c r="AI4810" t="s">
        <v>607</v>
      </c>
      <c r="AL4810" t="s">
        <v>43</v>
      </c>
    </row>
    <row r="4811" spans="1:38" x14ac:dyDescent="0.25">
      <c r="A4811">
        <v>4809</v>
      </c>
      <c r="B4811" t="s">
        <v>11278</v>
      </c>
      <c r="C4811" s="6" t="s">
        <v>5371</v>
      </c>
      <c r="D4811">
        <v>56</v>
      </c>
      <c r="E4811" t="s">
        <v>46</v>
      </c>
      <c r="F4811" t="s">
        <v>55</v>
      </c>
      <c r="G4811" t="s">
        <v>61</v>
      </c>
      <c r="J4811" t="s">
        <v>208</v>
      </c>
      <c r="K4811" t="s">
        <v>93</v>
      </c>
      <c r="L4811" t="s">
        <v>34</v>
      </c>
      <c r="M4811" t="s">
        <v>951</v>
      </c>
      <c r="N4811" t="s">
        <v>59</v>
      </c>
      <c r="O4811" t="s">
        <v>287</v>
      </c>
      <c r="P4811" t="s">
        <v>208</v>
      </c>
      <c r="Q4811" t="s">
        <v>93</v>
      </c>
      <c r="R4811" t="s">
        <v>57</v>
      </c>
      <c r="S4811" t="s">
        <v>813</v>
      </c>
      <c r="U4811" t="s">
        <v>42</v>
      </c>
      <c r="AA4811" t="s">
        <v>42</v>
      </c>
      <c r="AL4811" t="s">
        <v>43</v>
      </c>
    </row>
    <row r="4812" spans="1:38" x14ac:dyDescent="0.25">
      <c r="A4812">
        <v>4810</v>
      </c>
      <c r="B4812" t="s">
        <v>11279</v>
      </c>
      <c r="C4812" s="6" t="s">
        <v>3792</v>
      </c>
      <c r="D4812">
        <v>49</v>
      </c>
      <c r="E4812" t="s">
        <v>54</v>
      </c>
      <c r="F4812" t="s">
        <v>106</v>
      </c>
      <c r="G4812" t="s">
        <v>82</v>
      </c>
      <c r="H4812" t="s">
        <v>82</v>
      </c>
      <c r="I4812" t="s">
        <v>57</v>
      </c>
      <c r="J4812" t="s">
        <v>82</v>
      </c>
      <c r="L4812" t="s">
        <v>50</v>
      </c>
      <c r="N4812" t="s">
        <v>59</v>
      </c>
      <c r="O4812" t="s">
        <v>70</v>
      </c>
      <c r="P4812" t="s">
        <v>82</v>
      </c>
      <c r="S4812" t="s">
        <v>11280</v>
      </c>
      <c r="U4812" t="s">
        <v>42</v>
      </c>
      <c r="W4812" t="s">
        <v>42</v>
      </c>
      <c r="Y4812" t="s">
        <v>42</v>
      </c>
      <c r="AK4812" t="s">
        <v>42</v>
      </c>
      <c r="AL4812" t="s">
        <v>43</v>
      </c>
    </row>
    <row r="4813" spans="1:38" x14ac:dyDescent="0.25">
      <c r="A4813">
        <v>4811</v>
      </c>
      <c r="B4813" t="s">
        <v>11281</v>
      </c>
      <c r="C4813" s="6" t="s">
        <v>2594</v>
      </c>
      <c r="D4813">
        <v>45</v>
      </c>
      <c r="E4813" t="s">
        <v>46</v>
      </c>
      <c r="F4813" t="s">
        <v>55</v>
      </c>
      <c r="G4813" t="s">
        <v>749</v>
      </c>
      <c r="H4813" t="s">
        <v>82</v>
      </c>
      <c r="I4813" t="s">
        <v>57</v>
      </c>
      <c r="J4813" t="s">
        <v>178</v>
      </c>
      <c r="K4813" t="s">
        <v>82</v>
      </c>
      <c r="L4813" t="s">
        <v>50</v>
      </c>
      <c r="N4813" t="s">
        <v>59</v>
      </c>
      <c r="O4813" t="s">
        <v>287</v>
      </c>
      <c r="P4813" t="s">
        <v>749</v>
      </c>
      <c r="Q4813" t="s">
        <v>82</v>
      </c>
      <c r="S4813" t="s">
        <v>11282</v>
      </c>
      <c r="AA4813" t="s">
        <v>42</v>
      </c>
      <c r="AE4813" t="s">
        <v>42</v>
      </c>
      <c r="AL4813" t="s">
        <v>43</v>
      </c>
    </row>
    <row r="4814" spans="1:38" x14ac:dyDescent="0.25">
      <c r="A4814">
        <v>4812</v>
      </c>
      <c r="B4814" t="s">
        <v>11283</v>
      </c>
      <c r="C4814" s="6" t="s">
        <v>1165</v>
      </c>
      <c r="D4814">
        <v>50</v>
      </c>
      <c r="E4814" t="s">
        <v>46</v>
      </c>
      <c r="F4814" t="s">
        <v>47</v>
      </c>
      <c r="G4814" t="s">
        <v>101</v>
      </c>
      <c r="H4814" t="s">
        <v>101</v>
      </c>
      <c r="I4814" t="s">
        <v>57</v>
      </c>
      <c r="J4814" t="s">
        <v>101</v>
      </c>
      <c r="K4814" t="s">
        <v>101</v>
      </c>
      <c r="L4814" t="s">
        <v>50</v>
      </c>
      <c r="O4814" t="s">
        <v>70</v>
      </c>
      <c r="S4814" t="s">
        <v>538</v>
      </c>
      <c r="U4814" t="s">
        <v>42</v>
      </c>
      <c r="AK4814" t="s">
        <v>42</v>
      </c>
      <c r="AL4814" t="s">
        <v>43</v>
      </c>
    </row>
    <row r="4815" spans="1:38" x14ac:dyDescent="0.25">
      <c r="A4815">
        <v>4813</v>
      </c>
      <c r="B4815" t="s">
        <v>11284</v>
      </c>
      <c r="C4815" s="6" t="s">
        <v>1216</v>
      </c>
      <c r="D4815">
        <v>34</v>
      </c>
      <c r="E4815" t="s">
        <v>46</v>
      </c>
      <c r="F4815" t="s">
        <v>55</v>
      </c>
      <c r="G4815" t="s">
        <v>201</v>
      </c>
      <c r="J4815" t="s">
        <v>201</v>
      </c>
      <c r="L4815" t="s">
        <v>50</v>
      </c>
      <c r="N4815" t="s">
        <v>59</v>
      </c>
      <c r="O4815" t="s">
        <v>70</v>
      </c>
      <c r="S4815" t="s">
        <v>11285</v>
      </c>
      <c r="U4815" t="s">
        <v>42</v>
      </c>
      <c r="AC4815" t="s">
        <v>42</v>
      </c>
      <c r="AL4815" t="s">
        <v>43</v>
      </c>
    </row>
    <row r="4816" spans="1:38" x14ac:dyDescent="0.25">
      <c r="A4816">
        <v>4814</v>
      </c>
      <c r="B4816" t="s">
        <v>11286</v>
      </c>
      <c r="C4816" s="6" t="s">
        <v>3420</v>
      </c>
      <c r="D4816">
        <v>51</v>
      </c>
      <c r="E4816" t="s">
        <v>46</v>
      </c>
      <c r="F4816" t="s">
        <v>55</v>
      </c>
      <c r="G4816" t="s">
        <v>146</v>
      </c>
      <c r="H4816" t="s">
        <v>49</v>
      </c>
      <c r="I4816" t="s">
        <v>57</v>
      </c>
      <c r="J4816" t="s">
        <v>146</v>
      </c>
      <c r="K4816" t="s">
        <v>49</v>
      </c>
      <c r="L4816" t="s">
        <v>70</v>
      </c>
      <c r="N4816" t="s">
        <v>59</v>
      </c>
      <c r="O4816" t="s">
        <v>70</v>
      </c>
      <c r="P4816" t="s">
        <v>146</v>
      </c>
      <c r="Q4816" t="s">
        <v>49</v>
      </c>
      <c r="S4816" t="s">
        <v>11287</v>
      </c>
      <c r="T4816" t="s">
        <v>3335</v>
      </c>
      <c r="V4816" t="s">
        <v>42</v>
      </c>
      <c r="AL4816" t="s">
        <v>43</v>
      </c>
    </row>
    <row r="4817" spans="1:38" x14ac:dyDescent="0.25">
      <c r="A4817">
        <v>4815</v>
      </c>
      <c r="B4817" t="s">
        <v>11288</v>
      </c>
      <c r="C4817" s="6" t="s">
        <v>9640</v>
      </c>
      <c r="D4817">
        <v>27</v>
      </c>
      <c r="E4817" t="s">
        <v>46</v>
      </c>
      <c r="F4817" t="s">
        <v>55</v>
      </c>
      <c r="G4817" t="s">
        <v>525</v>
      </c>
      <c r="H4817" t="s">
        <v>93</v>
      </c>
      <c r="I4817" t="s">
        <v>57</v>
      </c>
      <c r="J4817" t="s">
        <v>525</v>
      </c>
      <c r="L4817" t="s">
        <v>70</v>
      </c>
      <c r="N4817" t="s">
        <v>170</v>
      </c>
      <c r="O4817" t="s">
        <v>70</v>
      </c>
      <c r="P4817" t="s">
        <v>525</v>
      </c>
      <c r="S4817" t="s">
        <v>7170</v>
      </c>
      <c r="U4817" t="s">
        <v>42</v>
      </c>
      <c r="V4817" t="s">
        <v>42</v>
      </c>
      <c r="W4817" t="s">
        <v>42</v>
      </c>
      <c r="AK4817" t="s">
        <v>42</v>
      </c>
      <c r="AL4817" t="s">
        <v>43</v>
      </c>
    </row>
    <row r="4818" spans="1:38" x14ac:dyDescent="0.25">
      <c r="A4818">
        <v>4816</v>
      </c>
      <c r="B4818" t="s">
        <v>11289</v>
      </c>
      <c r="C4818" s="6" t="s">
        <v>2211</v>
      </c>
      <c r="D4818">
        <v>27</v>
      </c>
      <c r="E4818" t="s">
        <v>46</v>
      </c>
      <c r="F4818" t="s">
        <v>55</v>
      </c>
      <c r="G4818" t="s">
        <v>150</v>
      </c>
      <c r="H4818" t="s">
        <v>93</v>
      </c>
      <c r="I4818" t="s">
        <v>57</v>
      </c>
      <c r="J4818" t="s">
        <v>150</v>
      </c>
      <c r="L4818" t="s">
        <v>70</v>
      </c>
      <c r="N4818" t="s">
        <v>59</v>
      </c>
      <c r="O4818" t="s">
        <v>70</v>
      </c>
      <c r="P4818" t="s">
        <v>150</v>
      </c>
      <c r="S4818" t="s">
        <v>11290</v>
      </c>
      <c r="Y4818" t="s">
        <v>42</v>
      </c>
      <c r="AK4818" t="s">
        <v>42</v>
      </c>
      <c r="AL4818" t="s">
        <v>43</v>
      </c>
    </row>
    <row r="4819" spans="1:38" x14ac:dyDescent="0.25">
      <c r="A4819">
        <v>4817</v>
      </c>
      <c r="B4819" t="s">
        <v>11291</v>
      </c>
      <c r="C4819" s="6" t="s">
        <v>1615</v>
      </c>
      <c r="D4819">
        <v>53</v>
      </c>
      <c r="E4819" t="s">
        <v>54</v>
      </c>
      <c r="F4819" t="s">
        <v>55</v>
      </c>
      <c r="G4819" t="s">
        <v>92</v>
      </c>
      <c r="H4819" t="s">
        <v>93</v>
      </c>
      <c r="I4819" t="s">
        <v>57</v>
      </c>
      <c r="J4819" t="s">
        <v>92</v>
      </c>
      <c r="L4819" t="s">
        <v>70</v>
      </c>
      <c r="N4819" t="s">
        <v>59</v>
      </c>
      <c r="O4819" t="s">
        <v>70</v>
      </c>
      <c r="P4819" t="s">
        <v>92</v>
      </c>
      <c r="S4819" t="s">
        <v>11292</v>
      </c>
      <c r="U4819" t="s">
        <v>42</v>
      </c>
      <c r="AC4819" t="s">
        <v>42</v>
      </c>
      <c r="AK4819" t="s">
        <v>42</v>
      </c>
      <c r="AL4819" t="s">
        <v>43</v>
      </c>
    </row>
    <row r="4820" spans="1:38" x14ac:dyDescent="0.25">
      <c r="A4820">
        <v>4818</v>
      </c>
      <c r="B4820" t="s">
        <v>11293</v>
      </c>
      <c r="C4820" s="6" t="s">
        <v>2893</v>
      </c>
      <c r="D4820">
        <v>43</v>
      </c>
      <c r="E4820" t="s">
        <v>54</v>
      </c>
      <c r="F4820" t="s">
        <v>55</v>
      </c>
      <c r="G4820" t="s">
        <v>165</v>
      </c>
      <c r="H4820" t="s">
        <v>93</v>
      </c>
      <c r="I4820" t="s">
        <v>57</v>
      </c>
      <c r="J4820" t="s">
        <v>165</v>
      </c>
      <c r="K4820" t="s">
        <v>93</v>
      </c>
      <c r="L4820" t="s">
        <v>70</v>
      </c>
      <c r="N4820" t="s">
        <v>59</v>
      </c>
      <c r="O4820" t="s">
        <v>70</v>
      </c>
      <c r="P4820" t="s">
        <v>165</v>
      </c>
      <c r="Q4820" t="s">
        <v>93</v>
      </c>
      <c r="S4820" t="s">
        <v>11294</v>
      </c>
      <c r="U4820" t="s">
        <v>42</v>
      </c>
      <c r="V4820" t="s">
        <v>42</v>
      </c>
      <c r="AA4820" t="s">
        <v>42</v>
      </c>
      <c r="AK4820" t="s">
        <v>42</v>
      </c>
      <c r="AL4820" t="s">
        <v>43</v>
      </c>
    </row>
    <row r="4821" spans="1:38" x14ac:dyDescent="0.25">
      <c r="A4821">
        <v>4819</v>
      </c>
      <c r="B4821" t="s">
        <v>11295</v>
      </c>
      <c r="C4821" s="6" t="s">
        <v>7933</v>
      </c>
      <c r="D4821">
        <v>21</v>
      </c>
      <c r="E4821" t="s">
        <v>46</v>
      </c>
      <c r="F4821" t="s">
        <v>55</v>
      </c>
      <c r="G4821" t="s">
        <v>362</v>
      </c>
      <c r="H4821" t="s">
        <v>251</v>
      </c>
      <c r="I4821" t="s">
        <v>57</v>
      </c>
      <c r="J4821" t="s">
        <v>362</v>
      </c>
      <c r="K4821" t="s">
        <v>251</v>
      </c>
      <c r="L4821" t="s">
        <v>50</v>
      </c>
      <c r="N4821" t="s">
        <v>170</v>
      </c>
      <c r="O4821" t="s">
        <v>70</v>
      </c>
      <c r="P4821" t="s">
        <v>362</v>
      </c>
      <c r="Q4821" t="s">
        <v>251</v>
      </c>
      <c r="R4821" t="s">
        <v>57</v>
      </c>
      <c r="S4821" t="s">
        <v>11296</v>
      </c>
      <c r="W4821" t="s">
        <v>42</v>
      </c>
      <c r="AL4821" t="s">
        <v>43</v>
      </c>
    </row>
    <row r="4822" spans="1:38" x14ac:dyDescent="0.25">
      <c r="A4822">
        <v>4820</v>
      </c>
      <c r="B4822" t="s">
        <v>11297</v>
      </c>
      <c r="C4822" s="6" t="s">
        <v>9163</v>
      </c>
      <c r="D4822">
        <v>34</v>
      </c>
      <c r="E4822" t="s">
        <v>46</v>
      </c>
      <c r="F4822" t="s">
        <v>106</v>
      </c>
      <c r="G4822" t="s">
        <v>422</v>
      </c>
      <c r="H4822" t="s">
        <v>82</v>
      </c>
      <c r="J4822" t="s">
        <v>422</v>
      </c>
      <c r="K4822" t="s">
        <v>82</v>
      </c>
      <c r="L4822" t="s">
        <v>50</v>
      </c>
      <c r="N4822" t="s">
        <v>11298</v>
      </c>
      <c r="O4822" t="s">
        <v>70</v>
      </c>
      <c r="S4822" t="s">
        <v>994</v>
      </c>
      <c r="V4822" t="s">
        <v>42</v>
      </c>
      <c r="AL4822" t="s">
        <v>43</v>
      </c>
    </row>
    <row r="4823" spans="1:38" x14ac:dyDescent="0.25">
      <c r="A4823">
        <v>4821</v>
      </c>
      <c r="B4823" t="s">
        <v>11299</v>
      </c>
      <c r="C4823" s="6" t="s">
        <v>10087</v>
      </c>
      <c r="D4823">
        <v>37</v>
      </c>
      <c r="E4823" t="s">
        <v>46</v>
      </c>
      <c r="F4823" t="s">
        <v>55</v>
      </c>
      <c r="G4823" t="s">
        <v>132</v>
      </c>
      <c r="J4823" t="s">
        <v>93</v>
      </c>
      <c r="K4823" t="s">
        <v>93</v>
      </c>
      <c r="L4823" t="s">
        <v>34</v>
      </c>
      <c r="M4823" t="s">
        <v>951</v>
      </c>
      <c r="N4823" t="s">
        <v>102</v>
      </c>
      <c r="O4823" t="s">
        <v>34</v>
      </c>
      <c r="S4823" t="s">
        <v>1122</v>
      </c>
      <c r="Y4823" t="s">
        <v>42</v>
      </c>
      <c r="AC4823" t="s">
        <v>42</v>
      </c>
      <c r="AL4823" t="s">
        <v>43</v>
      </c>
    </row>
    <row r="4824" spans="1:38" x14ac:dyDescent="0.25">
      <c r="A4824">
        <v>4822</v>
      </c>
      <c r="B4824" t="s">
        <v>11300</v>
      </c>
      <c r="C4824" s="6" t="s">
        <v>2948</v>
      </c>
      <c r="D4824">
        <v>24</v>
      </c>
      <c r="E4824" t="s">
        <v>46</v>
      </c>
      <c r="F4824" t="s">
        <v>55</v>
      </c>
      <c r="G4824" t="s">
        <v>93</v>
      </c>
      <c r="H4824" t="s">
        <v>93</v>
      </c>
      <c r="I4824" t="s">
        <v>57</v>
      </c>
      <c r="J4824" t="s">
        <v>93</v>
      </c>
      <c r="K4824" t="s">
        <v>93</v>
      </c>
      <c r="L4824" t="s">
        <v>70</v>
      </c>
      <c r="N4824" t="s">
        <v>59</v>
      </c>
      <c r="O4824" t="s">
        <v>70</v>
      </c>
      <c r="P4824" t="s">
        <v>93</v>
      </c>
      <c r="Q4824" t="s">
        <v>93</v>
      </c>
      <c r="R4824" t="s">
        <v>57</v>
      </c>
      <c r="S4824" t="s">
        <v>2304</v>
      </c>
      <c r="U4824" t="s">
        <v>42</v>
      </c>
      <c r="W4824" t="s">
        <v>42</v>
      </c>
      <c r="AC4824" t="s">
        <v>42</v>
      </c>
      <c r="AL4824" t="s">
        <v>43</v>
      </c>
    </row>
    <row r="4825" spans="1:38" x14ac:dyDescent="0.25">
      <c r="A4825">
        <v>4823</v>
      </c>
      <c r="B4825" t="s">
        <v>11301</v>
      </c>
      <c r="C4825" s="6" t="s">
        <v>2478</v>
      </c>
      <c r="D4825">
        <v>59</v>
      </c>
      <c r="E4825" t="s">
        <v>54</v>
      </c>
      <c r="F4825" t="s">
        <v>55</v>
      </c>
      <c r="G4825" t="s">
        <v>9867</v>
      </c>
      <c r="H4825" t="s">
        <v>137</v>
      </c>
      <c r="I4825" t="s">
        <v>57</v>
      </c>
      <c r="J4825" t="s">
        <v>9867</v>
      </c>
      <c r="K4825" t="s">
        <v>137</v>
      </c>
      <c r="L4825" t="s">
        <v>70</v>
      </c>
      <c r="N4825" t="s">
        <v>59</v>
      </c>
      <c r="O4825" t="s">
        <v>70</v>
      </c>
      <c r="P4825" t="s">
        <v>9867</v>
      </c>
      <c r="Q4825" t="s">
        <v>137</v>
      </c>
      <c r="R4825" t="s">
        <v>57</v>
      </c>
      <c r="S4825" t="s">
        <v>2080</v>
      </c>
      <c r="W4825" t="s">
        <v>42</v>
      </c>
      <c r="AA4825" t="s">
        <v>42</v>
      </c>
      <c r="AL4825" t="s">
        <v>43</v>
      </c>
    </row>
    <row r="4826" spans="1:38" x14ac:dyDescent="0.25">
      <c r="A4826">
        <v>4824</v>
      </c>
      <c r="B4826" t="s">
        <v>11302</v>
      </c>
      <c r="C4826" s="6" t="s">
        <v>11303</v>
      </c>
      <c r="D4826">
        <v>40</v>
      </c>
      <c r="E4826" t="s">
        <v>46</v>
      </c>
      <c r="F4826" t="s">
        <v>55</v>
      </c>
      <c r="G4826" t="s">
        <v>842</v>
      </c>
      <c r="H4826" t="s">
        <v>82</v>
      </c>
      <c r="I4826" t="s">
        <v>57</v>
      </c>
      <c r="J4826" t="s">
        <v>82</v>
      </c>
      <c r="L4826" t="s">
        <v>50</v>
      </c>
      <c r="N4826" t="s">
        <v>927</v>
      </c>
      <c r="O4826" t="s">
        <v>70</v>
      </c>
      <c r="P4826" t="s">
        <v>842</v>
      </c>
      <c r="S4826" t="s">
        <v>11304</v>
      </c>
      <c r="U4826" t="s">
        <v>42</v>
      </c>
      <c r="W4826" t="s">
        <v>42</v>
      </c>
      <c r="AA4826" t="s">
        <v>42</v>
      </c>
      <c r="AC4826" t="s">
        <v>42</v>
      </c>
      <c r="AK4826" t="s">
        <v>42</v>
      </c>
      <c r="AL4826" t="s">
        <v>43</v>
      </c>
    </row>
    <row r="4827" spans="1:38" x14ac:dyDescent="0.25">
      <c r="A4827">
        <v>4825</v>
      </c>
      <c r="B4827" t="s">
        <v>11305</v>
      </c>
      <c r="C4827" s="6" t="s">
        <v>6983</v>
      </c>
      <c r="D4827">
        <v>26</v>
      </c>
      <c r="E4827" t="s">
        <v>46</v>
      </c>
      <c r="F4827" t="s">
        <v>55</v>
      </c>
      <c r="G4827" t="s">
        <v>165</v>
      </c>
      <c r="H4827" t="s">
        <v>93</v>
      </c>
      <c r="I4827" t="s">
        <v>57</v>
      </c>
      <c r="J4827" t="s">
        <v>82</v>
      </c>
      <c r="K4827" t="s">
        <v>82</v>
      </c>
      <c r="L4827" t="s">
        <v>34</v>
      </c>
      <c r="P4827" t="s">
        <v>82</v>
      </c>
      <c r="S4827" t="s">
        <v>342</v>
      </c>
      <c r="U4827" t="s">
        <v>42</v>
      </c>
      <c r="AK4827" t="s">
        <v>42</v>
      </c>
      <c r="AL4827" t="s">
        <v>43</v>
      </c>
    </row>
    <row r="4828" spans="1:38" x14ac:dyDescent="0.25">
      <c r="A4828">
        <v>4826</v>
      </c>
      <c r="B4828" t="s">
        <v>11306</v>
      </c>
      <c r="C4828" s="6" t="s">
        <v>1180</v>
      </c>
      <c r="D4828">
        <v>64</v>
      </c>
      <c r="E4828" t="s">
        <v>54</v>
      </c>
      <c r="F4828" t="s">
        <v>55</v>
      </c>
      <c r="G4828" t="s">
        <v>305</v>
      </c>
      <c r="H4828" t="s">
        <v>93</v>
      </c>
      <c r="I4828" t="s">
        <v>57</v>
      </c>
      <c r="J4828" t="s">
        <v>93</v>
      </c>
      <c r="K4828" t="s">
        <v>93</v>
      </c>
      <c r="L4828" t="s">
        <v>50</v>
      </c>
      <c r="N4828" t="s">
        <v>166</v>
      </c>
      <c r="O4828" t="s">
        <v>70</v>
      </c>
      <c r="P4828" t="s">
        <v>305</v>
      </c>
      <c r="Q4828" t="s">
        <v>93</v>
      </c>
      <c r="S4828" t="s">
        <v>11307</v>
      </c>
      <c r="T4828" t="s">
        <v>4551</v>
      </c>
      <c r="V4828" t="s">
        <v>42</v>
      </c>
      <c r="AC4828" t="s">
        <v>42</v>
      </c>
      <c r="AD4828" t="s">
        <v>42</v>
      </c>
      <c r="AK4828" t="s">
        <v>42</v>
      </c>
      <c r="AL4828" t="s">
        <v>43</v>
      </c>
    </row>
    <row r="4829" spans="1:38" x14ac:dyDescent="0.25">
      <c r="A4829">
        <v>4827</v>
      </c>
      <c r="B4829" t="s">
        <v>11308</v>
      </c>
      <c r="C4829" s="6" t="s">
        <v>3719</v>
      </c>
      <c r="D4829">
        <v>38</v>
      </c>
      <c r="E4829" t="s">
        <v>46</v>
      </c>
      <c r="F4829" t="s">
        <v>106</v>
      </c>
      <c r="G4829" t="s">
        <v>82</v>
      </c>
      <c r="H4829" t="s">
        <v>82</v>
      </c>
      <c r="I4829" t="s">
        <v>57</v>
      </c>
      <c r="J4829" t="s">
        <v>82</v>
      </c>
      <c r="K4829" t="s">
        <v>82</v>
      </c>
      <c r="L4829" t="s">
        <v>70</v>
      </c>
      <c r="N4829" t="s">
        <v>170</v>
      </c>
      <c r="O4829" t="s">
        <v>70</v>
      </c>
      <c r="P4829" t="s">
        <v>82</v>
      </c>
      <c r="Q4829" t="s">
        <v>82</v>
      </c>
      <c r="R4829" t="s">
        <v>57</v>
      </c>
      <c r="S4829" t="s">
        <v>5358</v>
      </c>
      <c r="V4829" t="s">
        <v>42</v>
      </c>
      <c r="W4829" t="s">
        <v>42</v>
      </c>
      <c r="AL4829" t="s">
        <v>43</v>
      </c>
    </row>
    <row r="4830" spans="1:38" x14ac:dyDescent="0.25">
      <c r="A4830">
        <v>4828</v>
      </c>
      <c r="B4830" t="s">
        <v>11309</v>
      </c>
      <c r="C4830" s="6" t="s">
        <v>1194</v>
      </c>
      <c r="D4830">
        <v>20</v>
      </c>
      <c r="E4830" t="s">
        <v>46</v>
      </c>
      <c r="F4830" t="s">
        <v>55</v>
      </c>
      <c r="G4830" t="s">
        <v>944</v>
      </c>
      <c r="H4830" t="s">
        <v>101</v>
      </c>
      <c r="J4830" t="s">
        <v>97</v>
      </c>
      <c r="K4830" t="s">
        <v>82</v>
      </c>
      <c r="L4830" t="s">
        <v>70</v>
      </c>
      <c r="N4830" t="s">
        <v>269</v>
      </c>
      <c r="O4830" t="s">
        <v>34</v>
      </c>
      <c r="S4830" t="s">
        <v>84</v>
      </c>
      <c r="U4830" t="s">
        <v>42</v>
      </c>
      <c r="AL4830" t="s">
        <v>43</v>
      </c>
    </row>
    <row r="4831" spans="1:38" x14ac:dyDescent="0.25">
      <c r="A4831">
        <v>4829</v>
      </c>
      <c r="B4831" t="s">
        <v>11310</v>
      </c>
      <c r="C4831" s="6" t="s">
        <v>2657</v>
      </c>
      <c r="D4831">
        <v>28</v>
      </c>
      <c r="E4831" t="s">
        <v>46</v>
      </c>
      <c r="F4831" t="s">
        <v>55</v>
      </c>
      <c r="G4831" t="s">
        <v>909</v>
      </c>
      <c r="J4831" t="s">
        <v>151</v>
      </c>
      <c r="K4831" t="s">
        <v>93</v>
      </c>
      <c r="L4831" t="s">
        <v>50</v>
      </c>
      <c r="N4831" t="s">
        <v>11311</v>
      </c>
      <c r="O4831" t="s">
        <v>60</v>
      </c>
      <c r="S4831" t="s">
        <v>11312</v>
      </c>
      <c r="AA4831" t="s">
        <v>42</v>
      </c>
      <c r="AC4831" t="s">
        <v>42</v>
      </c>
      <c r="AE4831" t="s">
        <v>42</v>
      </c>
      <c r="AL4831" t="s">
        <v>43</v>
      </c>
    </row>
    <row r="4832" spans="1:38" x14ac:dyDescent="0.25">
      <c r="A4832">
        <v>4830</v>
      </c>
      <c r="B4832" t="s">
        <v>11313</v>
      </c>
      <c r="C4832" s="6" t="s">
        <v>5632</v>
      </c>
      <c r="D4832">
        <v>46</v>
      </c>
      <c r="E4832" t="s">
        <v>46</v>
      </c>
      <c r="F4832" t="s">
        <v>55</v>
      </c>
      <c r="G4832" t="s">
        <v>442</v>
      </c>
      <c r="H4832" t="s">
        <v>49</v>
      </c>
      <c r="I4832" t="s">
        <v>57</v>
      </c>
      <c r="J4832" t="s">
        <v>442</v>
      </c>
      <c r="K4832" t="s">
        <v>49</v>
      </c>
      <c r="L4832" t="s">
        <v>70</v>
      </c>
      <c r="O4832" t="s">
        <v>70</v>
      </c>
      <c r="S4832" t="s">
        <v>11314</v>
      </c>
      <c r="W4832" t="s">
        <v>42</v>
      </c>
      <c r="AC4832" t="s">
        <v>42</v>
      </c>
      <c r="AK4832" t="s">
        <v>42</v>
      </c>
      <c r="AL4832" t="s">
        <v>43</v>
      </c>
    </row>
    <row r="4833" spans="1:38" x14ac:dyDescent="0.25">
      <c r="A4833">
        <v>4831</v>
      </c>
      <c r="B4833" t="s">
        <v>11315</v>
      </c>
      <c r="C4833" s="6" t="s">
        <v>417</v>
      </c>
      <c r="D4833">
        <v>20</v>
      </c>
      <c r="E4833" t="s">
        <v>54</v>
      </c>
      <c r="F4833" t="s">
        <v>55</v>
      </c>
      <c r="G4833" t="s">
        <v>790</v>
      </c>
      <c r="H4833" t="s">
        <v>82</v>
      </c>
      <c r="I4833" t="s">
        <v>57</v>
      </c>
      <c r="J4833" t="s">
        <v>136</v>
      </c>
      <c r="L4833" t="s">
        <v>34</v>
      </c>
      <c r="M4833" t="s">
        <v>2792</v>
      </c>
      <c r="N4833" t="s">
        <v>59</v>
      </c>
      <c r="O4833" t="s">
        <v>287</v>
      </c>
      <c r="P4833" t="s">
        <v>136</v>
      </c>
      <c r="S4833" t="s">
        <v>11316</v>
      </c>
      <c r="W4833" t="s">
        <v>42</v>
      </c>
      <c r="AC4833" t="s">
        <v>42</v>
      </c>
      <c r="AK4833" t="s">
        <v>42</v>
      </c>
      <c r="AL4833" t="s">
        <v>43</v>
      </c>
    </row>
    <row r="4834" spans="1:38" x14ac:dyDescent="0.25">
      <c r="A4834">
        <v>4832</v>
      </c>
      <c r="B4834" t="s">
        <v>11317</v>
      </c>
      <c r="C4834" s="6" t="s">
        <v>3427</v>
      </c>
      <c r="D4834">
        <v>49</v>
      </c>
      <c r="E4834" t="s">
        <v>46</v>
      </c>
      <c r="F4834" t="s">
        <v>47</v>
      </c>
      <c r="G4834" t="s">
        <v>208</v>
      </c>
      <c r="J4834" t="s">
        <v>208</v>
      </c>
      <c r="K4834" t="s">
        <v>93</v>
      </c>
      <c r="L4834" t="s">
        <v>50</v>
      </c>
      <c r="N4834" t="s">
        <v>59</v>
      </c>
      <c r="O4834" t="s">
        <v>70</v>
      </c>
      <c r="P4834" t="s">
        <v>208</v>
      </c>
      <c r="Q4834" t="s">
        <v>93</v>
      </c>
      <c r="S4834" t="s">
        <v>11318</v>
      </c>
      <c r="W4834" t="s">
        <v>42</v>
      </c>
      <c r="X4834" t="s">
        <v>42</v>
      </c>
      <c r="AA4834" t="s">
        <v>42</v>
      </c>
      <c r="AK4834" t="s">
        <v>42</v>
      </c>
      <c r="AL4834" t="s">
        <v>43</v>
      </c>
    </row>
    <row r="4835" spans="1:38" x14ac:dyDescent="0.25">
      <c r="A4835">
        <v>4833</v>
      </c>
      <c r="B4835" t="s">
        <v>11319</v>
      </c>
      <c r="C4835" s="6" t="s">
        <v>4836</v>
      </c>
      <c r="D4835">
        <v>57</v>
      </c>
      <c r="E4835" t="s">
        <v>54</v>
      </c>
      <c r="F4835" t="s">
        <v>55</v>
      </c>
      <c r="G4835" t="s">
        <v>525</v>
      </c>
      <c r="H4835" t="s">
        <v>93</v>
      </c>
      <c r="I4835" t="s">
        <v>57</v>
      </c>
      <c r="J4835" t="s">
        <v>93</v>
      </c>
      <c r="K4835" t="s">
        <v>93</v>
      </c>
      <c r="L4835" t="s">
        <v>50</v>
      </c>
      <c r="N4835" t="s">
        <v>1510</v>
      </c>
      <c r="O4835" t="s">
        <v>70</v>
      </c>
      <c r="P4835" t="s">
        <v>525</v>
      </c>
      <c r="Q4835" t="s">
        <v>93</v>
      </c>
      <c r="S4835" t="s">
        <v>11320</v>
      </c>
      <c r="AB4835" t="s">
        <v>42</v>
      </c>
      <c r="AK4835" t="s">
        <v>42</v>
      </c>
      <c r="AL4835" t="s">
        <v>43</v>
      </c>
    </row>
    <row r="4836" spans="1:38" x14ac:dyDescent="0.25">
      <c r="A4836">
        <v>4834</v>
      </c>
      <c r="B4836" t="s">
        <v>11321</v>
      </c>
      <c r="C4836" s="6" t="s">
        <v>3378</v>
      </c>
      <c r="D4836">
        <v>45</v>
      </c>
      <c r="E4836" t="s">
        <v>46</v>
      </c>
      <c r="F4836" t="s">
        <v>55</v>
      </c>
      <c r="G4836" t="s">
        <v>1337</v>
      </c>
      <c r="J4836" t="s">
        <v>1337</v>
      </c>
      <c r="K4836" t="s">
        <v>93</v>
      </c>
      <c r="L4836" t="s">
        <v>70</v>
      </c>
      <c r="N4836" t="s">
        <v>102</v>
      </c>
      <c r="O4836" t="s">
        <v>70</v>
      </c>
      <c r="S4836" t="s">
        <v>11322</v>
      </c>
      <c r="Y4836" t="s">
        <v>42</v>
      </c>
      <c r="Z4836" t="s">
        <v>42</v>
      </c>
      <c r="AA4836" t="s">
        <v>42</v>
      </c>
      <c r="AC4836" t="s">
        <v>42</v>
      </c>
      <c r="AL4836" t="s">
        <v>43</v>
      </c>
    </row>
    <row r="4837" spans="1:38" x14ac:dyDescent="0.25">
      <c r="A4837">
        <v>4835</v>
      </c>
      <c r="B4837" t="s">
        <v>11323</v>
      </c>
      <c r="C4837" s="6" t="s">
        <v>11324</v>
      </c>
      <c r="D4837">
        <v>46</v>
      </c>
      <c r="E4837" t="s">
        <v>46</v>
      </c>
      <c r="F4837" t="s">
        <v>106</v>
      </c>
      <c r="G4837" t="s">
        <v>93</v>
      </c>
      <c r="H4837" t="s">
        <v>93</v>
      </c>
      <c r="J4837" t="s">
        <v>93</v>
      </c>
      <c r="K4837" t="s">
        <v>93</v>
      </c>
      <c r="L4837" t="s">
        <v>70</v>
      </c>
      <c r="N4837" t="s">
        <v>59</v>
      </c>
      <c r="O4837" t="s">
        <v>70</v>
      </c>
      <c r="S4837" t="s">
        <v>873</v>
      </c>
      <c r="V4837" t="s">
        <v>42</v>
      </c>
      <c r="AL4837" t="s">
        <v>43</v>
      </c>
    </row>
    <row r="4838" spans="1:38" x14ac:dyDescent="0.25">
      <c r="A4838">
        <v>4836</v>
      </c>
      <c r="B4838" t="s">
        <v>11325</v>
      </c>
      <c r="C4838" s="6" t="s">
        <v>540</v>
      </c>
      <c r="D4838">
        <v>62</v>
      </c>
      <c r="E4838" t="s">
        <v>54</v>
      </c>
      <c r="F4838" t="s">
        <v>55</v>
      </c>
      <c r="G4838" t="s">
        <v>146</v>
      </c>
      <c r="H4838" t="s">
        <v>49</v>
      </c>
      <c r="I4838" t="s">
        <v>57</v>
      </c>
      <c r="J4838" t="s">
        <v>146</v>
      </c>
      <c r="L4838" t="s">
        <v>70</v>
      </c>
      <c r="N4838" t="s">
        <v>11326</v>
      </c>
      <c r="O4838" t="s">
        <v>70</v>
      </c>
      <c r="P4838" t="s">
        <v>146</v>
      </c>
      <c r="S4838" t="s">
        <v>3852</v>
      </c>
      <c r="U4838" t="s">
        <v>42</v>
      </c>
      <c r="W4838" t="s">
        <v>42</v>
      </c>
      <c r="AD4838" t="s">
        <v>42</v>
      </c>
      <c r="AK4838" t="s">
        <v>42</v>
      </c>
      <c r="AL4838" t="s">
        <v>43</v>
      </c>
    </row>
    <row r="4839" spans="1:38" x14ac:dyDescent="0.25">
      <c r="A4839">
        <v>4837</v>
      </c>
      <c r="B4839" t="s">
        <v>11327</v>
      </c>
      <c r="C4839" s="6" t="s">
        <v>3465</v>
      </c>
      <c r="D4839">
        <v>39</v>
      </c>
      <c r="E4839" t="s">
        <v>46</v>
      </c>
      <c r="F4839" t="s">
        <v>55</v>
      </c>
      <c r="G4839" t="s">
        <v>9089</v>
      </c>
      <c r="H4839" t="s">
        <v>49</v>
      </c>
      <c r="I4839" t="s">
        <v>57</v>
      </c>
      <c r="J4839" t="s">
        <v>9089</v>
      </c>
      <c r="K4839" t="s">
        <v>49</v>
      </c>
      <c r="L4839" t="s">
        <v>70</v>
      </c>
      <c r="N4839" t="s">
        <v>350</v>
      </c>
      <c r="O4839" t="s">
        <v>70</v>
      </c>
      <c r="P4839" t="s">
        <v>9089</v>
      </c>
      <c r="Q4839" t="s">
        <v>49</v>
      </c>
      <c r="R4839" t="s">
        <v>57</v>
      </c>
      <c r="S4839" t="s">
        <v>439</v>
      </c>
      <c r="U4839" t="s">
        <v>42</v>
      </c>
      <c r="W4839" t="s">
        <v>42</v>
      </c>
      <c r="AL4839" t="s">
        <v>43</v>
      </c>
    </row>
    <row r="4840" spans="1:38" x14ac:dyDescent="0.25">
      <c r="A4840">
        <v>4838</v>
      </c>
      <c r="B4840" t="s">
        <v>11328</v>
      </c>
      <c r="C4840" s="6" t="s">
        <v>3508</v>
      </c>
      <c r="D4840">
        <v>55</v>
      </c>
      <c r="E4840" t="s">
        <v>46</v>
      </c>
      <c r="F4840" t="s">
        <v>106</v>
      </c>
      <c r="G4840" t="s">
        <v>82</v>
      </c>
      <c r="H4840" t="s">
        <v>82</v>
      </c>
      <c r="I4840" t="s">
        <v>57</v>
      </c>
      <c r="J4840" t="s">
        <v>82</v>
      </c>
      <c r="K4840" t="s">
        <v>82</v>
      </c>
      <c r="L4840" t="s">
        <v>70</v>
      </c>
      <c r="N4840" t="s">
        <v>166</v>
      </c>
      <c r="O4840" t="s">
        <v>70</v>
      </c>
      <c r="P4840" t="s">
        <v>82</v>
      </c>
      <c r="Q4840" t="s">
        <v>82</v>
      </c>
      <c r="S4840" t="s">
        <v>412</v>
      </c>
      <c r="W4840" t="s">
        <v>42</v>
      </c>
      <c r="AK4840" t="s">
        <v>42</v>
      </c>
      <c r="AL4840" t="s">
        <v>43</v>
      </c>
    </row>
    <row r="4841" spans="1:38" x14ac:dyDescent="0.25">
      <c r="A4841">
        <v>4839</v>
      </c>
      <c r="B4841" t="s">
        <v>11329</v>
      </c>
      <c r="C4841" s="6" t="s">
        <v>670</v>
      </c>
      <c r="D4841">
        <v>33</v>
      </c>
      <c r="E4841" t="s">
        <v>46</v>
      </c>
      <c r="F4841" t="s">
        <v>47</v>
      </c>
      <c r="G4841" t="s">
        <v>525</v>
      </c>
      <c r="I4841" t="s">
        <v>57</v>
      </c>
      <c r="J4841" t="s">
        <v>146</v>
      </c>
      <c r="K4841" t="s">
        <v>49</v>
      </c>
      <c r="L4841" t="s">
        <v>50</v>
      </c>
      <c r="N4841" t="s">
        <v>59</v>
      </c>
      <c r="O4841" t="s">
        <v>377</v>
      </c>
      <c r="P4841" t="s">
        <v>146</v>
      </c>
      <c r="Q4841" t="s">
        <v>49</v>
      </c>
      <c r="S4841" t="s">
        <v>3509</v>
      </c>
      <c r="T4841" t="s">
        <v>3335</v>
      </c>
      <c r="V4841" t="s">
        <v>42</v>
      </c>
      <c r="W4841" t="s">
        <v>42</v>
      </c>
      <c r="AK4841" t="s">
        <v>42</v>
      </c>
      <c r="AL4841" t="s">
        <v>43</v>
      </c>
    </row>
    <row r="4842" spans="1:38" x14ac:dyDescent="0.25">
      <c r="A4842">
        <v>4840</v>
      </c>
      <c r="B4842" t="s">
        <v>11330</v>
      </c>
      <c r="C4842" s="6" t="s">
        <v>3351</v>
      </c>
      <c r="D4842">
        <v>31</v>
      </c>
      <c r="E4842" t="s">
        <v>46</v>
      </c>
      <c r="F4842" t="s">
        <v>55</v>
      </c>
      <c r="G4842" t="s">
        <v>132</v>
      </c>
      <c r="H4842" t="s">
        <v>93</v>
      </c>
      <c r="I4842" t="s">
        <v>57</v>
      </c>
      <c r="J4842" t="s">
        <v>165</v>
      </c>
      <c r="K4842" t="s">
        <v>93</v>
      </c>
      <c r="L4842" t="s">
        <v>34</v>
      </c>
      <c r="O4842" t="s">
        <v>287</v>
      </c>
      <c r="P4842" t="s">
        <v>165</v>
      </c>
      <c r="Q4842" t="s">
        <v>93</v>
      </c>
      <c r="R4842" t="s">
        <v>57</v>
      </c>
      <c r="S4842" t="s">
        <v>10821</v>
      </c>
      <c r="V4842" t="s">
        <v>42</v>
      </c>
      <c r="W4842" t="s">
        <v>42</v>
      </c>
      <c r="AA4842" t="s">
        <v>42</v>
      </c>
      <c r="AK4842" t="s">
        <v>42</v>
      </c>
      <c r="AL4842" t="s">
        <v>43</v>
      </c>
    </row>
    <row r="4843" spans="1:38" x14ac:dyDescent="0.25">
      <c r="A4843">
        <v>4841</v>
      </c>
      <c r="B4843" t="s">
        <v>11331</v>
      </c>
      <c r="C4843" s="6" t="s">
        <v>5607</v>
      </c>
      <c r="D4843">
        <v>67</v>
      </c>
      <c r="E4843" t="s">
        <v>54</v>
      </c>
      <c r="F4843" t="s">
        <v>55</v>
      </c>
      <c r="G4843" t="s">
        <v>273</v>
      </c>
      <c r="H4843" t="s">
        <v>202</v>
      </c>
      <c r="J4843" t="s">
        <v>273</v>
      </c>
      <c r="K4843" t="s">
        <v>202</v>
      </c>
      <c r="L4843" t="s">
        <v>70</v>
      </c>
      <c r="N4843" t="s">
        <v>5540</v>
      </c>
      <c r="O4843" t="s">
        <v>70</v>
      </c>
      <c r="S4843" t="s">
        <v>3517</v>
      </c>
      <c r="AC4843" t="s">
        <v>42</v>
      </c>
      <c r="AI4843" t="s">
        <v>1528</v>
      </c>
      <c r="AL4843" t="s">
        <v>43</v>
      </c>
    </row>
    <row r="4844" spans="1:38" x14ac:dyDescent="0.25">
      <c r="A4844">
        <v>4842</v>
      </c>
      <c r="B4844" t="s">
        <v>11332</v>
      </c>
      <c r="C4844" s="6" t="s">
        <v>11333</v>
      </c>
      <c r="D4844">
        <v>31</v>
      </c>
      <c r="E4844" t="s">
        <v>46</v>
      </c>
      <c r="F4844" t="s">
        <v>55</v>
      </c>
      <c r="G4844" t="s">
        <v>58</v>
      </c>
      <c r="H4844" t="s">
        <v>49</v>
      </c>
      <c r="I4844" t="s">
        <v>57</v>
      </c>
      <c r="J4844" t="s">
        <v>58</v>
      </c>
      <c r="K4844" t="s">
        <v>49</v>
      </c>
      <c r="L4844" t="s">
        <v>70</v>
      </c>
      <c r="O4844" t="s">
        <v>70</v>
      </c>
      <c r="P4844" t="s">
        <v>58</v>
      </c>
      <c r="Q4844" t="s">
        <v>49</v>
      </c>
      <c r="R4844" t="s">
        <v>57</v>
      </c>
      <c r="S4844" t="s">
        <v>11334</v>
      </c>
      <c r="U4844" t="s">
        <v>42</v>
      </c>
      <c r="W4844" t="s">
        <v>42</v>
      </c>
      <c r="AK4844" t="s">
        <v>42</v>
      </c>
      <c r="AL4844" t="s">
        <v>43</v>
      </c>
    </row>
    <row r="4845" spans="1:38" x14ac:dyDescent="0.25">
      <c r="A4845">
        <v>4843</v>
      </c>
      <c r="B4845" t="s">
        <v>11335</v>
      </c>
      <c r="C4845" s="6" t="s">
        <v>3069</v>
      </c>
      <c r="D4845">
        <v>55</v>
      </c>
      <c r="E4845" t="s">
        <v>46</v>
      </c>
      <c r="F4845" t="s">
        <v>55</v>
      </c>
      <c r="J4845" t="s">
        <v>93</v>
      </c>
      <c r="K4845" t="s">
        <v>93</v>
      </c>
      <c r="L4845" t="s">
        <v>50</v>
      </c>
      <c r="N4845" t="s">
        <v>170</v>
      </c>
      <c r="O4845" t="s">
        <v>70</v>
      </c>
      <c r="P4845" t="s">
        <v>93</v>
      </c>
      <c r="Q4845" t="s">
        <v>93</v>
      </c>
      <c r="S4845" t="s">
        <v>11336</v>
      </c>
      <c r="W4845" t="s">
        <v>42</v>
      </c>
      <c r="X4845" t="s">
        <v>42</v>
      </c>
      <c r="AC4845" t="s">
        <v>42</v>
      </c>
      <c r="AK4845" t="s">
        <v>42</v>
      </c>
      <c r="AL4845" t="s">
        <v>43</v>
      </c>
    </row>
    <row r="4846" spans="1:38" x14ac:dyDescent="0.25">
      <c r="A4846">
        <v>4844</v>
      </c>
      <c r="B4846" t="s">
        <v>11337</v>
      </c>
      <c r="C4846" s="6" t="s">
        <v>7361</v>
      </c>
      <c r="D4846">
        <v>53</v>
      </c>
      <c r="E4846" t="s">
        <v>46</v>
      </c>
      <c r="F4846" t="s">
        <v>55</v>
      </c>
      <c r="G4846" t="s">
        <v>267</v>
      </c>
      <c r="J4846" t="s">
        <v>267</v>
      </c>
      <c r="K4846" t="s">
        <v>142</v>
      </c>
      <c r="L4846" t="s">
        <v>70</v>
      </c>
      <c r="N4846" t="s">
        <v>269</v>
      </c>
      <c r="O4846" t="s">
        <v>70</v>
      </c>
      <c r="S4846" t="s">
        <v>84</v>
      </c>
      <c r="U4846" t="s">
        <v>42</v>
      </c>
      <c r="AL4846" t="s">
        <v>43</v>
      </c>
    </row>
    <row r="4847" spans="1:38" x14ac:dyDescent="0.25">
      <c r="A4847">
        <v>4845</v>
      </c>
      <c r="B4847" t="s">
        <v>11338</v>
      </c>
      <c r="C4847" s="6" t="s">
        <v>2942</v>
      </c>
      <c r="D4847">
        <v>55</v>
      </c>
      <c r="E4847" t="s">
        <v>46</v>
      </c>
      <c r="F4847" t="s">
        <v>732</v>
      </c>
      <c r="G4847" t="s">
        <v>208</v>
      </c>
      <c r="H4847" t="s">
        <v>93</v>
      </c>
      <c r="I4847" t="s">
        <v>57</v>
      </c>
      <c r="J4847" t="s">
        <v>208</v>
      </c>
      <c r="K4847" t="s">
        <v>93</v>
      </c>
      <c r="L4847" t="s">
        <v>50</v>
      </c>
      <c r="N4847" t="s">
        <v>170</v>
      </c>
      <c r="O4847" t="s">
        <v>70</v>
      </c>
      <c r="P4847" t="s">
        <v>208</v>
      </c>
      <c r="Q4847" t="s">
        <v>93</v>
      </c>
      <c r="S4847" t="s">
        <v>11339</v>
      </c>
      <c r="V4847" t="s">
        <v>42</v>
      </c>
      <c r="W4847" t="s">
        <v>42</v>
      </c>
      <c r="X4847" t="s">
        <v>42</v>
      </c>
      <c r="AA4847" t="s">
        <v>42</v>
      </c>
      <c r="AK4847" t="s">
        <v>42</v>
      </c>
      <c r="AL4847" t="s">
        <v>43</v>
      </c>
    </row>
    <row r="4848" spans="1:38" x14ac:dyDescent="0.25">
      <c r="A4848">
        <v>4846</v>
      </c>
      <c r="B4848" t="s">
        <v>11340</v>
      </c>
      <c r="C4848" s="6" t="s">
        <v>11341</v>
      </c>
      <c r="D4848">
        <v>29</v>
      </c>
      <c r="E4848" t="s">
        <v>46</v>
      </c>
      <c r="F4848" t="s">
        <v>55</v>
      </c>
      <c r="G4848" t="s">
        <v>201</v>
      </c>
      <c r="H4848" t="s">
        <v>202</v>
      </c>
      <c r="J4848" t="s">
        <v>201</v>
      </c>
      <c r="K4848" t="s">
        <v>202</v>
      </c>
      <c r="L4848" t="s">
        <v>50</v>
      </c>
      <c r="N4848" t="s">
        <v>59</v>
      </c>
      <c r="O4848" t="s">
        <v>1895</v>
      </c>
      <c r="S4848" t="s">
        <v>659</v>
      </c>
      <c r="U4848" t="s">
        <v>42</v>
      </c>
      <c r="V4848" t="s">
        <v>42</v>
      </c>
      <c r="AL4848" t="s">
        <v>43</v>
      </c>
    </row>
    <row r="4849" spans="1:38" x14ac:dyDescent="0.25">
      <c r="A4849">
        <v>4847</v>
      </c>
      <c r="B4849" t="s">
        <v>11342</v>
      </c>
      <c r="C4849" s="6" t="s">
        <v>1612</v>
      </c>
      <c r="D4849">
        <v>47</v>
      </c>
      <c r="E4849" t="s">
        <v>46</v>
      </c>
      <c r="F4849" t="s">
        <v>60</v>
      </c>
      <c r="G4849" t="s">
        <v>1243</v>
      </c>
      <c r="H4849" t="s">
        <v>82</v>
      </c>
      <c r="I4849" t="s">
        <v>57</v>
      </c>
      <c r="J4849" t="s">
        <v>82</v>
      </c>
      <c r="L4849" t="s">
        <v>50</v>
      </c>
      <c r="N4849" t="s">
        <v>59</v>
      </c>
      <c r="O4849" t="s">
        <v>210</v>
      </c>
      <c r="P4849" t="s">
        <v>1243</v>
      </c>
      <c r="S4849" t="s">
        <v>11343</v>
      </c>
      <c r="U4849" t="s">
        <v>42</v>
      </c>
      <c r="V4849" t="s">
        <v>42</v>
      </c>
      <c r="W4849" t="s">
        <v>42</v>
      </c>
      <c r="AK4849" t="s">
        <v>42</v>
      </c>
      <c r="AL4849" t="s">
        <v>43</v>
      </c>
    </row>
    <row r="4850" spans="1:38" x14ac:dyDescent="0.25">
      <c r="A4850">
        <v>4848</v>
      </c>
      <c r="B4850" t="s">
        <v>11344</v>
      </c>
      <c r="C4850" s="6" t="s">
        <v>3013</v>
      </c>
      <c r="D4850">
        <v>51</v>
      </c>
      <c r="E4850" t="s">
        <v>46</v>
      </c>
      <c r="F4850" t="s">
        <v>55</v>
      </c>
      <c r="G4850" t="s">
        <v>101</v>
      </c>
      <c r="H4850" t="s">
        <v>101</v>
      </c>
      <c r="I4850" t="s">
        <v>57</v>
      </c>
      <c r="J4850">
        <v>6340</v>
      </c>
      <c r="L4850" t="s">
        <v>34</v>
      </c>
      <c r="M4850" t="s">
        <v>11345</v>
      </c>
      <c r="N4850" t="s">
        <v>170</v>
      </c>
      <c r="O4850" t="s">
        <v>110</v>
      </c>
      <c r="P4850" t="s">
        <v>496</v>
      </c>
      <c r="Q4850" t="s">
        <v>101</v>
      </c>
      <c r="R4850" t="s">
        <v>57</v>
      </c>
      <c r="S4850" t="s">
        <v>11346</v>
      </c>
      <c r="V4850" t="s">
        <v>42</v>
      </c>
      <c r="W4850" t="s">
        <v>42</v>
      </c>
      <c r="AA4850" t="s">
        <v>42</v>
      </c>
      <c r="AL4850" t="s">
        <v>43</v>
      </c>
    </row>
    <row r="4851" spans="1:38" x14ac:dyDescent="0.25">
      <c r="A4851">
        <v>4849</v>
      </c>
      <c r="B4851" t="s">
        <v>11347</v>
      </c>
      <c r="C4851" s="6" t="s">
        <v>5896</v>
      </c>
      <c r="D4851">
        <v>48</v>
      </c>
      <c r="E4851" t="s">
        <v>46</v>
      </c>
      <c r="F4851" t="s">
        <v>55</v>
      </c>
      <c r="G4851" t="s">
        <v>1049</v>
      </c>
      <c r="H4851" t="s">
        <v>142</v>
      </c>
      <c r="I4851" t="s">
        <v>57</v>
      </c>
      <c r="J4851" t="s">
        <v>1049</v>
      </c>
      <c r="K4851" t="s">
        <v>142</v>
      </c>
      <c r="L4851" t="s">
        <v>70</v>
      </c>
      <c r="N4851" t="s">
        <v>166</v>
      </c>
      <c r="O4851" t="s">
        <v>70</v>
      </c>
      <c r="P4851" t="s">
        <v>1049</v>
      </c>
      <c r="Q4851" t="s">
        <v>142</v>
      </c>
      <c r="R4851" t="s">
        <v>57</v>
      </c>
      <c r="S4851" t="s">
        <v>11348</v>
      </c>
      <c r="V4851" t="s">
        <v>42</v>
      </c>
      <c r="W4851" t="s">
        <v>42</v>
      </c>
      <c r="X4851" t="s">
        <v>42</v>
      </c>
      <c r="AC4851" t="s">
        <v>42</v>
      </c>
      <c r="AL4851" t="s">
        <v>43</v>
      </c>
    </row>
    <row r="4852" spans="1:38" x14ac:dyDescent="0.25">
      <c r="A4852">
        <v>4850</v>
      </c>
      <c r="B4852" t="s">
        <v>11349</v>
      </c>
      <c r="C4852" s="6" t="s">
        <v>5194</v>
      </c>
      <c r="D4852">
        <v>24</v>
      </c>
      <c r="E4852" t="s">
        <v>46</v>
      </c>
      <c r="F4852" t="s">
        <v>47</v>
      </c>
      <c r="G4852" t="s">
        <v>496</v>
      </c>
      <c r="H4852" t="s">
        <v>101</v>
      </c>
      <c r="I4852" t="s">
        <v>57</v>
      </c>
      <c r="J4852" t="s">
        <v>341</v>
      </c>
      <c r="K4852" t="s">
        <v>101</v>
      </c>
      <c r="L4852" t="s">
        <v>50</v>
      </c>
      <c r="N4852" t="s">
        <v>166</v>
      </c>
      <c r="O4852" t="s">
        <v>70</v>
      </c>
      <c r="P4852" t="s">
        <v>496</v>
      </c>
      <c r="Q4852" t="s">
        <v>101</v>
      </c>
      <c r="S4852" t="s">
        <v>412</v>
      </c>
      <c r="W4852" t="s">
        <v>42</v>
      </c>
      <c r="AK4852" t="s">
        <v>42</v>
      </c>
      <c r="AL4852" t="s">
        <v>43</v>
      </c>
    </row>
    <row r="4853" spans="1:38" x14ac:dyDescent="0.25">
      <c r="A4853">
        <v>4851</v>
      </c>
      <c r="B4853" t="s">
        <v>11350</v>
      </c>
      <c r="C4853" s="6" t="s">
        <v>501</v>
      </c>
      <c r="D4853">
        <v>54</v>
      </c>
      <c r="E4853" t="s">
        <v>46</v>
      </c>
      <c r="F4853" t="s">
        <v>55</v>
      </c>
      <c r="G4853" t="s">
        <v>165</v>
      </c>
      <c r="J4853" t="s">
        <v>165</v>
      </c>
      <c r="L4853" t="s">
        <v>70</v>
      </c>
      <c r="N4853" t="s">
        <v>83</v>
      </c>
      <c r="O4853" t="s">
        <v>70</v>
      </c>
      <c r="S4853" t="s">
        <v>51</v>
      </c>
      <c r="V4853" t="s">
        <v>42</v>
      </c>
      <c r="AL4853" t="s">
        <v>43</v>
      </c>
    </row>
    <row r="4854" spans="1:38" x14ac:dyDescent="0.25">
      <c r="A4854">
        <v>4852</v>
      </c>
      <c r="B4854" t="s">
        <v>11351</v>
      </c>
      <c r="C4854" s="6" t="s">
        <v>3875</v>
      </c>
      <c r="D4854">
        <v>54</v>
      </c>
      <c r="E4854" t="s">
        <v>46</v>
      </c>
      <c r="F4854" t="s">
        <v>55</v>
      </c>
      <c r="G4854" t="s">
        <v>192</v>
      </c>
      <c r="H4854" t="s">
        <v>82</v>
      </c>
      <c r="I4854" t="s">
        <v>57</v>
      </c>
      <c r="J4854" t="s">
        <v>192</v>
      </c>
      <c r="K4854" t="s">
        <v>82</v>
      </c>
      <c r="L4854" t="s">
        <v>70</v>
      </c>
      <c r="N4854" t="s">
        <v>166</v>
      </c>
      <c r="O4854" t="s">
        <v>70</v>
      </c>
      <c r="P4854" t="s">
        <v>192</v>
      </c>
      <c r="Q4854" t="s">
        <v>82</v>
      </c>
      <c r="R4854" t="s">
        <v>57</v>
      </c>
      <c r="S4854" t="s">
        <v>11352</v>
      </c>
      <c r="AA4854" t="s">
        <v>42</v>
      </c>
      <c r="AD4854" t="s">
        <v>42</v>
      </c>
      <c r="AL4854" t="s">
        <v>43</v>
      </c>
    </row>
    <row r="4855" spans="1:38" x14ac:dyDescent="0.25">
      <c r="A4855">
        <v>4853</v>
      </c>
      <c r="B4855" t="s">
        <v>11353</v>
      </c>
      <c r="C4855" s="6" t="s">
        <v>11354</v>
      </c>
      <c r="D4855">
        <v>44</v>
      </c>
      <c r="E4855" t="s">
        <v>46</v>
      </c>
      <c r="F4855" t="s">
        <v>55</v>
      </c>
      <c r="G4855" t="s">
        <v>1264</v>
      </c>
      <c r="J4855" t="s">
        <v>341</v>
      </c>
      <c r="L4855" t="s">
        <v>50</v>
      </c>
      <c r="N4855" t="s">
        <v>4885</v>
      </c>
      <c r="O4855" t="s">
        <v>70</v>
      </c>
      <c r="S4855" t="s">
        <v>11355</v>
      </c>
      <c r="T4855" t="s">
        <v>8849</v>
      </c>
      <c r="Y4855" t="s">
        <v>42</v>
      </c>
      <c r="AC4855" t="s">
        <v>42</v>
      </c>
      <c r="AD4855" t="s">
        <v>42</v>
      </c>
      <c r="AI4855" t="s">
        <v>1621</v>
      </c>
      <c r="AL4855" t="s">
        <v>43</v>
      </c>
    </row>
    <row r="4856" spans="1:38" x14ac:dyDescent="0.25">
      <c r="A4856">
        <v>4854</v>
      </c>
      <c r="B4856" t="s">
        <v>11356</v>
      </c>
      <c r="C4856" s="6" t="s">
        <v>4536</v>
      </c>
      <c r="D4856">
        <v>30</v>
      </c>
      <c r="E4856" t="s">
        <v>46</v>
      </c>
      <c r="F4856" t="s">
        <v>55</v>
      </c>
      <c r="G4856" t="s">
        <v>178</v>
      </c>
      <c r="H4856" t="s">
        <v>82</v>
      </c>
      <c r="I4856" t="s">
        <v>57</v>
      </c>
      <c r="J4856" t="s">
        <v>178</v>
      </c>
      <c r="K4856" t="s">
        <v>82</v>
      </c>
      <c r="L4856" t="s">
        <v>70</v>
      </c>
      <c r="N4856" t="s">
        <v>166</v>
      </c>
      <c r="O4856" t="s">
        <v>411</v>
      </c>
      <c r="P4856" t="s">
        <v>178</v>
      </c>
      <c r="Q4856" t="s">
        <v>82</v>
      </c>
      <c r="R4856" t="s">
        <v>57</v>
      </c>
      <c r="S4856" t="s">
        <v>11357</v>
      </c>
      <c r="U4856" t="s">
        <v>42</v>
      </c>
      <c r="W4856" t="s">
        <v>42</v>
      </c>
      <c r="AL4856" t="s">
        <v>43</v>
      </c>
    </row>
    <row r="4857" spans="1:38" x14ac:dyDescent="0.25">
      <c r="A4857">
        <v>4855</v>
      </c>
      <c r="B4857" t="s">
        <v>11358</v>
      </c>
      <c r="C4857" s="6" t="s">
        <v>5232</v>
      </c>
      <c r="D4857">
        <v>31</v>
      </c>
      <c r="E4857" t="s">
        <v>46</v>
      </c>
      <c r="F4857" t="s">
        <v>55</v>
      </c>
      <c r="G4857" t="s">
        <v>146</v>
      </c>
      <c r="H4857" t="s">
        <v>49</v>
      </c>
      <c r="I4857" t="s">
        <v>57</v>
      </c>
      <c r="J4857" t="s">
        <v>146</v>
      </c>
      <c r="K4857" t="s">
        <v>49</v>
      </c>
      <c r="L4857" t="s">
        <v>70</v>
      </c>
      <c r="O4857" t="s">
        <v>70</v>
      </c>
      <c r="S4857" t="s">
        <v>2563</v>
      </c>
      <c r="U4857" t="s">
        <v>42</v>
      </c>
      <c r="AA4857" t="s">
        <v>42</v>
      </c>
      <c r="AK4857" t="s">
        <v>42</v>
      </c>
      <c r="AL4857" t="s">
        <v>43</v>
      </c>
    </row>
    <row r="4858" spans="1:38" x14ac:dyDescent="0.25">
      <c r="A4858">
        <v>4856</v>
      </c>
      <c r="B4858" t="s">
        <v>11359</v>
      </c>
      <c r="C4858" s="6" t="s">
        <v>213</v>
      </c>
      <c r="D4858">
        <v>33</v>
      </c>
      <c r="E4858" t="s">
        <v>46</v>
      </c>
      <c r="F4858" t="s">
        <v>47</v>
      </c>
      <c r="G4858" t="s">
        <v>1097</v>
      </c>
      <c r="H4858" t="s">
        <v>142</v>
      </c>
      <c r="I4858" t="s">
        <v>57</v>
      </c>
      <c r="J4858" t="s">
        <v>1097</v>
      </c>
      <c r="K4858" t="s">
        <v>142</v>
      </c>
      <c r="L4858" t="s">
        <v>70</v>
      </c>
      <c r="N4858" t="s">
        <v>170</v>
      </c>
      <c r="O4858" t="s">
        <v>70</v>
      </c>
      <c r="P4858" t="s">
        <v>1097</v>
      </c>
      <c r="Q4858" t="s">
        <v>142</v>
      </c>
      <c r="R4858" t="s">
        <v>57</v>
      </c>
      <c r="S4858" t="s">
        <v>1774</v>
      </c>
      <c r="V4858" t="s">
        <v>42</v>
      </c>
      <c r="W4858" t="s">
        <v>42</v>
      </c>
      <c r="AL4858" t="s">
        <v>43</v>
      </c>
    </row>
    <row r="4859" spans="1:38" x14ac:dyDescent="0.25">
      <c r="A4859">
        <v>4857</v>
      </c>
      <c r="B4859" t="s">
        <v>11360</v>
      </c>
      <c r="C4859" s="6" t="s">
        <v>811</v>
      </c>
      <c r="D4859">
        <v>30</v>
      </c>
      <c r="E4859" t="s">
        <v>54</v>
      </c>
      <c r="F4859" t="s">
        <v>55</v>
      </c>
      <c r="G4859" t="s">
        <v>178</v>
      </c>
      <c r="H4859" t="s">
        <v>82</v>
      </c>
      <c r="I4859" t="s">
        <v>57</v>
      </c>
      <c r="J4859" t="s">
        <v>178</v>
      </c>
      <c r="K4859" t="s">
        <v>82</v>
      </c>
      <c r="L4859" t="s">
        <v>50</v>
      </c>
      <c r="O4859" t="s">
        <v>287</v>
      </c>
      <c r="P4859" t="s">
        <v>178</v>
      </c>
      <c r="Q4859" t="s">
        <v>82</v>
      </c>
      <c r="R4859" t="s">
        <v>57</v>
      </c>
      <c r="S4859" t="s">
        <v>9664</v>
      </c>
      <c r="U4859" t="s">
        <v>42</v>
      </c>
      <c r="AC4859" t="s">
        <v>42</v>
      </c>
      <c r="AK4859" t="s">
        <v>42</v>
      </c>
      <c r="AL4859" t="s">
        <v>43</v>
      </c>
    </row>
    <row r="4860" spans="1:38" x14ac:dyDescent="0.25">
      <c r="A4860">
        <v>4858</v>
      </c>
      <c r="B4860" t="s">
        <v>11361</v>
      </c>
      <c r="C4860" s="6" t="s">
        <v>2157</v>
      </c>
      <c r="D4860">
        <v>33</v>
      </c>
      <c r="E4860" t="s">
        <v>46</v>
      </c>
      <c r="F4860" t="s">
        <v>55</v>
      </c>
      <c r="G4860" t="s">
        <v>178</v>
      </c>
      <c r="H4860" t="s">
        <v>82</v>
      </c>
      <c r="I4860" t="s">
        <v>57</v>
      </c>
      <c r="J4860" t="s">
        <v>178</v>
      </c>
      <c r="K4860" t="s">
        <v>82</v>
      </c>
      <c r="L4860" t="s">
        <v>70</v>
      </c>
      <c r="N4860" t="s">
        <v>166</v>
      </c>
      <c r="O4860" t="s">
        <v>70</v>
      </c>
      <c r="P4860" t="s">
        <v>178</v>
      </c>
      <c r="Q4860" t="s">
        <v>82</v>
      </c>
      <c r="R4860" t="s">
        <v>57</v>
      </c>
      <c r="S4860" t="s">
        <v>11362</v>
      </c>
      <c r="W4860" t="s">
        <v>42</v>
      </c>
      <c r="AA4860" t="s">
        <v>42</v>
      </c>
      <c r="AL4860" t="s">
        <v>43</v>
      </c>
    </row>
    <row r="4861" spans="1:38" x14ac:dyDescent="0.25">
      <c r="A4861">
        <v>4859</v>
      </c>
      <c r="B4861" t="s">
        <v>11363</v>
      </c>
      <c r="C4861" s="6" t="s">
        <v>11364</v>
      </c>
      <c r="D4861">
        <v>54</v>
      </c>
      <c r="E4861" t="s">
        <v>46</v>
      </c>
      <c r="F4861" t="s">
        <v>47</v>
      </c>
      <c r="G4861" t="s">
        <v>146</v>
      </c>
      <c r="J4861" t="s">
        <v>146</v>
      </c>
      <c r="K4861" t="s">
        <v>49</v>
      </c>
      <c r="N4861" t="s">
        <v>59</v>
      </c>
      <c r="O4861" t="s">
        <v>70</v>
      </c>
      <c r="S4861" t="s">
        <v>51</v>
      </c>
      <c r="V4861" t="s">
        <v>42</v>
      </c>
      <c r="AL4861" t="s">
        <v>43</v>
      </c>
    </row>
    <row r="4862" spans="1:38" x14ac:dyDescent="0.25">
      <c r="A4862">
        <v>4860</v>
      </c>
      <c r="B4862" t="s">
        <v>11365</v>
      </c>
      <c r="C4862" s="6" t="s">
        <v>3508</v>
      </c>
      <c r="D4862">
        <v>56</v>
      </c>
      <c r="E4862" t="s">
        <v>46</v>
      </c>
      <c r="F4862" t="s">
        <v>47</v>
      </c>
      <c r="G4862" t="s">
        <v>146</v>
      </c>
      <c r="H4862" t="s">
        <v>49</v>
      </c>
      <c r="I4862" t="s">
        <v>57</v>
      </c>
      <c r="J4862" t="s">
        <v>146</v>
      </c>
      <c r="K4862" t="s">
        <v>49</v>
      </c>
      <c r="L4862" t="s">
        <v>70</v>
      </c>
      <c r="N4862" t="s">
        <v>59</v>
      </c>
      <c r="O4862" t="s">
        <v>70</v>
      </c>
      <c r="P4862" t="s">
        <v>146</v>
      </c>
      <c r="Q4862" t="s">
        <v>49</v>
      </c>
      <c r="S4862" t="s">
        <v>11366</v>
      </c>
      <c r="V4862" t="s">
        <v>42</v>
      </c>
      <c r="W4862" t="s">
        <v>42</v>
      </c>
      <c r="AA4862" t="s">
        <v>42</v>
      </c>
      <c r="AK4862" t="s">
        <v>42</v>
      </c>
      <c r="AL4862" t="s">
        <v>43</v>
      </c>
    </row>
    <row r="4863" spans="1:38" x14ac:dyDescent="0.25">
      <c r="A4863">
        <v>4861</v>
      </c>
      <c r="B4863" t="s">
        <v>11367</v>
      </c>
      <c r="C4863" s="6" t="s">
        <v>1177</v>
      </c>
      <c r="D4863">
        <v>44</v>
      </c>
      <c r="E4863" t="s">
        <v>46</v>
      </c>
      <c r="F4863" t="s">
        <v>55</v>
      </c>
      <c r="G4863" t="s">
        <v>93</v>
      </c>
      <c r="H4863" t="s">
        <v>93</v>
      </c>
      <c r="I4863" t="s">
        <v>57</v>
      </c>
      <c r="J4863" t="s">
        <v>93</v>
      </c>
      <c r="K4863" t="s">
        <v>93</v>
      </c>
      <c r="L4863" t="s">
        <v>34</v>
      </c>
      <c r="M4863" t="s">
        <v>11368</v>
      </c>
      <c r="N4863" t="s">
        <v>350</v>
      </c>
      <c r="O4863" t="s">
        <v>2582</v>
      </c>
      <c r="P4863" t="s">
        <v>93</v>
      </c>
      <c r="Q4863" t="s">
        <v>93</v>
      </c>
      <c r="S4863" t="s">
        <v>11369</v>
      </c>
      <c r="U4863" t="s">
        <v>42</v>
      </c>
      <c r="AA4863" t="s">
        <v>42</v>
      </c>
      <c r="AC4863" t="s">
        <v>42</v>
      </c>
      <c r="AK4863" t="s">
        <v>42</v>
      </c>
      <c r="AL4863" t="s">
        <v>43</v>
      </c>
    </row>
    <row r="4864" spans="1:38" x14ac:dyDescent="0.25">
      <c r="A4864">
        <v>4862</v>
      </c>
      <c r="B4864" t="s">
        <v>11370</v>
      </c>
      <c r="C4864" s="6" t="s">
        <v>141</v>
      </c>
      <c r="D4864">
        <v>56</v>
      </c>
      <c r="E4864" t="s">
        <v>46</v>
      </c>
      <c r="F4864" t="s">
        <v>55</v>
      </c>
      <c r="J4864" t="s">
        <v>146</v>
      </c>
      <c r="L4864" t="s">
        <v>34</v>
      </c>
      <c r="M4864" t="s">
        <v>531</v>
      </c>
      <c r="N4864" t="s">
        <v>59</v>
      </c>
      <c r="O4864" t="s">
        <v>110</v>
      </c>
      <c r="P4864" t="s">
        <v>146</v>
      </c>
      <c r="S4864" t="s">
        <v>5445</v>
      </c>
      <c r="W4864" t="s">
        <v>42</v>
      </c>
      <c r="AK4864" t="s">
        <v>42</v>
      </c>
      <c r="AL4864" t="s">
        <v>43</v>
      </c>
    </row>
    <row r="4865" spans="1:38" x14ac:dyDescent="0.25">
      <c r="A4865">
        <v>4863</v>
      </c>
      <c r="B4865" t="s">
        <v>11371</v>
      </c>
      <c r="C4865" s="6" t="s">
        <v>2594</v>
      </c>
      <c r="D4865">
        <v>43</v>
      </c>
      <c r="E4865" t="s">
        <v>54</v>
      </c>
      <c r="F4865" t="s">
        <v>55</v>
      </c>
      <c r="G4865" t="s">
        <v>165</v>
      </c>
      <c r="H4865" t="s">
        <v>93</v>
      </c>
      <c r="I4865" t="s">
        <v>57</v>
      </c>
      <c r="J4865" t="s">
        <v>165</v>
      </c>
      <c r="K4865" t="s">
        <v>93</v>
      </c>
      <c r="L4865" t="s">
        <v>70</v>
      </c>
      <c r="N4865" t="s">
        <v>166</v>
      </c>
      <c r="O4865" t="s">
        <v>70</v>
      </c>
      <c r="P4865" t="s">
        <v>165</v>
      </c>
      <c r="Q4865" t="s">
        <v>93</v>
      </c>
      <c r="S4865" t="s">
        <v>11372</v>
      </c>
      <c r="W4865" t="s">
        <v>42</v>
      </c>
      <c r="AA4865" t="s">
        <v>42</v>
      </c>
      <c r="AK4865" t="s">
        <v>42</v>
      </c>
      <c r="AL4865" t="s">
        <v>43</v>
      </c>
    </row>
    <row r="4866" spans="1:38" x14ac:dyDescent="0.25">
      <c r="A4866">
        <v>4864</v>
      </c>
      <c r="B4866" t="s">
        <v>11373</v>
      </c>
      <c r="C4866" s="6" t="s">
        <v>3467</v>
      </c>
      <c r="D4866">
        <v>27</v>
      </c>
      <c r="E4866" t="s">
        <v>54</v>
      </c>
      <c r="F4866" t="s">
        <v>55</v>
      </c>
      <c r="G4866" t="s">
        <v>81</v>
      </c>
      <c r="H4866" t="s">
        <v>82</v>
      </c>
      <c r="J4866" t="s">
        <v>503</v>
      </c>
      <c r="K4866" t="s">
        <v>82</v>
      </c>
      <c r="L4866" t="s">
        <v>50</v>
      </c>
      <c r="N4866" t="s">
        <v>5956</v>
      </c>
      <c r="O4866" t="s">
        <v>70</v>
      </c>
      <c r="S4866" t="s">
        <v>11374</v>
      </c>
      <c r="Y4866" t="s">
        <v>42</v>
      </c>
      <c r="AA4866" t="s">
        <v>42</v>
      </c>
      <c r="AL4866" t="s">
        <v>43</v>
      </c>
    </row>
    <row r="4867" spans="1:38" x14ac:dyDescent="0.25">
      <c r="A4867">
        <v>4865</v>
      </c>
      <c r="B4867" t="s">
        <v>11375</v>
      </c>
      <c r="C4867" s="6" t="s">
        <v>2783</v>
      </c>
      <c r="D4867">
        <v>58</v>
      </c>
      <c r="E4867" t="s">
        <v>46</v>
      </c>
      <c r="F4867" t="s">
        <v>55</v>
      </c>
      <c r="G4867" t="s">
        <v>81</v>
      </c>
      <c r="H4867" t="s">
        <v>82</v>
      </c>
      <c r="I4867" t="s">
        <v>57</v>
      </c>
      <c r="J4867" t="s">
        <v>81</v>
      </c>
      <c r="K4867" t="s">
        <v>82</v>
      </c>
      <c r="L4867" t="s">
        <v>70</v>
      </c>
      <c r="N4867" t="s">
        <v>350</v>
      </c>
      <c r="O4867" t="s">
        <v>70</v>
      </c>
      <c r="P4867" t="s">
        <v>81</v>
      </c>
      <c r="Q4867" t="s">
        <v>82</v>
      </c>
      <c r="S4867" t="s">
        <v>11376</v>
      </c>
      <c r="T4867" t="s">
        <v>2242</v>
      </c>
      <c r="W4867" t="s">
        <v>42</v>
      </c>
      <c r="X4867" t="s">
        <v>42</v>
      </c>
      <c r="AC4867" t="s">
        <v>42</v>
      </c>
      <c r="AK4867" t="s">
        <v>42</v>
      </c>
      <c r="AL4867" t="s">
        <v>43</v>
      </c>
    </row>
    <row r="4868" spans="1:38" x14ac:dyDescent="0.25">
      <c r="A4868">
        <v>4866</v>
      </c>
      <c r="B4868" t="s">
        <v>11377</v>
      </c>
      <c r="C4868" s="6" t="s">
        <v>3498</v>
      </c>
      <c r="D4868">
        <v>55</v>
      </c>
      <c r="E4868" t="s">
        <v>46</v>
      </c>
      <c r="F4868" t="s">
        <v>55</v>
      </c>
      <c r="J4868" t="s">
        <v>1804</v>
      </c>
      <c r="L4868" t="s">
        <v>34</v>
      </c>
      <c r="M4868" t="s">
        <v>11378</v>
      </c>
      <c r="N4868" t="s">
        <v>69</v>
      </c>
      <c r="O4868" t="s">
        <v>298</v>
      </c>
      <c r="P4868" t="s">
        <v>82</v>
      </c>
      <c r="S4868" t="s">
        <v>11379</v>
      </c>
      <c r="U4868" t="s">
        <v>42</v>
      </c>
      <c r="AA4868" t="s">
        <v>42</v>
      </c>
      <c r="AB4868" t="s">
        <v>42</v>
      </c>
      <c r="AK4868" t="s">
        <v>42</v>
      </c>
      <c r="AL4868" t="s">
        <v>43</v>
      </c>
    </row>
    <row r="4869" spans="1:38" x14ac:dyDescent="0.25">
      <c r="A4869">
        <v>4867</v>
      </c>
      <c r="B4869" t="s">
        <v>11380</v>
      </c>
      <c r="C4869" s="6" t="s">
        <v>3187</v>
      </c>
      <c r="D4869">
        <v>55</v>
      </c>
      <c r="E4869" t="s">
        <v>54</v>
      </c>
      <c r="F4869" t="s">
        <v>55</v>
      </c>
      <c r="G4869" t="s">
        <v>97</v>
      </c>
      <c r="H4869" t="s">
        <v>82</v>
      </c>
      <c r="I4869" t="s">
        <v>57</v>
      </c>
      <c r="J4869" t="s">
        <v>97</v>
      </c>
      <c r="K4869" t="s">
        <v>82</v>
      </c>
      <c r="L4869" t="s">
        <v>70</v>
      </c>
      <c r="N4869" t="s">
        <v>170</v>
      </c>
      <c r="O4869" t="s">
        <v>70</v>
      </c>
      <c r="P4869" t="s">
        <v>97</v>
      </c>
      <c r="Q4869" t="s">
        <v>82</v>
      </c>
      <c r="R4869" t="s">
        <v>57</v>
      </c>
      <c r="S4869" t="s">
        <v>11381</v>
      </c>
      <c r="V4869" t="s">
        <v>42</v>
      </c>
      <c r="W4869" t="s">
        <v>42</v>
      </c>
      <c r="AL4869" t="s">
        <v>43</v>
      </c>
    </row>
    <row r="4870" spans="1:38" x14ac:dyDescent="0.25">
      <c r="A4870">
        <v>4868</v>
      </c>
      <c r="B4870" t="s">
        <v>11382</v>
      </c>
      <c r="C4870" s="6" t="s">
        <v>3661</v>
      </c>
      <c r="D4870">
        <v>53</v>
      </c>
      <c r="E4870" t="s">
        <v>46</v>
      </c>
      <c r="F4870" t="s">
        <v>47</v>
      </c>
      <c r="G4870" t="s">
        <v>93</v>
      </c>
      <c r="H4870" t="s">
        <v>93</v>
      </c>
      <c r="J4870" t="s">
        <v>93</v>
      </c>
      <c r="K4870" t="s">
        <v>93</v>
      </c>
      <c r="L4870" t="s">
        <v>70</v>
      </c>
      <c r="N4870" t="s">
        <v>170</v>
      </c>
      <c r="O4870" t="s">
        <v>70</v>
      </c>
      <c r="S4870" t="s">
        <v>994</v>
      </c>
      <c r="V4870" t="s">
        <v>42</v>
      </c>
      <c r="AL4870" t="s">
        <v>43</v>
      </c>
    </row>
    <row r="4871" spans="1:38" x14ac:dyDescent="0.25">
      <c r="A4871">
        <v>4869</v>
      </c>
      <c r="B4871" t="s">
        <v>11383</v>
      </c>
      <c r="C4871" s="6" t="s">
        <v>8353</v>
      </c>
      <c r="D4871">
        <v>45</v>
      </c>
      <c r="E4871" t="s">
        <v>46</v>
      </c>
      <c r="F4871" t="s">
        <v>55</v>
      </c>
      <c r="G4871" t="s">
        <v>1804</v>
      </c>
      <c r="H4871" t="s">
        <v>82</v>
      </c>
      <c r="J4871" t="s">
        <v>1804</v>
      </c>
      <c r="K4871" t="s">
        <v>82</v>
      </c>
      <c r="L4871" t="s">
        <v>34</v>
      </c>
      <c r="M4871" t="s">
        <v>11384</v>
      </c>
      <c r="N4871" t="s">
        <v>170</v>
      </c>
      <c r="O4871" t="s">
        <v>34</v>
      </c>
      <c r="S4871" t="s">
        <v>11385</v>
      </c>
      <c r="U4871" t="s">
        <v>42</v>
      </c>
      <c r="V4871" t="s">
        <v>42</v>
      </c>
      <c r="AA4871" t="s">
        <v>42</v>
      </c>
      <c r="AL4871" t="s">
        <v>43</v>
      </c>
    </row>
    <row r="4872" spans="1:38" x14ac:dyDescent="0.25">
      <c r="A4872">
        <v>4870</v>
      </c>
      <c r="B4872" t="s">
        <v>11386</v>
      </c>
      <c r="C4872" s="6" t="s">
        <v>3555</v>
      </c>
      <c r="D4872">
        <v>38</v>
      </c>
      <c r="E4872" t="s">
        <v>46</v>
      </c>
      <c r="F4872" t="s">
        <v>55</v>
      </c>
      <c r="G4872" t="s">
        <v>1731</v>
      </c>
      <c r="H4872" t="s">
        <v>93</v>
      </c>
      <c r="I4872" t="s">
        <v>57</v>
      </c>
      <c r="J4872" t="s">
        <v>208</v>
      </c>
      <c r="K4872" t="s">
        <v>93</v>
      </c>
      <c r="L4872" t="s">
        <v>50</v>
      </c>
      <c r="N4872" t="s">
        <v>59</v>
      </c>
      <c r="O4872" t="s">
        <v>70</v>
      </c>
      <c r="P4872" t="s">
        <v>1731</v>
      </c>
      <c r="Q4872" t="s">
        <v>93</v>
      </c>
      <c r="S4872" t="s">
        <v>11387</v>
      </c>
      <c r="U4872" t="s">
        <v>42</v>
      </c>
      <c r="W4872" t="s">
        <v>42</v>
      </c>
      <c r="AK4872" t="s">
        <v>42</v>
      </c>
      <c r="AL4872" t="s">
        <v>43</v>
      </c>
    </row>
    <row r="4873" spans="1:38" x14ac:dyDescent="0.25">
      <c r="A4873">
        <v>4871</v>
      </c>
      <c r="B4873" t="s">
        <v>11388</v>
      </c>
      <c r="C4873" s="6" t="s">
        <v>8792</v>
      </c>
      <c r="D4873">
        <v>44</v>
      </c>
      <c r="E4873" t="s">
        <v>46</v>
      </c>
      <c r="F4873" t="s">
        <v>55</v>
      </c>
      <c r="G4873" t="s">
        <v>1500</v>
      </c>
      <c r="H4873" t="s">
        <v>82</v>
      </c>
      <c r="I4873" t="s">
        <v>57</v>
      </c>
      <c r="J4873" t="s">
        <v>1500</v>
      </c>
      <c r="K4873" t="s">
        <v>82</v>
      </c>
      <c r="L4873" t="s">
        <v>70</v>
      </c>
      <c r="N4873" t="s">
        <v>59</v>
      </c>
      <c r="O4873" t="s">
        <v>70</v>
      </c>
      <c r="P4873" t="s">
        <v>1500</v>
      </c>
      <c r="Q4873" t="s">
        <v>82</v>
      </c>
      <c r="S4873" t="s">
        <v>5711</v>
      </c>
      <c r="V4873" t="s">
        <v>42</v>
      </c>
      <c r="W4873" t="s">
        <v>42</v>
      </c>
      <c r="AA4873" t="s">
        <v>42</v>
      </c>
      <c r="AK4873" t="s">
        <v>42</v>
      </c>
      <c r="AL4873" t="s">
        <v>43</v>
      </c>
    </row>
    <row r="4874" spans="1:38" x14ac:dyDescent="0.25">
      <c r="A4874">
        <v>4872</v>
      </c>
      <c r="B4874" t="s">
        <v>11389</v>
      </c>
      <c r="C4874" s="6" t="s">
        <v>1525</v>
      </c>
      <c r="D4874">
        <v>54</v>
      </c>
      <c r="E4874" t="s">
        <v>46</v>
      </c>
      <c r="F4874" t="s">
        <v>55</v>
      </c>
      <c r="J4874" t="s">
        <v>58</v>
      </c>
      <c r="K4874" t="s">
        <v>49</v>
      </c>
      <c r="L4874" t="s">
        <v>34</v>
      </c>
      <c r="M4874" t="s">
        <v>4802</v>
      </c>
      <c r="N4874" t="s">
        <v>102</v>
      </c>
      <c r="O4874" t="s">
        <v>34</v>
      </c>
      <c r="S4874" t="s">
        <v>659</v>
      </c>
      <c r="U4874" t="s">
        <v>42</v>
      </c>
      <c r="V4874" t="s">
        <v>42</v>
      </c>
      <c r="AL4874" t="s">
        <v>43</v>
      </c>
    </row>
    <row r="4875" spans="1:38" x14ac:dyDescent="0.25">
      <c r="A4875">
        <v>4873</v>
      </c>
      <c r="B4875" t="s">
        <v>11390</v>
      </c>
      <c r="C4875" s="6" t="s">
        <v>3063</v>
      </c>
      <c r="D4875">
        <v>61</v>
      </c>
      <c r="E4875" t="s">
        <v>46</v>
      </c>
      <c r="F4875" t="s">
        <v>55</v>
      </c>
      <c r="G4875" t="s">
        <v>93</v>
      </c>
      <c r="H4875" t="s">
        <v>93</v>
      </c>
      <c r="I4875" t="s">
        <v>57</v>
      </c>
      <c r="J4875" t="s">
        <v>93</v>
      </c>
      <c r="K4875" t="s">
        <v>93</v>
      </c>
      <c r="L4875" t="s">
        <v>70</v>
      </c>
      <c r="N4875" t="s">
        <v>170</v>
      </c>
      <c r="O4875" t="s">
        <v>70</v>
      </c>
      <c r="P4875" t="s">
        <v>93</v>
      </c>
      <c r="Q4875" t="s">
        <v>93</v>
      </c>
      <c r="S4875" t="s">
        <v>11391</v>
      </c>
      <c r="U4875" t="s">
        <v>42</v>
      </c>
      <c r="W4875" t="s">
        <v>42</v>
      </c>
      <c r="X4875" t="s">
        <v>42</v>
      </c>
      <c r="AK4875" t="s">
        <v>42</v>
      </c>
      <c r="AL4875" t="s">
        <v>43</v>
      </c>
    </row>
    <row r="4876" spans="1:38" x14ac:dyDescent="0.25">
      <c r="A4876">
        <v>4874</v>
      </c>
      <c r="B4876" t="s">
        <v>11392</v>
      </c>
      <c r="C4876" s="6" t="s">
        <v>1535</v>
      </c>
      <c r="D4876">
        <v>41</v>
      </c>
      <c r="E4876" t="s">
        <v>54</v>
      </c>
      <c r="F4876" t="s">
        <v>55</v>
      </c>
      <c r="G4876" t="s">
        <v>208</v>
      </c>
      <c r="H4876" t="s">
        <v>93</v>
      </c>
      <c r="I4876" t="s">
        <v>57</v>
      </c>
      <c r="J4876" t="s">
        <v>208</v>
      </c>
      <c r="K4876" t="s">
        <v>93</v>
      </c>
      <c r="L4876" t="s">
        <v>50</v>
      </c>
      <c r="N4876" t="s">
        <v>11393</v>
      </c>
      <c r="O4876" t="s">
        <v>171</v>
      </c>
      <c r="P4876" t="s">
        <v>208</v>
      </c>
      <c r="Q4876" t="s">
        <v>93</v>
      </c>
      <c r="S4876" t="s">
        <v>11394</v>
      </c>
      <c r="AL4876" t="s">
        <v>43</v>
      </c>
    </row>
    <row r="4877" spans="1:38" x14ac:dyDescent="0.25">
      <c r="A4877">
        <v>4875</v>
      </c>
      <c r="B4877" t="s">
        <v>11395</v>
      </c>
      <c r="C4877" s="6" t="s">
        <v>8141</v>
      </c>
      <c r="D4877">
        <v>52</v>
      </c>
      <c r="E4877" t="s">
        <v>46</v>
      </c>
      <c r="F4877" t="s">
        <v>55</v>
      </c>
      <c r="G4877" t="s">
        <v>447</v>
      </c>
      <c r="H4877" t="s">
        <v>82</v>
      </c>
      <c r="I4877" t="s">
        <v>57</v>
      </c>
      <c r="J4877" t="s">
        <v>447</v>
      </c>
      <c r="K4877" t="s">
        <v>82</v>
      </c>
      <c r="L4877" t="s">
        <v>50</v>
      </c>
      <c r="N4877" t="s">
        <v>170</v>
      </c>
      <c r="O4877" t="s">
        <v>800</v>
      </c>
      <c r="P4877" t="s">
        <v>61</v>
      </c>
      <c r="R4877" t="s">
        <v>57</v>
      </c>
      <c r="S4877" t="s">
        <v>11396</v>
      </c>
      <c r="V4877" t="s">
        <v>42</v>
      </c>
      <c r="W4877" t="s">
        <v>42</v>
      </c>
      <c r="X4877" t="s">
        <v>42</v>
      </c>
      <c r="AA4877" t="s">
        <v>42</v>
      </c>
      <c r="AL4877" t="s">
        <v>43</v>
      </c>
    </row>
    <row r="4878" spans="1:38" x14ac:dyDescent="0.25">
      <c r="A4878">
        <v>4876</v>
      </c>
      <c r="B4878" t="s">
        <v>11397</v>
      </c>
      <c r="C4878" s="6" t="s">
        <v>3549</v>
      </c>
      <c r="D4878">
        <v>25</v>
      </c>
      <c r="E4878" t="s">
        <v>54</v>
      </c>
      <c r="F4878" t="s">
        <v>55</v>
      </c>
      <c r="G4878" t="s">
        <v>150</v>
      </c>
      <c r="H4878" t="s">
        <v>93</v>
      </c>
      <c r="I4878" t="s">
        <v>57</v>
      </c>
      <c r="J4878" t="s">
        <v>146</v>
      </c>
      <c r="K4878" t="s">
        <v>49</v>
      </c>
      <c r="L4878" t="s">
        <v>34</v>
      </c>
      <c r="O4878" t="s">
        <v>287</v>
      </c>
      <c r="S4878" t="s">
        <v>11398</v>
      </c>
      <c r="U4878" t="s">
        <v>42</v>
      </c>
      <c r="AK4878" t="s">
        <v>42</v>
      </c>
      <c r="AL4878" t="s">
        <v>43</v>
      </c>
    </row>
    <row r="4879" spans="1:38" x14ac:dyDescent="0.25">
      <c r="A4879">
        <v>4877</v>
      </c>
      <c r="B4879" t="s">
        <v>11399</v>
      </c>
      <c r="C4879" s="6" t="s">
        <v>780</v>
      </c>
      <c r="D4879">
        <v>37</v>
      </c>
      <c r="E4879" t="s">
        <v>46</v>
      </c>
      <c r="F4879" t="s">
        <v>47</v>
      </c>
      <c r="G4879" t="s">
        <v>146</v>
      </c>
      <c r="H4879" t="s">
        <v>49</v>
      </c>
      <c r="I4879" t="s">
        <v>57</v>
      </c>
      <c r="J4879" t="s">
        <v>146</v>
      </c>
      <c r="K4879" t="s">
        <v>49</v>
      </c>
      <c r="L4879" t="s">
        <v>70</v>
      </c>
      <c r="N4879" t="s">
        <v>166</v>
      </c>
      <c r="O4879" t="s">
        <v>70</v>
      </c>
      <c r="P4879" t="s">
        <v>146</v>
      </c>
      <c r="Q4879" t="s">
        <v>49</v>
      </c>
      <c r="S4879" t="s">
        <v>11400</v>
      </c>
      <c r="U4879" t="s">
        <v>42</v>
      </c>
      <c r="V4879" t="s">
        <v>42</v>
      </c>
      <c r="W4879" t="s">
        <v>42</v>
      </c>
      <c r="AF4879" t="s">
        <v>42</v>
      </c>
      <c r="AK4879" t="s">
        <v>42</v>
      </c>
      <c r="AL4879" t="s">
        <v>43</v>
      </c>
    </row>
    <row r="4880" spans="1:38" x14ac:dyDescent="0.25">
      <c r="A4880">
        <v>4878</v>
      </c>
      <c r="B4880" t="s">
        <v>11401</v>
      </c>
      <c r="C4880" s="6" t="s">
        <v>3123</v>
      </c>
      <c r="D4880">
        <v>50</v>
      </c>
      <c r="E4880" t="s">
        <v>46</v>
      </c>
      <c r="F4880" t="s">
        <v>47</v>
      </c>
      <c r="G4880" t="s">
        <v>82</v>
      </c>
      <c r="H4880" t="s">
        <v>82</v>
      </c>
      <c r="I4880" t="s">
        <v>57</v>
      </c>
      <c r="J4880" t="s">
        <v>82</v>
      </c>
      <c r="K4880" t="s">
        <v>82</v>
      </c>
      <c r="L4880" t="s">
        <v>50</v>
      </c>
      <c r="N4880" t="s">
        <v>59</v>
      </c>
      <c r="O4880" t="s">
        <v>70</v>
      </c>
      <c r="P4880" t="s">
        <v>82</v>
      </c>
      <c r="Q4880" t="s">
        <v>82</v>
      </c>
      <c r="R4880" t="s">
        <v>57</v>
      </c>
      <c r="S4880" t="s">
        <v>4634</v>
      </c>
      <c r="V4880" t="s">
        <v>42</v>
      </c>
      <c r="W4880" t="s">
        <v>42</v>
      </c>
      <c r="X4880" t="s">
        <v>42</v>
      </c>
      <c r="AA4880" t="s">
        <v>42</v>
      </c>
      <c r="AL4880" t="s">
        <v>43</v>
      </c>
    </row>
    <row r="4881" spans="1:38" x14ac:dyDescent="0.25">
      <c r="A4881">
        <v>4879</v>
      </c>
      <c r="B4881" t="s">
        <v>11402</v>
      </c>
      <c r="C4881" s="6" t="s">
        <v>8875</v>
      </c>
      <c r="D4881">
        <v>26</v>
      </c>
      <c r="E4881" t="s">
        <v>54</v>
      </c>
      <c r="F4881" t="s">
        <v>55</v>
      </c>
      <c r="J4881" t="s">
        <v>2153</v>
      </c>
      <c r="K4881" t="s">
        <v>82</v>
      </c>
      <c r="L4881" t="s">
        <v>34</v>
      </c>
      <c r="N4881" t="s">
        <v>59</v>
      </c>
      <c r="O4881" t="s">
        <v>34</v>
      </c>
      <c r="P4881" t="s">
        <v>2153</v>
      </c>
      <c r="Q4881" t="s">
        <v>82</v>
      </c>
      <c r="S4881" t="s">
        <v>3509</v>
      </c>
      <c r="V4881" t="s">
        <v>42</v>
      </c>
      <c r="W4881" t="s">
        <v>42</v>
      </c>
      <c r="AK4881" t="s">
        <v>42</v>
      </c>
      <c r="AL4881" t="s">
        <v>43</v>
      </c>
    </row>
    <row r="4882" spans="1:38" x14ac:dyDescent="0.25">
      <c r="A4882">
        <v>4880</v>
      </c>
      <c r="B4882" t="s">
        <v>11403</v>
      </c>
      <c r="C4882" s="6" t="s">
        <v>11404</v>
      </c>
      <c r="D4882">
        <v>29</v>
      </c>
      <c r="E4882" t="s">
        <v>46</v>
      </c>
      <c r="F4882" t="s">
        <v>55</v>
      </c>
      <c r="G4882" t="s">
        <v>58</v>
      </c>
      <c r="H4882" t="s">
        <v>49</v>
      </c>
      <c r="J4882" t="s">
        <v>58</v>
      </c>
      <c r="K4882" t="s">
        <v>49</v>
      </c>
      <c r="L4882" t="s">
        <v>70</v>
      </c>
      <c r="N4882" t="s">
        <v>88</v>
      </c>
      <c r="O4882" t="s">
        <v>70</v>
      </c>
      <c r="S4882" t="s">
        <v>89</v>
      </c>
      <c r="U4882" t="s">
        <v>42</v>
      </c>
      <c r="AL4882" t="s">
        <v>43</v>
      </c>
    </row>
    <row r="4883" spans="1:38" x14ac:dyDescent="0.25">
      <c r="A4883">
        <v>4881</v>
      </c>
      <c r="B4883" t="s">
        <v>11405</v>
      </c>
      <c r="C4883" s="6" t="s">
        <v>11406</v>
      </c>
      <c r="D4883">
        <v>40</v>
      </c>
      <c r="E4883" t="s">
        <v>46</v>
      </c>
      <c r="F4883" t="s">
        <v>106</v>
      </c>
      <c r="G4883" t="s">
        <v>82</v>
      </c>
      <c r="H4883" t="s">
        <v>82</v>
      </c>
      <c r="J4883" t="s">
        <v>82</v>
      </c>
      <c r="K4883" t="s">
        <v>82</v>
      </c>
      <c r="L4883" t="s">
        <v>70</v>
      </c>
      <c r="N4883" t="s">
        <v>83</v>
      </c>
      <c r="O4883" t="s">
        <v>70</v>
      </c>
      <c r="S4883" t="s">
        <v>51</v>
      </c>
      <c r="V4883" t="s">
        <v>42</v>
      </c>
      <c r="AL4883" t="s">
        <v>43</v>
      </c>
    </row>
    <row r="4884" spans="1:38" x14ac:dyDescent="0.25">
      <c r="A4884">
        <v>4882</v>
      </c>
      <c r="B4884" t="s">
        <v>11407</v>
      </c>
      <c r="C4884" s="6" t="s">
        <v>3097</v>
      </c>
      <c r="D4884">
        <v>34</v>
      </c>
      <c r="E4884" t="s">
        <v>54</v>
      </c>
      <c r="F4884" t="s">
        <v>55</v>
      </c>
      <c r="G4884" t="s">
        <v>81</v>
      </c>
      <c r="H4884" t="s">
        <v>82</v>
      </c>
      <c r="I4884" t="s">
        <v>57</v>
      </c>
      <c r="J4884" t="s">
        <v>81</v>
      </c>
      <c r="K4884" t="s">
        <v>82</v>
      </c>
      <c r="L4884" t="s">
        <v>70</v>
      </c>
      <c r="N4884" t="s">
        <v>5154</v>
      </c>
      <c r="O4884" t="s">
        <v>70</v>
      </c>
      <c r="P4884" t="s">
        <v>81</v>
      </c>
      <c r="Q4884" t="s">
        <v>82</v>
      </c>
      <c r="S4884" t="s">
        <v>11408</v>
      </c>
      <c r="W4884" t="s">
        <v>42</v>
      </c>
      <c r="AC4884" t="s">
        <v>42</v>
      </c>
      <c r="AE4884" t="s">
        <v>42</v>
      </c>
      <c r="AK4884" t="s">
        <v>42</v>
      </c>
      <c r="AL4884" t="s">
        <v>43</v>
      </c>
    </row>
    <row r="4885" spans="1:38" x14ac:dyDescent="0.25">
      <c r="A4885">
        <v>4883</v>
      </c>
      <c r="B4885" t="s">
        <v>11409</v>
      </c>
      <c r="C4885" s="6" t="s">
        <v>11410</v>
      </c>
      <c r="D4885">
        <v>34</v>
      </c>
      <c r="E4885" t="s">
        <v>46</v>
      </c>
      <c r="F4885" t="s">
        <v>47</v>
      </c>
      <c r="G4885" t="s">
        <v>93</v>
      </c>
      <c r="H4885" t="s">
        <v>93</v>
      </c>
      <c r="I4885" t="s">
        <v>57</v>
      </c>
      <c r="J4885" t="s">
        <v>93</v>
      </c>
      <c r="K4885" t="s">
        <v>93</v>
      </c>
      <c r="L4885" t="s">
        <v>50</v>
      </c>
      <c r="N4885" t="s">
        <v>350</v>
      </c>
      <c r="O4885" t="s">
        <v>1885</v>
      </c>
      <c r="P4885" t="s">
        <v>92</v>
      </c>
      <c r="Q4885" t="s">
        <v>93</v>
      </c>
      <c r="S4885" t="s">
        <v>11411</v>
      </c>
      <c r="U4885" t="s">
        <v>42</v>
      </c>
      <c r="W4885" t="s">
        <v>42</v>
      </c>
      <c r="AA4885" t="s">
        <v>42</v>
      </c>
      <c r="AI4885" t="s">
        <v>713</v>
      </c>
      <c r="AK4885" t="s">
        <v>42</v>
      </c>
      <c r="AL4885" t="s">
        <v>43</v>
      </c>
    </row>
    <row r="4886" spans="1:38" x14ac:dyDescent="0.25">
      <c r="A4886">
        <v>4884</v>
      </c>
      <c r="B4886" t="s">
        <v>11412</v>
      </c>
      <c r="C4886" s="6" t="s">
        <v>2224</v>
      </c>
      <c r="D4886">
        <v>25</v>
      </c>
      <c r="E4886" t="s">
        <v>46</v>
      </c>
      <c r="F4886" t="s">
        <v>55</v>
      </c>
      <c r="G4886" t="s">
        <v>49</v>
      </c>
      <c r="H4886" t="s">
        <v>49</v>
      </c>
      <c r="I4886" t="s">
        <v>57</v>
      </c>
      <c r="J4886" t="s">
        <v>146</v>
      </c>
      <c r="K4886" t="s">
        <v>49</v>
      </c>
      <c r="L4886" t="s">
        <v>50</v>
      </c>
      <c r="N4886" t="s">
        <v>11413</v>
      </c>
      <c r="O4886" t="s">
        <v>70</v>
      </c>
      <c r="P4886" t="s">
        <v>49</v>
      </c>
      <c r="Q4886" t="s">
        <v>49</v>
      </c>
      <c r="R4886" t="s">
        <v>57</v>
      </c>
      <c r="S4886" t="s">
        <v>11414</v>
      </c>
      <c r="AC4886" t="s">
        <v>42</v>
      </c>
      <c r="AL4886" t="s">
        <v>43</v>
      </c>
    </row>
    <row r="4887" spans="1:38" x14ac:dyDescent="0.25">
      <c r="A4887">
        <v>4885</v>
      </c>
      <c r="B4887" t="s">
        <v>11415</v>
      </c>
      <c r="C4887" s="6" t="s">
        <v>11416</v>
      </c>
      <c r="D4887">
        <v>32</v>
      </c>
      <c r="E4887" t="s">
        <v>46</v>
      </c>
      <c r="F4887" t="s">
        <v>55</v>
      </c>
      <c r="G4887" t="s">
        <v>460</v>
      </c>
      <c r="H4887" t="s">
        <v>93</v>
      </c>
      <c r="I4887" t="s">
        <v>57</v>
      </c>
      <c r="J4887" t="s">
        <v>146</v>
      </c>
      <c r="L4887" t="s">
        <v>50</v>
      </c>
      <c r="N4887" t="s">
        <v>59</v>
      </c>
      <c r="O4887" t="s">
        <v>1796</v>
      </c>
      <c r="P4887" t="s">
        <v>146</v>
      </c>
      <c r="S4887" t="s">
        <v>538</v>
      </c>
      <c r="U4887" t="s">
        <v>42</v>
      </c>
      <c r="AK4887" t="s">
        <v>42</v>
      </c>
      <c r="AL4887" t="s">
        <v>43</v>
      </c>
    </row>
    <row r="4888" spans="1:38" x14ac:dyDescent="0.25">
      <c r="A4888">
        <v>4886</v>
      </c>
      <c r="B4888" t="s">
        <v>11417</v>
      </c>
      <c r="C4888" s="6" t="s">
        <v>11418</v>
      </c>
      <c r="D4888">
        <v>34</v>
      </c>
      <c r="E4888" t="s">
        <v>46</v>
      </c>
      <c r="F4888" t="s">
        <v>55</v>
      </c>
      <c r="G4888" t="s">
        <v>165</v>
      </c>
      <c r="H4888" t="s">
        <v>93</v>
      </c>
      <c r="J4888" t="s">
        <v>165</v>
      </c>
      <c r="K4888" t="s">
        <v>93</v>
      </c>
      <c r="L4888" t="s">
        <v>70</v>
      </c>
      <c r="N4888" t="s">
        <v>2614</v>
      </c>
      <c r="O4888" t="s">
        <v>70</v>
      </c>
      <c r="S4888" t="s">
        <v>9448</v>
      </c>
      <c r="U4888" t="s">
        <v>42</v>
      </c>
      <c r="AA4888" t="s">
        <v>42</v>
      </c>
      <c r="AL4888" t="s">
        <v>43</v>
      </c>
    </row>
    <row r="4889" spans="1:38" x14ac:dyDescent="0.25">
      <c r="A4889">
        <v>4887</v>
      </c>
      <c r="B4889" t="s">
        <v>11419</v>
      </c>
      <c r="C4889" s="6" t="s">
        <v>223</v>
      </c>
      <c r="O4889" t="s">
        <v>2371</v>
      </c>
      <c r="P4889" t="s">
        <v>3487</v>
      </c>
      <c r="Q4889" t="s">
        <v>142</v>
      </c>
      <c r="R4889" t="s">
        <v>57</v>
      </c>
      <c r="S4889" t="s">
        <v>11420</v>
      </c>
      <c r="W4889" t="s">
        <v>42</v>
      </c>
      <c r="AK4889" t="s">
        <v>42</v>
      </c>
    </row>
    <row r="4890" spans="1:38" x14ac:dyDescent="0.25">
      <c r="A4890">
        <v>4888</v>
      </c>
      <c r="B4890" t="s">
        <v>11421</v>
      </c>
      <c r="C4890" s="6" t="s">
        <v>11422</v>
      </c>
      <c r="D4890">
        <v>51</v>
      </c>
      <c r="E4890" t="s">
        <v>54</v>
      </c>
      <c r="F4890" t="s">
        <v>55</v>
      </c>
      <c r="G4890" t="s">
        <v>49</v>
      </c>
      <c r="H4890" t="s">
        <v>49</v>
      </c>
      <c r="J4890" t="s">
        <v>146</v>
      </c>
      <c r="K4890" t="s">
        <v>49</v>
      </c>
      <c r="L4890" t="s">
        <v>50</v>
      </c>
      <c r="N4890" t="s">
        <v>102</v>
      </c>
      <c r="O4890" t="s">
        <v>70</v>
      </c>
      <c r="S4890" t="s">
        <v>111</v>
      </c>
      <c r="Y4890" t="s">
        <v>42</v>
      </c>
      <c r="Z4890" t="s">
        <v>42</v>
      </c>
      <c r="AC4890" t="s">
        <v>42</v>
      </c>
      <c r="AI4890" t="s">
        <v>719</v>
      </c>
      <c r="AL4890" t="s">
        <v>43</v>
      </c>
    </row>
    <row r="4891" spans="1:38" x14ac:dyDescent="0.25">
      <c r="A4891">
        <v>4889</v>
      </c>
      <c r="B4891" t="s">
        <v>11423</v>
      </c>
      <c r="C4891" s="6" t="s">
        <v>11424</v>
      </c>
      <c r="D4891">
        <v>56</v>
      </c>
      <c r="E4891" t="s">
        <v>54</v>
      </c>
      <c r="F4891" t="s">
        <v>47</v>
      </c>
      <c r="G4891" t="s">
        <v>82</v>
      </c>
      <c r="H4891" t="s">
        <v>82</v>
      </c>
      <c r="I4891" t="s">
        <v>57</v>
      </c>
      <c r="J4891" t="s">
        <v>82</v>
      </c>
      <c r="K4891" t="s">
        <v>82</v>
      </c>
      <c r="L4891" t="s">
        <v>50</v>
      </c>
      <c r="O4891" t="s">
        <v>34</v>
      </c>
      <c r="P4891" t="s">
        <v>82</v>
      </c>
      <c r="Q4891" t="s">
        <v>82</v>
      </c>
      <c r="R4891" t="s">
        <v>57</v>
      </c>
      <c r="S4891" t="s">
        <v>11425</v>
      </c>
      <c r="W4891" t="s">
        <v>42</v>
      </c>
      <c r="AA4891" t="s">
        <v>42</v>
      </c>
      <c r="AK4891" t="s">
        <v>42</v>
      </c>
      <c r="AL4891" t="s">
        <v>43</v>
      </c>
    </row>
    <row r="4892" spans="1:38" x14ac:dyDescent="0.25">
      <c r="A4892">
        <v>4890</v>
      </c>
      <c r="B4892" t="s">
        <v>11426</v>
      </c>
      <c r="C4892" s="6" t="s">
        <v>9151</v>
      </c>
      <c r="D4892">
        <v>26</v>
      </c>
      <c r="E4892" t="s">
        <v>54</v>
      </c>
      <c r="F4892" t="s">
        <v>55</v>
      </c>
      <c r="G4892" t="s">
        <v>208</v>
      </c>
      <c r="H4892" t="s">
        <v>93</v>
      </c>
      <c r="I4892" t="s">
        <v>57</v>
      </c>
      <c r="J4892" t="s">
        <v>208</v>
      </c>
      <c r="L4892" t="s">
        <v>70</v>
      </c>
      <c r="N4892" t="s">
        <v>927</v>
      </c>
      <c r="O4892" t="s">
        <v>70</v>
      </c>
      <c r="P4892" t="s">
        <v>208</v>
      </c>
      <c r="S4892" t="s">
        <v>11427</v>
      </c>
      <c r="V4892" t="s">
        <v>42</v>
      </c>
      <c r="AD4892" t="s">
        <v>42</v>
      </c>
      <c r="AK4892" t="s">
        <v>42</v>
      </c>
      <c r="AL4892" t="s">
        <v>43</v>
      </c>
    </row>
    <row r="4893" spans="1:38" x14ac:dyDescent="0.25">
      <c r="A4893">
        <v>4891</v>
      </c>
      <c r="B4893" t="s">
        <v>11428</v>
      </c>
      <c r="C4893" s="6" t="s">
        <v>6042</v>
      </c>
      <c r="D4893">
        <v>54</v>
      </c>
      <c r="E4893" t="s">
        <v>46</v>
      </c>
      <c r="F4893" t="s">
        <v>55</v>
      </c>
      <c r="G4893" t="s">
        <v>525</v>
      </c>
      <c r="H4893" t="s">
        <v>93</v>
      </c>
      <c r="I4893" t="s">
        <v>57</v>
      </c>
      <c r="J4893" t="s">
        <v>525</v>
      </c>
      <c r="L4893" t="s">
        <v>50</v>
      </c>
      <c r="N4893" t="s">
        <v>59</v>
      </c>
      <c r="O4893" t="s">
        <v>70</v>
      </c>
      <c r="P4893" t="s">
        <v>525</v>
      </c>
      <c r="S4893" t="s">
        <v>873</v>
      </c>
      <c r="V4893" t="s">
        <v>42</v>
      </c>
      <c r="AL4893" t="s">
        <v>43</v>
      </c>
    </row>
    <row r="4894" spans="1:38" x14ac:dyDescent="0.25">
      <c r="A4894">
        <v>4892</v>
      </c>
      <c r="B4894" t="s">
        <v>11429</v>
      </c>
      <c r="C4894" s="6" t="s">
        <v>3501</v>
      </c>
      <c r="D4894">
        <v>26</v>
      </c>
      <c r="E4894" t="s">
        <v>54</v>
      </c>
      <c r="F4894" t="s">
        <v>55</v>
      </c>
      <c r="G4894" t="s">
        <v>305</v>
      </c>
      <c r="J4894" t="s">
        <v>132</v>
      </c>
      <c r="L4894" t="s">
        <v>34</v>
      </c>
      <c r="M4894" t="s">
        <v>6397</v>
      </c>
      <c r="N4894" t="s">
        <v>269</v>
      </c>
      <c r="O4894" t="s">
        <v>34</v>
      </c>
      <c r="S4894" t="s">
        <v>11430</v>
      </c>
      <c r="U4894" t="s">
        <v>42</v>
      </c>
      <c r="V4894" t="s">
        <v>42</v>
      </c>
      <c r="AL4894" t="s">
        <v>43</v>
      </c>
    </row>
    <row r="4895" spans="1:38" x14ac:dyDescent="0.25">
      <c r="A4895">
        <v>4893</v>
      </c>
      <c r="B4895" t="s">
        <v>11431</v>
      </c>
      <c r="C4895" s="6" t="s">
        <v>11432</v>
      </c>
      <c r="D4895">
        <v>29</v>
      </c>
      <c r="E4895" t="s">
        <v>46</v>
      </c>
      <c r="F4895" t="s">
        <v>55</v>
      </c>
      <c r="G4895" t="s">
        <v>58</v>
      </c>
      <c r="H4895" t="s">
        <v>49</v>
      </c>
      <c r="J4895" t="s">
        <v>58</v>
      </c>
      <c r="K4895" t="s">
        <v>49</v>
      </c>
      <c r="L4895" t="s">
        <v>70</v>
      </c>
      <c r="N4895" t="s">
        <v>170</v>
      </c>
      <c r="O4895" t="s">
        <v>70</v>
      </c>
      <c r="S4895" t="s">
        <v>2443</v>
      </c>
      <c r="U4895" t="s">
        <v>42</v>
      </c>
      <c r="V4895" t="s">
        <v>42</v>
      </c>
      <c r="AL4895" t="s">
        <v>43</v>
      </c>
    </row>
    <row r="4896" spans="1:38" x14ac:dyDescent="0.25">
      <c r="A4896">
        <v>4894</v>
      </c>
      <c r="B4896" t="s">
        <v>11433</v>
      </c>
      <c r="C4896" s="6" t="s">
        <v>2841</v>
      </c>
      <c r="D4896">
        <v>22</v>
      </c>
      <c r="E4896" t="s">
        <v>46</v>
      </c>
      <c r="F4896" t="s">
        <v>55</v>
      </c>
      <c r="G4896" t="s">
        <v>341</v>
      </c>
      <c r="H4896" t="s">
        <v>101</v>
      </c>
      <c r="I4896" t="s">
        <v>57</v>
      </c>
      <c r="J4896" t="s">
        <v>341</v>
      </c>
      <c r="K4896" t="s">
        <v>101</v>
      </c>
      <c r="L4896" t="s">
        <v>70</v>
      </c>
      <c r="N4896" t="s">
        <v>59</v>
      </c>
      <c r="O4896" t="s">
        <v>70</v>
      </c>
      <c r="P4896" t="s">
        <v>341</v>
      </c>
      <c r="Q4896" t="s">
        <v>101</v>
      </c>
      <c r="R4896" t="s">
        <v>57</v>
      </c>
      <c r="S4896" t="s">
        <v>2959</v>
      </c>
      <c r="U4896" t="s">
        <v>42</v>
      </c>
      <c r="W4896" t="s">
        <v>42</v>
      </c>
      <c r="AA4896" t="s">
        <v>42</v>
      </c>
      <c r="AL4896" t="s">
        <v>43</v>
      </c>
    </row>
    <row r="4897" spans="1:38" x14ac:dyDescent="0.25">
      <c r="A4897">
        <v>4895</v>
      </c>
      <c r="B4897" t="s">
        <v>11434</v>
      </c>
      <c r="C4897" s="6" t="s">
        <v>216</v>
      </c>
      <c r="D4897">
        <v>73</v>
      </c>
      <c r="E4897" t="s">
        <v>46</v>
      </c>
      <c r="F4897" t="s">
        <v>55</v>
      </c>
      <c r="G4897" t="s">
        <v>496</v>
      </c>
      <c r="H4897" t="s">
        <v>101</v>
      </c>
      <c r="I4897" t="s">
        <v>57</v>
      </c>
      <c r="J4897" t="s">
        <v>496</v>
      </c>
      <c r="K4897" t="s">
        <v>101</v>
      </c>
      <c r="L4897" t="s">
        <v>70</v>
      </c>
      <c r="O4897" t="s">
        <v>70</v>
      </c>
      <c r="S4897" t="s">
        <v>11435</v>
      </c>
      <c r="Y4897" t="s">
        <v>42</v>
      </c>
      <c r="AA4897" t="s">
        <v>42</v>
      </c>
      <c r="AC4897" t="s">
        <v>42</v>
      </c>
      <c r="AK4897" t="s">
        <v>42</v>
      </c>
      <c r="AL4897" t="s">
        <v>43</v>
      </c>
    </row>
    <row r="4898" spans="1:38" x14ac:dyDescent="0.25">
      <c r="A4898">
        <v>4896</v>
      </c>
      <c r="B4898" t="s">
        <v>11436</v>
      </c>
      <c r="C4898" s="6" t="s">
        <v>2254</v>
      </c>
      <c r="D4898">
        <v>39</v>
      </c>
      <c r="E4898" t="s">
        <v>46</v>
      </c>
      <c r="F4898" t="s">
        <v>47</v>
      </c>
      <c r="G4898" t="s">
        <v>142</v>
      </c>
      <c r="H4898" t="s">
        <v>142</v>
      </c>
      <c r="I4898" t="s">
        <v>57</v>
      </c>
      <c r="J4898" t="s">
        <v>142</v>
      </c>
      <c r="K4898" t="s">
        <v>142</v>
      </c>
      <c r="L4898" t="s">
        <v>70</v>
      </c>
      <c r="O4898" t="s">
        <v>70</v>
      </c>
      <c r="S4898" t="s">
        <v>84</v>
      </c>
      <c r="U4898" t="s">
        <v>42</v>
      </c>
      <c r="AK4898" t="s">
        <v>42</v>
      </c>
      <c r="AL4898" t="s">
        <v>43</v>
      </c>
    </row>
    <row r="4899" spans="1:38" x14ac:dyDescent="0.25">
      <c r="A4899">
        <v>4897</v>
      </c>
      <c r="B4899" t="s">
        <v>11437</v>
      </c>
      <c r="C4899" s="6" t="s">
        <v>815</v>
      </c>
      <c r="D4899">
        <v>35</v>
      </c>
      <c r="E4899" t="s">
        <v>54</v>
      </c>
      <c r="F4899" t="s">
        <v>55</v>
      </c>
      <c r="G4899" t="s">
        <v>460</v>
      </c>
      <c r="J4899" t="s">
        <v>93</v>
      </c>
      <c r="K4899" t="s">
        <v>93</v>
      </c>
      <c r="L4899" t="s">
        <v>50</v>
      </c>
      <c r="N4899" t="s">
        <v>102</v>
      </c>
      <c r="O4899" t="s">
        <v>70</v>
      </c>
      <c r="S4899" t="s">
        <v>11438</v>
      </c>
      <c r="AC4899" t="s">
        <v>42</v>
      </c>
      <c r="AL4899" t="s">
        <v>43</v>
      </c>
    </row>
    <row r="4900" spans="1:38" x14ac:dyDescent="0.25">
      <c r="A4900">
        <v>4898</v>
      </c>
      <c r="B4900" t="s">
        <v>11439</v>
      </c>
      <c r="C4900" s="6" t="s">
        <v>2856</v>
      </c>
      <c r="D4900">
        <v>51</v>
      </c>
      <c r="E4900" t="s">
        <v>54</v>
      </c>
      <c r="F4900" t="s">
        <v>55</v>
      </c>
      <c r="G4900" t="s">
        <v>3278</v>
      </c>
      <c r="H4900" t="s">
        <v>142</v>
      </c>
      <c r="I4900" t="s">
        <v>57</v>
      </c>
      <c r="J4900" t="s">
        <v>3278</v>
      </c>
      <c r="K4900" t="s">
        <v>142</v>
      </c>
      <c r="L4900" t="s">
        <v>70</v>
      </c>
      <c r="N4900" t="s">
        <v>59</v>
      </c>
      <c r="O4900" t="s">
        <v>70</v>
      </c>
      <c r="P4900" t="s">
        <v>3278</v>
      </c>
      <c r="Q4900" t="s">
        <v>142</v>
      </c>
      <c r="S4900" t="s">
        <v>11440</v>
      </c>
      <c r="V4900" t="s">
        <v>42</v>
      </c>
      <c r="W4900" t="s">
        <v>42</v>
      </c>
      <c r="AC4900" t="s">
        <v>42</v>
      </c>
      <c r="AK4900" t="s">
        <v>42</v>
      </c>
      <c r="AL4900" t="s">
        <v>43</v>
      </c>
    </row>
    <row r="4901" spans="1:38" x14ac:dyDescent="0.25">
      <c r="A4901">
        <v>4899</v>
      </c>
      <c r="B4901" t="s">
        <v>11441</v>
      </c>
      <c r="C4901" s="6" t="s">
        <v>3176</v>
      </c>
      <c r="D4901">
        <v>45</v>
      </c>
      <c r="E4901" t="s">
        <v>46</v>
      </c>
      <c r="F4901" t="s">
        <v>55</v>
      </c>
      <c r="G4901" t="s">
        <v>2091</v>
      </c>
      <c r="H4901" t="s">
        <v>82</v>
      </c>
      <c r="I4901" t="s">
        <v>57</v>
      </c>
      <c r="J4901" t="s">
        <v>82</v>
      </c>
      <c r="K4901" t="s">
        <v>82</v>
      </c>
      <c r="L4901" t="s">
        <v>34</v>
      </c>
      <c r="M4901" t="s">
        <v>280</v>
      </c>
      <c r="N4901" t="s">
        <v>166</v>
      </c>
      <c r="O4901" t="s">
        <v>377</v>
      </c>
      <c r="P4901" t="s">
        <v>2091</v>
      </c>
      <c r="Q4901" t="s">
        <v>82</v>
      </c>
      <c r="R4901" t="s">
        <v>57</v>
      </c>
      <c r="S4901" t="s">
        <v>11442</v>
      </c>
      <c r="V4901" t="s">
        <v>42</v>
      </c>
      <c r="W4901" t="s">
        <v>42</v>
      </c>
      <c r="AA4901" t="s">
        <v>42</v>
      </c>
      <c r="AL4901" t="s">
        <v>43</v>
      </c>
    </row>
    <row r="4902" spans="1:38" x14ac:dyDescent="0.25">
      <c r="A4902">
        <v>4900</v>
      </c>
      <c r="B4902" t="s">
        <v>11443</v>
      </c>
      <c r="C4902" s="6" t="s">
        <v>9140</v>
      </c>
      <c r="D4902">
        <v>24</v>
      </c>
      <c r="E4902" t="s">
        <v>46</v>
      </c>
      <c r="F4902" t="s">
        <v>55</v>
      </c>
      <c r="G4902" t="s">
        <v>1383</v>
      </c>
      <c r="J4902" t="s">
        <v>101</v>
      </c>
      <c r="K4902" t="s">
        <v>101</v>
      </c>
      <c r="L4902" t="s">
        <v>50</v>
      </c>
      <c r="N4902" t="s">
        <v>59</v>
      </c>
      <c r="O4902" t="s">
        <v>70</v>
      </c>
      <c r="S4902" t="s">
        <v>6519</v>
      </c>
      <c r="AI4902" t="s">
        <v>4546</v>
      </c>
      <c r="AL4902" t="s">
        <v>43</v>
      </c>
    </row>
    <row r="4903" spans="1:38" x14ac:dyDescent="0.25">
      <c r="A4903">
        <v>4901</v>
      </c>
      <c r="B4903" t="s">
        <v>11444</v>
      </c>
      <c r="C4903" s="6" t="s">
        <v>808</v>
      </c>
      <c r="D4903">
        <v>58</v>
      </c>
      <c r="E4903" t="s">
        <v>46</v>
      </c>
      <c r="F4903" t="s">
        <v>47</v>
      </c>
      <c r="G4903" t="s">
        <v>82</v>
      </c>
      <c r="H4903" t="s">
        <v>82</v>
      </c>
      <c r="I4903" t="s">
        <v>57</v>
      </c>
      <c r="J4903" t="s">
        <v>82</v>
      </c>
      <c r="K4903" t="s">
        <v>82</v>
      </c>
      <c r="L4903" t="s">
        <v>70</v>
      </c>
      <c r="N4903" t="s">
        <v>59</v>
      </c>
      <c r="O4903" t="s">
        <v>70</v>
      </c>
      <c r="P4903" t="s">
        <v>82</v>
      </c>
      <c r="Q4903" t="s">
        <v>82</v>
      </c>
      <c r="R4903" t="s">
        <v>57</v>
      </c>
      <c r="S4903" t="s">
        <v>9538</v>
      </c>
      <c r="U4903" t="s">
        <v>42</v>
      </c>
      <c r="V4903" t="s">
        <v>42</v>
      </c>
      <c r="W4903" t="s">
        <v>42</v>
      </c>
      <c r="AA4903" t="s">
        <v>42</v>
      </c>
      <c r="AL4903" t="s">
        <v>43</v>
      </c>
    </row>
    <row r="4904" spans="1:38" x14ac:dyDescent="0.25">
      <c r="A4904">
        <v>4902</v>
      </c>
      <c r="B4904" t="s">
        <v>11445</v>
      </c>
      <c r="C4904" s="6" t="s">
        <v>2298</v>
      </c>
      <c r="D4904">
        <v>52</v>
      </c>
      <c r="E4904" t="s">
        <v>46</v>
      </c>
      <c r="F4904" t="s">
        <v>47</v>
      </c>
      <c r="G4904" t="s">
        <v>93</v>
      </c>
      <c r="H4904" t="s">
        <v>93</v>
      </c>
      <c r="I4904" t="s">
        <v>57</v>
      </c>
      <c r="J4904" t="s">
        <v>93</v>
      </c>
      <c r="K4904" t="s">
        <v>93</v>
      </c>
      <c r="L4904" t="s">
        <v>34</v>
      </c>
      <c r="M4904" t="s">
        <v>11446</v>
      </c>
      <c r="S4904" t="s">
        <v>11447</v>
      </c>
      <c r="AA4904" t="s">
        <v>42</v>
      </c>
      <c r="AI4904" t="s">
        <v>11448</v>
      </c>
      <c r="AL4904" t="s">
        <v>231</v>
      </c>
    </row>
    <row r="4905" spans="1:38" x14ac:dyDescent="0.25">
      <c r="A4905">
        <v>4903</v>
      </c>
      <c r="B4905" t="s">
        <v>11449</v>
      </c>
      <c r="C4905" s="6" t="s">
        <v>2302</v>
      </c>
      <c r="D4905">
        <v>36</v>
      </c>
      <c r="E4905" t="s">
        <v>46</v>
      </c>
      <c r="F4905" t="s">
        <v>55</v>
      </c>
      <c r="G4905" t="s">
        <v>496</v>
      </c>
      <c r="I4905" t="s">
        <v>57</v>
      </c>
      <c r="J4905" t="s">
        <v>496</v>
      </c>
      <c r="L4905" t="s">
        <v>34</v>
      </c>
      <c r="M4905" t="s">
        <v>1463</v>
      </c>
      <c r="N4905" t="s">
        <v>2042</v>
      </c>
      <c r="O4905" t="s">
        <v>110</v>
      </c>
      <c r="P4905" t="s">
        <v>496</v>
      </c>
      <c r="Q4905" t="s">
        <v>101</v>
      </c>
      <c r="R4905" t="s">
        <v>57</v>
      </c>
      <c r="S4905" t="s">
        <v>11450</v>
      </c>
      <c r="AD4905" t="s">
        <v>42</v>
      </c>
      <c r="AL4905" t="s">
        <v>43</v>
      </c>
    </row>
    <row r="4906" spans="1:38" x14ac:dyDescent="0.25">
      <c r="A4906">
        <v>4904</v>
      </c>
      <c r="B4906" t="s">
        <v>11451</v>
      </c>
      <c r="C4906" s="6" t="s">
        <v>11452</v>
      </c>
      <c r="D4906">
        <v>38</v>
      </c>
      <c r="E4906" t="s">
        <v>46</v>
      </c>
      <c r="F4906" t="s">
        <v>55</v>
      </c>
      <c r="G4906" t="s">
        <v>208</v>
      </c>
      <c r="H4906" t="s">
        <v>93</v>
      </c>
      <c r="J4906" t="s">
        <v>208</v>
      </c>
      <c r="K4906" t="s">
        <v>93</v>
      </c>
      <c r="L4906" t="s">
        <v>50</v>
      </c>
      <c r="N4906" t="s">
        <v>11453</v>
      </c>
      <c r="O4906" t="s">
        <v>800</v>
      </c>
      <c r="S4906" t="s">
        <v>11454</v>
      </c>
      <c r="T4906" t="s">
        <v>11455</v>
      </c>
      <c r="AE4906" t="s">
        <v>42</v>
      </c>
      <c r="AL4906" t="s">
        <v>43</v>
      </c>
    </row>
    <row r="4907" spans="1:38" x14ac:dyDescent="0.25">
      <c r="A4907">
        <v>4905</v>
      </c>
      <c r="B4907" t="s">
        <v>11456</v>
      </c>
      <c r="C4907" s="6" t="s">
        <v>9271</v>
      </c>
      <c r="D4907">
        <v>39</v>
      </c>
      <c r="E4907" t="s">
        <v>46</v>
      </c>
      <c r="F4907" t="s">
        <v>55</v>
      </c>
      <c r="G4907" t="s">
        <v>251</v>
      </c>
      <c r="H4907" t="s">
        <v>251</v>
      </c>
      <c r="I4907" t="s">
        <v>57</v>
      </c>
      <c r="J4907" t="s">
        <v>251</v>
      </c>
      <c r="K4907" t="s">
        <v>251</v>
      </c>
      <c r="L4907" t="s">
        <v>70</v>
      </c>
      <c r="O4907" t="s">
        <v>34</v>
      </c>
      <c r="P4907" t="s">
        <v>422</v>
      </c>
      <c r="Q4907" t="s">
        <v>82</v>
      </c>
      <c r="R4907" t="s">
        <v>57</v>
      </c>
      <c r="S4907" t="s">
        <v>11457</v>
      </c>
      <c r="V4907" t="s">
        <v>42</v>
      </c>
      <c r="AD4907" t="s">
        <v>42</v>
      </c>
      <c r="AK4907" t="s">
        <v>42</v>
      </c>
      <c r="AL4907" t="s">
        <v>43</v>
      </c>
    </row>
    <row r="4908" spans="1:38" x14ac:dyDescent="0.25">
      <c r="A4908">
        <v>4906</v>
      </c>
      <c r="B4908" t="s">
        <v>11458</v>
      </c>
      <c r="C4908" s="6" t="s">
        <v>3187</v>
      </c>
      <c r="D4908">
        <v>31</v>
      </c>
      <c r="E4908" t="s">
        <v>54</v>
      </c>
      <c r="F4908" t="s">
        <v>55</v>
      </c>
      <c r="G4908" t="s">
        <v>97</v>
      </c>
      <c r="H4908" t="s">
        <v>82</v>
      </c>
      <c r="I4908" t="s">
        <v>57</v>
      </c>
      <c r="J4908" t="s">
        <v>82</v>
      </c>
      <c r="K4908" t="s">
        <v>82</v>
      </c>
      <c r="L4908" t="s">
        <v>34</v>
      </c>
      <c r="N4908" t="s">
        <v>59</v>
      </c>
      <c r="O4908" t="s">
        <v>34</v>
      </c>
      <c r="P4908" t="s">
        <v>82</v>
      </c>
      <c r="Q4908" t="s">
        <v>82</v>
      </c>
      <c r="R4908" t="s">
        <v>57</v>
      </c>
      <c r="S4908" t="s">
        <v>11459</v>
      </c>
      <c r="U4908" t="s">
        <v>42</v>
      </c>
      <c r="V4908" t="s">
        <v>42</v>
      </c>
      <c r="W4908" t="s">
        <v>42</v>
      </c>
      <c r="AI4908" t="s">
        <v>713</v>
      </c>
      <c r="AL4908" t="s">
        <v>43</v>
      </c>
    </row>
    <row r="4909" spans="1:38" x14ac:dyDescent="0.25">
      <c r="A4909">
        <v>4907</v>
      </c>
      <c r="B4909" t="s">
        <v>11460</v>
      </c>
      <c r="C4909" s="6" t="s">
        <v>3164</v>
      </c>
      <c r="D4909">
        <v>51</v>
      </c>
      <c r="E4909" t="s">
        <v>46</v>
      </c>
      <c r="F4909" t="s">
        <v>106</v>
      </c>
      <c r="G4909" t="s">
        <v>496</v>
      </c>
      <c r="H4909" t="s">
        <v>101</v>
      </c>
      <c r="J4909" t="s">
        <v>496</v>
      </c>
      <c r="K4909" t="s">
        <v>101</v>
      </c>
      <c r="L4909" t="s">
        <v>70</v>
      </c>
      <c r="N4909" t="s">
        <v>59</v>
      </c>
      <c r="O4909" t="s">
        <v>70</v>
      </c>
      <c r="S4909" t="s">
        <v>84</v>
      </c>
      <c r="U4909" t="s">
        <v>42</v>
      </c>
      <c r="AL4909" t="s">
        <v>43</v>
      </c>
    </row>
    <row r="4910" spans="1:38" x14ac:dyDescent="0.25">
      <c r="A4910">
        <v>4908</v>
      </c>
      <c r="B4910" t="s">
        <v>11461</v>
      </c>
      <c r="C4910" s="6" t="s">
        <v>11303</v>
      </c>
      <c r="D4910">
        <v>60</v>
      </c>
      <c r="E4910" t="s">
        <v>46</v>
      </c>
      <c r="F4910" t="s">
        <v>106</v>
      </c>
      <c r="G4910" t="s">
        <v>82</v>
      </c>
      <c r="H4910" t="s">
        <v>82</v>
      </c>
      <c r="I4910" t="s">
        <v>57</v>
      </c>
      <c r="J4910" t="s">
        <v>82</v>
      </c>
      <c r="L4910" t="s">
        <v>70</v>
      </c>
      <c r="N4910" t="s">
        <v>69</v>
      </c>
      <c r="O4910" t="s">
        <v>70</v>
      </c>
      <c r="P4910" t="s">
        <v>82</v>
      </c>
      <c r="S4910" t="s">
        <v>11462</v>
      </c>
      <c r="W4910" t="s">
        <v>42</v>
      </c>
      <c r="AA4910" t="s">
        <v>42</v>
      </c>
      <c r="AK4910" t="s">
        <v>42</v>
      </c>
      <c r="AL4910" t="s">
        <v>43</v>
      </c>
    </row>
    <row r="4911" spans="1:38" x14ac:dyDescent="0.25">
      <c r="A4911">
        <v>4909</v>
      </c>
      <c r="B4911" t="s">
        <v>11463</v>
      </c>
      <c r="C4911" s="6" t="s">
        <v>2121</v>
      </c>
      <c r="D4911">
        <v>43</v>
      </c>
      <c r="E4911" t="s">
        <v>46</v>
      </c>
      <c r="F4911" t="s">
        <v>55</v>
      </c>
      <c r="G4911" t="s">
        <v>192</v>
      </c>
      <c r="H4911" t="s">
        <v>82</v>
      </c>
      <c r="I4911" t="s">
        <v>57</v>
      </c>
      <c r="J4911" t="s">
        <v>82</v>
      </c>
      <c r="K4911" t="s">
        <v>82</v>
      </c>
      <c r="L4911" t="s">
        <v>50</v>
      </c>
      <c r="S4911" t="s">
        <v>3785</v>
      </c>
      <c r="U4911" t="s">
        <v>42</v>
      </c>
      <c r="AK4911" t="s">
        <v>42</v>
      </c>
      <c r="AL4911" t="s">
        <v>43</v>
      </c>
    </row>
    <row r="4912" spans="1:38" x14ac:dyDescent="0.25">
      <c r="A4912">
        <v>4910</v>
      </c>
      <c r="B4912" t="s">
        <v>11464</v>
      </c>
      <c r="C4912" s="6" t="s">
        <v>2318</v>
      </c>
      <c r="D4912">
        <v>39</v>
      </c>
      <c r="E4912" t="s">
        <v>46</v>
      </c>
      <c r="F4912" t="s">
        <v>106</v>
      </c>
      <c r="G4912" t="s">
        <v>82</v>
      </c>
      <c r="H4912" t="s">
        <v>82</v>
      </c>
      <c r="I4912" t="s">
        <v>57</v>
      </c>
      <c r="J4912" t="s">
        <v>82</v>
      </c>
      <c r="K4912" t="s">
        <v>82</v>
      </c>
      <c r="L4912" t="s">
        <v>70</v>
      </c>
      <c r="N4912" t="s">
        <v>59</v>
      </c>
      <c r="O4912" t="s">
        <v>70</v>
      </c>
      <c r="P4912" t="s">
        <v>82</v>
      </c>
      <c r="Q4912" t="s">
        <v>82</v>
      </c>
      <c r="S4912" t="s">
        <v>11465</v>
      </c>
      <c r="V4912" t="s">
        <v>42</v>
      </c>
      <c r="W4912" t="s">
        <v>42</v>
      </c>
      <c r="AC4912" t="s">
        <v>42</v>
      </c>
      <c r="AK4912" t="s">
        <v>42</v>
      </c>
      <c r="AL4912" t="s">
        <v>43</v>
      </c>
    </row>
    <row r="4913" spans="1:38" x14ac:dyDescent="0.25">
      <c r="A4913">
        <v>4911</v>
      </c>
      <c r="B4913" t="s">
        <v>11466</v>
      </c>
      <c r="C4913" s="6" t="s">
        <v>11467</v>
      </c>
      <c r="D4913">
        <v>40</v>
      </c>
      <c r="E4913" t="s">
        <v>54</v>
      </c>
      <c r="F4913" t="s">
        <v>55</v>
      </c>
      <c r="G4913" t="s">
        <v>82</v>
      </c>
      <c r="H4913" t="s">
        <v>82</v>
      </c>
      <c r="I4913" t="s">
        <v>57</v>
      </c>
      <c r="J4913" t="s">
        <v>82</v>
      </c>
      <c r="L4913" t="s">
        <v>70</v>
      </c>
      <c r="N4913" t="s">
        <v>69</v>
      </c>
      <c r="O4913" t="s">
        <v>70</v>
      </c>
      <c r="P4913" t="s">
        <v>82</v>
      </c>
      <c r="S4913" t="s">
        <v>11468</v>
      </c>
      <c r="U4913" t="s">
        <v>42</v>
      </c>
      <c r="AD4913" t="s">
        <v>42</v>
      </c>
      <c r="AE4913" t="s">
        <v>42</v>
      </c>
      <c r="AI4913" t="s">
        <v>11469</v>
      </c>
      <c r="AK4913" t="s">
        <v>42</v>
      </c>
      <c r="AL4913" t="s">
        <v>43</v>
      </c>
    </row>
    <row r="4914" spans="1:38" x14ac:dyDescent="0.25">
      <c r="A4914">
        <v>4912</v>
      </c>
      <c r="B4914" t="s">
        <v>11470</v>
      </c>
      <c r="C4914" s="6" t="s">
        <v>1989</v>
      </c>
      <c r="D4914">
        <v>45</v>
      </c>
      <c r="E4914" t="s">
        <v>46</v>
      </c>
      <c r="F4914" t="s">
        <v>106</v>
      </c>
      <c r="G4914" t="s">
        <v>178</v>
      </c>
      <c r="H4914" t="s">
        <v>82</v>
      </c>
      <c r="I4914" t="s">
        <v>57</v>
      </c>
      <c r="J4914" t="s">
        <v>178</v>
      </c>
      <c r="K4914" t="s">
        <v>82</v>
      </c>
      <c r="L4914" t="s">
        <v>50</v>
      </c>
      <c r="N4914" t="s">
        <v>166</v>
      </c>
      <c r="O4914" t="s">
        <v>70</v>
      </c>
      <c r="P4914" t="s">
        <v>178</v>
      </c>
      <c r="Q4914" t="s">
        <v>82</v>
      </c>
      <c r="R4914" t="s">
        <v>57</v>
      </c>
      <c r="S4914" t="s">
        <v>252</v>
      </c>
      <c r="U4914" t="s">
        <v>42</v>
      </c>
      <c r="W4914" t="s">
        <v>42</v>
      </c>
      <c r="AL4914" t="s">
        <v>43</v>
      </c>
    </row>
    <row r="4915" spans="1:38" x14ac:dyDescent="0.25">
      <c r="A4915">
        <v>4913</v>
      </c>
      <c r="B4915" t="s">
        <v>11471</v>
      </c>
      <c r="C4915" s="6" t="s">
        <v>3875</v>
      </c>
      <c r="D4915">
        <v>69</v>
      </c>
      <c r="E4915" t="s">
        <v>46</v>
      </c>
      <c r="F4915" t="s">
        <v>55</v>
      </c>
      <c r="G4915" t="s">
        <v>146</v>
      </c>
      <c r="H4915" t="s">
        <v>49</v>
      </c>
      <c r="I4915" t="s">
        <v>57</v>
      </c>
      <c r="J4915" t="s">
        <v>146</v>
      </c>
      <c r="K4915" t="s">
        <v>49</v>
      </c>
      <c r="L4915" t="s">
        <v>70</v>
      </c>
      <c r="N4915" t="s">
        <v>456</v>
      </c>
      <c r="O4915" t="s">
        <v>70</v>
      </c>
      <c r="P4915" t="s">
        <v>146</v>
      </c>
      <c r="Q4915" t="s">
        <v>49</v>
      </c>
      <c r="R4915" t="s">
        <v>57</v>
      </c>
      <c r="S4915" t="s">
        <v>11472</v>
      </c>
      <c r="U4915" t="s">
        <v>42</v>
      </c>
      <c r="AB4915" t="s">
        <v>42</v>
      </c>
      <c r="AF4915" t="s">
        <v>42</v>
      </c>
      <c r="AL4915" t="s">
        <v>43</v>
      </c>
    </row>
    <row r="4916" spans="1:38" x14ac:dyDescent="0.25">
      <c r="A4916">
        <v>4914</v>
      </c>
      <c r="B4916" t="s">
        <v>11473</v>
      </c>
      <c r="C4916" s="6" t="s">
        <v>3204</v>
      </c>
      <c r="D4916">
        <v>42</v>
      </c>
      <c r="E4916" t="s">
        <v>46</v>
      </c>
      <c r="F4916" t="s">
        <v>55</v>
      </c>
      <c r="G4916" t="s">
        <v>93</v>
      </c>
      <c r="H4916" t="s">
        <v>93</v>
      </c>
      <c r="J4916" t="s">
        <v>93</v>
      </c>
      <c r="K4916" t="s">
        <v>93</v>
      </c>
      <c r="L4916" t="s">
        <v>70</v>
      </c>
      <c r="N4916" t="s">
        <v>170</v>
      </c>
      <c r="O4916" t="s">
        <v>70</v>
      </c>
      <c r="S4916" t="s">
        <v>1867</v>
      </c>
      <c r="U4916" t="s">
        <v>42</v>
      </c>
      <c r="V4916" t="s">
        <v>42</v>
      </c>
      <c r="AL4916" t="s">
        <v>43</v>
      </c>
    </row>
    <row r="4917" spans="1:38" x14ac:dyDescent="0.25">
      <c r="A4917">
        <v>4915</v>
      </c>
      <c r="B4917" t="s">
        <v>11474</v>
      </c>
      <c r="C4917" s="6" t="s">
        <v>1743</v>
      </c>
      <c r="D4917">
        <v>32</v>
      </c>
      <c r="E4917" t="s">
        <v>46</v>
      </c>
      <c r="F4917" t="s">
        <v>55</v>
      </c>
      <c r="G4917" t="s">
        <v>422</v>
      </c>
      <c r="H4917" t="s">
        <v>82</v>
      </c>
      <c r="I4917" t="s">
        <v>57</v>
      </c>
      <c r="J4917" t="s">
        <v>422</v>
      </c>
      <c r="K4917" t="s">
        <v>82</v>
      </c>
      <c r="L4917" t="s">
        <v>50</v>
      </c>
      <c r="N4917" t="s">
        <v>59</v>
      </c>
      <c r="O4917" t="s">
        <v>70</v>
      </c>
      <c r="P4917" t="s">
        <v>422</v>
      </c>
      <c r="Q4917" t="s">
        <v>82</v>
      </c>
      <c r="S4917" t="s">
        <v>412</v>
      </c>
      <c r="W4917" t="s">
        <v>42</v>
      </c>
      <c r="AK4917" t="s">
        <v>42</v>
      </c>
      <c r="AL4917" t="s">
        <v>43</v>
      </c>
    </row>
    <row r="4918" spans="1:38" x14ac:dyDescent="0.25">
      <c r="A4918">
        <v>4916</v>
      </c>
      <c r="B4918" t="s">
        <v>11475</v>
      </c>
      <c r="C4918" s="6" t="s">
        <v>1084</v>
      </c>
      <c r="D4918">
        <v>55</v>
      </c>
      <c r="E4918" t="s">
        <v>54</v>
      </c>
      <c r="F4918" t="s">
        <v>55</v>
      </c>
      <c r="G4918" t="s">
        <v>208</v>
      </c>
      <c r="J4918" t="s">
        <v>208</v>
      </c>
      <c r="L4918" t="s">
        <v>70</v>
      </c>
      <c r="N4918" t="s">
        <v>83</v>
      </c>
      <c r="O4918" t="s">
        <v>70</v>
      </c>
      <c r="S4918" t="s">
        <v>11476</v>
      </c>
      <c r="W4918" t="s">
        <v>42</v>
      </c>
      <c r="AI4918" t="s">
        <v>1621</v>
      </c>
      <c r="AL4918" t="s">
        <v>43</v>
      </c>
    </row>
    <row r="4919" spans="1:38" x14ac:dyDescent="0.25">
      <c r="A4919">
        <v>4917</v>
      </c>
      <c r="B4919" t="s">
        <v>11477</v>
      </c>
      <c r="C4919" s="6" t="s">
        <v>846</v>
      </c>
      <c r="D4919">
        <v>34</v>
      </c>
      <c r="E4919" t="s">
        <v>46</v>
      </c>
      <c r="F4919" t="s">
        <v>55</v>
      </c>
      <c r="G4919" t="s">
        <v>3652</v>
      </c>
      <c r="H4919" t="s">
        <v>202</v>
      </c>
      <c r="I4919" t="s">
        <v>57</v>
      </c>
      <c r="J4919" t="s">
        <v>3652</v>
      </c>
      <c r="K4919" t="s">
        <v>202</v>
      </c>
      <c r="L4919" t="s">
        <v>34</v>
      </c>
      <c r="N4919" t="s">
        <v>59</v>
      </c>
      <c r="O4919" t="s">
        <v>287</v>
      </c>
      <c r="P4919" t="s">
        <v>3652</v>
      </c>
      <c r="Q4919" t="s">
        <v>202</v>
      </c>
      <c r="S4919" t="s">
        <v>11478</v>
      </c>
      <c r="U4919" t="s">
        <v>42</v>
      </c>
      <c r="W4919" t="s">
        <v>42</v>
      </c>
      <c r="AC4919" t="s">
        <v>42</v>
      </c>
      <c r="AH4919" t="s">
        <v>42</v>
      </c>
      <c r="AK4919" t="s">
        <v>42</v>
      </c>
      <c r="AL4919" t="s">
        <v>43</v>
      </c>
    </row>
    <row r="4920" spans="1:38" x14ac:dyDescent="0.25">
      <c r="A4920">
        <v>4918</v>
      </c>
      <c r="B4920" t="s">
        <v>11479</v>
      </c>
      <c r="C4920" s="6" t="s">
        <v>1659</v>
      </c>
      <c r="D4920">
        <v>32</v>
      </c>
      <c r="E4920" t="s">
        <v>46</v>
      </c>
      <c r="F4920" t="s">
        <v>55</v>
      </c>
      <c r="G4920" t="s">
        <v>192</v>
      </c>
      <c r="H4920" t="s">
        <v>82</v>
      </c>
      <c r="I4920" t="s">
        <v>57</v>
      </c>
      <c r="J4920" t="s">
        <v>192</v>
      </c>
      <c r="K4920" t="s">
        <v>82</v>
      </c>
      <c r="L4920" t="s">
        <v>70</v>
      </c>
      <c r="O4920" t="s">
        <v>70</v>
      </c>
      <c r="S4920" t="s">
        <v>1660</v>
      </c>
      <c r="U4920" t="s">
        <v>42</v>
      </c>
      <c r="V4920" t="s">
        <v>42</v>
      </c>
      <c r="AK4920" t="s">
        <v>42</v>
      </c>
      <c r="AL4920" t="s">
        <v>43</v>
      </c>
    </row>
    <row r="4921" spans="1:38" x14ac:dyDescent="0.25">
      <c r="A4921">
        <v>4919</v>
      </c>
      <c r="B4921" t="s">
        <v>11480</v>
      </c>
      <c r="C4921" s="6" t="s">
        <v>2780</v>
      </c>
      <c r="D4921">
        <v>54</v>
      </c>
      <c r="E4921" t="s">
        <v>46</v>
      </c>
      <c r="F4921" t="s">
        <v>47</v>
      </c>
      <c r="G4921" t="s">
        <v>82</v>
      </c>
      <c r="J4921" t="s">
        <v>82</v>
      </c>
      <c r="K4921" t="s">
        <v>82</v>
      </c>
      <c r="S4921" t="s">
        <v>11481</v>
      </c>
      <c r="AC4921" t="s">
        <v>42</v>
      </c>
      <c r="AL4921" t="s">
        <v>43</v>
      </c>
    </row>
    <row r="4922" spans="1:38" x14ac:dyDescent="0.25">
      <c r="A4922">
        <v>4920</v>
      </c>
      <c r="B4922" t="s">
        <v>11482</v>
      </c>
      <c r="C4922" s="6" t="s">
        <v>2721</v>
      </c>
      <c r="D4922">
        <v>34</v>
      </c>
      <c r="E4922" t="s">
        <v>46</v>
      </c>
      <c r="F4922" t="s">
        <v>55</v>
      </c>
      <c r="G4922" t="s">
        <v>6409</v>
      </c>
      <c r="H4922" t="s">
        <v>137</v>
      </c>
      <c r="I4922" t="s">
        <v>57</v>
      </c>
      <c r="J4922" t="s">
        <v>777</v>
      </c>
      <c r="K4922" t="s">
        <v>82</v>
      </c>
      <c r="L4922" t="s">
        <v>50</v>
      </c>
      <c r="N4922" t="s">
        <v>59</v>
      </c>
      <c r="O4922" t="s">
        <v>60</v>
      </c>
      <c r="P4922" t="s">
        <v>61</v>
      </c>
      <c r="S4922" t="s">
        <v>1530</v>
      </c>
      <c r="W4922" t="s">
        <v>42</v>
      </c>
      <c r="AA4922" t="s">
        <v>42</v>
      </c>
      <c r="AK4922" t="s">
        <v>42</v>
      </c>
      <c r="AL4922" t="s">
        <v>43</v>
      </c>
    </row>
    <row r="4923" spans="1:38" x14ac:dyDescent="0.25">
      <c r="A4923">
        <v>4921</v>
      </c>
      <c r="B4923" t="s">
        <v>11483</v>
      </c>
      <c r="C4923" s="6" t="s">
        <v>8258</v>
      </c>
      <c r="D4923">
        <v>21</v>
      </c>
      <c r="E4923" t="s">
        <v>54</v>
      </c>
      <c r="F4923" t="s">
        <v>345</v>
      </c>
      <c r="G4923" t="s">
        <v>87</v>
      </c>
      <c r="H4923" t="s">
        <v>82</v>
      </c>
      <c r="I4923" t="s">
        <v>57</v>
      </c>
      <c r="J4923" t="s">
        <v>87</v>
      </c>
      <c r="K4923" t="s">
        <v>82</v>
      </c>
      <c r="L4923" t="s">
        <v>34</v>
      </c>
      <c r="M4923" t="s">
        <v>423</v>
      </c>
      <c r="N4923" t="s">
        <v>350</v>
      </c>
      <c r="O4923" t="s">
        <v>70</v>
      </c>
      <c r="P4923" t="s">
        <v>87</v>
      </c>
      <c r="Q4923" t="s">
        <v>82</v>
      </c>
      <c r="R4923" t="s">
        <v>57</v>
      </c>
      <c r="S4923" t="s">
        <v>11484</v>
      </c>
      <c r="U4923" t="s">
        <v>42</v>
      </c>
      <c r="W4923" t="s">
        <v>42</v>
      </c>
      <c r="X4923" t="s">
        <v>42</v>
      </c>
      <c r="AF4923" t="s">
        <v>42</v>
      </c>
      <c r="AL4923" t="s">
        <v>43</v>
      </c>
    </row>
    <row r="4924" spans="1:38" x14ac:dyDescent="0.25">
      <c r="A4924">
        <v>4922</v>
      </c>
      <c r="B4924" t="s">
        <v>11485</v>
      </c>
      <c r="C4924" s="6" t="s">
        <v>2332</v>
      </c>
      <c r="D4924">
        <v>64</v>
      </c>
      <c r="E4924" t="s">
        <v>46</v>
      </c>
      <c r="F4924" t="s">
        <v>55</v>
      </c>
      <c r="G4924" t="s">
        <v>107</v>
      </c>
      <c r="H4924" t="s">
        <v>49</v>
      </c>
      <c r="I4924" t="s">
        <v>57</v>
      </c>
      <c r="J4924" t="s">
        <v>238</v>
      </c>
      <c r="L4924" t="s">
        <v>34</v>
      </c>
      <c r="M4924" t="s">
        <v>951</v>
      </c>
      <c r="N4924" t="s">
        <v>69</v>
      </c>
      <c r="O4924" t="s">
        <v>951</v>
      </c>
      <c r="P4924" t="s">
        <v>238</v>
      </c>
      <c r="S4924" t="s">
        <v>11486</v>
      </c>
      <c r="U4924" t="s">
        <v>42</v>
      </c>
      <c r="V4924" t="s">
        <v>42</v>
      </c>
      <c r="AA4924" t="s">
        <v>42</v>
      </c>
      <c r="AK4924" t="s">
        <v>42</v>
      </c>
      <c r="AL4924" t="s">
        <v>43</v>
      </c>
    </row>
    <row r="4925" spans="1:38" x14ac:dyDescent="0.25">
      <c r="A4925">
        <v>4923</v>
      </c>
      <c r="B4925" t="s">
        <v>11487</v>
      </c>
      <c r="C4925" s="6" t="s">
        <v>11488</v>
      </c>
      <c r="D4925">
        <v>60</v>
      </c>
      <c r="E4925" t="s">
        <v>54</v>
      </c>
      <c r="F4925" t="s">
        <v>55</v>
      </c>
      <c r="G4925" t="s">
        <v>3609</v>
      </c>
      <c r="H4925" t="s">
        <v>251</v>
      </c>
      <c r="I4925" t="s">
        <v>57</v>
      </c>
      <c r="J4925" t="s">
        <v>3609</v>
      </c>
      <c r="K4925" t="s">
        <v>251</v>
      </c>
      <c r="L4925" t="s">
        <v>34</v>
      </c>
      <c r="O4925" t="s">
        <v>34</v>
      </c>
      <c r="P4925" t="s">
        <v>3609</v>
      </c>
      <c r="Q4925" t="s">
        <v>251</v>
      </c>
      <c r="R4925" t="s">
        <v>57</v>
      </c>
      <c r="S4925" t="s">
        <v>11489</v>
      </c>
      <c r="W4925" t="s">
        <v>42</v>
      </c>
      <c r="Y4925" t="s">
        <v>42</v>
      </c>
      <c r="AK4925" t="s">
        <v>42</v>
      </c>
      <c r="AL4925" t="s">
        <v>43</v>
      </c>
    </row>
    <row r="4926" spans="1:38" x14ac:dyDescent="0.25">
      <c r="A4926">
        <v>4924</v>
      </c>
      <c r="B4926" t="s">
        <v>11490</v>
      </c>
      <c r="C4926" s="6" t="s">
        <v>3666</v>
      </c>
      <c r="D4926">
        <v>36</v>
      </c>
      <c r="E4926" t="s">
        <v>46</v>
      </c>
      <c r="F4926" t="s">
        <v>55</v>
      </c>
      <c r="G4926" t="s">
        <v>208</v>
      </c>
      <c r="H4926" t="s">
        <v>93</v>
      </c>
      <c r="I4926" t="s">
        <v>57</v>
      </c>
      <c r="J4926" t="s">
        <v>208</v>
      </c>
      <c r="K4926" t="s">
        <v>93</v>
      </c>
      <c r="L4926" t="s">
        <v>70</v>
      </c>
      <c r="N4926" t="s">
        <v>59</v>
      </c>
      <c r="O4926" t="s">
        <v>70</v>
      </c>
      <c r="P4926" t="s">
        <v>208</v>
      </c>
      <c r="Q4926" t="s">
        <v>93</v>
      </c>
      <c r="R4926" t="s">
        <v>57</v>
      </c>
      <c r="S4926" t="s">
        <v>1376</v>
      </c>
      <c r="W4926" t="s">
        <v>42</v>
      </c>
      <c r="X4926" t="s">
        <v>42</v>
      </c>
      <c r="AL4926" t="s">
        <v>43</v>
      </c>
    </row>
    <row r="4927" spans="1:38" x14ac:dyDescent="0.25">
      <c r="A4927">
        <v>4925</v>
      </c>
      <c r="B4927" t="s">
        <v>11491</v>
      </c>
      <c r="C4927" s="6" t="s">
        <v>11492</v>
      </c>
      <c r="D4927">
        <v>34</v>
      </c>
      <c r="E4927" t="s">
        <v>46</v>
      </c>
      <c r="F4927" t="s">
        <v>55</v>
      </c>
      <c r="G4927" t="s">
        <v>1500</v>
      </c>
      <c r="J4927" t="s">
        <v>1500</v>
      </c>
      <c r="K4927" t="s">
        <v>82</v>
      </c>
      <c r="L4927" t="s">
        <v>70</v>
      </c>
      <c r="N4927" t="s">
        <v>69</v>
      </c>
      <c r="O4927" t="s">
        <v>70</v>
      </c>
      <c r="S4927" t="s">
        <v>11493</v>
      </c>
      <c r="U4927" t="s">
        <v>42</v>
      </c>
      <c r="AA4927" t="s">
        <v>42</v>
      </c>
      <c r="AC4927" t="s">
        <v>42</v>
      </c>
      <c r="AL4927" t="s">
        <v>43</v>
      </c>
    </row>
    <row r="4928" spans="1:38" x14ac:dyDescent="0.25">
      <c r="A4928">
        <v>4926</v>
      </c>
      <c r="B4928" t="s">
        <v>11494</v>
      </c>
      <c r="C4928" s="6" t="s">
        <v>1439</v>
      </c>
      <c r="D4928">
        <v>40</v>
      </c>
      <c r="E4928" t="s">
        <v>54</v>
      </c>
      <c r="F4928" t="s">
        <v>55</v>
      </c>
      <c r="G4928" t="s">
        <v>150</v>
      </c>
      <c r="H4928" t="s">
        <v>93</v>
      </c>
      <c r="I4928" t="s">
        <v>57</v>
      </c>
      <c r="J4928" t="s">
        <v>150</v>
      </c>
      <c r="K4928" t="s">
        <v>93</v>
      </c>
      <c r="L4928" t="s">
        <v>70</v>
      </c>
      <c r="N4928" t="s">
        <v>11495</v>
      </c>
      <c r="O4928" t="s">
        <v>70</v>
      </c>
      <c r="P4928" t="s">
        <v>150</v>
      </c>
      <c r="Q4928" t="s">
        <v>93</v>
      </c>
      <c r="S4928" t="s">
        <v>11496</v>
      </c>
      <c r="Y4928" t="s">
        <v>42</v>
      </c>
      <c r="AK4928" t="s">
        <v>42</v>
      </c>
      <c r="AL4928" t="s">
        <v>43</v>
      </c>
    </row>
    <row r="4929" spans="1:38" x14ac:dyDescent="0.25">
      <c r="A4929">
        <v>4927</v>
      </c>
      <c r="B4929" t="s">
        <v>11497</v>
      </c>
      <c r="C4929" s="6" t="s">
        <v>11498</v>
      </c>
      <c r="D4929">
        <v>30</v>
      </c>
      <c r="E4929" t="s">
        <v>46</v>
      </c>
      <c r="F4929" t="s">
        <v>55</v>
      </c>
      <c r="G4929" t="s">
        <v>3638</v>
      </c>
      <c r="H4929" t="s">
        <v>93</v>
      </c>
      <c r="J4929" t="s">
        <v>208</v>
      </c>
      <c r="K4929" t="s">
        <v>93</v>
      </c>
      <c r="L4929" t="s">
        <v>50</v>
      </c>
      <c r="N4929" t="s">
        <v>166</v>
      </c>
      <c r="O4929" t="s">
        <v>70</v>
      </c>
      <c r="S4929" t="s">
        <v>11499</v>
      </c>
      <c r="U4929" t="s">
        <v>42</v>
      </c>
      <c r="AB4929" t="s">
        <v>42</v>
      </c>
      <c r="AC4929" t="s">
        <v>42</v>
      </c>
      <c r="AL4929" t="s">
        <v>43</v>
      </c>
    </row>
    <row r="4930" spans="1:38" x14ac:dyDescent="0.25">
      <c r="A4930">
        <v>4928</v>
      </c>
      <c r="B4930" t="s">
        <v>11500</v>
      </c>
      <c r="C4930" s="6" t="s">
        <v>3655</v>
      </c>
      <c r="D4930">
        <v>50</v>
      </c>
      <c r="E4930" t="s">
        <v>46</v>
      </c>
      <c r="F4930" t="s">
        <v>55</v>
      </c>
      <c r="G4930" t="s">
        <v>668</v>
      </c>
      <c r="H4930" t="s">
        <v>202</v>
      </c>
      <c r="I4930" t="s">
        <v>57</v>
      </c>
      <c r="J4930" t="s">
        <v>668</v>
      </c>
      <c r="K4930" t="s">
        <v>202</v>
      </c>
      <c r="L4930" t="s">
        <v>70</v>
      </c>
      <c r="N4930" t="s">
        <v>11501</v>
      </c>
      <c r="O4930" t="s">
        <v>70</v>
      </c>
      <c r="P4930" t="s">
        <v>668</v>
      </c>
      <c r="Q4930" t="s">
        <v>202</v>
      </c>
      <c r="S4930" t="s">
        <v>11502</v>
      </c>
      <c r="W4930" t="s">
        <v>42</v>
      </c>
      <c r="Y4930" t="s">
        <v>42</v>
      </c>
      <c r="AC4930" t="s">
        <v>42</v>
      </c>
      <c r="AK4930" t="s">
        <v>42</v>
      </c>
      <c r="AL4930" t="s">
        <v>43</v>
      </c>
    </row>
    <row r="4931" spans="1:38" x14ac:dyDescent="0.25">
      <c r="A4931">
        <v>4929</v>
      </c>
      <c r="B4931" t="s">
        <v>11503</v>
      </c>
      <c r="C4931" s="6" t="s">
        <v>2749</v>
      </c>
      <c r="D4931">
        <v>50</v>
      </c>
      <c r="E4931" t="s">
        <v>54</v>
      </c>
      <c r="F4931" t="s">
        <v>55</v>
      </c>
      <c r="G4931" t="s">
        <v>3609</v>
      </c>
      <c r="H4931" t="s">
        <v>251</v>
      </c>
      <c r="I4931" t="s">
        <v>57</v>
      </c>
      <c r="J4931" t="s">
        <v>3609</v>
      </c>
      <c r="L4931" t="s">
        <v>70</v>
      </c>
      <c r="N4931" t="s">
        <v>1703</v>
      </c>
      <c r="O4931" t="s">
        <v>70</v>
      </c>
      <c r="P4931" t="s">
        <v>251</v>
      </c>
      <c r="S4931" t="s">
        <v>11504</v>
      </c>
      <c r="Y4931" t="s">
        <v>42</v>
      </c>
      <c r="AA4931" t="s">
        <v>42</v>
      </c>
      <c r="AK4931" t="s">
        <v>42</v>
      </c>
      <c r="AL4931" t="s">
        <v>43</v>
      </c>
    </row>
    <row r="4932" spans="1:38" x14ac:dyDescent="0.25">
      <c r="A4932">
        <v>4930</v>
      </c>
      <c r="B4932" t="s">
        <v>11505</v>
      </c>
      <c r="C4932" s="6" t="s">
        <v>9196</v>
      </c>
      <c r="D4932">
        <v>65</v>
      </c>
      <c r="E4932" t="s">
        <v>46</v>
      </c>
      <c r="F4932" t="s">
        <v>55</v>
      </c>
      <c r="G4932" t="s">
        <v>341</v>
      </c>
      <c r="H4932" t="s">
        <v>101</v>
      </c>
      <c r="J4932" t="s">
        <v>341</v>
      </c>
      <c r="K4932" t="s">
        <v>101</v>
      </c>
      <c r="L4932" t="s">
        <v>50</v>
      </c>
      <c r="N4932" t="s">
        <v>11506</v>
      </c>
      <c r="O4932" t="s">
        <v>70</v>
      </c>
      <c r="S4932" t="s">
        <v>11507</v>
      </c>
      <c r="U4932" t="s">
        <v>42</v>
      </c>
      <c r="V4932" t="s">
        <v>42</v>
      </c>
      <c r="AB4932" t="s">
        <v>42</v>
      </c>
      <c r="AL4932" t="s">
        <v>43</v>
      </c>
    </row>
    <row r="4933" spans="1:38" x14ac:dyDescent="0.25">
      <c r="A4933">
        <v>4931</v>
      </c>
      <c r="B4933" t="s">
        <v>11508</v>
      </c>
      <c r="C4933" s="6" t="s">
        <v>11509</v>
      </c>
      <c r="D4933">
        <v>42</v>
      </c>
      <c r="E4933" t="s">
        <v>54</v>
      </c>
      <c r="F4933" t="s">
        <v>55</v>
      </c>
      <c r="G4933" t="s">
        <v>208</v>
      </c>
      <c r="H4933" t="s">
        <v>93</v>
      </c>
      <c r="J4933" t="s">
        <v>208</v>
      </c>
      <c r="K4933" t="s">
        <v>93</v>
      </c>
      <c r="L4933" t="s">
        <v>70</v>
      </c>
      <c r="N4933" t="s">
        <v>59</v>
      </c>
      <c r="O4933" t="s">
        <v>70</v>
      </c>
      <c r="S4933" t="s">
        <v>1660</v>
      </c>
      <c r="U4933" t="s">
        <v>42</v>
      </c>
      <c r="V4933" t="s">
        <v>42</v>
      </c>
      <c r="AL4933" t="s">
        <v>43</v>
      </c>
    </row>
    <row r="4934" spans="1:38" x14ac:dyDescent="0.25">
      <c r="A4934">
        <v>4932</v>
      </c>
      <c r="B4934" t="s">
        <v>11510</v>
      </c>
      <c r="C4934" s="6" t="s">
        <v>2056</v>
      </c>
      <c r="D4934">
        <v>26</v>
      </c>
      <c r="E4934" t="s">
        <v>54</v>
      </c>
      <c r="F4934" t="s">
        <v>55</v>
      </c>
      <c r="G4934" t="s">
        <v>320</v>
      </c>
      <c r="H4934" t="s">
        <v>49</v>
      </c>
      <c r="I4934" t="s">
        <v>57</v>
      </c>
      <c r="J4934" t="s">
        <v>93</v>
      </c>
      <c r="L4934" t="s">
        <v>34</v>
      </c>
      <c r="M4934" t="s">
        <v>11511</v>
      </c>
      <c r="N4934" t="s">
        <v>59</v>
      </c>
      <c r="O4934" t="s">
        <v>110</v>
      </c>
      <c r="P4934" t="s">
        <v>93</v>
      </c>
      <c r="S4934" t="s">
        <v>11512</v>
      </c>
      <c r="U4934" t="s">
        <v>42</v>
      </c>
      <c r="AC4934" t="s">
        <v>42</v>
      </c>
      <c r="AK4934" t="s">
        <v>42</v>
      </c>
      <c r="AL4934" t="s">
        <v>43</v>
      </c>
    </row>
    <row r="4935" spans="1:38" x14ac:dyDescent="0.25">
      <c r="A4935">
        <v>4933</v>
      </c>
      <c r="B4935" t="s">
        <v>11513</v>
      </c>
      <c r="C4935" s="6" t="s">
        <v>1300</v>
      </c>
      <c r="D4935">
        <v>39</v>
      </c>
      <c r="E4935" t="s">
        <v>46</v>
      </c>
      <c r="F4935" t="s">
        <v>106</v>
      </c>
      <c r="G4935" t="s">
        <v>132</v>
      </c>
      <c r="H4935" t="s">
        <v>93</v>
      </c>
      <c r="I4935" t="s">
        <v>57</v>
      </c>
      <c r="J4935" t="s">
        <v>146</v>
      </c>
      <c r="K4935" t="s">
        <v>49</v>
      </c>
      <c r="L4935" t="s">
        <v>50</v>
      </c>
      <c r="N4935" t="s">
        <v>170</v>
      </c>
      <c r="O4935" t="s">
        <v>2475</v>
      </c>
      <c r="P4935" t="s">
        <v>61</v>
      </c>
      <c r="R4935" t="s">
        <v>57</v>
      </c>
      <c r="S4935" t="s">
        <v>873</v>
      </c>
      <c r="V4935" t="s">
        <v>42</v>
      </c>
      <c r="AL4935" t="s">
        <v>43</v>
      </c>
    </row>
    <row r="4936" spans="1:38" x14ac:dyDescent="0.25">
      <c r="A4936">
        <v>4934</v>
      </c>
      <c r="B4936" t="s">
        <v>11514</v>
      </c>
      <c r="C4936" s="6" t="s">
        <v>7214</v>
      </c>
      <c r="D4936">
        <v>39</v>
      </c>
      <c r="E4936" t="s">
        <v>46</v>
      </c>
      <c r="F4936" t="s">
        <v>55</v>
      </c>
      <c r="G4936" t="s">
        <v>97</v>
      </c>
      <c r="H4936" t="s">
        <v>82</v>
      </c>
      <c r="I4936" t="s">
        <v>57</v>
      </c>
      <c r="J4936" t="s">
        <v>97</v>
      </c>
      <c r="K4936" t="s">
        <v>82</v>
      </c>
      <c r="L4936" t="s">
        <v>70</v>
      </c>
      <c r="N4936" t="s">
        <v>59</v>
      </c>
      <c r="O4936" t="s">
        <v>70</v>
      </c>
      <c r="P4936" t="s">
        <v>97</v>
      </c>
      <c r="Q4936" t="s">
        <v>82</v>
      </c>
      <c r="S4936" t="s">
        <v>11515</v>
      </c>
      <c r="U4936" t="s">
        <v>42</v>
      </c>
      <c r="V4936" t="s">
        <v>42</v>
      </c>
      <c r="W4936" t="s">
        <v>42</v>
      </c>
      <c r="X4936" t="s">
        <v>42</v>
      </c>
      <c r="AA4936" t="s">
        <v>42</v>
      </c>
      <c r="AK4936" t="s">
        <v>42</v>
      </c>
      <c r="AL4936" t="s">
        <v>43</v>
      </c>
    </row>
    <row r="4937" spans="1:38" x14ac:dyDescent="0.25">
      <c r="A4937">
        <v>4935</v>
      </c>
      <c r="B4937" t="s">
        <v>11516</v>
      </c>
      <c r="C4937" s="6" t="s">
        <v>6155</v>
      </c>
      <c r="D4937">
        <v>51</v>
      </c>
      <c r="E4937" t="s">
        <v>46</v>
      </c>
      <c r="F4937" t="s">
        <v>55</v>
      </c>
      <c r="G4937" t="s">
        <v>11517</v>
      </c>
      <c r="H4937" t="s">
        <v>793</v>
      </c>
      <c r="I4937" t="s">
        <v>67</v>
      </c>
      <c r="J4937" t="s">
        <v>82</v>
      </c>
      <c r="K4937" t="s">
        <v>82</v>
      </c>
      <c r="L4937" t="s">
        <v>34</v>
      </c>
      <c r="M4937" t="s">
        <v>11518</v>
      </c>
      <c r="N4937" t="s">
        <v>59</v>
      </c>
      <c r="O4937" t="s">
        <v>110</v>
      </c>
      <c r="P4937" t="s">
        <v>82</v>
      </c>
      <c r="Q4937" t="s">
        <v>82</v>
      </c>
      <c r="R4937" t="s">
        <v>57</v>
      </c>
      <c r="S4937" t="s">
        <v>1220</v>
      </c>
      <c r="U4937" t="s">
        <v>42</v>
      </c>
      <c r="V4937" t="s">
        <v>42</v>
      </c>
      <c r="AL4937" t="s">
        <v>43</v>
      </c>
    </row>
    <row r="4938" spans="1:38" x14ac:dyDescent="0.25">
      <c r="A4938">
        <v>4936</v>
      </c>
      <c r="B4938" t="s">
        <v>11519</v>
      </c>
      <c r="C4938" s="6" t="s">
        <v>11520</v>
      </c>
      <c r="D4938">
        <v>57</v>
      </c>
      <c r="E4938" t="s">
        <v>54</v>
      </c>
      <c r="F4938" t="s">
        <v>55</v>
      </c>
      <c r="G4938" t="s">
        <v>4118</v>
      </c>
      <c r="H4938" t="s">
        <v>49</v>
      </c>
      <c r="I4938" t="s">
        <v>57</v>
      </c>
      <c r="J4938" t="s">
        <v>4118</v>
      </c>
      <c r="K4938" t="s">
        <v>49</v>
      </c>
      <c r="L4938" t="s">
        <v>34</v>
      </c>
      <c r="M4938" t="s">
        <v>11521</v>
      </c>
      <c r="N4938" t="s">
        <v>59</v>
      </c>
      <c r="O4938" t="s">
        <v>110</v>
      </c>
      <c r="P4938" t="s">
        <v>4118</v>
      </c>
      <c r="Q4938" t="s">
        <v>49</v>
      </c>
      <c r="S4938" t="s">
        <v>11522</v>
      </c>
      <c r="U4938" t="s">
        <v>42</v>
      </c>
      <c r="V4938" t="s">
        <v>42</v>
      </c>
      <c r="AK4938" t="s">
        <v>42</v>
      </c>
      <c r="AL4938" t="s">
        <v>43</v>
      </c>
    </row>
    <row r="4939" spans="1:38" x14ac:dyDescent="0.25">
      <c r="A4939">
        <v>4937</v>
      </c>
      <c r="B4939" t="s">
        <v>11523</v>
      </c>
      <c r="C4939" s="6" t="s">
        <v>1962</v>
      </c>
      <c r="D4939">
        <v>23</v>
      </c>
      <c r="E4939" t="s">
        <v>54</v>
      </c>
      <c r="F4939" t="s">
        <v>55</v>
      </c>
      <c r="G4939" t="s">
        <v>346</v>
      </c>
      <c r="H4939" t="s">
        <v>93</v>
      </c>
      <c r="I4939" t="s">
        <v>57</v>
      </c>
      <c r="J4939" t="s">
        <v>346</v>
      </c>
      <c r="K4939" t="s">
        <v>93</v>
      </c>
      <c r="L4939" t="s">
        <v>70</v>
      </c>
      <c r="N4939" t="s">
        <v>1908</v>
      </c>
      <c r="O4939" t="s">
        <v>70</v>
      </c>
      <c r="P4939" t="s">
        <v>346</v>
      </c>
      <c r="Q4939" t="s">
        <v>93</v>
      </c>
      <c r="R4939" t="s">
        <v>57</v>
      </c>
      <c r="S4939" t="s">
        <v>7639</v>
      </c>
      <c r="AC4939" t="s">
        <v>42</v>
      </c>
      <c r="AD4939" t="s">
        <v>42</v>
      </c>
      <c r="AL4939" t="s">
        <v>43</v>
      </c>
    </row>
    <row r="4940" spans="1:38" x14ac:dyDescent="0.25">
      <c r="A4940">
        <v>4938</v>
      </c>
      <c r="B4940" t="s">
        <v>11524</v>
      </c>
      <c r="C4940" s="6" t="s">
        <v>3704</v>
      </c>
      <c r="D4940">
        <v>57</v>
      </c>
      <c r="E4940" t="s">
        <v>46</v>
      </c>
      <c r="F4940" t="s">
        <v>55</v>
      </c>
      <c r="G4940" t="s">
        <v>101</v>
      </c>
      <c r="H4940" t="s">
        <v>101</v>
      </c>
      <c r="J4940" t="s">
        <v>101</v>
      </c>
      <c r="K4940" t="s">
        <v>101</v>
      </c>
      <c r="L4940" t="s">
        <v>70</v>
      </c>
      <c r="N4940" t="s">
        <v>102</v>
      </c>
      <c r="O4940" t="s">
        <v>70</v>
      </c>
      <c r="S4940" t="s">
        <v>111</v>
      </c>
      <c r="AA4940" t="s">
        <v>42</v>
      </c>
      <c r="AB4940" t="s">
        <v>42</v>
      </c>
      <c r="AC4940" t="s">
        <v>42</v>
      </c>
      <c r="AL4940" t="s">
        <v>43</v>
      </c>
    </row>
    <row r="4941" spans="1:38" x14ac:dyDescent="0.25">
      <c r="A4941">
        <v>4939</v>
      </c>
      <c r="B4941" t="s">
        <v>11525</v>
      </c>
      <c r="C4941" s="6" t="s">
        <v>7867</v>
      </c>
      <c r="D4941">
        <v>21</v>
      </c>
      <c r="E4941" t="s">
        <v>46</v>
      </c>
      <c r="F4941" t="s">
        <v>55</v>
      </c>
      <c r="G4941" t="s">
        <v>11526</v>
      </c>
      <c r="H4941" t="s">
        <v>82</v>
      </c>
      <c r="J4941" t="s">
        <v>178</v>
      </c>
      <c r="K4941" t="s">
        <v>82</v>
      </c>
      <c r="L4941" t="s">
        <v>50</v>
      </c>
      <c r="N4941" t="s">
        <v>102</v>
      </c>
      <c r="O4941" t="s">
        <v>70</v>
      </c>
      <c r="S4941" t="s">
        <v>2917</v>
      </c>
      <c r="Y4941" t="s">
        <v>42</v>
      </c>
      <c r="Z4941" t="s">
        <v>42</v>
      </c>
      <c r="AA4941" t="s">
        <v>42</v>
      </c>
      <c r="AL4941" t="s">
        <v>43</v>
      </c>
    </row>
    <row r="4942" spans="1:38" x14ac:dyDescent="0.25">
      <c r="A4942">
        <v>4940</v>
      </c>
      <c r="B4942" t="s">
        <v>11527</v>
      </c>
      <c r="C4942" s="6" t="s">
        <v>2848</v>
      </c>
      <c r="D4942">
        <v>49</v>
      </c>
      <c r="E4942" t="s">
        <v>46</v>
      </c>
      <c r="F4942" t="s">
        <v>55</v>
      </c>
      <c r="G4942" t="s">
        <v>245</v>
      </c>
      <c r="H4942" t="s">
        <v>93</v>
      </c>
      <c r="I4942" t="s">
        <v>57</v>
      </c>
      <c r="J4942" t="s">
        <v>93</v>
      </c>
      <c r="L4942" t="s">
        <v>34</v>
      </c>
      <c r="N4942" t="s">
        <v>456</v>
      </c>
      <c r="O4942" t="s">
        <v>110</v>
      </c>
      <c r="P4942" t="s">
        <v>93</v>
      </c>
      <c r="S4942" t="s">
        <v>11528</v>
      </c>
      <c r="U4942" t="s">
        <v>42</v>
      </c>
      <c r="V4942" t="s">
        <v>42</v>
      </c>
      <c r="W4942" t="s">
        <v>42</v>
      </c>
      <c r="AK4942" t="s">
        <v>42</v>
      </c>
      <c r="AL4942" t="s">
        <v>43</v>
      </c>
    </row>
    <row r="4943" spans="1:38" x14ac:dyDescent="0.25">
      <c r="A4943">
        <v>4941</v>
      </c>
      <c r="B4943" t="s">
        <v>11529</v>
      </c>
      <c r="C4943" s="6" t="s">
        <v>3106</v>
      </c>
      <c r="D4943">
        <v>59</v>
      </c>
      <c r="E4943" t="s">
        <v>54</v>
      </c>
      <c r="F4943" t="s">
        <v>55</v>
      </c>
      <c r="G4943" t="s">
        <v>384</v>
      </c>
      <c r="H4943" t="s">
        <v>202</v>
      </c>
      <c r="I4943" t="s">
        <v>57</v>
      </c>
      <c r="J4943" t="s">
        <v>384</v>
      </c>
      <c r="K4943" t="s">
        <v>202</v>
      </c>
      <c r="L4943" t="s">
        <v>70</v>
      </c>
      <c r="N4943" t="s">
        <v>1908</v>
      </c>
      <c r="O4943" t="s">
        <v>70</v>
      </c>
      <c r="P4943" t="s">
        <v>384</v>
      </c>
      <c r="Q4943" t="s">
        <v>202</v>
      </c>
      <c r="R4943" t="s">
        <v>57</v>
      </c>
      <c r="S4943" t="s">
        <v>11530</v>
      </c>
      <c r="Y4943" t="s">
        <v>42</v>
      </c>
      <c r="AC4943" t="s">
        <v>42</v>
      </c>
      <c r="AG4943" t="s">
        <v>42</v>
      </c>
      <c r="AI4943" t="s">
        <v>1528</v>
      </c>
      <c r="AL4943" t="s">
        <v>43</v>
      </c>
    </row>
    <row r="4944" spans="1:38" x14ac:dyDescent="0.25">
      <c r="A4944">
        <v>4942</v>
      </c>
      <c r="B4944" t="s">
        <v>11531</v>
      </c>
      <c r="C4944" s="6" t="s">
        <v>1018</v>
      </c>
      <c r="D4944">
        <v>58</v>
      </c>
      <c r="E4944" t="s">
        <v>46</v>
      </c>
      <c r="F4944" t="s">
        <v>55</v>
      </c>
      <c r="G4944" t="s">
        <v>82</v>
      </c>
      <c r="H4944" t="s">
        <v>82</v>
      </c>
      <c r="I4944" t="s">
        <v>57</v>
      </c>
      <c r="J4944" t="s">
        <v>82</v>
      </c>
      <c r="K4944" t="s">
        <v>82</v>
      </c>
      <c r="L4944" t="s">
        <v>70</v>
      </c>
      <c r="N4944" t="s">
        <v>166</v>
      </c>
      <c r="O4944" t="s">
        <v>70</v>
      </c>
      <c r="P4944" t="s">
        <v>82</v>
      </c>
      <c r="Q4944" t="s">
        <v>82</v>
      </c>
      <c r="R4944" t="s">
        <v>57</v>
      </c>
      <c r="S4944" t="s">
        <v>2137</v>
      </c>
      <c r="U4944" t="s">
        <v>42</v>
      </c>
      <c r="W4944" t="s">
        <v>42</v>
      </c>
      <c r="AL4944" t="s">
        <v>43</v>
      </c>
    </row>
    <row r="4945" spans="1:38" x14ac:dyDescent="0.25">
      <c r="A4945">
        <v>4943</v>
      </c>
      <c r="B4945" t="s">
        <v>11532</v>
      </c>
      <c r="C4945" s="6" t="s">
        <v>2383</v>
      </c>
      <c r="D4945">
        <v>57</v>
      </c>
      <c r="E4945" t="s">
        <v>46</v>
      </c>
      <c r="F4945" t="s">
        <v>47</v>
      </c>
      <c r="G4945" t="s">
        <v>92</v>
      </c>
      <c r="J4945" t="s">
        <v>92</v>
      </c>
      <c r="K4945" t="s">
        <v>93</v>
      </c>
      <c r="L4945" t="s">
        <v>70</v>
      </c>
      <c r="N4945" t="s">
        <v>269</v>
      </c>
      <c r="O4945" t="s">
        <v>70</v>
      </c>
      <c r="S4945" t="s">
        <v>659</v>
      </c>
      <c r="U4945" t="s">
        <v>42</v>
      </c>
      <c r="V4945" t="s">
        <v>42</v>
      </c>
      <c r="AL4945" t="s">
        <v>43</v>
      </c>
    </row>
    <row r="4946" spans="1:38" x14ac:dyDescent="0.25">
      <c r="A4946">
        <v>4944</v>
      </c>
      <c r="B4946" t="s">
        <v>11533</v>
      </c>
      <c r="C4946" s="6" t="s">
        <v>3299</v>
      </c>
      <c r="D4946">
        <v>46</v>
      </c>
      <c r="E4946" t="s">
        <v>54</v>
      </c>
      <c r="F4946" t="s">
        <v>47</v>
      </c>
      <c r="G4946" t="s">
        <v>93</v>
      </c>
      <c r="H4946" t="s">
        <v>93</v>
      </c>
      <c r="J4946" t="s">
        <v>93</v>
      </c>
      <c r="K4946" t="s">
        <v>93</v>
      </c>
      <c r="L4946" t="s">
        <v>70</v>
      </c>
      <c r="N4946" t="s">
        <v>102</v>
      </c>
      <c r="O4946" t="s">
        <v>70</v>
      </c>
      <c r="S4946" t="s">
        <v>111</v>
      </c>
      <c r="Y4946" t="s">
        <v>42</v>
      </c>
      <c r="AB4946" t="s">
        <v>42</v>
      </c>
      <c r="AC4946" t="s">
        <v>42</v>
      </c>
      <c r="AL4946" t="s">
        <v>43</v>
      </c>
    </row>
    <row r="4947" spans="1:38" x14ac:dyDescent="0.25">
      <c r="A4947">
        <v>4945</v>
      </c>
      <c r="B4947" t="s">
        <v>11534</v>
      </c>
      <c r="C4947" s="6" t="s">
        <v>11535</v>
      </c>
      <c r="D4947">
        <v>30</v>
      </c>
      <c r="E4947" t="s">
        <v>46</v>
      </c>
      <c r="F4947" t="s">
        <v>55</v>
      </c>
      <c r="G4947" t="s">
        <v>1500</v>
      </c>
      <c r="H4947" t="s">
        <v>82</v>
      </c>
      <c r="J4947" t="s">
        <v>1500</v>
      </c>
      <c r="K4947" t="s">
        <v>82</v>
      </c>
      <c r="L4947" t="s">
        <v>70</v>
      </c>
      <c r="N4947" t="s">
        <v>170</v>
      </c>
      <c r="O4947" t="s">
        <v>70</v>
      </c>
      <c r="S4947" t="s">
        <v>89</v>
      </c>
      <c r="U4947" t="s">
        <v>42</v>
      </c>
      <c r="AL4947" t="s">
        <v>43</v>
      </c>
    </row>
    <row r="4948" spans="1:38" x14ac:dyDescent="0.25">
      <c r="A4948">
        <v>4946</v>
      </c>
      <c r="B4948" t="s">
        <v>11536</v>
      </c>
      <c r="C4948" s="6" t="s">
        <v>3939</v>
      </c>
      <c r="D4948">
        <v>54</v>
      </c>
      <c r="E4948" t="s">
        <v>46</v>
      </c>
      <c r="F4948" t="s">
        <v>55</v>
      </c>
      <c r="G4948" t="s">
        <v>510</v>
      </c>
      <c r="H4948" t="s">
        <v>82</v>
      </c>
      <c r="I4948" t="s">
        <v>57</v>
      </c>
      <c r="J4948" t="s">
        <v>842</v>
      </c>
      <c r="K4948" t="s">
        <v>82</v>
      </c>
      <c r="L4948" t="s">
        <v>70</v>
      </c>
      <c r="O4948" t="s">
        <v>34</v>
      </c>
      <c r="P4948" t="s">
        <v>842</v>
      </c>
      <c r="Q4948" t="s">
        <v>82</v>
      </c>
      <c r="R4948" t="s">
        <v>57</v>
      </c>
      <c r="S4948" t="s">
        <v>4533</v>
      </c>
      <c r="U4948" t="s">
        <v>42</v>
      </c>
      <c r="V4948" t="s">
        <v>42</v>
      </c>
      <c r="AK4948" t="s">
        <v>42</v>
      </c>
      <c r="AL4948" t="s">
        <v>43</v>
      </c>
    </row>
    <row r="4949" spans="1:38" x14ac:dyDescent="0.25">
      <c r="A4949">
        <v>4947</v>
      </c>
      <c r="B4949" t="s">
        <v>11537</v>
      </c>
      <c r="C4949" s="6" t="s">
        <v>3289</v>
      </c>
      <c r="D4949">
        <v>40</v>
      </c>
      <c r="E4949" t="s">
        <v>46</v>
      </c>
      <c r="F4949" t="s">
        <v>55</v>
      </c>
      <c r="G4949" t="s">
        <v>58</v>
      </c>
      <c r="H4949" t="s">
        <v>49</v>
      </c>
      <c r="I4949" t="s">
        <v>57</v>
      </c>
      <c r="J4949" t="s">
        <v>58</v>
      </c>
      <c r="K4949" t="s">
        <v>49</v>
      </c>
      <c r="L4949" t="s">
        <v>70</v>
      </c>
      <c r="N4949" t="s">
        <v>59</v>
      </c>
      <c r="O4949" t="s">
        <v>70</v>
      </c>
      <c r="P4949" t="s">
        <v>58</v>
      </c>
      <c r="Q4949" t="s">
        <v>49</v>
      </c>
      <c r="R4949" t="s">
        <v>57</v>
      </c>
      <c r="S4949" t="s">
        <v>2195</v>
      </c>
      <c r="U4949" t="s">
        <v>42</v>
      </c>
      <c r="W4949" t="s">
        <v>42</v>
      </c>
      <c r="AL4949" t="s">
        <v>43</v>
      </c>
    </row>
    <row r="4950" spans="1:38" x14ac:dyDescent="0.25">
      <c r="A4950">
        <v>4948</v>
      </c>
      <c r="B4950" t="s">
        <v>11538</v>
      </c>
      <c r="C4950" s="6" t="s">
        <v>1276</v>
      </c>
      <c r="D4950">
        <v>30</v>
      </c>
      <c r="E4950" t="s">
        <v>54</v>
      </c>
      <c r="F4950" t="s">
        <v>55</v>
      </c>
      <c r="G4950" t="s">
        <v>4610</v>
      </c>
      <c r="I4950" t="s">
        <v>57</v>
      </c>
      <c r="J4950" t="s">
        <v>201</v>
      </c>
      <c r="K4950" t="s">
        <v>202</v>
      </c>
      <c r="L4950" t="s">
        <v>50</v>
      </c>
      <c r="N4950" t="s">
        <v>11539</v>
      </c>
      <c r="O4950" t="s">
        <v>70</v>
      </c>
      <c r="P4950" t="s">
        <v>4610</v>
      </c>
      <c r="Q4950" t="s">
        <v>202</v>
      </c>
      <c r="R4950" t="s">
        <v>57</v>
      </c>
      <c r="S4950" t="s">
        <v>2204</v>
      </c>
      <c r="Y4950" t="s">
        <v>42</v>
      </c>
      <c r="AL4950" t="s">
        <v>43</v>
      </c>
    </row>
    <row r="4951" spans="1:38" x14ac:dyDescent="0.25">
      <c r="A4951">
        <v>4949</v>
      </c>
      <c r="B4951" t="s">
        <v>11540</v>
      </c>
      <c r="C4951" s="6" t="s">
        <v>2336</v>
      </c>
      <c r="D4951">
        <v>40</v>
      </c>
      <c r="E4951" t="s">
        <v>46</v>
      </c>
      <c r="F4951" t="s">
        <v>106</v>
      </c>
      <c r="G4951" t="s">
        <v>93</v>
      </c>
      <c r="H4951" t="s">
        <v>93</v>
      </c>
      <c r="I4951" t="s">
        <v>57</v>
      </c>
      <c r="J4951" t="s">
        <v>165</v>
      </c>
      <c r="L4951" t="s">
        <v>34</v>
      </c>
      <c r="M4951" t="s">
        <v>11239</v>
      </c>
      <c r="N4951" t="s">
        <v>59</v>
      </c>
      <c r="O4951" t="s">
        <v>287</v>
      </c>
      <c r="P4951" t="s">
        <v>165</v>
      </c>
      <c r="S4951" t="s">
        <v>342</v>
      </c>
      <c r="U4951" t="s">
        <v>42</v>
      </c>
      <c r="AK4951" t="s">
        <v>42</v>
      </c>
      <c r="AL4951" t="s">
        <v>43</v>
      </c>
    </row>
    <row r="4952" spans="1:38" x14ac:dyDescent="0.25">
      <c r="A4952">
        <v>4950</v>
      </c>
      <c r="B4952" t="s">
        <v>11541</v>
      </c>
      <c r="C4952" s="6" t="s">
        <v>2395</v>
      </c>
      <c r="D4952">
        <v>42</v>
      </c>
      <c r="E4952" t="s">
        <v>46</v>
      </c>
      <c r="F4952" t="s">
        <v>55</v>
      </c>
      <c r="G4952" t="s">
        <v>1804</v>
      </c>
      <c r="H4952" t="s">
        <v>82</v>
      </c>
      <c r="I4952" t="s">
        <v>57</v>
      </c>
      <c r="J4952" t="s">
        <v>82</v>
      </c>
      <c r="K4952" t="s">
        <v>82</v>
      </c>
      <c r="L4952" t="s">
        <v>50</v>
      </c>
      <c r="N4952" t="s">
        <v>59</v>
      </c>
      <c r="O4952" t="s">
        <v>70</v>
      </c>
      <c r="P4952" t="s">
        <v>1804</v>
      </c>
      <c r="Q4952" t="s">
        <v>82</v>
      </c>
      <c r="S4952" t="s">
        <v>11542</v>
      </c>
      <c r="U4952" t="s">
        <v>42</v>
      </c>
      <c r="V4952" t="s">
        <v>42</v>
      </c>
      <c r="W4952" t="s">
        <v>42</v>
      </c>
      <c r="Y4952" t="s">
        <v>42</v>
      </c>
      <c r="AC4952" t="s">
        <v>42</v>
      </c>
      <c r="AE4952" t="s">
        <v>42</v>
      </c>
      <c r="AK4952" t="s">
        <v>42</v>
      </c>
      <c r="AL4952" t="s">
        <v>43</v>
      </c>
    </row>
    <row r="4953" spans="1:38" x14ac:dyDescent="0.25">
      <c r="A4953">
        <v>4951</v>
      </c>
      <c r="B4953" t="s">
        <v>11543</v>
      </c>
      <c r="C4953" s="6" t="s">
        <v>3239</v>
      </c>
      <c r="D4953">
        <v>20</v>
      </c>
      <c r="E4953" t="s">
        <v>46</v>
      </c>
      <c r="F4953" t="s">
        <v>55</v>
      </c>
      <c r="G4953" t="s">
        <v>132</v>
      </c>
      <c r="H4953" t="s">
        <v>93</v>
      </c>
      <c r="J4953" t="s">
        <v>132</v>
      </c>
      <c r="K4953" t="s">
        <v>93</v>
      </c>
      <c r="L4953" t="s">
        <v>70</v>
      </c>
      <c r="N4953" t="s">
        <v>8559</v>
      </c>
      <c r="O4953" t="s">
        <v>70</v>
      </c>
      <c r="S4953" t="s">
        <v>8560</v>
      </c>
      <c r="U4953" t="s">
        <v>42</v>
      </c>
      <c r="V4953" t="s">
        <v>42</v>
      </c>
      <c r="AL4953" t="s">
        <v>43</v>
      </c>
    </row>
    <row r="4954" spans="1:38" x14ac:dyDescent="0.25">
      <c r="A4954">
        <v>4952</v>
      </c>
      <c r="B4954" t="s">
        <v>11544</v>
      </c>
      <c r="C4954" s="6" t="s">
        <v>11545</v>
      </c>
      <c r="D4954">
        <v>50</v>
      </c>
      <c r="E4954" t="s">
        <v>46</v>
      </c>
      <c r="F4954" t="s">
        <v>55</v>
      </c>
      <c r="G4954" t="s">
        <v>201</v>
      </c>
      <c r="H4954" t="s">
        <v>202</v>
      </c>
      <c r="I4954" t="s">
        <v>57</v>
      </c>
      <c r="J4954" t="s">
        <v>201</v>
      </c>
      <c r="K4954" t="s">
        <v>202</v>
      </c>
      <c r="L4954" t="s">
        <v>70</v>
      </c>
      <c r="N4954" t="s">
        <v>166</v>
      </c>
      <c r="O4954" t="s">
        <v>70</v>
      </c>
      <c r="P4954" t="s">
        <v>201</v>
      </c>
      <c r="Q4954" t="s">
        <v>202</v>
      </c>
      <c r="S4954" t="s">
        <v>11546</v>
      </c>
      <c r="W4954" t="s">
        <v>42</v>
      </c>
      <c r="X4954" t="s">
        <v>42</v>
      </c>
      <c r="AC4954" t="s">
        <v>42</v>
      </c>
      <c r="AK4954" t="s">
        <v>42</v>
      </c>
      <c r="AL4954" t="s">
        <v>43</v>
      </c>
    </row>
    <row r="4955" spans="1:38" x14ac:dyDescent="0.25">
      <c r="A4955">
        <v>4953</v>
      </c>
      <c r="B4955" t="s">
        <v>11547</v>
      </c>
      <c r="C4955" s="6" t="s">
        <v>5466</v>
      </c>
      <c r="D4955">
        <v>48</v>
      </c>
      <c r="E4955" t="s">
        <v>54</v>
      </c>
      <c r="F4955" t="s">
        <v>47</v>
      </c>
      <c r="G4955" t="s">
        <v>165</v>
      </c>
      <c r="H4955" t="s">
        <v>93</v>
      </c>
      <c r="J4955" t="s">
        <v>165</v>
      </c>
      <c r="K4955" t="s">
        <v>93</v>
      </c>
      <c r="L4955" t="s">
        <v>50</v>
      </c>
      <c r="N4955" t="s">
        <v>59</v>
      </c>
      <c r="O4955" t="s">
        <v>70</v>
      </c>
      <c r="S4955" t="s">
        <v>2046</v>
      </c>
      <c r="U4955" t="s">
        <v>42</v>
      </c>
      <c r="V4955" t="s">
        <v>42</v>
      </c>
      <c r="AA4955" t="s">
        <v>42</v>
      </c>
      <c r="AL4955" t="s">
        <v>43</v>
      </c>
    </row>
    <row r="4956" spans="1:38" x14ac:dyDescent="0.25">
      <c r="A4956">
        <v>4954</v>
      </c>
      <c r="B4956" t="s">
        <v>11548</v>
      </c>
      <c r="C4956" s="6" t="s">
        <v>6631</v>
      </c>
      <c r="D4956">
        <v>27</v>
      </c>
      <c r="E4956" t="s">
        <v>54</v>
      </c>
      <c r="F4956" t="s">
        <v>55</v>
      </c>
      <c r="G4956" t="s">
        <v>87</v>
      </c>
      <c r="H4956" t="s">
        <v>82</v>
      </c>
      <c r="I4956" t="s">
        <v>57</v>
      </c>
      <c r="J4956" t="s">
        <v>87</v>
      </c>
      <c r="K4956" t="s">
        <v>82</v>
      </c>
      <c r="L4956" t="s">
        <v>70</v>
      </c>
      <c r="N4956" t="s">
        <v>350</v>
      </c>
      <c r="O4956" t="s">
        <v>70</v>
      </c>
      <c r="P4956" t="s">
        <v>87</v>
      </c>
      <c r="Q4956" t="s">
        <v>82</v>
      </c>
      <c r="S4956" t="s">
        <v>1298</v>
      </c>
      <c r="U4956" t="s">
        <v>42</v>
      </c>
      <c r="V4956" t="s">
        <v>42</v>
      </c>
      <c r="W4956" t="s">
        <v>42</v>
      </c>
      <c r="AK4956" t="s">
        <v>42</v>
      </c>
      <c r="AL4956" t="s">
        <v>43</v>
      </c>
    </row>
    <row r="4957" spans="1:38" x14ac:dyDescent="0.25">
      <c r="A4957">
        <v>4955</v>
      </c>
      <c r="B4957" t="s">
        <v>11549</v>
      </c>
      <c r="C4957" s="6" t="s">
        <v>11550</v>
      </c>
      <c r="D4957">
        <v>34</v>
      </c>
      <c r="E4957" t="s">
        <v>46</v>
      </c>
      <c r="F4957" t="s">
        <v>55</v>
      </c>
      <c r="G4957" t="s">
        <v>81</v>
      </c>
      <c r="H4957" t="s">
        <v>82</v>
      </c>
      <c r="I4957" t="s">
        <v>57</v>
      </c>
      <c r="J4957" t="s">
        <v>81</v>
      </c>
      <c r="L4957" t="s">
        <v>70</v>
      </c>
      <c r="N4957" t="s">
        <v>69</v>
      </c>
      <c r="O4957" t="s">
        <v>70</v>
      </c>
      <c r="P4957" t="s">
        <v>81</v>
      </c>
      <c r="S4957" t="s">
        <v>412</v>
      </c>
      <c r="W4957" t="s">
        <v>42</v>
      </c>
      <c r="AK4957" t="s">
        <v>42</v>
      </c>
      <c r="AL4957" t="s">
        <v>43</v>
      </c>
    </row>
    <row r="4958" spans="1:38" x14ac:dyDescent="0.25">
      <c r="A4958">
        <v>4956</v>
      </c>
      <c r="B4958" t="s">
        <v>11551</v>
      </c>
      <c r="C4958" s="6" t="s">
        <v>484</v>
      </c>
      <c r="D4958">
        <v>49</v>
      </c>
      <c r="E4958" t="s">
        <v>54</v>
      </c>
      <c r="F4958" t="s">
        <v>47</v>
      </c>
      <c r="G4958" t="s">
        <v>82</v>
      </c>
      <c r="H4958" t="s">
        <v>82</v>
      </c>
      <c r="I4958" t="s">
        <v>57</v>
      </c>
      <c r="J4958" t="s">
        <v>82</v>
      </c>
      <c r="L4958" t="s">
        <v>70</v>
      </c>
      <c r="N4958" t="s">
        <v>59</v>
      </c>
      <c r="O4958" t="s">
        <v>70</v>
      </c>
      <c r="P4958" t="s">
        <v>82</v>
      </c>
      <c r="S4958" t="s">
        <v>11552</v>
      </c>
      <c r="U4958" t="s">
        <v>42</v>
      </c>
      <c r="V4958" t="s">
        <v>42</v>
      </c>
      <c r="AA4958" t="s">
        <v>42</v>
      </c>
      <c r="AD4958" t="s">
        <v>42</v>
      </c>
      <c r="AK4958" t="s">
        <v>42</v>
      </c>
      <c r="AL4958" t="s">
        <v>43</v>
      </c>
    </row>
    <row r="4959" spans="1:38" x14ac:dyDescent="0.25">
      <c r="A4959">
        <v>4957</v>
      </c>
      <c r="B4959" t="s">
        <v>11553</v>
      </c>
      <c r="C4959" s="6" t="s">
        <v>3756</v>
      </c>
      <c r="D4959">
        <v>56</v>
      </c>
      <c r="E4959" t="s">
        <v>46</v>
      </c>
      <c r="F4959" t="s">
        <v>55</v>
      </c>
      <c r="G4959" t="s">
        <v>341</v>
      </c>
      <c r="H4959" t="s">
        <v>101</v>
      </c>
      <c r="I4959" t="s">
        <v>57</v>
      </c>
      <c r="J4959" t="s">
        <v>341</v>
      </c>
      <c r="L4959" t="s">
        <v>70</v>
      </c>
      <c r="N4959" t="s">
        <v>927</v>
      </c>
      <c r="O4959" t="s">
        <v>70</v>
      </c>
      <c r="P4959" t="s">
        <v>341</v>
      </c>
      <c r="S4959" t="s">
        <v>412</v>
      </c>
      <c r="W4959" t="s">
        <v>42</v>
      </c>
      <c r="AK4959" t="s">
        <v>42</v>
      </c>
      <c r="AL4959" t="s">
        <v>43</v>
      </c>
    </row>
    <row r="4960" spans="1:38" x14ac:dyDescent="0.25">
      <c r="A4960">
        <v>4958</v>
      </c>
      <c r="B4960" t="s">
        <v>11554</v>
      </c>
      <c r="C4960" s="6" t="s">
        <v>2435</v>
      </c>
      <c r="D4960">
        <v>39</v>
      </c>
      <c r="E4960" t="s">
        <v>46</v>
      </c>
      <c r="F4960" t="s">
        <v>55</v>
      </c>
      <c r="G4960" t="s">
        <v>136</v>
      </c>
      <c r="H4960" t="s">
        <v>137</v>
      </c>
      <c r="J4960" t="s">
        <v>82</v>
      </c>
      <c r="K4960" t="s">
        <v>82</v>
      </c>
      <c r="L4960" t="s">
        <v>34</v>
      </c>
      <c r="M4960" t="s">
        <v>11555</v>
      </c>
      <c r="N4960" t="s">
        <v>59</v>
      </c>
      <c r="O4960" t="s">
        <v>110</v>
      </c>
      <c r="S4960" t="s">
        <v>11556</v>
      </c>
      <c r="U4960" t="s">
        <v>42</v>
      </c>
      <c r="V4960" t="s">
        <v>42</v>
      </c>
      <c r="Y4960" t="s">
        <v>42</v>
      </c>
      <c r="AL4960" t="s">
        <v>43</v>
      </c>
    </row>
    <row r="4961" spans="1:38" x14ac:dyDescent="0.25">
      <c r="A4961">
        <v>4959</v>
      </c>
      <c r="B4961" t="s">
        <v>11557</v>
      </c>
      <c r="C4961" s="6" t="s">
        <v>1300</v>
      </c>
      <c r="D4961">
        <v>37</v>
      </c>
      <c r="E4961" t="s">
        <v>46</v>
      </c>
      <c r="F4961" t="s">
        <v>55</v>
      </c>
      <c r="G4961" t="s">
        <v>664</v>
      </c>
      <c r="H4961" t="s">
        <v>82</v>
      </c>
      <c r="I4961" t="s">
        <v>57</v>
      </c>
      <c r="J4961" t="s">
        <v>664</v>
      </c>
      <c r="K4961" t="s">
        <v>82</v>
      </c>
      <c r="L4961" t="s">
        <v>70</v>
      </c>
      <c r="N4961" t="s">
        <v>166</v>
      </c>
      <c r="O4961" t="s">
        <v>70</v>
      </c>
      <c r="P4961" t="s">
        <v>664</v>
      </c>
      <c r="Q4961" t="s">
        <v>82</v>
      </c>
      <c r="R4961" t="s">
        <v>57</v>
      </c>
      <c r="S4961" t="s">
        <v>11558</v>
      </c>
      <c r="V4961" t="s">
        <v>42</v>
      </c>
      <c r="AA4961" t="s">
        <v>42</v>
      </c>
      <c r="AL4961" t="s">
        <v>43</v>
      </c>
    </row>
    <row r="4962" spans="1:38" x14ac:dyDescent="0.25">
      <c r="A4962">
        <v>4960</v>
      </c>
      <c r="B4962" t="s">
        <v>11559</v>
      </c>
      <c r="C4962" s="6" t="s">
        <v>2863</v>
      </c>
      <c r="D4962">
        <v>40</v>
      </c>
      <c r="E4962" t="s">
        <v>54</v>
      </c>
      <c r="F4962" t="s">
        <v>55</v>
      </c>
      <c r="G4962" t="s">
        <v>836</v>
      </c>
      <c r="H4962" t="s">
        <v>82</v>
      </c>
      <c r="I4962" t="s">
        <v>57</v>
      </c>
      <c r="J4962" t="s">
        <v>836</v>
      </c>
      <c r="K4962" t="s">
        <v>82</v>
      </c>
      <c r="L4962" t="s">
        <v>70</v>
      </c>
      <c r="N4962" t="s">
        <v>59</v>
      </c>
      <c r="O4962" t="s">
        <v>70</v>
      </c>
      <c r="P4962" t="s">
        <v>836</v>
      </c>
      <c r="Q4962" t="s">
        <v>82</v>
      </c>
      <c r="R4962" t="s">
        <v>57</v>
      </c>
      <c r="S4962" t="s">
        <v>11560</v>
      </c>
      <c r="AL4962" t="s">
        <v>43</v>
      </c>
    </row>
    <row r="4963" spans="1:38" x14ac:dyDescent="0.25">
      <c r="A4963">
        <v>4961</v>
      </c>
      <c r="B4963" t="s">
        <v>11561</v>
      </c>
      <c r="C4963" s="6" t="s">
        <v>2432</v>
      </c>
      <c r="D4963">
        <v>30</v>
      </c>
      <c r="E4963" t="s">
        <v>46</v>
      </c>
      <c r="F4963" t="s">
        <v>55</v>
      </c>
      <c r="G4963" t="s">
        <v>496</v>
      </c>
      <c r="H4963" t="s">
        <v>101</v>
      </c>
      <c r="I4963" t="s">
        <v>57</v>
      </c>
      <c r="J4963" t="s">
        <v>496</v>
      </c>
      <c r="K4963" t="s">
        <v>101</v>
      </c>
      <c r="L4963" t="s">
        <v>70</v>
      </c>
      <c r="N4963" t="s">
        <v>59</v>
      </c>
      <c r="O4963" t="s">
        <v>70</v>
      </c>
      <c r="P4963" t="s">
        <v>496</v>
      </c>
      <c r="Q4963" t="s">
        <v>101</v>
      </c>
      <c r="S4963" t="s">
        <v>6525</v>
      </c>
      <c r="V4963" t="s">
        <v>42</v>
      </c>
      <c r="W4963" t="s">
        <v>42</v>
      </c>
      <c r="X4963" t="s">
        <v>42</v>
      </c>
      <c r="AK4963" t="s">
        <v>42</v>
      </c>
      <c r="AL4963" t="s">
        <v>43</v>
      </c>
    </row>
    <row r="4964" spans="1:38" x14ac:dyDescent="0.25">
      <c r="A4964">
        <v>4962</v>
      </c>
      <c r="B4964" t="s">
        <v>11562</v>
      </c>
      <c r="C4964" s="6" t="s">
        <v>11563</v>
      </c>
      <c r="D4964">
        <v>26</v>
      </c>
      <c r="E4964" t="s">
        <v>46</v>
      </c>
      <c r="F4964" t="s">
        <v>47</v>
      </c>
      <c r="G4964" t="s">
        <v>192</v>
      </c>
      <c r="H4964" t="s">
        <v>82</v>
      </c>
      <c r="I4964" t="s">
        <v>57</v>
      </c>
      <c r="J4964" t="s">
        <v>192</v>
      </c>
      <c r="K4964" t="s">
        <v>82</v>
      </c>
      <c r="L4964" t="s">
        <v>70</v>
      </c>
      <c r="N4964" t="s">
        <v>59</v>
      </c>
      <c r="O4964" t="s">
        <v>70</v>
      </c>
      <c r="P4964" t="s">
        <v>192</v>
      </c>
      <c r="Q4964" t="s">
        <v>82</v>
      </c>
      <c r="S4964" t="s">
        <v>412</v>
      </c>
      <c r="W4964" t="s">
        <v>42</v>
      </c>
      <c r="AK4964" t="s">
        <v>42</v>
      </c>
      <c r="AL4964" t="s">
        <v>43</v>
      </c>
    </row>
    <row r="4965" spans="1:38" x14ac:dyDescent="0.25">
      <c r="A4965">
        <v>4963</v>
      </c>
      <c r="B4965" t="s">
        <v>11564</v>
      </c>
      <c r="C4965" s="6" t="s">
        <v>556</v>
      </c>
      <c r="D4965">
        <v>24</v>
      </c>
      <c r="E4965" t="s">
        <v>46</v>
      </c>
      <c r="F4965" t="s">
        <v>55</v>
      </c>
      <c r="G4965" t="s">
        <v>513</v>
      </c>
      <c r="H4965" t="s">
        <v>101</v>
      </c>
      <c r="I4965" t="s">
        <v>57</v>
      </c>
      <c r="J4965" t="s">
        <v>341</v>
      </c>
      <c r="K4965" t="s">
        <v>101</v>
      </c>
      <c r="L4965" t="s">
        <v>50</v>
      </c>
      <c r="N4965" t="s">
        <v>350</v>
      </c>
      <c r="O4965" t="s">
        <v>70</v>
      </c>
      <c r="P4965" t="s">
        <v>513</v>
      </c>
      <c r="Q4965" t="s">
        <v>101</v>
      </c>
      <c r="R4965" t="s">
        <v>57</v>
      </c>
      <c r="S4965" t="s">
        <v>247</v>
      </c>
      <c r="W4965" t="s">
        <v>42</v>
      </c>
      <c r="AL4965" t="s">
        <v>43</v>
      </c>
    </row>
    <row r="4966" spans="1:38" x14ac:dyDescent="0.25">
      <c r="A4966">
        <v>4964</v>
      </c>
      <c r="B4966" t="s">
        <v>11565</v>
      </c>
      <c r="C4966" s="6" t="s">
        <v>996</v>
      </c>
      <c r="D4966">
        <v>37</v>
      </c>
      <c r="E4966" t="s">
        <v>46</v>
      </c>
      <c r="F4966" t="s">
        <v>55</v>
      </c>
      <c r="G4966" t="s">
        <v>5058</v>
      </c>
      <c r="H4966" t="s">
        <v>49</v>
      </c>
      <c r="I4966" t="s">
        <v>57</v>
      </c>
      <c r="J4966" t="s">
        <v>5058</v>
      </c>
      <c r="K4966" t="s">
        <v>49</v>
      </c>
      <c r="L4966" t="s">
        <v>70</v>
      </c>
      <c r="N4966" t="s">
        <v>59</v>
      </c>
      <c r="O4966" t="s">
        <v>70</v>
      </c>
      <c r="P4966" t="s">
        <v>5058</v>
      </c>
      <c r="Q4966" t="s">
        <v>49</v>
      </c>
      <c r="R4966" t="s">
        <v>57</v>
      </c>
      <c r="S4966" t="s">
        <v>11566</v>
      </c>
      <c r="U4966" t="s">
        <v>42</v>
      </c>
      <c r="W4966" t="s">
        <v>42</v>
      </c>
      <c r="AC4966" t="s">
        <v>42</v>
      </c>
      <c r="AH4966" t="s">
        <v>42</v>
      </c>
      <c r="AL4966" t="s">
        <v>43</v>
      </c>
    </row>
    <row r="4967" spans="1:38" x14ac:dyDescent="0.25">
      <c r="A4967">
        <v>4965</v>
      </c>
      <c r="B4967" t="s">
        <v>11567</v>
      </c>
      <c r="C4967" s="6" t="s">
        <v>2713</v>
      </c>
      <c r="D4967">
        <v>44</v>
      </c>
      <c r="E4967" t="s">
        <v>46</v>
      </c>
      <c r="F4967" t="s">
        <v>55</v>
      </c>
      <c r="G4967" t="s">
        <v>2962</v>
      </c>
      <c r="J4967" t="s">
        <v>101</v>
      </c>
      <c r="K4967" t="s">
        <v>101</v>
      </c>
      <c r="L4967" t="s">
        <v>50</v>
      </c>
      <c r="N4967" t="s">
        <v>59</v>
      </c>
      <c r="O4967" t="s">
        <v>70</v>
      </c>
      <c r="S4967" t="s">
        <v>538</v>
      </c>
      <c r="U4967" t="s">
        <v>42</v>
      </c>
      <c r="AL4967" t="s">
        <v>43</v>
      </c>
    </row>
    <row r="4968" spans="1:38" x14ac:dyDescent="0.25">
      <c r="A4968">
        <v>4966</v>
      </c>
      <c r="B4968" t="s">
        <v>11568</v>
      </c>
      <c r="C4968" s="6" t="s">
        <v>10514</v>
      </c>
      <c r="D4968">
        <v>40</v>
      </c>
      <c r="E4968" t="s">
        <v>46</v>
      </c>
      <c r="F4968" t="s">
        <v>55</v>
      </c>
      <c r="G4968" t="s">
        <v>503</v>
      </c>
      <c r="H4968" t="s">
        <v>82</v>
      </c>
      <c r="I4968" t="s">
        <v>57</v>
      </c>
      <c r="J4968" t="s">
        <v>503</v>
      </c>
      <c r="K4968" t="s">
        <v>82</v>
      </c>
      <c r="L4968" t="s">
        <v>50</v>
      </c>
      <c r="N4968" t="s">
        <v>7123</v>
      </c>
      <c r="O4968" t="s">
        <v>110</v>
      </c>
      <c r="P4968" t="s">
        <v>503</v>
      </c>
      <c r="Q4968" t="s">
        <v>82</v>
      </c>
      <c r="S4968" t="s">
        <v>11569</v>
      </c>
      <c r="T4968" t="s">
        <v>3335</v>
      </c>
      <c r="Y4968" t="s">
        <v>42</v>
      </c>
      <c r="AE4968" t="s">
        <v>42</v>
      </c>
      <c r="AK4968" t="s">
        <v>42</v>
      </c>
      <c r="AL4968" t="s">
        <v>43</v>
      </c>
    </row>
    <row r="4969" spans="1:38" x14ac:dyDescent="0.25">
      <c r="A4969">
        <v>4967</v>
      </c>
      <c r="B4969" t="s">
        <v>11570</v>
      </c>
      <c r="C4969" s="6" t="s">
        <v>11571</v>
      </c>
      <c r="D4969">
        <v>48</v>
      </c>
      <c r="E4969" t="s">
        <v>54</v>
      </c>
      <c r="F4969" t="s">
        <v>55</v>
      </c>
      <c r="G4969" t="s">
        <v>201</v>
      </c>
      <c r="H4969" t="s">
        <v>202</v>
      </c>
      <c r="J4969" t="s">
        <v>201</v>
      </c>
      <c r="K4969" t="s">
        <v>202</v>
      </c>
      <c r="L4969" t="s">
        <v>70</v>
      </c>
      <c r="N4969" t="s">
        <v>88</v>
      </c>
      <c r="O4969" t="s">
        <v>70</v>
      </c>
      <c r="S4969" t="s">
        <v>89</v>
      </c>
      <c r="T4969" t="s">
        <v>10187</v>
      </c>
      <c r="U4969" t="s">
        <v>42</v>
      </c>
      <c r="AL4969" t="s">
        <v>43</v>
      </c>
    </row>
    <row r="4970" spans="1:38" x14ac:dyDescent="0.25">
      <c r="A4970">
        <v>4968</v>
      </c>
      <c r="B4970" t="s">
        <v>11572</v>
      </c>
      <c r="C4970" s="6" t="s">
        <v>11573</v>
      </c>
      <c r="D4970">
        <v>32</v>
      </c>
      <c r="E4970" t="s">
        <v>54</v>
      </c>
      <c r="F4970" t="s">
        <v>55</v>
      </c>
      <c r="G4970" t="s">
        <v>1548</v>
      </c>
      <c r="H4970" t="s">
        <v>251</v>
      </c>
      <c r="J4970" t="s">
        <v>1548</v>
      </c>
      <c r="K4970" t="s">
        <v>251</v>
      </c>
      <c r="L4970" t="s">
        <v>70</v>
      </c>
      <c r="N4970" t="s">
        <v>170</v>
      </c>
      <c r="O4970" t="s">
        <v>70</v>
      </c>
      <c r="S4970" t="s">
        <v>1867</v>
      </c>
      <c r="U4970" t="s">
        <v>42</v>
      </c>
      <c r="V4970" t="s">
        <v>42</v>
      </c>
      <c r="AL4970" t="s">
        <v>43</v>
      </c>
    </row>
    <row r="4971" spans="1:38" x14ac:dyDescent="0.25">
      <c r="A4971">
        <v>4969</v>
      </c>
      <c r="B4971" t="s">
        <v>11574</v>
      </c>
      <c r="C4971" s="6" t="s">
        <v>3798</v>
      </c>
      <c r="D4971">
        <v>56</v>
      </c>
      <c r="E4971" t="s">
        <v>54</v>
      </c>
      <c r="F4971" t="s">
        <v>55</v>
      </c>
      <c r="G4971" t="s">
        <v>208</v>
      </c>
      <c r="H4971" t="s">
        <v>93</v>
      </c>
      <c r="I4971" t="s">
        <v>57</v>
      </c>
      <c r="J4971" t="s">
        <v>208</v>
      </c>
      <c r="K4971" t="s">
        <v>93</v>
      </c>
      <c r="L4971" t="s">
        <v>50</v>
      </c>
      <c r="N4971" t="s">
        <v>652</v>
      </c>
      <c r="O4971" t="s">
        <v>70</v>
      </c>
      <c r="P4971" t="s">
        <v>208</v>
      </c>
      <c r="Q4971" t="s">
        <v>93</v>
      </c>
      <c r="S4971" t="s">
        <v>11575</v>
      </c>
      <c r="Y4971" t="s">
        <v>42</v>
      </c>
      <c r="AH4971" t="s">
        <v>42</v>
      </c>
      <c r="AK4971" t="s">
        <v>42</v>
      </c>
      <c r="AL4971" t="s">
        <v>43</v>
      </c>
    </row>
    <row r="4972" spans="1:38" x14ac:dyDescent="0.25">
      <c r="A4972">
        <v>4970</v>
      </c>
      <c r="B4972" t="s">
        <v>11576</v>
      </c>
      <c r="C4972" s="6" t="s">
        <v>2721</v>
      </c>
      <c r="D4972">
        <v>56</v>
      </c>
      <c r="E4972" t="s">
        <v>46</v>
      </c>
      <c r="F4972" t="s">
        <v>47</v>
      </c>
      <c r="G4972" t="s">
        <v>525</v>
      </c>
      <c r="H4972" t="s">
        <v>93</v>
      </c>
      <c r="I4972" t="s">
        <v>57</v>
      </c>
      <c r="J4972" t="s">
        <v>525</v>
      </c>
      <c r="K4972" t="s">
        <v>93</v>
      </c>
      <c r="L4972" t="s">
        <v>70</v>
      </c>
      <c r="N4972" t="s">
        <v>59</v>
      </c>
      <c r="O4972" t="s">
        <v>70</v>
      </c>
      <c r="P4972" t="s">
        <v>525</v>
      </c>
      <c r="Q4972" t="s">
        <v>93</v>
      </c>
      <c r="S4972" t="s">
        <v>11577</v>
      </c>
      <c r="U4972" t="s">
        <v>42</v>
      </c>
      <c r="V4972" t="s">
        <v>42</v>
      </c>
      <c r="AA4972" t="s">
        <v>42</v>
      </c>
      <c r="AI4972" t="s">
        <v>257</v>
      </c>
      <c r="AK4972" t="s">
        <v>42</v>
      </c>
      <c r="AL4972" t="s">
        <v>43</v>
      </c>
    </row>
    <row r="4973" spans="1:38" x14ac:dyDescent="0.25">
      <c r="A4973">
        <v>4971</v>
      </c>
      <c r="B4973" t="s">
        <v>11578</v>
      </c>
      <c r="C4973" s="6" t="s">
        <v>7355</v>
      </c>
      <c r="D4973">
        <v>51</v>
      </c>
      <c r="E4973" t="s">
        <v>46</v>
      </c>
      <c r="F4973" t="s">
        <v>55</v>
      </c>
      <c r="G4973" t="s">
        <v>178</v>
      </c>
      <c r="H4973" t="s">
        <v>82</v>
      </c>
      <c r="I4973" t="s">
        <v>57</v>
      </c>
      <c r="J4973" t="s">
        <v>178</v>
      </c>
      <c r="L4973" t="s">
        <v>70</v>
      </c>
      <c r="N4973" t="s">
        <v>59</v>
      </c>
      <c r="O4973" t="s">
        <v>70</v>
      </c>
      <c r="P4973" t="s">
        <v>178</v>
      </c>
      <c r="S4973" t="s">
        <v>11579</v>
      </c>
      <c r="AA4973" t="s">
        <v>42</v>
      </c>
      <c r="AC4973" t="s">
        <v>42</v>
      </c>
      <c r="AD4973" t="s">
        <v>42</v>
      </c>
      <c r="AK4973" t="s">
        <v>42</v>
      </c>
      <c r="AL4973" t="s">
        <v>43</v>
      </c>
    </row>
    <row r="4974" spans="1:38" x14ac:dyDescent="0.25">
      <c r="A4974">
        <v>4972</v>
      </c>
      <c r="B4974" t="s">
        <v>11580</v>
      </c>
      <c r="C4974" s="6" t="s">
        <v>7298</v>
      </c>
      <c r="D4974">
        <v>61</v>
      </c>
      <c r="E4974" t="s">
        <v>46</v>
      </c>
      <c r="F4974" t="s">
        <v>47</v>
      </c>
      <c r="G4974" t="s">
        <v>97</v>
      </c>
      <c r="H4974" t="s">
        <v>82</v>
      </c>
      <c r="I4974" t="s">
        <v>57</v>
      </c>
      <c r="J4974" t="s">
        <v>82</v>
      </c>
      <c r="K4974" t="s">
        <v>82</v>
      </c>
      <c r="L4974" t="s">
        <v>50</v>
      </c>
      <c r="N4974" t="s">
        <v>59</v>
      </c>
      <c r="O4974" t="s">
        <v>287</v>
      </c>
      <c r="P4974" t="s">
        <v>82</v>
      </c>
      <c r="Q4974" t="s">
        <v>82</v>
      </c>
      <c r="S4974" t="s">
        <v>11581</v>
      </c>
      <c r="V4974" t="s">
        <v>42</v>
      </c>
      <c r="W4974" t="s">
        <v>42</v>
      </c>
      <c r="AK4974" t="s">
        <v>42</v>
      </c>
      <c r="AL4974" t="s">
        <v>43</v>
      </c>
    </row>
    <row r="4975" spans="1:38" x14ac:dyDescent="0.25">
      <c r="A4975">
        <v>4973</v>
      </c>
      <c r="B4975" t="s">
        <v>11582</v>
      </c>
      <c r="C4975" s="6" t="s">
        <v>9914</v>
      </c>
      <c r="D4975">
        <v>59</v>
      </c>
      <c r="E4975" t="s">
        <v>54</v>
      </c>
      <c r="F4975" t="s">
        <v>55</v>
      </c>
      <c r="G4975" t="s">
        <v>238</v>
      </c>
      <c r="H4975" t="s">
        <v>93</v>
      </c>
      <c r="I4975" t="s">
        <v>57</v>
      </c>
      <c r="J4975" t="s">
        <v>238</v>
      </c>
      <c r="K4975" t="s">
        <v>93</v>
      </c>
      <c r="L4975" t="s">
        <v>70</v>
      </c>
      <c r="O4975" t="s">
        <v>70</v>
      </c>
      <c r="S4975" t="s">
        <v>699</v>
      </c>
      <c r="U4975" t="s">
        <v>42</v>
      </c>
      <c r="W4975" t="s">
        <v>42</v>
      </c>
      <c r="AK4975" t="s">
        <v>42</v>
      </c>
      <c r="AL4975" t="s">
        <v>43</v>
      </c>
    </row>
    <row r="4976" spans="1:38" x14ac:dyDescent="0.25">
      <c r="A4976">
        <v>4974</v>
      </c>
      <c r="B4976" t="s">
        <v>11583</v>
      </c>
      <c r="C4976" s="6" t="s">
        <v>11584</v>
      </c>
      <c r="D4976">
        <v>57</v>
      </c>
      <c r="E4976" t="s">
        <v>46</v>
      </c>
      <c r="F4976" t="s">
        <v>55</v>
      </c>
      <c r="G4976" t="s">
        <v>842</v>
      </c>
      <c r="H4976" t="s">
        <v>82</v>
      </c>
      <c r="I4976" t="s">
        <v>57</v>
      </c>
      <c r="J4976" t="s">
        <v>520</v>
      </c>
      <c r="K4976" t="s">
        <v>82</v>
      </c>
      <c r="L4976" t="s">
        <v>34</v>
      </c>
      <c r="M4976" t="s">
        <v>951</v>
      </c>
      <c r="N4976" t="s">
        <v>59</v>
      </c>
      <c r="O4976" t="s">
        <v>70</v>
      </c>
      <c r="P4976" t="s">
        <v>520</v>
      </c>
      <c r="Q4976" t="s">
        <v>82</v>
      </c>
      <c r="R4976" t="s">
        <v>57</v>
      </c>
      <c r="S4976" t="s">
        <v>342</v>
      </c>
      <c r="U4976" t="s">
        <v>42</v>
      </c>
      <c r="AL4976" t="s">
        <v>43</v>
      </c>
    </row>
    <row r="4977" spans="1:38" x14ac:dyDescent="0.25">
      <c r="A4977">
        <v>4975</v>
      </c>
      <c r="B4977" t="s">
        <v>11585</v>
      </c>
      <c r="C4977" s="6" t="s">
        <v>609</v>
      </c>
      <c r="D4977">
        <v>20</v>
      </c>
      <c r="E4977" t="s">
        <v>46</v>
      </c>
      <c r="F4977" t="s">
        <v>55</v>
      </c>
      <c r="G4977" t="s">
        <v>260</v>
      </c>
      <c r="H4977" t="s">
        <v>49</v>
      </c>
      <c r="J4977" t="s">
        <v>260</v>
      </c>
      <c r="K4977" t="s">
        <v>49</v>
      </c>
      <c r="L4977" t="s">
        <v>50</v>
      </c>
      <c r="N4977" t="s">
        <v>11586</v>
      </c>
      <c r="O4977" t="s">
        <v>70</v>
      </c>
      <c r="S4977" t="s">
        <v>5201</v>
      </c>
      <c r="Y4977" t="s">
        <v>42</v>
      </c>
      <c r="AC4977" t="s">
        <v>42</v>
      </c>
      <c r="AL4977" t="s">
        <v>43</v>
      </c>
    </row>
    <row r="4978" spans="1:38" x14ac:dyDescent="0.25">
      <c r="A4978">
        <v>4976</v>
      </c>
      <c r="B4978" t="s">
        <v>11587</v>
      </c>
      <c r="C4978" s="6" t="s">
        <v>3784</v>
      </c>
      <c r="D4978">
        <v>30</v>
      </c>
      <c r="E4978" t="s">
        <v>46</v>
      </c>
      <c r="F4978" t="s">
        <v>55</v>
      </c>
      <c r="G4978" t="s">
        <v>496</v>
      </c>
      <c r="H4978" t="s">
        <v>101</v>
      </c>
      <c r="I4978" t="s">
        <v>57</v>
      </c>
      <c r="J4978" t="s">
        <v>496</v>
      </c>
      <c r="K4978" t="s">
        <v>101</v>
      </c>
      <c r="L4978" t="s">
        <v>70</v>
      </c>
      <c r="O4978" t="s">
        <v>70</v>
      </c>
      <c r="P4978" t="s">
        <v>496</v>
      </c>
      <c r="Q4978" t="s">
        <v>101</v>
      </c>
      <c r="R4978" t="s">
        <v>57</v>
      </c>
      <c r="S4978" t="s">
        <v>916</v>
      </c>
      <c r="U4978" t="s">
        <v>42</v>
      </c>
      <c r="W4978" t="s">
        <v>42</v>
      </c>
      <c r="AK4978" t="s">
        <v>42</v>
      </c>
      <c r="AL4978" t="s">
        <v>43</v>
      </c>
    </row>
    <row r="4979" spans="1:38" x14ac:dyDescent="0.25">
      <c r="A4979">
        <v>4977</v>
      </c>
      <c r="B4979" t="s">
        <v>11588</v>
      </c>
      <c r="C4979" s="6" t="s">
        <v>7435</v>
      </c>
      <c r="D4979">
        <v>61</v>
      </c>
      <c r="E4979" t="s">
        <v>54</v>
      </c>
      <c r="F4979" t="s">
        <v>55</v>
      </c>
      <c r="G4979" t="s">
        <v>81</v>
      </c>
      <c r="H4979" t="s">
        <v>82</v>
      </c>
      <c r="I4979" t="s">
        <v>57</v>
      </c>
      <c r="J4979" t="s">
        <v>81</v>
      </c>
      <c r="K4979" t="s">
        <v>82</v>
      </c>
      <c r="L4979" t="s">
        <v>70</v>
      </c>
      <c r="N4979" t="s">
        <v>350</v>
      </c>
      <c r="O4979" t="s">
        <v>70</v>
      </c>
      <c r="P4979" t="s">
        <v>81</v>
      </c>
      <c r="Q4979" t="s">
        <v>82</v>
      </c>
      <c r="S4979" t="s">
        <v>11589</v>
      </c>
      <c r="W4979" t="s">
        <v>42</v>
      </c>
      <c r="X4979" t="s">
        <v>42</v>
      </c>
      <c r="AC4979" t="s">
        <v>42</v>
      </c>
      <c r="AK4979" t="s">
        <v>42</v>
      </c>
      <c r="AL4979" t="s">
        <v>43</v>
      </c>
    </row>
    <row r="4980" spans="1:38" x14ac:dyDescent="0.25">
      <c r="A4980">
        <v>4978</v>
      </c>
      <c r="B4980" t="s">
        <v>11590</v>
      </c>
      <c r="C4980" s="6" t="s">
        <v>8442</v>
      </c>
      <c r="D4980">
        <v>35</v>
      </c>
      <c r="E4980" t="s">
        <v>46</v>
      </c>
      <c r="F4980" t="s">
        <v>55</v>
      </c>
      <c r="G4980" t="s">
        <v>58</v>
      </c>
      <c r="H4980" t="s">
        <v>49</v>
      </c>
      <c r="I4980" t="s">
        <v>57</v>
      </c>
      <c r="J4980" t="s">
        <v>208</v>
      </c>
      <c r="L4980" t="s">
        <v>50</v>
      </c>
      <c r="N4980" t="s">
        <v>59</v>
      </c>
      <c r="O4980" t="s">
        <v>60</v>
      </c>
      <c r="P4980" t="s">
        <v>61</v>
      </c>
      <c r="S4980" t="s">
        <v>557</v>
      </c>
      <c r="U4980" t="s">
        <v>42</v>
      </c>
      <c r="AC4980" t="s">
        <v>42</v>
      </c>
      <c r="AK4980" t="s">
        <v>42</v>
      </c>
      <c r="AL4980" t="s">
        <v>43</v>
      </c>
    </row>
    <row r="4981" spans="1:38" x14ac:dyDescent="0.25">
      <c r="A4981">
        <v>4979</v>
      </c>
      <c r="B4981" t="s">
        <v>11591</v>
      </c>
      <c r="C4981" s="6" t="s">
        <v>2006</v>
      </c>
      <c r="D4981">
        <v>50</v>
      </c>
      <c r="E4981" t="s">
        <v>46</v>
      </c>
      <c r="F4981" t="s">
        <v>55</v>
      </c>
      <c r="G4981" t="s">
        <v>208</v>
      </c>
      <c r="J4981" t="s">
        <v>208</v>
      </c>
      <c r="K4981" t="s">
        <v>93</v>
      </c>
      <c r="L4981" t="s">
        <v>70</v>
      </c>
      <c r="N4981" t="s">
        <v>269</v>
      </c>
      <c r="O4981" t="s">
        <v>70</v>
      </c>
      <c r="S4981" t="s">
        <v>11592</v>
      </c>
      <c r="AC4981" t="s">
        <v>42</v>
      </c>
      <c r="AD4981" t="s">
        <v>42</v>
      </c>
      <c r="AL4981" t="s">
        <v>43</v>
      </c>
    </row>
    <row r="4982" spans="1:38" x14ac:dyDescent="0.25">
      <c r="A4982">
        <v>4980</v>
      </c>
      <c r="B4982" t="s">
        <v>11593</v>
      </c>
      <c r="C4982" s="6" t="s">
        <v>11594</v>
      </c>
      <c r="D4982">
        <v>46</v>
      </c>
      <c r="E4982" t="s">
        <v>54</v>
      </c>
      <c r="F4982" t="s">
        <v>55</v>
      </c>
      <c r="G4982" t="s">
        <v>208</v>
      </c>
      <c r="J4982" t="s">
        <v>208</v>
      </c>
      <c r="L4982" t="s">
        <v>50</v>
      </c>
      <c r="N4982" t="s">
        <v>102</v>
      </c>
      <c r="O4982" t="s">
        <v>70</v>
      </c>
      <c r="S4982" t="s">
        <v>11595</v>
      </c>
      <c r="AC4982" t="s">
        <v>42</v>
      </c>
      <c r="AI4982" t="s">
        <v>4843</v>
      </c>
      <c r="AL4982" t="s">
        <v>43</v>
      </c>
    </row>
    <row r="4983" spans="1:38" x14ac:dyDescent="0.25">
      <c r="A4983">
        <v>4981</v>
      </c>
      <c r="B4983" t="s">
        <v>11596</v>
      </c>
      <c r="C4983" s="6" t="s">
        <v>8382</v>
      </c>
      <c r="D4983">
        <v>31</v>
      </c>
      <c r="E4983" t="s">
        <v>46</v>
      </c>
      <c r="F4983" t="s">
        <v>55</v>
      </c>
      <c r="G4983" t="s">
        <v>422</v>
      </c>
      <c r="H4983" t="s">
        <v>82</v>
      </c>
      <c r="I4983" t="s">
        <v>57</v>
      </c>
      <c r="J4983" t="s">
        <v>422</v>
      </c>
      <c r="K4983" t="s">
        <v>82</v>
      </c>
      <c r="L4983" t="s">
        <v>70</v>
      </c>
      <c r="N4983" t="s">
        <v>59</v>
      </c>
      <c r="O4983" t="s">
        <v>70</v>
      </c>
      <c r="P4983" t="s">
        <v>422</v>
      </c>
      <c r="Q4983" t="s">
        <v>82</v>
      </c>
      <c r="S4983" t="s">
        <v>412</v>
      </c>
      <c r="W4983" t="s">
        <v>42</v>
      </c>
      <c r="AK4983" t="s">
        <v>42</v>
      </c>
      <c r="AL4983" t="s">
        <v>43</v>
      </c>
    </row>
    <row r="4984" spans="1:38" x14ac:dyDescent="0.25">
      <c r="A4984">
        <v>4982</v>
      </c>
      <c r="B4984" t="s">
        <v>11597</v>
      </c>
      <c r="C4984" s="6" t="s">
        <v>4709</v>
      </c>
      <c r="D4984">
        <v>50</v>
      </c>
      <c r="E4984" t="s">
        <v>46</v>
      </c>
      <c r="F4984" t="s">
        <v>55</v>
      </c>
      <c r="G4984" t="s">
        <v>525</v>
      </c>
      <c r="H4984" t="s">
        <v>93</v>
      </c>
      <c r="I4984" t="s">
        <v>57</v>
      </c>
      <c r="J4984" t="s">
        <v>525</v>
      </c>
      <c r="K4984" t="s">
        <v>93</v>
      </c>
      <c r="L4984" t="s">
        <v>70</v>
      </c>
      <c r="N4984" t="s">
        <v>166</v>
      </c>
      <c r="O4984" t="s">
        <v>70</v>
      </c>
      <c r="P4984" t="s">
        <v>525</v>
      </c>
      <c r="Q4984" t="s">
        <v>93</v>
      </c>
      <c r="S4984" t="s">
        <v>5334</v>
      </c>
      <c r="U4984" t="s">
        <v>42</v>
      </c>
      <c r="W4984" t="s">
        <v>42</v>
      </c>
      <c r="AA4984" t="s">
        <v>42</v>
      </c>
      <c r="AK4984" t="s">
        <v>42</v>
      </c>
      <c r="AL4984" t="s">
        <v>43</v>
      </c>
    </row>
    <row r="4985" spans="1:38" x14ac:dyDescent="0.25">
      <c r="A4985">
        <v>4983</v>
      </c>
      <c r="B4985" t="s">
        <v>11598</v>
      </c>
      <c r="C4985" s="6" t="s">
        <v>2031</v>
      </c>
      <c r="D4985">
        <v>49</v>
      </c>
      <c r="E4985" t="s">
        <v>54</v>
      </c>
      <c r="F4985" t="s">
        <v>55</v>
      </c>
      <c r="G4985" t="s">
        <v>1593</v>
      </c>
      <c r="H4985" t="s">
        <v>142</v>
      </c>
      <c r="I4985" t="s">
        <v>57</v>
      </c>
      <c r="J4985" t="s">
        <v>1593</v>
      </c>
      <c r="K4985" t="s">
        <v>142</v>
      </c>
      <c r="L4985" t="s">
        <v>70</v>
      </c>
      <c r="O4985" t="s">
        <v>70</v>
      </c>
      <c r="P4985" t="s">
        <v>1593</v>
      </c>
      <c r="Q4985" t="s">
        <v>142</v>
      </c>
      <c r="R4985" t="s">
        <v>57</v>
      </c>
      <c r="S4985" t="s">
        <v>11599</v>
      </c>
      <c r="Y4985" t="s">
        <v>42</v>
      </c>
      <c r="AA4985" t="s">
        <v>42</v>
      </c>
      <c r="AI4985" t="s">
        <v>1528</v>
      </c>
      <c r="AJ4985" t="s">
        <v>42</v>
      </c>
      <c r="AK4985" t="s">
        <v>42</v>
      </c>
      <c r="AL4985" t="s">
        <v>43</v>
      </c>
    </row>
    <row r="4986" spans="1:38" x14ac:dyDescent="0.25">
      <c r="A4986">
        <v>4984</v>
      </c>
      <c r="B4986" t="s">
        <v>11600</v>
      </c>
      <c r="C4986" s="6" t="s">
        <v>4725</v>
      </c>
      <c r="D4986">
        <v>64</v>
      </c>
      <c r="E4986" t="s">
        <v>46</v>
      </c>
      <c r="F4986" t="s">
        <v>47</v>
      </c>
      <c r="G4986" t="s">
        <v>93</v>
      </c>
      <c r="H4986" t="s">
        <v>93</v>
      </c>
      <c r="I4986" t="s">
        <v>57</v>
      </c>
      <c r="J4986" t="s">
        <v>93</v>
      </c>
      <c r="L4986" t="s">
        <v>50</v>
      </c>
      <c r="N4986" t="s">
        <v>59</v>
      </c>
      <c r="O4986" t="s">
        <v>210</v>
      </c>
      <c r="P4986" t="s">
        <v>93</v>
      </c>
      <c r="S4986" t="s">
        <v>2637</v>
      </c>
      <c r="W4986" t="s">
        <v>42</v>
      </c>
      <c r="AA4986" t="s">
        <v>42</v>
      </c>
      <c r="AK4986" t="s">
        <v>42</v>
      </c>
      <c r="AL4986" t="s">
        <v>43</v>
      </c>
    </row>
    <row r="4987" spans="1:38" x14ac:dyDescent="0.25">
      <c r="A4987">
        <v>4985</v>
      </c>
      <c r="B4987" t="s">
        <v>11601</v>
      </c>
      <c r="C4987" s="6" t="s">
        <v>3405</v>
      </c>
      <c r="D4987">
        <v>33</v>
      </c>
      <c r="E4987" t="s">
        <v>46</v>
      </c>
      <c r="F4987" t="s">
        <v>55</v>
      </c>
      <c r="G4987" t="s">
        <v>305</v>
      </c>
      <c r="H4987" t="s">
        <v>93</v>
      </c>
      <c r="I4987" t="s">
        <v>57</v>
      </c>
      <c r="J4987" t="s">
        <v>305</v>
      </c>
      <c r="K4987" t="s">
        <v>93</v>
      </c>
      <c r="L4987" t="s">
        <v>70</v>
      </c>
      <c r="N4987" t="s">
        <v>59</v>
      </c>
      <c r="O4987" t="s">
        <v>70</v>
      </c>
      <c r="P4987" t="s">
        <v>305</v>
      </c>
      <c r="Q4987" t="s">
        <v>93</v>
      </c>
      <c r="R4987" t="s">
        <v>57</v>
      </c>
      <c r="S4987" t="s">
        <v>11602</v>
      </c>
      <c r="V4987" t="s">
        <v>42</v>
      </c>
      <c r="W4987" t="s">
        <v>42</v>
      </c>
      <c r="AC4987" t="s">
        <v>42</v>
      </c>
      <c r="AD4987" t="s">
        <v>42</v>
      </c>
      <c r="AL4987" t="s">
        <v>43</v>
      </c>
    </row>
    <row r="4988" spans="1:38" x14ac:dyDescent="0.25">
      <c r="A4988">
        <v>4986</v>
      </c>
      <c r="B4988" t="s">
        <v>11603</v>
      </c>
      <c r="C4988" s="6" t="s">
        <v>11604</v>
      </c>
      <c r="D4988">
        <v>63</v>
      </c>
      <c r="E4988" t="s">
        <v>46</v>
      </c>
      <c r="F4988" t="s">
        <v>55</v>
      </c>
      <c r="G4988" t="s">
        <v>201</v>
      </c>
      <c r="H4988" t="s">
        <v>202</v>
      </c>
      <c r="I4988" t="s">
        <v>57</v>
      </c>
      <c r="J4988" t="s">
        <v>82</v>
      </c>
      <c r="L4988" t="s">
        <v>50</v>
      </c>
      <c r="N4988" t="s">
        <v>59</v>
      </c>
      <c r="O4988" t="s">
        <v>70</v>
      </c>
      <c r="P4988" t="s">
        <v>201</v>
      </c>
      <c r="S4988" t="s">
        <v>11605</v>
      </c>
      <c r="U4988" t="s">
        <v>42</v>
      </c>
      <c r="AA4988" t="s">
        <v>42</v>
      </c>
      <c r="AK4988" t="s">
        <v>42</v>
      </c>
      <c r="AL4988" t="s">
        <v>43</v>
      </c>
    </row>
    <row r="4989" spans="1:38" x14ac:dyDescent="0.25">
      <c r="A4989">
        <v>4987</v>
      </c>
      <c r="B4989" t="s">
        <v>11606</v>
      </c>
      <c r="C4989" s="6" t="s">
        <v>6018</v>
      </c>
      <c r="D4989">
        <v>39</v>
      </c>
      <c r="E4989" t="s">
        <v>54</v>
      </c>
      <c r="F4989" t="s">
        <v>55</v>
      </c>
      <c r="G4989" t="s">
        <v>81</v>
      </c>
      <c r="H4989" t="s">
        <v>82</v>
      </c>
      <c r="I4989" t="s">
        <v>57</v>
      </c>
      <c r="J4989" t="s">
        <v>81</v>
      </c>
      <c r="K4989" t="s">
        <v>82</v>
      </c>
      <c r="L4989" t="s">
        <v>70</v>
      </c>
      <c r="N4989" t="s">
        <v>59</v>
      </c>
      <c r="O4989" t="s">
        <v>70</v>
      </c>
      <c r="P4989" t="s">
        <v>81</v>
      </c>
      <c r="Q4989" t="s">
        <v>82</v>
      </c>
      <c r="R4989" t="s">
        <v>57</v>
      </c>
      <c r="S4989" t="s">
        <v>412</v>
      </c>
      <c r="W4989" t="s">
        <v>42</v>
      </c>
      <c r="AL4989" t="s">
        <v>43</v>
      </c>
    </row>
    <row r="4990" spans="1:38" x14ac:dyDescent="0.25">
      <c r="A4990">
        <v>4988</v>
      </c>
      <c r="B4990" t="s">
        <v>11607</v>
      </c>
      <c r="C4990" s="6" t="s">
        <v>716</v>
      </c>
      <c r="D4990">
        <v>49</v>
      </c>
      <c r="E4990" t="s">
        <v>46</v>
      </c>
      <c r="F4990" t="s">
        <v>55</v>
      </c>
      <c r="G4990" t="s">
        <v>320</v>
      </c>
      <c r="H4990" t="s">
        <v>49</v>
      </c>
      <c r="J4990" t="s">
        <v>146</v>
      </c>
      <c r="K4990" t="s">
        <v>49</v>
      </c>
      <c r="L4990" t="s">
        <v>34</v>
      </c>
      <c r="M4990" t="s">
        <v>6684</v>
      </c>
      <c r="N4990" t="s">
        <v>7148</v>
      </c>
      <c r="O4990" t="s">
        <v>2371</v>
      </c>
      <c r="S4990" t="s">
        <v>11608</v>
      </c>
      <c r="U4990" t="s">
        <v>42</v>
      </c>
      <c r="V4990" t="s">
        <v>42</v>
      </c>
      <c r="AL4990" t="s">
        <v>43</v>
      </c>
    </row>
    <row r="4991" spans="1:38" x14ac:dyDescent="0.25">
      <c r="A4991">
        <v>4989</v>
      </c>
      <c r="B4991" t="s">
        <v>11609</v>
      </c>
      <c r="C4991" s="6" t="s">
        <v>11610</v>
      </c>
      <c r="D4991">
        <v>49</v>
      </c>
      <c r="E4991" t="s">
        <v>46</v>
      </c>
      <c r="F4991" t="s">
        <v>55</v>
      </c>
      <c r="G4991" t="s">
        <v>3711</v>
      </c>
      <c r="H4991" t="s">
        <v>101</v>
      </c>
      <c r="I4991" t="s">
        <v>57</v>
      </c>
      <c r="J4991" t="s">
        <v>101</v>
      </c>
      <c r="K4991" t="s">
        <v>101</v>
      </c>
      <c r="L4991" t="s">
        <v>50</v>
      </c>
      <c r="N4991" t="s">
        <v>166</v>
      </c>
      <c r="O4991" t="s">
        <v>60</v>
      </c>
      <c r="S4991" t="s">
        <v>11611</v>
      </c>
      <c r="W4991" t="s">
        <v>42</v>
      </c>
      <c r="AA4991" t="s">
        <v>42</v>
      </c>
      <c r="AF4991" t="s">
        <v>42</v>
      </c>
      <c r="AK4991" t="s">
        <v>42</v>
      </c>
      <c r="AL4991" t="s">
        <v>43</v>
      </c>
    </row>
    <row r="4992" spans="1:38" x14ac:dyDescent="0.25">
      <c r="A4992">
        <v>4990</v>
      </c>
      <c r="B4992" t="s">
        <v>11612</v>
      </c>
      <c r="C4992" s="6" t="s">
        <v>10585</v>
      </c>
      <c r="D4992">
        <v>58</v>
      </c>
      <c r="E4992" t="s">
        <v>46</v>
      </c>
      <c r="F4992" t="s">
        <v>55</v>
      </c>
      <c r="G4992" t="s">
        <v>201</v>
      </c>
      <c r="H4992" t="s">
        <v>202</v>
      </c>
      <c r="J4992" t="s">
        <v>1899</v>
      </c>
      <c r="K4992" t="s">
        <v>82</v>
      </c>
      <c r="L4992" t="s">
        <v>34</v>
      </c>
      <c r="M4992" t="s">
        <v>11613</v>
      </c>
      <c r="N4992" t="s">
        <v>83</v>
      </c>
      <c r="O4992" t="s">
        <v>34</v>
      </c>
      <c r="S4992" t="s">
        <v>11614</v>
      </c>
      <c r="AI4992" t="s">
        <v>10227</v>
      </c>
      <c r="AL4992" t="s">
        <v>43</v>
      </c>
    </row>
    <row r="4993" spans="1:38" x14ac:dyDescent="0.25">
      <c r="A4993">
        <v>4991</v>
      </c>
      <c r="B4993" t="s">
        <v>11615</v>
      </c>
      <c r="C4993" s="6" t="s">
        <v>3364</v>
      </c>
      <c r="D4993">
        <v>58</v>
      </c>
      <c r="E4993" t="s">
        <v>54</v>
      </c>
      <c r="F4993" t="s">
        <v>55</v>
      </c>
      <c r="G4993" t="s">
        <v>341</v>
      </c>
      <c r="J4993" t="s">
        <v>341</v>
      </c>
      <c r="N4993" t="s">
        <v>2614</v>
      </c>
      <c r="O4993" t="s">
        <v>70</v>
      </c>
      <c r="S4993" t="s">
        <v>11616</v>
      </c>
      <c r="U4993" t="s">
        <v>42</v>
      </c>
      <c r="V4993" t="s">
        <v>42</v>
      </c>
      <c r="AL4993" t="s">
        <v>43</v>
      </c>
    </row>
    <row r="4994" spans="1:38" x14ac:dyDescent="0.25">
      <c r="A4994">
        <v>4992</v>
      </c>
      <c r="B4994" t="s">
        <v>11617</v>
      </c>
      <c r="C4994" s="6" t="s">
        <v>3088</v>
      </c>
      <c r="D4994">
        <v>52</v>
      </c>
      <c r="E4994" t="s">
        <v>46</v>
      </c>
      <c r="F4994" t="s">
        <v>55</v>
      </c>
      <c r="G4994" t="s">
        <v>560</v>
      </c>
      <c r="H4994" t="s">
        <v>137</v>
      </c>
      <c r="I4994" t="s">
        <v>57</v>
      </c>
      <c r="J4994" t="s">
        <v>1500</v>
      </c>
      <c r="K4994" t="s">
        <v>82</v>
      </c>
      <c r="L4994" t="s">
        <v>70</v>
      </c>
      <c r="O4994" t="s">
        <v>377</v>
      </c>
      <c r="P4994" t="s">
        <v>1500</v>
      </c>
      <c r="Q4994" t="s">
        <v>82</v>
      </c>
      <c r="R4994" t="s">
        <v>57</v>
      </c>
      <c r="S4994" t="s">
        <v>11618</v>
      </c>
      <c r="U4994" t="s">
        <v>42</v>
      </c>
      <c r="W4994" t="s">
        <v>42</v>
      </c>
      <c r="AA4994" t="s">
        <v>42</v>
      </c>
      <c r="AK4994" t="s">
        <v>42</v>
      </c>
      <c r="AL4994" t="s">
        <v>43</v>
      </c>
    </row>
    <row r="4995" spans="1:38" x14ac:dyDescent="0.25">
      <c r="A4995">
        <v>4993</v>
      </c>
      <c r="B4995" t="s">
        <v>11619</v>
      </c>
      <c r="C4995" s="6" t="s">
        <v>3842</v>
      </c>
      <c r="D4995">
        <v>30</v>
      </c>
      <c r="E4995" t="s">
        <v>46</v>
      </c>
      <c r="F4995" t="s">
        <v>55</v>
      </c>
      <c r="G4995" t="s">
        <v>93</v>
      </c>
      <c r="H4995" t="s">
        <v>93</v>
      </c>
      <c r="I4995" t="s">
        <v>57</v>
      </c>
      <c r="J4995" t="s">
        <v>208</v>
      </c>
      <c r="K4995" t="s">
        <v>93</v>
      </c>
      <c r="L4995" t="s">
        <v>34</v>
      </c>
      <c r="M4995" t="s">
        <v>10316</v>
      </c>
      <c r="N4995" t="s">
        <v>59</v>
      </c>
      <c r="O4995" t="s">
        <v>60</v>
      </c>
      <c r="P4995" t="s">
        <v>61</v>
      </c>
      <c r="S4995" t="s">
        <v>11620</v>
      </c>
      <c r="U4995" t="s">
        <v>42</v>
      </c>
      <c r="V4995" t="s">
        <v>42</v>
      </c>
      <c r="Y4995" t="s">
        <v>42</v>
      </c>
      <c r="AC4995" t="s">
        <v>42</v>
      </c>
      <c r="AL4995" t="s">
        <v>43</v>
      </c>
    </row>
    <row r="4996" spans="1:38" x14ac:dyDescent="0.25">
      <c r="A4996">
        <v>4994</v>
      </c>
      <c r="B4996" t="s">
        <v>11621</v>
      </c>
      <c r="C4996" s="6" t="s">
        <v>3422</v>
      </c>
      <c r="D4996">
        <v>34</v>
      </c>
      <c r="E4996" t="s">
        <v>46</v>
      </c>
      <c r="F4996" t="s">
        <v>55</v>
      </c>
      <c r="G4996" t="s">
        <v>341</v>
      </c>
      <c r="H4996" t="s">
        <v>101</v>
      </c>
      <c r="I4996" t="s">
        <v>57</v>
      </c>
      <c r="J4996" t="s">
        <v>82</v>
      </c>
      <c r="K4996" t="s">
        <v>82</v>
      </c>
      <c r="L4996" t="s">
        <v>34</v>
      </c>
      <c r="M4996" t="s">
        <v>11622</v>
      </c>
      <c r="N4996" t="s">
        <v>59</v>
      </c>
      <c r="O4996" t="s">
        <v>3482</v>
      </c>
      <c r="P4996" t="s">
        <v>82</v>
      </c>
      <c r="Q4996" t="s">
        <v>82</v>
      </c>
      <c r="R4996" t="s">
        <v>57</v>
      </c>
      <c r="S4996" t="s">
        <v>11623</v>
      </c>
      <c r="U4996" t="s">
        <v>42</v>
      </c>
      <c r="W4996" t="s">
        <v>42</v>
      </c>
      <c r="X4996" t="s">
        <v>42</v>
      </c>
      <c r="AL4996" t="s">
        <v>43</v>
      </c>
    </row>
    <row r="4997" spans="1:38" x14ac:dyDescent="0.25">
      <c r="A4997">
        <v>4995</v>
      </c>
      <c r="B4997" t="s">
        <v>11624</v>
      </c>
      <c r="C4997" s="6" t="s">
        <v>9584</v>
      </c>
      <c r="D4997">
        <v>62</v>
      </c>
      <c r="E4997" t="s">
        <v>46</v>
      </c>
      <c r="F4997" t="s">
        <v>55</v>
      </c>
      <c r="G4997" t="s">
        <v>1731</v>
      </c>
      <c r="J4997" t="s">
        <v>1731</v>
      </c>
      <c r="K4997" t="s">
        <v>93</v>
      </c>
      <c r="L4997" t="s">
        <v>70</v>
      </c>
      <c r="N4997" t="s">
        <v>170</v>
      </c>
      <c r="O4997" t="s">
        <v>70</v>
      </c>
      <c r="S4997" t="s">
        <v>5877</v>
      </c>
      <c r="U4997" t="s">
        <v>42</v>
      </c>
      <c r="AD4997" t="s">
        <v>42</v>
      </c>
      <c r="AL4997" t="s">
        <v>43</v>
      </c>
    </row>
    <row r="4998" spans="1:38" x14ac:dyDescent="0.25">
      <c r="A4998">
        <v>4996</v>
      </c>
      <c r="B4998" t="s">
        <v>11625</v>
      </c>
      <c r="C4998" s="6" t="s">
        <v>3340</v>
      </c>
      <c r="D4998">
        <v>33</v>
      </c>
      <c r="E4998" t="s">
        <v>46</v>
      </c>
      <c r="F4998" t="s">
        <v>55</v>
      </c>
      <c r="G4998" t="s">
        <v>418</v>
      </c>
      <c r="H4998" t="s">
        <v>93</v>
      </c>
      <c r="I4998" t="s">
        <v>57</v>
      </c>
      <c r="J4998" t="s">
        <v>418</v>
      </c>
      <c r="K4998" t="s">
        <v>93</v>
      </c>
      <c r="L4998" t="s">
        <v>70</v>
      </c>
      <c r="N4998" t="s">
        <v>166</v>
      </c>
      <c r="O4998" t="s">
        <v>70</v>
      </c>
      <c r="P4998" t="s">
        <v>418</v>
      </c>
      <c r="Q4998" t="s">
        <v>93</v>
      </c>
      <c r="S4998" t="s">
        <v>1295</v>
      </c>
      <c r="V4998" t="s">
        <v>42</v>
      </c>
      <c r="W4998" t="s">
        <v>42</v>
      </c>
      <c r="X4998" t="s">
        <v>42</v>
      </c>
      <c r="AK4998" t="s">
        <v>42</v>
      </c>
      <c r="AL4998" t="s">
        <v>43</v>
      </c>
    </row>
    <row r="4999" spans="1:38" x14ac:dyDescent="0.25">
      <c r="A4999">
        <v>4997</v>
      </c>
      <c r="B4999" t="s">
        <v>11626</v>
      </c>
      <c r="C4999" s="6" t="s">
        <v>3451</v>
      </c>
      <c r="D4999">
        <v>24</v>
      </c>
      <c r="E4999" t="s">
        <v>46</v>
      </c>
      <c r="F4999" t="s">
        <v>55</v>
      </c>
      <c r="G4999" t="s">
        <v>238</v>
      </c>
      <c r="H4999" t="s">
        <v>93</v>
      </c>
      <c r="I4999" t="s">
        <v>57</v>
      </c>
      <c r="J4999" t="s">
        <v>238</v>
      </c>
      <c r="K4999" t="s">
        <v>93</v>
      </c>
      <c r="L4999" t="s">
        <v>70</v>
      </c>
      <c r="N4999" t="s">
        <v>350</v>
      </c>
      <c r="O4999" t="s">
        <v>70</v>
      </c>
      <c r="P4999" t="s">
        <v>238</v>
      </c>
      <c r="Q4999" t="s">
        <v>93</v>
      </c>
      <c r="S4999" t="s">
        <v>11627</v>
      </c>
      <c r="V4999" t="s">
        <v>42</v>
      </c>
      <c r="AD4999" t="s">
        <v>42</v>
      </c>
      <c r="AK4999" t="s">
        <v>42</v>
      </c>
      <c r="AL4999" t="s">
        <v>43</v>
      </c>
    </row>
    <row r="5000" spans="1:38" x14ac:dyDescent="0.25">
      <c r="A5000">
        <v>4998</v>
      </c>
      <c r="B5000" t="s">
        <v>11628</v>
      </c>
      <c r="C5000" s="6" t="s">
        <v>3078</v>
      </c>
      <c r="D5000">
        <v>37</v>
      </c>
      <c r="E5000" t="s">
        <v>46</v>
      </c>
      <c r="F5000" t="s">
        <v>106</v>
      </c>
      <c r="G5000" t="s">
        <v>97</v>
      </c>
      <c r="J5000" t="s">
        <v>97</v>
      </c>
      <c r="L5000" t="s">
        <v>70</v>
      </c>
      <c r="N5000" t="s">
        <v>59</v>
      </c>
      <c r="O5000" t="s">
        <v>70</v>
      </c>
      <c r="S5000" t="s">
        <v>11629</v>
      </c>
      <c r="W5000" t="s">
        <v>42</v>
      </c>
      <c r="AD5000" t="s">
        <v>42</v>
      </c>
      <c r="AL5000" t="s">
        <v>43</v>
      </c>
    </row>
    <row r="5001" spans="1:38" x14ac:dyDescent="0.25">
      <c r="A5001">
        <v>4999</v>
      </c>
      <c r="B5001" t="s">
        <v>11630</v>
      </c>
      <c r="C5001" s="6" t="s">
        <v>3950</v>
      </c>
      <c r="D5001">
        <v>23</v>
      </c>
      <c r="E5001" t="s">
        <v>46</v>
      </c>
      <c r="F5001" t="s">
        <v>55</v>
      </c>
      <c r="G5001" t="s">
        <v>61</v>
      </c>
      <c r="J5001" t="s">
        <v>341</v>
      </c>
      <c r="K5001" t="s">
        <v>101</v>
      </c>
      <c r="L5001" t="s">
        <v>50</v>
      </c>
      <c r="N5001" t="s">
        <v>59</v>
      </c>
      <c r="O5001" t="s">
        <v>424</v>
      </c>
      <c r="P5001" t="s">
        <v>341</v>
      </c>
      <c r="Q5001" t="s">
        <v>101</v>
      </c>
      <c r="R5001" t="s">
        <v>57</v>
      </c>
      <c r="S5001" t="s">
        <v>11631</v>
      </c>
      <c r="U5001" t="s">
        <v>42</v>
      </c>
      <c r="W5001" t="s">
        <v>42</v>
      </c>
      <c r="AH5001" t="s">
        <v>42</v>
      </c>
      <c r="AL5001" t="s">
        <v>43</v>
      </c>
    </row>
    <row r="5002" spans="1:38" x14ac:dyDescent="0.25">
      <c r="A5002">
        <v>5000</v>
      </c>
      <c r="B5002" t="s">
        <v>11632</v>
      </c>
      <c r="C5002" s="6" t="s">
        <v>877</v>
      </c>
      <c r="D5002">
        <v>65</v>
      </c>
      <c r="E5002" t="s">
        <v>54</v>
      </c>
      <c r="F5002" t="s">
        <v>55</v>
      </c>
      <c r="G5002" t="s">
        <v>178</v>
      </c>
      <c r="H5002" t="s">
        <v>82</v>
      </c>
      <c r="I5002" t="s">
        <v>57</v>
      </c>
      <c r="J5002" t="s">
        <v>178</v>
      </c>
      <c r="K5002" t="s">
        <v>82</v>
      </c>
      <c r="L5002" t="s">
        <v>50</v>
      </c>
      <c r="N5002" t="s">
        <v>2515</v>
      </c>
      <c r="O5002" t="s">
        <v>70</v>
      </c>
      <c r="P5002" t="s">
        <v>178</v>
      </c>
      <c r="Q5002" t="s">
        <v>82</v>
      </c>
      <c r="R5002" t="s">
        <v>57</v>
      </c>
      <c r="S5002" t="s">
        <v>1086</v>
      </c>
      <c r="Y5002" t="s">
        <v>42</v>
      </c>
      <c r="AC5002" t="s">
        <v>42</v>
      </c>
      <c r="AL5002" t="s">
        <v>43</v>
      </c>
    </row>
    <row r="5003" spans="1:38" x14ac:dyDescent="0.25">
      <c r="A5003">
        <v>5001</v>
      </c>
      <c r="B5003" t="s">
        <v>11633</v>
      </c>
      <c r="C5003" s="6" t="s">
        <v>3885</v>
      </c>
      <c r="D5003">
        <v>22</v>
      </c>
      <c r="E5003" t="s">
        <v>46</v>
      </c>
      <c r="F5003" t="s">
        <v>55</v>
      </c>
      <c r="G5003" t="s">
        <v>574</v>
      </c>
      <c r="H5003" t="s">
        <v>251</v>
      </c>
      <c r="I5003" t="s">
        <v>57</v>
      </c>
      <c r="J5003" t="s">
        <v>574</v>
      </c>
      <c r="L5003" t="s">
        <v>70</v>
      </c>
      <c r="N5003" t="s">
        <v>59</v>
      </c>
      <c r="O5003" t="s">
        <v>70</v>
      </c>
      <c r="P5003" t="s">
        <v>574</v>
      </c>
      <c r="S5003" t="s">
        <v>412</v>
      </c>
      <c r="W5003" t="s">
        <v>42</v>
      </c>
      <c r="AK5003" t="s">
        <v>42</v>
      </c>
      <c r="AL5003" t="s">
        <v>43</v>
      </c>
    </row>
    <row r="5004" spans="1:38" x14ac:dyDescent="0.25">
      <c r="A5004">
        <v>5002</v>
      </c>
      <c r="B5004" t="s">
        <v>11634</v>
      </c>
      <c r="C5004" s="6" t="s">
        <v>3446</v>
      </c>
      <c r="D5004">
        <v>54</v>
      </c>
      <c r="E5004" t="s">
        <v>46</v>
      </c>
      <c r="F5004" t="s">
        <v>106</v>
      </c>
      <c r="G5004" t="s">
        <v>178</v>
      </c>
      <c r="H5004" t="s">
        <v>82</v>
      </c>
      <c r="I5004" t="s">
        <v>57</v>
      </c>
      <c r="J5004" t="s">
        <v>178</v>
      </c>
      <c r="K5004" t="s">
        <v>82</v>
      </c>
      <c r="L5004" t="s">
        <v>70</v>
      </c>
      <c r="N5004" t="s">
        <v>170</v>
      </c>
      <c r="O5004" t="s">
        <v>70</v>
      </c>
      <c r="P5004" t="s">
        <v>178</v>
      </c>
      <c r="Q5004" t="s">
        <v>82</v>
      </c>
      <c r="S5004" t="s">
        <v>10210</v>
      </c>
      <c r="W5004" t="s">
        <v>42</v>
      </c>
      <c r="X5004" t="s">
        <v>42</v>
      </c>
      <c r="AK5004" t="s">
        <v>42</v>
      </c>
      <c r="AL5004" t="s">
        <v>43</v>
      </c>
    </row>
    <row r="5005" spans="1:38" x14ac:dyDescent="0.25">
      <c r="A5005">
        <v>5003</v>
      </c>
      <c r="B5005" t="s">
        <v>11635</v>
      </c>
      <c r="C5005" s="6" t="s">
        <v>113</v>
      </c>
      <c r="D5005">
        <v>44</v>
      </c>
      <c r="E5005" t="s">
        <v>46</v>
      </c>
      <c r="F5005" t="s">
        <v>55</v>
      </c>
      <c r="G5005" t="s">
        <v>315</v>
      </c>
      <c r="H5005" t="s">
        <v>49</v>
      </c>
      <c r="I5005" t="s">
        <v>57</v>
      </c>
      <c r="J5005" t="s">
        <v>315</v>
      </c>
      <c r="K5005" t="s">
        <v>49</v>
      </c>
      <c r="L5005" t="s">
        <v>70</v>
      </c>
      <c r="O5005" t="s">
        <v>70</v>
      </c>
      <c r="P5005" t="s">
        <v>315</v>
      </c>
      <c r="Q5005" t="s">
        <v>49</v>
      </c>
      <c r="R5005" t="s">
        <v>57</v>
      </c>
      <c r="S5005" t="s">
        <v>11636</v>
      </c>
      <c r="U5005" t="s">
        <v>42</v>
      </c>
      <c r="W5005" t="s">
        <v>42</v>
      </c>
      <c r="AA5005" t="s">
        <v>42</v>
      </c>
      <c r="AC5005" t="s">
        <v>42</v>
      </c>
      <c r="AK5005" t="s">
        <v>42</v>
      </c>
      <c r="AL5005" t="s">
        <v>43</v>
      </c>
    </row>
    <row r="5006" spans="1:38" x14ac:dyDescent="0.25">
      <c r="A5006">
        <v>5004</v>
      </c>
      <c r="B5006" t="s">
        <v>11637</v>
      </c>
      <c r="C5006" s="6" t="s">
        <v>3304</v>
      </c>
      <c r="D5006">
        <v>33</v>
      </c>
      <c r="E5006" t="s">
        <v>54</v>
      </c>
      <c r="F5006" t="s">
        <v>55</v>
      </c>
      <c r="G5006" t="s">
        <v>93</v>
      </c>
      <c r="H5006" t="s">
        <v>93</v>
      </c>
      <c r="I5006" t="s">
        <v>57</v>
      </c>
      <c r="J5006" t="s">
        <v>150</v>
      </c>
      <c r="K5006" t="s">
        <v>93</v>
      </c>
      <c r="L5006" t="s">
        <v>34</v>
      </c>
      <c r="O5006" t="s">
        <v>34</v>
      </c>
      <c r="S5006" t="s">
        <v>11638</v>
      </c>
      <c r="Y5006" t="s">
        <v>42</v>
      </c>
      <c r="AA5006" t="s">
        <v>42</v>
      </c>
      <c r="AC5006" t="s">
        <v>42</v>
      </c>
      <c r="AK5006" t="s">
        <v>42</v>
      </c>
      <c r="AL5006" t="s">
        <v>43</v>
      </c>
    </row>
    <row r="5007" spans="1:38" x14ac:dyDescent="0.25">
      <c r="A5007">
        <v>5005</v>
      </c>
      <c r="B5007" t="s">
        <v>11639</v>
      </c>
      <c r="C5007" s="6" t="s">
        <v>1936</v>
      </c>
      <c r="D5007">
        <v>58</v>
      </c>
      <c r="E5007" t="s">
        <v>46</v>
      </c>
      <c r="F5007" t="s">
        <v>55</v>
      </c>
      <c r="G5007" t="s">
        <v>82</v>
      </c>
      <c r="H5007" t="s">
        <v>82</v>
      </c>
      <c r="I5007" t="s">
        <v>57</v>
      </c>
      <c r="J5007" t="s">
        <v>82</v>
      </c>
      <c r="L5007" t="s">
        <v>70</v>
      </c>
      <c r="N5007" t="s">
        <v>59</v>
      </c>
      <c r="O5007" t="s">
        <v>70</v>
      </c>
      <c r="P5007" t="s">
        <v>82</v>
      </c>
      <c r="S5007" t="s">
        <v>11640</v>
      </c>
      <c r="U5007" t="s">
        <v>42</v>
      </c>
      <c r="W5007" t="s">
        <v>42</v>
      </c>
      <c r="AI5007" t="s">
        <v>487</v>
      </c>
      <c r="AK5007" t="s">
        <v>42</v>
      </c>
      <c r="AL5007" t="s">
        <v>43</v>
      </c>
    </row>
    <row r="5008" spans="1:38" x14ac:dyDescent="0.25">
      <c r="A5008">
        <v>5006</v>
      </c>
      <c r="B5008" t="s">
        <v>11641</v>
      </c>
      <c r="C5008" s="6" t="s">
        <v>2079</v>
      </c>
      <c r="D5008">
        <v>34</v>
      </c>
      <c r="E5008" t="s">
        <v>46</v>
      </c>
      <c r="F5008" t="s">
        <v>55</v>
      </c>
      <c r="G5008" t="s">
        <v>628</v>
      </c>
      <c r="H5008" t="s">
        <v>49</v>
      </c>
      <c r="I5008" t="s">
        <v>57</v>
      </c>
      <c r="J5008" t="s">
        <v>628</v>
      </c>
      <c r="K5008" t="s">
        <v>49</v>
      </c>
      <c r="L5008" t="s">
        <v>70</v>
      </c>
      <c r="N5008" t="s">
        <v>59</v>
      </c>
      <c r="O5008" t="s">
        <v>70</v>
      </c>
      <c r="P5008" t="s">
        <v>628</v>
      </c>
      <c r="Q5008" t="s">
        <v>49</v>
      </c>
      <c r="S5008" t="s">
        <v>412</v>
      </c>
      <c r="W5008" t="s">
        <v>42</v>
      </c>
      <c r="AK5008" t="s">
        <v>42</v>
      </c>
      <c r="AL5008" t="s">
        <v>43</v>
      </c>
    </row>
    <row r="5009" spans="1:38" x14ac:dyDescent="0.25">
      <c r="A5009">
        <v>5007</v>
      </c>
      <c r="B5009" t="s">
        <v>11642</v>
      </c>
      <c r="C5009" s="6" t="s">
        <v>2548</v>
      </c>
      <c r="D5009">
        <v>40</v>
      </c>
      <c r="E5009" t="s">
        <v>46</v>
      </c>
      <c r="F5009" t="s">
        <v>47</v>
      </c>
      <c r="G5009" t="s">
        <v>513</v>
      </c>
      <c r="H5009" t="s">
        <v>101</v>
      </c>
      <c r="I5009" t="s">
        <v>57</v>
      </c>
      <c r="J5009" t="s">
        <v>513</v>
      </c>
      <c r="K5009" t="s">
        <v>101</v>
      </c>
      <c r="L5009" t="s">
        <v>70</v>
      </c>
      <c r="N5009" t="s">
        <v>59</v>
      </c>
      <c r="O5009" t="s">
        <v>70</v>
      </c>
      <c r="P5009" t="s">
        <v>513</v>
      </c>
      <c r="Q5009" t="s">
        <v>101</v>
      </c>
      <c r="S5009" t="s">
        <v>11643</v>
      </c>
      <c r="V5009" t="s">
        <v>42</v>
      </c>
      <c r="W5009" t="s">
        <v>42</v>
      </c>
      <c r="X5009" t="s">
        <v>42</v>
      </c>
      <c r="AK5009" t="s">
        <v>42</v>
      </c>
      <c r="AL5009" t="s">
        <v>43</v>
      </c>
    </row>
    <row r="5010" spans="1:38" x14ac:dyDescent="0.25">
      <c r="A5010">
        <v>5008</v>
      </c>
      <c r="B5010" t="s">
        <v>11644</v>
      </c>
      <c r="C5010" s="6" t="s">
        <v>11645</v>
      </c>
      <c r="D5010">
        <v>41</v>
      </c>
      <c r="E5010" t="s">
        <v>46</v>
      </c>
      <c r="F5010" t="s">
        <v>55</v>
      </c>
      <c r="G5010" t="s">
        <v>192</v>
      </c>
      <c r="J5010" t="s">
        <v>192</v>
      </c>
      <c r="K5010" t="s">
        <v>82</v>
      </c>
      <c r="L5010" t="s">
        <v>70</v>
      </c>
      <c r="N5010" t="s">
        <v>170</v>
      </c>
      <c r="O5010" t="s">
        <v>70</v>
      </c>
      <c r="S5010" t="s">
        <v>1138</v>
      </c>
      <c r="U5010" t="s">
        <v>42</v>
      </c>
      <c r="AA5010" t="s">
        <v>42</v>
      </c>
      <c r="AL5010" t="s">
        <v>43</v>
      </c>
    </row>
    <row r="5011" spans="1:38" x14ac:dyDescent="0.25">
      <c r="A5011">
        <v>5009</v>
      </c>
      <c r="B5011" t="s">
        <v>11646</v>
      </c>
      <c r="C5011" s="6" t="s">
        <v>4716</v>
      </c>
      <c r="D5011">
        <v>33</v>
      </c>
      <c r="E5011" t="s">
        <v>46</v>
      </c>
      <c r="F5011" t="s">
        <v>55</v>
      </c>
      <c r="G5011" t="s">
        <v>3101</v>
      </c>
      <c r="H5011" t="s">
        <v>82</v>
      </c>
      <c r="I5011" t="s">
        <v>57</v>
      </c>
      <c r="J5011" t="s">
        <v>3101</v>
      </c>
      <c r="K5011" t="s">
        <v>82</v>
      </c>
      <c r="L5011" t="s">
        <v>70</v>
      </c>
      <c r="N5011" t="s">
        <v>59</v>
      </c>
      <c r="O5011" t="s">
        <v>70</v>
      </c>
      <c r="P5011" t="s">
        <v>3101</v>
      </c>
      <c r="Q5011" t="s">
        <v>82</v>
      </c>
      <c r="R5011" t="s">
        <v>57</v>
      </c>
      <c r="S5011" t="s">
        <v>11647</v>
      </c>
      <c r="U5011" t="s">
        <v>42</v>
      </c>
      <c r="W5011" t="s">
        <v>42</v>
      </c>
      <c r="Y5011" t="s">
        <v>42</v>
      </c>
      <c r="AC5011" t="s">
        <v>42</v>
      </c>
      <c r="AL5011" t="s">
        <v>43</v>
      </c>
    </row>
    <row r="5012" spans="1:38" x14ac:dyDescent="0.25">
      <c r="A5012">
        <v>5010</v>
      </c>
      <c r="B5012" t="s">
        <v>11648</v>
      </c>
      <c r="C5012" s="6" t="s">
        <v>11649</v>
      </c>
      <c r="D5012">
        <v>55</v>
      </c>
      <c r="E5012" t="s">
        <v>46</v>
      </c>
      <c r="F5012" t="s">
        <v>55</v>
      </c>
      <c r="G5012" t="s">
        <v>418</v>
      </c>
      <c r="H5012" t="s">
        <v>93</v>
      </c>
      <c r="I5012" t="s">
        <v>57</v>
      </c>
      <c r="J5012" t="s">
        <v>418</v>
      </c>
      <c r="K5012" t="s">
        <v>93</v>
      </c>
      <c r="L5012" t="s">
        <v>70</v>
      </c>
      <c r="O5012" t="s">
        <v>70</v>
      </c>
      <c r="P5012" t="s">
        <v>418</v>
      </c>
      <c r="Q5012" t="s">
        <v>93</v>
      </c>
      <c r="R5012" t="s">
        <v>57</v>
      </c>
      <c r="S5012" t="s">
        <v>11650</v>
      </c>
      <c r="U5012" t="s">
        <v>42</v>
      </c>
      <c r="AA5012" t="s">
        <v>42</v>
      </c>
      <c r="AC5012" t="s">
        <v>42</v>
      </c>
      <c r="AD5012" t="s">
        <v>42</v>
      </c>
      <c r="AK5012" t="s">
        <v>42</v>
      </c>
      <c r="AL5012" t="s">
        <v>43</v>
      </c>
    </row>
    <row r="5013" spans="1:38" x14ac:dyDescent="0.25">
      <c r="A5013">
        <v>5011</v>
      </c>
      <c r="B5013" t="s">
        <v>11651</v>
      </c>
      <c r="C5013" s="6" t="s">
        <v>9044</v>
      </c>
      <c r="D5013">
        <v>21</v>
      </c>
      <c r="E5013" t="s">
        <v>46</v>
      </c>
      <c r="F5013" t="s">
        <v>55</v>
      </c>
      <c r="G5013" t="s">
        <v>82</v>
      </c>
      <c r="H5013" t="s">
        <v>82</v>
      </c>
      <c r="J5013" t="s">
        <v>82</v>
      </c>
      <c r="K5013" t="s">
        <v>82</v>
      </c>
      <c r="L5013" t="s">
        <v>70</v>
      </c>
      <c r="N5013" t="s">
        <v>102</v>
      </c>
      <c r="O5013" t="s">
        <v>70</v>
      </c>
      <c r="S5013" t="s">
        <v>111</v>
      </c>
      <c r="T5013" t="s">
        <v>5130</v>
      </c>
      <c r="Y5013" t="s">
        <v>42</v>
      </c>
      <c r="AF5013" t="s">
        <v>42</v>
      </c>
      <c r="AL5013" t="s">
        <v>43</v>
      </c>
    </row>
    <row r="5014" spans="1:38" x14ac:dyDescent="0.25">
      <c r="A5014">
        <v>5012</v>
      </c>
      <c r="B5014" t="s">
        <v>11652</v>
      </c>
      <c r="C5014" s="6" t="s">
        <v>2617</v>
      </c>
      <c r="D5014">
        <v>45</v>
      </c>
      <c r="E5014" t="s">
        <v>54</v>
      </c>
      <c r="F5014" t="s">
        <v>55</v>
      </c>
      <c r="G5014" t="s">
        <v>81</v>
      </c>
      <c r="H5014" t="s">
        <v>82</v>
      </c>
      <c r="I5014" t="s">
        <v>57</v>
      </c>
      <c r="J5014" t="s">
        <v>81</v>
      </c>
      <c r="L5014" t="s">
        <v>50</v>
      </c>
      <c r="N5014" t="s">
        <v>59</v>
      </c>
      <c r="O5014" t="s">
        <v>60</v>
      </c>
      <c r="P5014" t="s">
        <v>61</v>
      </c>
      <c r="S5014" t="s">
        <v>6570</v>
      </c>
      <c r="U5014" t="s">
        <v>42</v>
      </c>
      <c r="AA5014" t="s">
        <v>42</v>
      </c>
      <c r="AK5014" t="s">
        <v>42</v>
      </c>
      <c r="AL5014" t="s">
        <v>43</v>
      </c>
    </row>
    <row r="5015" spans="1:38" x14ac:dyDescent="0.25">
      <c r="A5015">
        <v>5013</v>
      </c>
      <c r="B5015" t="s">
        <v>11653</v>
      </c>
      <c r="C5015" s="6" t="s">
        <v>2551</v>
      </c>
      <c r="D5015">
        <v>49</v>
      </c>
      <c r="E5015" t="s">
        <v>46</v>
      </c>
      <c r="F5015" t="s">
        <v>47</v>
      </c>
      <c r="G5015" t="s">
        <v>208</v>
      </c>
      <c r="H5015" t="s">
        <v>93</v>
      </c>
      <c r="I5015" t="s">
        <v>57</v>
      </c>
      <c r="J5015" t="s">
        <v>208</v>
      </c>
      <c r="K5015" t="s">
        <v>93</v>
      </c>
      <c r="L5015" t="s">
        <v>50</v>
      </c>
      <c r="O5015" t="s">
        <v>34</v>
      </c>
      <c r="S5015" t="s">
        <v>11654</v>
      </c>
      <c r="U5015" t="s">
        <v>42</v>
      </c>
      <c r="V5015" t="s">
        <v>42</v>
      </c>
      <c r="AC5015" t="s">
        <v>42</v>
      </c>
      <c r="AK5015" t="s">
        <v>42</v>
      </c>
      <c r="AL5015" t="s">
        <v>43</v>
      </c>
    </row>
    <row r="5016" spans="1:38" x14ac:dyDescent="0.25">
      <c r="A5016">
        <v>5014</v>
      </c>
      <c r="B5016" t="s">
        <v>11655</v>
      </c>
      <c r="C5016" s="6" t="s">
        <v>11656</v>
      </c>
      <c r="D5016">
        <v>38</v>
      </c>
      <c r="E5016" t="s">
        <v>46</v>
      </c>
      <c r="F5016" t="s">
        <v>55</v>
      </c>
      <c r="G5016" t="s">
        <v>422</v>
      </c>
      <c r="H5016" t="s">
        <v>82</v>
      </c>
      <c r="J5016" t="s">
        <v>422</v>
      </c>
      <c r="K5016" t="s">
        <v>82</v>
      </c>
      <c r="L5016" t="s">
        <v>50</v>
      </c>
      <c r="N5016" t="s">
        <v>59</v>
      </c>
      <c r="O5016" t="s">
        <v>70</v>
      </c>
      <c r="S5016" t="s">
        <v>342</v>
      </c>
      <c r="U5016" t="s">
        <v>42</v>
      </c>
      <c r="AL5016" t="s">
        <v>43</v>
      </c>
    </row>
    <row r="5017" spans="1:38" x14ac:dyDescent="0.25">
      <c r="A5017">
        <v>5015</v>
      </c>
      <c r="B5017" t="s">
        <v>11657</v>
      </c>
      <c r="C5017" s="6" t="s">
        <v>3201</v>
      </c>
      <c r="D5017">
        <v>51</v>
      </c>
      <c r="E5017" t="s">
        <v>46</v>
      </c>
      <c r="F5017" t="s">
        <v>55</v>
      </c>
      <c r="G5017" t="s">
        <v>749</v>
      </c>
      <c r="H5017" t="s">
        <v>82</v>
      </c>
      <c r="I5017" t="s">
        <v>57</v>
      </c>
      <c r="J5017" t="s">
        <v>178</v>
      </c>
      <c r="L5017" t="s">
        <v>50</v>
      </c>
      <c r="N5017" t="s">
        <v>170</v>
      </c>
      <c r="O5017" t="s">
        <v>70</v>
      </c>
      <c r="P5017" t="s">
        <v>749</v>
      </c>
      <c r="S5017" t="s">
        <v>11658</v>
      </c>
      <c r="U5017" t="s">
        <v>42</v>
      </c>
      <c r="AC5017" t="s">
        <v>42</v>
      </c>
      <c r="AK5017" t="s">
        <v>42</v>
      </c>
      <c r="AL5017" t="s">
        <v>43</v>
      </c>
    </row>
    <row r="5018" spans="1:38" x14ac:dyDescent="0.25">
      <c r="A5018">
        <v>5016</v>
      </c>
      <c r="B5018" t="s">
        <v>11659</v>
      </c>
      <c r="C5018" s="6" t="s">
        <v>1007</v>
      </c>
      <c r="D5018">
        <v>37</v>
      </c>
      <c r="E5018" t="s">
        <v>46</v>
      </c>
      <c r="F5018" t="s">
        <v>55</v>
      </c>
      <c r="G5018" t="s">
        <v>81</v>
      </c>
      <c r="H5018" t="s">
        <v>82</v>
      </c>
      <c r="I5018" t="s">
        <v>57</v>
      </c>
      <c r="J5018" t="s">
        <v>81</v>
      </c>
      <c r="K5018" t="s">
        <v>82</v>
      </c>
      <c r="L5018" t="s">
        <v>70</v>
      </c>
      <c r="O5018" t="s">
        <v>70</v>
      </c>
      <c r="P5018" t="s">
        <v>81</v>
      </c>
      <c r="Q5018" t="s">
        <v>82</v>
      </c>
      <c r="R5018" t="s">
        <v>57</v>
      </c>
      <c r="S5018" t="s">
        <v>412</v>
      </c>
      <c r="W5018" t="s">
        <v>42</v>
      </c>
      <c r="AK5018" t="s">
        <v>42</v>
      </c>
      <c r="AL5018" t="s">
        <v>43</v>
      </c>
    </row>
    <row r="5019" spans="1:38" x14ac:dyDescent="0.25">
      <c r="A5019">
        <v>5017</v>
      </c>
      <c r="B5019" t="s">
        <v>11660</v>
      </c>
      <c r="C5019" s="6" t="s">
        <v>11661</v>
      </c>
      <c r="D5019">
        <v>50</v>
      </c>
      <c r="E5019" t="s">
        <v>46</v>
      </c>
      <c r="F5019" t="s">
        <v>55</v>
      </c>
      <c r="J5019" t="s">
        <v>165</v>
      </c>
      <c r="K5019" t="s">
        <v>93</v>
      </c>
      <c r="L5019" t="s">
        <v>34</v>
      </c>
      <c r="M5019" t="s">
        <v>11662</v>
      </c>
      <c r="N5019" t="s">
        <v>59</v>
      </c>
      <c r="O5019" t="s">
        <v>34</v>
      </c>
      <c r="S5019" t="s">
        <v>538</v>
      </c>
      <c r="U5019" t="s">
        <v>42</v>
      </c>
      <c r="AL5019" t="s">
        <v>43</v>
      </c>
    </row>
    <row r="5020" spans="1:38" x14ac:dyDescent="0.25">
      <c r="A5020">
        <v>5018</v>
      </c>
      <c r="B5020" t="s">
        <v>11663</v>
      </c>
      <c r="C5020" s="6" t="s">
        <v>3478</v>
      </c>
      <c r="D5020">
        <v>35</v>
      </c>
      <c r="E5020" t="s">
        <v>46</v>
      </c>
      <c r="F5020" t="s">
        <v>55</v>
      </c>
      <c r="G5020" t="s">
        <v>208</v>
      </c>
      <c r="H5020" t="s">
        <v>93</v>
      </c>
      <c r="I5020" t="s">
        <v>57</v>
      </c>
      <c r="J5020" t="s">
        <v>208</v>
      </c>
      <c r="K5020" t="s">
        <v>93</v>
      </c>
      <c r="L5020" t="s">
        <v>70</v>
      </c>
      <c r="O5020" t="s">
        <v>70</v>
      </c>
      <c r="P5020" t="s">
        <v>208</v>
      </c>
      <c r="Q5020" t="s">
        <v>93</v>
      </c>
      <c r="R5020" t="s">
        <v>57</v>
      </c>
      <c r="S5020" t="s">
        <v>7477</v>
      </c>
      <c r="U5020" t="s">
        <v>42</v>
      </c>
      <c r="AC5020" t="s">
        <v>42</v>
      </c>
      <c r="AK5020" t="s">
        <v>42</v>
      </c>
      <c r="AL5020" t="s">
        <v>43</v>
      </c>
    </row>
    <row r="5021" spans="1:38" x14ac:dyDescent="0.25">
      <c r="A5021">
        <v>5019</v>
      </c>
      <c r="B5021" t="s">
        <v>11664</v>
      </c>
      <c r="C5021" s="6" t="s">
        <v>4572</v>
      </c>
      <c r="D5021">
        <v>29</v>
      </c>
      <c r="E5021" t="s">
        <v>46</v>
      </c>
      <c r="F5021" t="s">
        <v>55</v>
      </c>
      <c r="G5021" t="s">
        <v>422</v>
      </c>
      <c r="H5021" t="s">
        <v>82</v>
      </c>
      <c r="I5021" t="s">
        <v>57</v>
      </c>
      <c r="J5021" t="s">
        <v>422</v>
      </c>
      <c r="K5021" t="s">
        <v>82</v>
      </c>
      <c r="L5021" t="s">
        <v>70</v>
      </c>
      <c r="N5021" t="s">
        <v>59</v>
      </c>
      <c r="O5021" t="s">
        <v>70</v>
      </c>
      <c r="P5021" t="s">
        <v>422</v>
      </c>
      <c r="Q5021" t="s">
        <v>82</v>
      </c>
      <c r="S5021" t="s">
        <v>11665</v>
      </c>
      <c r="W5021" t="s">
        <v>42</v>
      </c>
      <c r="X5021" t="s">
        <v>42</v>
      </c>
      <c r="AK5021" t="s">
        <v>42</v>
      </c>
      <c r="AL5021" t="s">
        <v>43</v>
      </c>
    </row>
    <row r="5022" spans="1:38" x14ac:dyDescent="0.25">
      <c r="A5022">
        <v>5020</v>
      </c>
      <c r="B5022" t="s">
        <v>11666</v>
      </c>
      <c r="C5022" s="6" t="s">
        <v>3572</v>
      </c>
      <c r="D5022">
        <v>54</v>
      </c>
      <c r="E5022" t="s">
        <v>46</v>
      </c>
      <c r="F5022" t="s">
        <v>55</v>
      </c>
      <c r="G5022" t="s">
        <v>165</v>
      </c>
      <c r="H5022" t="s">
        <v>93</v>
      </c>
      <c r="I5022" t="s">
        <v>57</v>
      </c>
      <c r="J5022" t="s">
        <v>165</v>
      </c>
      <c r="L5022" t="s">
        <v>70</v>
      </c>
      <c r="N5022" t="s">
        <v>59</v>
      </c>
      <c r="O5022" t="s">
        <v>70</v>
      </c>
      <c r="P5022" t="s">
        <v>165</v>
      </c>
      <c r="S5022" t="s">
        <v>3086</v>
      </c>
      <c r="V5022" t="s">
        <v>42</v>
      </c>
      <c r="AA5022" t="s">
        <v>42</v>
      </c>
      <c r="AL5022" t="s">
        <v>43</v>
      </c>
    </row>
    <row r="5023" spans="1:38" x14ac:dyDescent="0.25">
      <c r="A5023">
        <v>5021</v>
      </c>
      <c r="B5023" t="s">
        <v>11667</v>
      </c>
      <c r="C5023" s="6" t="s">
        <v>2824</v>
      </c>
      <c r="D5023">
        <v>60</v>
      </c>
      <c r="E5023" t="s">
        <v>46</v>
      </c>
      <c r="F5023" t="s">
        <v>55</v>
      </c>
      <c r="G5023" t="s">
        <v>362</v>
      </c>
      <c r="H5023" t="s">
        <v>251</v>
      </c>
      <c r="I5023" t="s">
        <v>57</v>
      </c>
      <c r="J5023" t="s">
        <v>362</v>
      </c>
      <c r="K5023" t="s">
        <v>251</v>
      </c>
      <c r="L5023" t="s">
        <v>50</v>
      </c>
      <c r="N5023" t="s">
        <v>59</v>
      </c>
      <c r="O5023" t="s">
        <v>70</v>
      </c>
      <c r="P5023" t="s">
        <v>362</v>
      </c>
      <c r="Q5023" t="s">
        <v>251</v>
      </c>
      <c r="S5023" t="s">
        <v>11668</v>
      </c>
      <c r="AI5023" t="s">
        <v>257</v>
      </c>
      <c r="AK5023" t="s">
        <v>42</v>
      </c>
      <c r="AL5023" t="s">
        <v>43</v>
      </c>
    </row>
    <row r="5024" spans="1:38" x14ac:dyDescent="0.25">
      <c r="A5024">
        <v>5022</v>
      </c>
      <c r="B5024" t="s">
        <v>11669</v>
      </c>
      <c r="C5024" s="6" t="s">
        <v>3540</v>
      </c>
      <c r="D5024">
        <v>29</v>
      </c>
      <c r="E5024" t="s">
        <v>46</v>
      </c>
      <c r="F5024" t="s">
        <v>55</v>
      </c>
      <c r="G5024" t="s">
        <v>320</v>
      </c>
      <c r="H5024" t="s">
        <v>49</v>
      </c>
      <c r="I5024" t="s">
        <v>57</v>
      </c>
      <c r="J5024" t="s">
        <v>320</v>
      </c>
      <c r="L5024" t="s">
        <v>70</v>
      </c>
      <c r="N5024" t="s">
        <v>69</v>
      </c>
      <c r="O5024" t="s">
        <v>70</v>
      </c>
      <c r="P5024" t="s">
        <v>320</v>
      </c>
      <c r="S5024" t="s">
        <v>11670</v>
      </c>
      <c r="U5024" t="s">
        <v>42</v>
      </c>
      <c r="W5024" t="s">
        <v>42</v>
      </c>
      <c r="AC5024" t="s">
        <v>42</v>
      </c>
      <c r="AD5024" t="s">
        <v>42</v>
      </c>
      <c r="AK5024" t="s">
        <v>42</v>
      </c>
      <c r="AL5024" t="s">
        <v>43</v>
      </c>
    </row>
    <row r="5025" spans="1:38" x14ac:dyDescent="0.25">
      <c r="A5025">
        <v>5023</v>
      </c>
      <c r="B5025" t="s">
        <v>11671</v>
      </c>
      <c r="C5025" s="6" t="s">
        <v>11672</v>
      </c>
      <c r="D5025">
        <v>32</v>
      </c>
      <c r="E5025" t="s">
        <v>46</v>
      </c>
      <c r="F5025" t="s">
        <v>106</v>
      </c>
      <c r="J5025" t="s">
        <v>101</v>
      </c>
      <c r="K5025" t="s">
        <v>101</v>
      </c>
      <c r="L5025" t="s">
        <v>34</v>
      </c>
      <c r="O5025" t="s">
        <v>7001</v>
      </c>
      <c r="S5025" t="s">
        <v>11181</v>
      </c>
      <c r="U5025" t="s">
        <v>42</v>
      </c>
      <c r="AD5025" t="s">
        <v>42</v>
      </c>
      <c r="AK5025" t="s">
        <v>42</v>
      </c>
      <c r="AL5025" t="s">
        <v>43</v>
      </c>
    </row>
    <row r="5026" spans="1:38" x14ac:dyDescent="0.25">
      <c r="A5026">
        <v>5024</v>
      </c>
      <c r="B5026" t="s">
        <v>11673</v>
      </c>
      <c r="C5026" s="6" t="s">
        <v>3519</v>
      </c>
      <c r="D5026">
        <v>47</v>
      </c>
      <c r="E5026" t="s">
        <v>46</v>
      </c>
      <c r="F5026" t="s">
        <v>106</v>
      </c>
      <c r="G5026" t="s">
        <v>82</v>
      </c>
      <c r="H5026" t="s">
        <v>82</v>
      </c>
      <c r="I5026" t="s">
        <v>57</v>
      </c>
      <c r="J5026" t="s">
        <v>82</v>
      </c>
      <c r="K5026" t="s">
        <v>82</v>
      </c>
      <c r="L5026" t="s">
        <v>50</v>
      </c>
      <c r="O5026" t="s">
        <v>70</v>
      </c>
      <c r="P5026" t="s">
        <v>82</v>
      </c>
      <c r="Q5026" t="s">
        <v>82</v>
      </c>
      <c r="R5026" t="s">
        <v>57</v>
      </c>
      <c r="S5026" t="s">
        <v>252</v>
      </c>
      <c r="U5026" t="s">
        <v>42</v>
      </c>
      <c r="W5026" t="s">
        <v>42</v>
      </c>
      <c r="AK5026" t="s">
        <v>42</v>
      </c>
      <c r="AL5026" t="s">
        <v>43</v>
      </c>
    </row>
    <row r="5027" spans="1:38" x14ac:dyDescent="0.25">
      <c r="A5027">
        <v>5025</v>
      </c>
      <c r="B5027" t="s">
        <v>11674</v>
      </c>
      <c r="C5027" s="6" t="s">
        <v>11675</v>
      </c>
      <c r="D5027">
        <v>30</v>
      </c>
      <c r="E5027" t="s">
        <v>46</v>
      </c>
      <c r="F5027" t="s">
        <v>55</v>
      </c>
      <c r="G5027" t="s">
        <v>944</v>
      </c>
      <c r="H5027" t="s">
        <v>101</v>
      </c>
      <c r="J5027" t="s">
        <v>362</v>
      </c>
      <c r="K5027" t="s">
        <v>251</v>
      </c>
      <c r="L5027" t="s">
        <v>50</v>
      </c>
      <c r="N5027" t="s">
        <v>11676</v>
      </c>
      <c r="O5027" t="s">
        <v>287</v>
      </c>
      <c r="S5027" t="s">
        <v>5084</v>
      </c>
      <c r="U5027" t="s">
        <v>42</v>
      </c>
      <c r="AA5027" t="s">
        <v>42</v>
      </c>
      <c r="AL5027" t="s">
        <v>43</v>
      </c>
    </row>
    <row r="5028" spans="1:38" x14ac:dyDescent="0.25">
      <c r="A5028">
        <v>5026</v>
      </c>
      <c r="B5028" t="s">
        <v>11677</v>
      </c>
      <c r="C5028" s="6" t="s">
        <v>3540</v>
      </c>
      <c r="D5028">
        <v>54</v>
      </c>
      <c r="E5028" t="s">
        <v>54</v>
      </c>
      <c r="F5028" t="s">
        <v>55</v>
      </c>
      <c r="G5028" t="s">
        <v>201</v>
      </c>
      <c r="H5028" t="s">
        <v>202</v>
      </c>
      <c r="I5028" t="s">
        <v>57</v>
      </c>
      <c r="J5028" t="s">
        <v>82</v>
      </c>
      <c r="L5028" t="s">
        <v>50</v>
      </c>
      <c r="N5028" t="s">
        <v>11678</v>
      </c>
      <c r="O5028" t="s">
        <v>70</v>
      </c>
      <c r="P5028" t="s">
        <v>201</v>
      </c>
      <c r="S5028" t="s">
        <v>412</v>
      </c>
      <c r="W5028" t="s">
        <v>42</v>
      </c>
      <c r="AK5028" t="s">
        <v>42</v>
      </c>
      <c r="AL5028" t="s">
        <v>43</v>
      </c>
    </row>
    <row r="5029" spans="1:38" x14ac:dyDescent="0.25">
      <c r="A5029">
        <v>5027</v>
      </c>
      <c r="B5029" t="s">
        <v>11679</v>
      </c>
      <c r="C5029" s="6" t="s">
        <v>3066</v>
      </c>
      <c r="D5029">
        <v>60</v>
      </c>
      <c r="E5029" t="s">
        <v>46</v>
      </c>
      <c r="F5029" t="s">
        <v>55</v>
      </c>
      <c r="G5029" t="s">
        <v>107</v>
      </c>
      <c r="H5029" t="s">
        <v>49</v>
      </c>
      <c r="I5029" t="s">
        <v>57</v>
      </c>
      <c r="J5029" t="s">
        <v>107</v>
      </c>
      <c r="L5029" t="s">
        <v>70</v>
      </c>
      <c r="N5029" t="s">
        <v>69</v>
      </c>
      <c r="O5029" t="s">
        <v>110</v>
      </c>
      <c r="P5029" t="s">
        <v>107</v>
      </c>
      <c r="S5029" t="s">
        <v>11680</v>
      </c>
      <c r="U5029" t="s">
        <v>42</v>
      </c>
      <c r="V5029" t="s">
        <v>42</v>
      </c>
      <c r="AC5029" t="s">
        <v>42</v>
      </c>
      <c r="AK5029" t="s">
        <v>42</v>
      </c>
      <c r="AL5029" t="s">
        <v>43</v>
      </c>
    </row>
    <row r="5030" spans="1:38" x14ac:dyDescent="0.25">
      <c r="A5030">
        <v>5028</v>
      </c>
      <c r="B5030" t="s">
        <v>11681</v>
      </c>
      <c r="C5030" s="6" t="s">
        <v>3054</v>
      </c>
      <c r="D5030">
        <v>36</v>
      </c>
      <c r="E5030" t="s">
        <v>46</v>
      </c>
      <c r="F5030" t="s">
        <v>55</v>
      </c>
      <c r="G5030" t="s">
        <v>132</v>
      </c>
      <c r="H5030" t="s">
        <v>93</v>
      </c>
      <c r="I5030" t="s">
        <v>57</v>
      </c>
      <c r="J5030" t="s">
        <v>165</v>
      </c>
      <c r="K5030" t="s">
        <v>93</v>
      </c>
      <c r="L5030" t="s">
        <v>50</v>
      </c>
      <c r="O5030" t="s">
        <v>70</v>
      </c>
      <c r="S5030" t="s">
        <v>2627</v>
      </c>
      <c r="U5030" t="s">
        <v>42</v>
      </c>
      <c r="V5030" t="s">
        <v>42</v>
      </c>
      <c r="AK5030" t="s">
        <v>42</v>
      </c>
      <c r="AL5030" t="s">
        <v>43</v>
      </c>
    </row>
    <row r="5031" spans="1:38" x14ac:dyDescent="0.25">
      <c r="A5031">
        <v>5029</v>
      </c>
      <c r="B5031" t="s">
        <v>11682</v>
      </c>
      <c r="C5031" s="6" t="s">
        <v>3525</v>
      </c>
      <c r="D5031">
        <v>44</v>
      </c>
      <c r="E5031" t="s">
        <v>46</v>
      </c>
      <c r="F5031" t="s">
        <v>55</v>
      </c>
      <c r="G5031" t="s">
        <v>2937</v>
      </c>
      <c r="H5031" t="s">
        <v>142</v>
      </c>
      <c r="I5031" t="s">
        <v>57</v>
      </c>
      <c r="J5031" t="s">
        <v>2937</v>
      </c>
      <c r="K5031" t="s">
        <v>142</v>
      </c>
      <c r="L5031" t="s">
        <v>70</v>
      </c>
      <c r="N5031" t="s">
        <v>166</v>
      </c>
      <c r="O5031" t="s">
        <v>70</v>
      </c>
      <c r="P5031" t="s">
        <v>2937</v>
      </c>
      <c r="Q5031" t="s">
        <v>142</v>
      </c>
      <c r="S5031" t="s">
        <v>412</v>
      </c>
      <c r="W5031" t="s">
        <v>42</v>
      </c>
      <c r="AK5031" t="s">
        <v>42</v>
      </c>
      <c r="AL5031" t="s">
        <v>43</v>
      </c>
    </row>
    <row r="5032" spans="1:38" x14ac:dyDescent="0.25">
      <c r="A5032">
        <v>5030</v>
      </c>
      <c r="B5032" t="s">
        <v>11683</v>
      </c>
      <c r="C5032" s="6" t="s">
        <v>154</v>
      </c>
      <c r="D5032">
        <v>33</v>
      </c>
      <c r="E5032" t="s">
        <v>54</v>
      </c>
      <c r="F5032" t="s">
        <v>55</v>
      </c>
      <c r="G5032" t="s">
        <v>361</v>
      </c>
      <c r="J5032" t="s">
        <v>362</v>
      </c>
      <c r="K5032" t="s">
        <v>251</v>
      </c>
      <c r="L5032" t="s">
        <v>50</v>
      </c>
      <c r="N5032" t="s">
        <v>84</v>
      </c>
      <c r="O5032" t="s">
        <v>70</v>
      </c>
      <c r="S5032" t="s">
        <v>4666</v>
      </c>
      <c r="U5032" t="s">
        <v>42</v>
      </c>
      <c r="AL5032" t="s">
        <v>43</v>
      </c>
    </row>
    <row r="5033" spans="1:38" x14ac:dyDescent="0.25">
      <c r="A5033">
        <v>5031</v>
      </c>
      <c r="B5033" t="s">
        <v>11684</v>
      </c>
      <c r="C5033" s="6" t="s">
        <v>11685</v>
      </c>
      <c r="D5033">
        <v>41</v>
      </c>
      <c r="E5033" t="s">
        <v>46</v>
      </c>
      <c r="F5033" t="s">
        <v>55</v>
      </c>
      <c r="G5033" t="s">
        <v>238</v>
      </c>
      <c r="H5033" t="s">
        <v>93</v>
      </c>
      <c r="I5033" t="s">
        <v>57</v>
      </c>
      <c r="J5033" t="s">
        <v>238</v>
      </c>
      <c r="K5033" t="s">
        <v>93</v>
      </c>
      <c r="L5033" t="s">
        <v>70</v>
      </c>
      <c r="N5033" t="s">
        <v>170</v>
      </c>
      <c r="O5033" t="s">
        <v>70</v>
      </c>
      <c r="P5033" t="s">
        <v>238</v>
      </c>
      <c r="Q5033" t="s">
        <v>93</v>
      </c>
      <c r="S5033" t="s">
        <v>11686</v>
      </c>
      <c r="W5033" t="s">
        <v>42</v>
      </c>
      <c r="AA5033" t="s">
        <v>42</v>
      </c>
      <c r="AC5033" t="s">
        <v>42</v>
      </c>
      <c r="AK5033" t="s">
        <v>42</v>
      </c>
      <c r="AL5033" t="s">
        <v>43</v>
      </c>
    </row>
    <row r="5034" spans="1:38" x14ac:dyDescent="0.25">
      <c r="A5034">
        <v>5032</v>
      </c>
      <c r="B5034" t="s">
        <v>11687</v>
      </c>
      <c r="C5034" s="6" t="s">
        <v>8797</v>
      </c>
      <c r="D5034">
        <v>42</v>
      </c>
      <c r="E5034" t="s">
        <v>46</v>
      </c>
      <c r="F5034" t="s">
        <v>55</v>
      </c>
      <c r="G5034" t="s">
        <v>238</v>
      </c>
      <c r="H5034" t="s">
        <v>93</v>
      </c>
      <c r="I5034" t="s">
        <v>57</v>
      </c>
      <c r="J5034" t="s">
        <v>238</v>
      </c>
      <c r="L5034" t="s">
        <v>50</v>
      </c>
      <c r="N5034" t="s">
        <v>927</v>
      </c>
      <c r="O5034" t="s">
        <v>70</v>
      </c>
      <c r="P5034" t="s">
        <v>238</v>
      </c>
      <c r="S5034" t="s">
        <v>11688</v>
      </c>
      <c r="U5034" t="s">
        <v>42</v>
      </c>
      <c r="V5034" t="s">
        <v>42</v>
      </c>
      <c r="AK5034" t="s">
        <v>42</v>
      </c>
      <c r="AL5034" t="s">
        <v>43</v>
      </c>
    </row>
    <row r="5035" spans="1:38" x14ac:dyDescent="0.25">
      <c r="A5035">
        <v>5033</v>
      </c>
      <c r="B5035" t="s">
        <v>11689</v>
      </c>
      <c r="C5035" s="6" t="s">
        <v>4997</v>
      </c>
      <c r="D5035">
        <v>30</v>
      </c>
      <c r="E5035" t="s">
        <v>54</v>
      </c>
      <c r="F5035" t="s">
        <v>55</v>
      </c>
      <c r="G5035" t="s">
        <v>649</v>
      </c>
      <c r="H5035" t="s">
        <v>82</v>
      </c>
      <c r="I5035" t="s">
        <v>57</v>
      </c>
      <c r="J5035" t="s">
        <v>649</v>
      </c>
      <c r="K5035" t="s">
        <v>82</v>
      </c>
      <c r="L5035" t="s">
        <v>70</v>
      </c>
      <c r="N5035" t="s">
        <v>170</v>
      </c>
      <c r="O5035" t="s">
        <v>70</v>
      </c>
      <c r="P5035" t="s">
        <v>649</v>
      </c>
      <c r="Q5035" t="s">
        <v>82</v>
      </c>
      <c r="S5035" t="s">
        <v>11690</v>
      </c>
      <c r="AD5035" t="s">
        <v>42</v>
      </c>
      <c r="AI5035" t="s">
        <v>2954</v>
      </c>
      <c r="AK5035" t="s">
        <v>42</v>
      </c>
      <c r="AL5035" t="s">
        <v>43</v>
      </c>
    </row>
    <row r="5036" spans="1:38" x14ac:dyDescent="0.25">
      <c r="A5036">
        <v>5034</v>
      </c>
      <c r="B5036" t="s">
        <v>11691</v>
      </c>
      <c r="C5036" s="6" t="s">
        <v>11692</v>
      </c>
      <c r="D5036">
        <v>29</v>
      </c>
      <c r="E5036" t="s">
        <v>46</v>
      </c>
      <c r="F5036" t="s">
        <v>55</v>
      </c>
      <c r="G5036" t="s">
        <v>136</v>
      </c>
      <c r="H5036" t="s">
        <v>137</v>
      </c>
      <c r="J5036" t="s">
        <v>136</v>
      </c>
      <c r="K5036" t="s">
        <v>137</v>
      </c>
      <c r="L5036" t="s">
        <v>70</v>
      </c>
      <c r="N5036" t="s">
        <v>170</v>
      </c>
      <c r="O5036" t="s">
        <v>70</v>
      </c>
      <c r="S5036" t="s">
        <v>784</v>
      </c>
      <c r="U5036" t="s">
        <v>42</v>
      </c>
      <c r="V5036" t="s">
        <v>42</v>
      </c>
      <c r="AL5036" t="s">
        <v>43</v>
      </c>
    </row>
    <row r="5037" spans="1:38" x14ac:dyDescent="0.25">
      <c r="A5037">
        <v>5035</v>
      </c>
      <c r="B5037" t="s">
        <v>11693</v>
      </c>
      <c r="C5037" s="6" t="s">
        <v>2622</v>
      </c>
      <c r="D5037">
        <v>36</v>
      </c>
      <c r="E5037" t="s">
        <v>54</v>
      </c>
      <c r="F5037" t="s">
        <v>55</v>
      </c>
      <c r="G5037" t="s">
        <v>58</v>
      </c>
      <c r="H5037" t="s">
        <v>49</v>
      </c>
      <c r="J5037" t="s">
        <v>58</v>
      </c>
      <c r="K5037" t="s">
        <v>49</v>
      </c>
      <c r="L5037" t="s">
        <v>50</v>
      </c>
      <c r="N5037" t="s">
        <v>59</v>
      </c>
      <c r="O5037" t="s">
        <v>70</v>
      </c>
      <c r="S5037" t="s">
        <v>84</v>
      </c>
      <c r="U5037" t="s">
        <v>42</v>
      </c>
      <c r="AA5037" t="s">
        <v>42</v>
      </c>
      <c r="AL5037" t="s">
        <v>43</v>
      </c>
    </row>
    <row r="5038" spans="1:38" x14ac:dyDescent="0.25">
      <c r="A5038">
        <v>5036</v>
      </c>
      <c r="B5038" t="s">
        <v>11694</v>
      </c>
      <c r="C5038" s="6" t="s">
        <v>1576</v>
      </c>
      <c r="D5038">
        <v>31</v>
      </c>
      <c r="E5038" t="s">
        <v>46</v>
      </c>
      <c r="F5038" t="s">
        <v>55</v>
      </c>
      <c r="G5038" t="s">
        <v>628</v>
      </c>
      <c r="H5038" t="s">
        <v>49</v>
      </c>
      <c r="I5038" t="s">
        <v>57</v>
      </c>
      <c r="J5038" t="s">
        <v>146</v>
      </c>
      <c r="K5038" t="s">
        <v>49</v>
      </c>
      <c r="L5038" t="s">
        <v>50</v>
      </c>
      <c r="N5038" t="s">
        <v>170</v>
      </c>
      <c r="O5038" t="s">
        <v>70</v>
      </c>
      <c r="P5038" t="s">
        <v>628</v>
      </c>
      <c r="Q5038" t="s">
        <v>49</v>
      </c>
      <c r="R5038" t="s">
        <v>57</v>
      </c>
      <c r="S5038" t="s">
        <v>11695</v>
      </c>
      <c r="AJ5038" t="s">
        <v>42</v>
      </c>
      <c r="AL5038" t="s">
        <v>43</v>
      </c>
    </row>
    <row r="5039" spans="1:38" x14ac:dyDescent="0.25">
      <c r="A5039">
        <v>5037</v>
      </c>
      <c r="B5039" t="s">
        <v>11696</v>
      </c>
      <c r="C5039" s="6" t="s">
        <v>3269</v>
      </c>
      <c r="D5039">
        <v>39</v>
      </c>
      <c r="E5039" t="s">
        <v>46</v>
      </c>
      <c r="F5039" t="s">
        <v>47</v>
      </c>
      <c r="G5039" t="s">
        <v>208</v>
      </c>
      <c r="H5039" t="s">
        <v>93</v>
      </c>
      <c r="I5039" t="s">
        <v>57</v>
      </c>
      <c r="J5039" t="s">
        <v>208</v>
      </c>
      <c r="K5039" t="s">
        <v>93</v>
      </c>
      <c r="L5039" t="s">
        <v>70</v>
      </c>
      <c r="O5039" t="s">
        <v>70</v>
      </c>
      <c r="S5039" t="s">
        <v>10633</v>
      </c>
      <c r="U5039" t="s">
        <v>42</v>
      </c>
      <c r="V5039" t="s">
        <v>42</v>
      </c>
      <c r="AA5039" t="s">
        <v>42</v>
      </c>
      <c r="AK5039" t="s">
        <v>42</v>
      </c>
      <c r="AL5039" t="s">
        <v>43</v>
      </c>
    </row>
    <row r="5040" spans="1:38" x14ac:dyDescent="0.25">
      <c r="A5040">
        <v>5038</v>
      </c>
      <c r="B5040" t="s">
        <v>11697</v>
      </c>
      <c r="C5040" s="6" t="s">
        <v>11698</v>
      </c>
      <c r="D5040">
        <v>24</v>
      </c>
      <c r="E5040" t="s">
        <v>46</v>
      </c>
      <c r="F5040" t="s">
        <v>55</v>
      </c>
      <c r="G5040" t="s">
        <v>208</v>
      </c>
      <c r="H5040" t="s">
        <v>93</v>
      </c>
      <c r="J5040" t="s">
        <v>208</v>
      </c>
      <c r="K5040" t="s">
        <v>93</v>
      </c>
      <c r="L5040" t="s">
        <v>50</v>
      </c>
      <c r="N5040" t="s">
        <v>102</v>
      </c>
      <c r="O5040" t="s">
        <v>70</v>
      </c>
      <c r="S5040" t="s">
        <v>103</v>
      </c>
      <c r="Y5040" t="s">
        <v>42</v>
      </c>
      <c r="AL5040" t="s">
        <v>43</v>
      </c>
    </row>
    <row r="5041" spans="1:38" x14ac:dyDescent="0.25">
      <c r="A5041">
        <v>5039</v>
      </c>
      <c r="B5041" t="s">
        <v>11699</v>
      </c>
      <c r="C5041" s="6" t="s">
        <v>475</v>
      </c>
      <c r="D5041">
        <v>33</v>
      </c>
      <c r="E5041" t="s">
        <v>46</v>
      </c>
      <c r="F5041" t="s">
        <v>55</v>
      </c>
      <c r="G5041" t="s">
        <v>165</v>
      </c>
      <c r="H5041" t="s">
        <v>93</v>
      </c>
      <c r="I5041" t="s">
        <v>57</v>
      </c>
      <c r="J5041" t="s">
        <v>165</v>
      </c>
      <c r="K5041" t="s">
        <v>93</v>
      </c>
      <c r="L5041" t="s">
        <v>50</v>
      </c>
      <c r="N5041" t="s">
        <v>170</v>
      </c>
      <c r="O5041" t="s">
        <v>70</v>
      </c>
      <c r="P5041" t="s">
        <v>165</v>
      </c>
      <c r="Q5041" t="s">
        <v>93</v>
      </c>
      <c r="R5041" t="s">
        <v>57</v>
      </c>
      <c r="S5041" t="s">
        <v>5276</v>
      </c>
      <c r="U5041" t="s">
        <v>42</v>
      </c>
      <c r="W5041" t="s">
        <v>42</v>
      </c>
      <c r="AC5041" t="s">
        <v>42</v>
      </c>
      <c r="AL5041" t="s">
        <v>43</v>
      </c>
    </row>
    <row r="5042" spans="1:38" x14ac:dyDescent="0.25">
      <c r="A5042">
        <v>5040</v>
      </c>
      <c r="B5042" t="s">
        <v>11700</v>
      </c>
      <c r="C5042" s="6" t="s">
        <v>3085</v>
      </c>
      <c r="D5042">
        <v>37</v>
      </c>
      <c r="E5042" t="s">
        <v>46</v>
      </c>
      <c r="F5042" t="s">
        <v>55</v>
      </c>
      <c r="G5042" t="s">
        <v>81</v>
      </c>
      <c r="H5042" t="s">
        <v>82</v>
      </c>
      <c r="I5042" t="s">
        <v>57</v>
      </c>
      <c r="J5042" t="s">
        <v>81</v>
      </c>
      <c r="L5042" t="s">
        <v>70</v>
      </c>
      <c r="N5042" t="s">
        <v>59</v>
      </c>
      <c r="O5042" t="s">
        <v>70</v>
      </c>
      <c r="P5042" t="s">
        <v>81</v>
      </c>
      <c r="S5042" t="s">
        <v>342</v>
      </c>
      <c r="U5042" t="s">
        <v>42</v>
      </c>
      <c r="AK5042" t="s">
        <v>42</v>
      </c>
      <c r="AL5042" t="s">
        <v>43</v>
      </c>
    </row>
    <row r="5043" spans="1:38" x14ac:dyDescent="0.25">
      <c r="A5043">
        <v>5041</v>
      </c>
      <c r="B5043" t="s">
        <v>11701</v>
      </c>
      <c r="C5043" s="6" t="s">
        <v>4202</v>
      </c>
      <c r="D5043">
        <v>42</v>
      </c>
      <c r="E5043" t="s">
        <v>46</v>
      </c>
      <c r="F5043" t="s">
        <v>55</v>
      </c>
      <c r="G5043" t="s">
        <v>128</v>
      </c>
      <c r="H5043" t="s">
        <v>142</v>
      </c>
      <c r="I5043" t="s">
        <v>57</v>
      </c>
      <c r="J5043" t="s">
        <v>128</v>
      </c>
      <c r="K5043" t="s">
        <v>142</v>
      </c>
      <c r="L5043" t="s">
        <v>70</v>
      </c>
      <c r="O5043" t="s">
        <v>70</v>
      </c>
      <c r="S5043" t="s">
        <v>538</v>
      </c>
      <c r="U5043" t="s">
        <v>42</v>
      </c>
      <c r="AK5043" t="s">
        <v>42</v>
      </c>
      <c r="AL5043" t="s">
        <v>43</v>
      </c>
    </row>
    <row r="5044" spans="1:38" x14ac:dyDescent="0.25">
      <c r="A5044">
        <v>5042</v>
      </c>
      <c r="B5044" t="s">
        <v>11702</v>
      </c>
      <c r="C5044" s="6" t="s">
        <v>9469</v>
      </c>
      <c r="D5044">
        <v>48</v>
      </c>
      <c r="E5044" t="s">
        <v>46</v>
      </c>
      <c r="F5044" t="s">
        <v>106</v>
      </c>
      <c r="G5044" t="s">
        <v>11703</v>
      </c>
      <c r="H5044" t="s">
        <v>11703</v>
      </c>
      <c r="I5044" t="s">
        <v>7580</v>
      </c>
      <c r="J5044" t="s">
        <v>422</v>
      </c>
      <c r="K5044" t="s">
        <v>82</v>
      </c>
      <c r="L5044" t="s">
        <v>50</v>
      </c>
      <c r="N5044" t="s">
        <v>59</v>
      </c>
      <c r="O5044" t="s">
        <v>8480</v>
      </c>
      <c r="P5044" t="s">
        <v>422</v>
      </c>
      <c r="Q5044" t="s">
        <v>82</v>
      </c>
      <c r="S5044" t="s">
        <v>11581</v>
      </c>
      <c r="V5044" t="s">
        <v>42</v>
      </c>
      <c r="W5044" t="s">
        <v>42</v>
      </c>
      <c r="AK5044" t="s">
        <v>42</v>
      </c>
      <c r="AL5044" t="s">
        <v>43</v>
      </c>
    </row>
    <row r="5045" spans="1:38" x14ac:dyDescent="0.25">
      <c r="A5045">
        <v>5043</v>
      </c>
      <c r="B5045" t="s">
        <v>11704</v>
      </c>
      <c r="C5045" s="6" t="s">
        <v>2271</v>
      </c>
      <c r="D5045">
        <v>49</v>
      </c>
      <c r="E5045" t="s">
        <v>46</v>
      </c>
      <c r="F5045" t="s">
        <v>106</v>
      </c>
      <c r="G5045" t="s">
        <v>146</v>
      </c>
      <c r="H5045" t="s">
        <v>49</v>
      </c>
      <c r="I5045" t="s">
        <v>57</v>
      </c>
      <c r="J5045" t="s">
        <v>146</v>
      </c>
      <c r="K5045" t="s">
        <v>49</v>
      </c>
      <c r="L5045" t="s">
        <v>50</v>
      </c>
      <c r="N5045" t="s">
        <v>59</v>
      </c>
      <c r="O5045" t="s">
        <v>34</v>
      </c>
      <c r="P5045" t="s">
        <v>107</v>
      </c>
      <c r="Q5045" t="s">
        <v>49</v>
      </c>
      <c r="S5045" t="s">
        <v>8905</v>
      </c>
      <c r="W5045" t="s">
        <v>42</v>
      </c>
      <c r="X5045" t="s">
        <v>42</v>
      </c>
      <c r="AK5045" t="s">
        <v>42</v>
      </c>
      <c r="AL5045" t="s">
        <v>43</v>
      </c>
    </row>
    <row r="5046" spans="1:38" x14ac:dyDescent="0.25">
      <c r="A5046">
        <v>5044</v>
      </c>
      <c r="B5046" t="s">
        <v>11705</v>
      </c>
      <c r="C5046" s="6" t="s">
        <v>376</v>
      </c>
      <c r="D5046">
        <v>39</v>
      </c>
      <c r="E5046" t="s">
        <v>46</v>
      </c>
      <c r="F5046" t="s">
        <v>55</v>
      </c>
      <c r="G5046" t="s">
        <v>146</v>
      </c>
      <c r="H5046" t="s">
        <v>49</v>
      </c>
      <c r="I5046" t="s">
        <v>57</v>
      </c>
      <c r="J5046" t="s">
        <v>146</v>
      </c>
      <c r="K5046" t="s">
        <v>49</v>
      </c>
      <c r="L5046" t="s">
        <v>50</v>
      </c>
      <c r="N5046" t="s">
        <v>59</v>
      </c>
      <c r="O5046" t="s">
        <v>411</v>
      </c>
      <c r="P5046" t="s">
        <v>146</v>
      </c>
      <c r="Q5046" t="s">
        <v>49</v>
      </c>
      <c r="S5046" t="s">
        <v>11706</v>
      </c>
      <c r="U5046" t="s">
        <v>42</v>
      </c>
      <c r="V5046" t="s">
        <v>42</v>
      </c>
      <c r="W5046" t="s">
        <v>42</v>
      </c>
      <c r="X5046" t="s">
        <v>42</v>
      </c>
      <c r="AC5046" t="s">
        <v>42</v>
      </c>
      <c r="AF5046" t="s">
        <v>42</v>
      </c>
      <c r="AK5046" t="s">
        <v>42</v>
      </c>
      <c r="AL5046" t="s">
        <v>43</v>
      </c>
    </row>
    <row r="5047" spans="1:38" x14ac:dyDescent="0.25">
      <c r="A5047">
        <v>5045</v>
      </c>
      <c r="B5047" t="s">
        <v>11707</v>
      </c>
      <c r="C5047" s="6" t="s">
        <v>1790</v>
      </c>
      <c r="D5047">
        <v>52</v>
      </c>
      <c r="E5047" t="s">
        <v>46</v>
      </c>
      <c r="F5047" t="s">
        <v>55</v>
      </c>
      <c r="G5047" t="s">
        <v>11708</v>
      </c>
      <c r="H5047" t="s">
        <v>1593</v>
      </c>
      <c r="I5047" t="s">
        <v>67</v>
      </c>
      <c r="J5047" t="s">
        <v>208</v>
      </c>
      <c r="K5047" t="s">
        <v>93</v>
      </c>
      <c r="L5047" t="s">
        <v>50</v>
      </c>
      <c r="O5047" t="s">
        <v>1796</v>
      </c>
      <c r="S5047" t="s">
        <v>11709</v>
      </c>
      <c r="U5047" t="s">
        <v>42</v>
      </c>
      <c r="W5047" t="s">
        <v>42</v>
      </c>
      <c r="AA5047" t="s">
        <v>42</v>
      </c>
      <c r="AC5047" t="s">
        <v>42</v>
      </c>
      <c r="AK5047" t="s">
        <v>42</v>
      </c>
      <c r="AL5047" t="s">
        <v>43</v>
      </c>
    </row>
    <row r="5048" spans="1:38" x14ac:dyDescent="0.25">
      <c r="A5048">
        <v>5046</v>
      </c>
      <c r="B5048" t="s">
        <v>11710</v>
      </c>
      <c r="C5048" s="6" t="s">
        <v>8729</v>
      </c>
      <c r="D5048">
        <v>34</v>
      </c>
      <c r="E5048" t="s">
        <v>46</v>
      </c>
      <c r="F5048" t="s">
        <v>55</v>
      </c>
      <c r="J5048" t="s">
        <v>208</v>
      </c>
      <c r="K5048" t="s">
        <v>93</v>
      </c>
      <c r="L5048" t="s">
        <v>34</v>
      </c>
      <c r="M5048" t="s">
        <v>1019</v>
      </c>
      <c r="N5048" t="s">
        <v>83</v>
      </c>
      <c r="O5048" t="s">
        <v>34</v>
      </c>
      <c r="S5048" t="s">
        <v>308</v>
      </c>
      <c r="U5048" t="s">
        <v>42</v>
      </c>
      <c r="V5048" t="s">
        <v>42</v>
      </c>
      <c r="AL5048" t="s">
        <v>43</v>
      </c>
    </row>
    <row r="5049" spans="1:38" x14ac:dyDescent="0.25">
      <c r="A5049">
        <v>5047</v>
      </c>
      <c r="B5049" t="s">
        <v>11711</v>
      </c>
      <c r="C5049" s="6" t="s">
        <v>1185</v>
      </c>
      <c r="D5049">
        <v>31</v>
      </c>
      <c r="E5049" t="s">
        <v>54</v>
      </c>
      <c r="F5049" t="s">
        <v>55</v>
      </c>
      <c r="G5049" t="s">
        <v>208</v>
      </c>
      <c r="H5049" t="s">
        <v>93</v>
      </c>
      <c r="J5049" t="s">
        <v>208</v>
      </c>
      <c r="K5049" t="s">
        <v>93</v>
      </c>
      <c r="L5049" t="s">
        <v>34</v>
      </c>
      <c r="M5049" t="s">
        <v>11712</v>
      </c>
      <c r="N5049" t="s">
        <v>927</v>
      </c>
      <c r="O5049" t="s">
        <v>377</v>
      </c>
      <c r="S5049" t="s">
        <v>762</v>
      </c>
      <c r="U5049" t="s">
        <v>42</v>
      </c>
      <c r="AA5049" t="s">
        <v>42</v>
      </c>
      <c r="AL5049" t="s">
        <v>43</v>
      </c>
    </row>
    <row r="5050" spans="1:38" x14ac:dyDescent="0.25">
      <c r="A5050">
        <v>5048</v>
      </c>
      <c r="B5050" t="s">
        <v>11713</v>
      </c>
      <c r="C5050" s="6" t="s">
        <v>5595</v>
      </c>
      <c r="D5050">
        <v>31</v>
      </c>
      <c r="E5050" t="s">
        <v>54</v>
      </c>
      <c r="F5050" t="s">
        <v>55</v>
      </c>
      <c r="G5050" t="s">
        <v>1500</v>
      </c>
      <c r="H5050" t="s">
        <v>82</v>
      </c>
      <c r="I5050" t="s">
        <v>57</v>
      </c>
      <c r="J5050" t="s">
        <v>1500</v>
      </c>
      <c r="L5050" t="s">
        <v>70</v>
      </c>
      <c r="N5050" t="s">
        <v>927</v>
      </c>
      <c r="O5050" t="s">
        <v>70</v>
      </c>
      <c r="P5050" t="s">
        <v>1500</v>
      </c>
      <c r="S5050" t="s">
        <v>342</v>
      </c>
      <c r="U5050" t="s">
        <v>42</v>
      </c>
      <c r="AK5050" t="s">
        <v>42</v>
      </c>
      <c r="AL5050" t="s">
        <v>43</v>
      </c>
    </row>
    <row r="5051" spans="1:38" x14ac:dyDescent="0.25">
      <c r="A5051">
        <v>5049</v>
      </c>
      <c r="B5051" t="s">
        <v>11714</v>
      </c>
      <c r="C5051" s="6" t="s">
        <v>6616</v>
      </c>
      <c r="D5051">
        <v>27</v>
      </c>
      <c r="E5051" t="s">
        <v>46</v>
      </c>
      <c r="F5051" t="s">
        <v>106</v>
      </c>
      <c r="G5051" t="s">
        <v>260</v>
      </c>
      <c r="H5051" t="s">
        <v>49</v>
      </c>
      <c r="I5051" t="s">
        <v>57</v>
      </c>
      <c r="J5051" t="s">
        <v>93</v>
      </c>
      <c r="K5051" t="s">
        <v>93</v>
      </c>
      <c r="L5051" t="s">
        <v>50</v>
      </c>
      <c r="N5051" t="s">
        <v>11715</v>
      </c>
      <c r="O5051" t="s">
        <v>60</v>
      </c>
      <c r="S5051" t="s">
        <v>6965</v>
      </c>
      <c r="Y5051" t="s">
        <v>42</v>
      </c>
      <c r="AA5051" t="s">
        <v>42</v>
      </c>
      <c r="AK5051" t="s">
        <v>42</v>
      </c>
      <c r="AL5051" t="s">
        <v>43</v>
      </c>
    </row>
    <row r="5052" spans="1:38" x14ac:dyDescent="0.25">
      <c r="A5052">
        <v>5050</v>
      </c>
      <c r="B5052" t="s">
        <v>11716</v>
      </c>
      <c r="C5052" s="6" t="s">
        <v>326</v>
      </c>
      <c r="D5052">
        <v>53</v>
      </c>
      <c r="E5052" t="s">
        <v>46</v>
      </c>
      <c r="F5052" t="s">
        <v>106</v>
      </c>
      <c r="G5052" t="s">
        <v>82</v>
      </c>
      <c r="H5052" t="s">
        <v>82</v>
      </c>
      <c r="I5052" t="s">
        <v>57</v>
      </c>
      <c r="J5052" t="s">
        <v>82</v>
      </c>
      <c r="K5052" t="s">
        <v>82</v>
      </c>
      <c r="L5052" t="s">
        <v>34</v>
      </c>
      <c r="M5052" t="s">
        <v>11717</v>
      </c>
      <c r="N5052" t="s">
        <v>59</v>
      </c>
      <c r="O5052" t="s">
        <v>1796</v>
      </c>
      <c r="P5052" t="s">
        <v>82</v>
      </c>
      <c r="Q5052" t="s">
        <v>82</v>
      </c>
      <c r="R5052" t="s">
        <v>57</v>
      </c>
      <c r="S5052" t="s">
        <v>159</v>
      </c>
      <c r="U5052" t="s">
        <v>42</v>
      </c>
      <c r="W5052" t="s">
        <v>42</v>
      </c>
      <c r="AL5052" t="s">
        <v>43</v>
      </c>
    </row>
    <row r="5053" spans="1:38" x14ac:dyDescent="0.25">
      <c r="A5053">
        <v>5051</v>
      </c>
      <c r="B5053" t="s">
        <v>11718</v>
      </c>
      <c r="C5053" s="6" t="s">
        <v>2679</v>
      </c>
      <c r="D5053">
        <v>49</v>
      </c>
      <c r="E5053" t="s">
        <v>46</v>
      </c>
      <c r="F5053" t="s">
        <v>55</v>
      </c>
      <c r="G5053" t="s">
        <v>81</v>
      </c>
      <c r="H5053" t="s">
        <v>82</v>
      </c>
      <c r="I5053" t="s">
        <v>57</v>
      </c>
      <c r="J5053" t="s">
        <v>81</v>
      </c>
      <c r="K5053" t="s">
        <v>82</v>
      </c>
      <c r="L5053" t="s">
        <v>70</v>
      </c>
      <c r="N5053" t="s">
        <v>166</v>
      </c>
      <c r="O5053" t="s">
        <v>70</v>
      </c>
      <c r="P5053" t="s">
        <v>81</v>
      </c>
      <c r="Q5053" t="s">
        <v>82</v>
      </c>
      <c r="R5053" t="s">
        <v>57</v>
      </c>
      <c r="S5053" t="s">
        <v>1082</v>
      </c>
      <c r="W5053" t="s">
        <v>42</v>
      </c>
      <c r="AL5053" t="s">
        <v>43</v>
      </c>
    </row>
    <row r="5054" spans="1:38" x14ac:dyDescent="0.25">
      <c r="A5054">
        <v>5052</v>
      </c>
      <c r="B5054" t="s">
        <v>11719</v>
      </c>
      <c r="C5054" s="6" t="s">
        <v>8853</v>
      </c>
      <c r="D5054">
        <v>26</v>
      </c>
      <c r="E5054" t="s">
        <v>54</v>
      </c>
      <c r="F5054" t="s">
        <v>55</v>
      </c>
      <c r="G5054" t="s">
        <v>2091</v>
      </c>
      <c r="H5054" t="s">
        <v>82</v>
      </c>
      <c r="I5054" t="s">
        <v>57</v>
      </c>
      <c r="J5054" t="s">
        <v>82</v>
      </c>
      <c r="K5054" t="s">
        <v>82</v>
      </c>
      <c r="L5054" t="s">
        <v>34</v>
      </c>
      <c r="N5054" t="s">
        <v>166</v>
      </c>
      <c r="O5054" t="s">
        <v>1081</v>
      </c>
      <c r="P5054" t="s">
        <v>82</v>
      </c>
      <c r="Q5054" t="s">
        <v>82</v>
      </c>
      <c r="S5054" t="s">
        <v>11720</v>
      </c>
      <c r="V5054" t="s">
        <v>42</v>
      </c>
      <c r="W5054" t="s">
        <v>42</v>
      </c>
      <c r="AI5054" t="s">
        <v>713</v>
      </c>
      <c r="AK5054" t="s">
        <v>42</v>
      </c>
      <c r="AL5054" t="s">
        <v>43</v>
      </c>
    </row>
    <row r="5055" spans="1:38" x14ac:dyDescent="0.25">
      <c r="A5055">
        <v>5053</v>
      </c>
      <c r="B5055" t="s">
        <v>11721</v>
      </c>
      <c r="C5055" s="6" t="s">
        <v>838</v>
      </c>
      <c r="D5055">
        <v>57</v>
      </c>
      <c r="E5055" t="s">
        <v>46</v>
      </c>
      <c r="F5055" t="s">
        <v>55</v>
      </c>
      <c r="G5055" t="s">
        <v>81</v>
      </c>
      <c r="H5055" t="s">
        <v>82</v>
      </c>
      <c r="I5055" t="s">
        <v>57</v>
      </c>
      <c r="J5055" t="s">
        <v>81</v>
      </c>
      <c r="K5055" t="s">
        <v>82</v>
      </c>
      <c r="L5055" t="s">
        <v>70</v>
      </c>
      <c r="N5055" t="s">
        <v>1908</v>
      </c>
      <c r="O5055" t="s">
        <v>70</v>
      </c>
      <c r="P5055" t="s">
        <v>81</v>
      </c>
      <c r="Q5055" t="s">
        <v>82</v>
      </c>
      <c r="R5055" t="s">
        <v>57</v>
      </c>
      <c r="S5055" t="s">
        <v>11722</v>
      </c>
      <c r="AB5055" t="s">
        <v>42</v>
      </c>
      <c r="AL5055" t="s">
        <v>43</v>
      </c>
    </row>
    <row r="5056" spans="1:38" x14ac:dyDescent="0.25">
      <c r="A5056">
        <v>5054</v>
      </c>
      <c r="B5056" t="s">
        <v>11723</v>
      </c>
      <c r="C5056" s="6" t="s">
        <v>2674</v>
      </c>
      <c r="D5056">
        <v>55</v>
      </c>
      <c r="E5056" t="s">
        <v>46</v>
      </c>
      <c r="F5056" t="s">
        <v>106</v>
      </c>
      <c r="G5056" t="s">
        <v>93</v>
      </c>
      <c r="H5056" t="s">
        <v>93</v>
      </c>
      <c r="I5056" t="s">
        <v>57</v>
      </c>
      <c r="J5056" t="s">
        <v>93</v>
      </c>
      <c r="L5056" t="s">
        <v>70</v>
      </c>
      <c r="N5056" t="s">
        <v>59</v>
      </c>
      <c r="O5056" t="s">
        <v>70</v>
      </c>
      <c r="P5056" t="s">
        <v>93</v>
      </c>
      <c r="S5056" t="s">
        <v>11724</v>
      </c>
      <c r="V5056" t="s">
        <v>42</v>
      </c>
      <c r="AA5056" t="s">
        <v>42</v>
      </c>
      <c r="AL5056" t="s">
        <v>43</v>
      </c>
    </row>
    <row r="5057" spans="1:38" x14ac:dyDescent="0.25">
      <c r="A5057">
        <v>5055</v>
      </c>
      <c r="B5057" t="s">
        <v>11725</v>
      </c>
      <c r="C5057" s="6" t="s">
        <v>8212</v>
      </c>
      <c r="D5057">
        <v>53</v>
      </c>
      <c r="E5057" t="s">
        <v>46</v>
      </c>
      <c r="F5057" t="s">
        <v>732</v>
      </c>
      <c r="G5057" t="s">
        <v>165</v>
      </c>
      <c r="H5057" t="s">
        <v>93</v>
      </c>
      <c r="I5057" t="s">
        <v>57</v>
      </c>
      <c r="J5057" t="s">
        <v>165</v>
      </c>
      <c r="L5057" t="s">
        <v>70</v>
      </c>
      <c r="N5057" t="s">
        <v>59</v>
      </c>
      <c r="O5057" t="s">
        <v>70</v>
      </c>
      <c r="P5057" t="s">
        <v>165</v>
      </c>
      <c r="S5057" t="s">
        <v>828</v>
      </c>
      <c r="U5057" t="s">
        <v>42</v>
      </c>
      <c r="W5057" t="s">
        <v>42</v>
      </c>
      <c r="AK5057" t="s">
        <v>42</v>
      </c>
      <c r="AL5057" t="s">
        <v>43</v>
      </c>
    </row>
    <row r="5058" spans="1:38" x14ac:dyDescent="0.25">
      <c r="A5058">
        <v>5056</v>
      </c>
      <c r="B5058" t="s">
        <v>11726</v>
      </c>
      <c r="C5058" s="6" t="s">
        <v>5668</v>
      </c>
      <c r="D5058">
        <v>26</v>
      </c>
      <c r="E5058" t="s">
        <v>46</v>
      </c>
      <c r="F5058" t="s">
        <v>106</v>
      </c>
      <c r="G5058" t="s">
        <v>107</v>
      </c>
      <c r="H5058" t="s">
        <v>49</v>
      </c>
      <c r="I5058" t="s">
        <v>57</v>
      </c>
      <c r="J5058" t="s">
        <v>146</v>
      </c>
      <c r="L5058" t="s">
        <v>50</v>
      </c>
      <c r="N5058" t="s">
        <v>927</v>
      </c>
      <c r="O5058" t="s">
        <v>70</v>
      </c>
      <c r="P5058" t="s">
        <v>107</v>
      </c>
      <c r="S5058" t="s">
        <v>11727</v>
      </c>
      <c r="U5058" t="s">
        <v>42</v>
      </c>
      <c r="V5058" t="s">
        <v>42</v>
      </c>
      <c r="AK5058" t="s">
        <v>42</v>
      </c>
      <c r="AL5058" t="s">
        <v>43</v>
      </c>
    </row>
    <row r="5059" spans="1:38" x14ac:dyDescent="0.25">
      <c r="A5059">
        <v>5057</v>
      </c>
      <c r="B5059" t="s">
        <v>11728</v>
      </c>
      <c r="C5059" s="6" t="s">
        <v>169</v>
      </c>
      <c r="D5059">
        <v>52</v>
      </c>
      <c r="E5059" t="s">
        <v>46</v>
      </c>
      <c r="F5059" t="s">
        <v>55</v>
      </c>
      <c r="G5059" t="s">
        <v>81</v>
      </c>
      <c r="H5059" t="s">
        <v>82</v>
      </c>
      <c r="I5059" t="s">
        <v>57</v>
      </c>
      <c r="J5059" t="s">
        <v>81</v>
      </c>
      <c r="K5059" t="s">
        <v>82</v>
      </c>
      <c r="L5059" t="s">
        <v>70</v>
      </c>
      <c r="N5059" t="s">
        <v>170</v>
      </c>
      <c r="O5059" t="s">
        <v>70</v>
      </c>
      <c r="P5059" t="s">
        <v>81</v>
      </c>
      <c r="Q5059" t="s">
        <v>82</v>
      </c>
      <c r="S5059" t="s">
        <v>11729</v>
      </c>
      <c r="U5059" t="s">
        <v>42</v>
      </c>
      <c r="AK5059" t="s">
        <v>42</v>
      </c>
      <c r="AL5059" t="s">
        <v>43</v>
      </c>
    </row>
    <row r="5060" spans="1:38" x14ac:dyDescent="0.25">
      <c r="A5060">
        <v>5058</v>
      </c>
      <c r="B5060" t="s">
        <v>11730</v>
      </c>
      <c r="C5060" s="6" t="s">
        <v>3091</v>
      </c>
      <c r="D5060">
        <v>22</v>
      </c>
      <c r="E5060" t="s">
        <v>46</v>
      </c>
      <c r="F5060" t="s">
        <v>60</v>
      </c>
      <c r="G5060" t="s">
        <v>146</v>
      </c>
      <c r="H5060" t="s">
        <v>49</v>
      </c>
      <c r="J5060" t="s">
        <v>146</v>
      </c>
      <c r="K5060" t="s">
        <v>49</v>
      </c>
      <c r="L5060" t="s">
        <v>50</v>
      </c>
      <c r="N5060" t="s">
        <v>59</v>
      </c>
      <c r="O5060" t="s">
        <v>34</v>
      </c>
      <c r="S5060" t="s">
        <v>11731</v>
      </c>
      <c r="U5060" t="s">
        <v>42</v>
      </c>
      <c r="AA5060" t="s">
        <v>42</v>
      </c>
      <c r="AL5060" t="s">
        <v>43</v>
      </c>
    </row>
    <row r="5061" spans="1:38" x14ac:dyDescent="0.25">
      <c r="A5061">
        <v>5059</v>
      </c>
      <c r="B5061" t="s">
        <v>11732</v>
      </c>
      <c r="C5061" s="6" t="s">
        <v>11733</v>
      </c>
      <c r="D5061">
        <v>43</v>
      </c>
      <c r="E5061" t="s">
        <v>54</v>
      </c>
      <c r="F5061" t="s">
        <v>55</v>
      </c>
      <c r="G5061" t="s">
        <v>58</v>
      </c>
      <c r="J5061" t="s">
        <v>58</v>
      </c>
      <c r="K5061" t="s">
        <v>49</v>
      </c>
      <c r="L5061" t="s">
        <v>50</v>
      </c>
      <c r="N5061" t="s">
        <v>1908</v>
      </c>
      <c r="O5061" t="s">
        <v>70</v>
      </c>
      <c r="S5061" t="s">
        <v>11734</v>
      </c>
      <c r="V5061" t="s">
        <v>42</v>
      </c>
      <c r="AL5061" t="s">
        <v>43</v>
      </c>
    </row>
    <row r="5062" spans="1:38" x14ac:dyDescent="0.25">
      <c r="A5062">
        <v>5060</v>
      </c>
      <c r="B5062" t="s">
        <v>11735</v>
      </c>
      <c r="C5062" s="6" t="s">
        <v>8582</v>
      </c>
      <c r="D5062">
        <v>42</v>
      </c>
      <c r="E5062" t="s">
        <v>46</v>
      </c>
      <c r="F5062" t="s">
        <v>55</v>
      </c>
      <c r="G5062" t="s">
        <v>749</v>
      </c>
      <c r="H5062" t="s">
        <v>82</v>
      </c>
      <c r="I5062" t="s">
        <v>57</v>
      </c>
      <c r="J5062" t="s">
        <v>749</v>
      </c>
      <c r="L5062" t="s">
        <v>70</v>
      </c>
      <c r="N5062" t="s">
        <v>59</v>
      </c>
      <c r="O5062" t="s">
        <v>70</v>
      </c>
      <c r="P5062" t="s">
        <v>749</v>
      </c>
      <c r="S5062" t="s">
        <v>11736</v>
      </c>
      <c r="V5062" t="s">
        <v>42</v>
      </c>
      <c r="W5062" t="s">
        <v>42</v>
      </c>
      <c r="AC5062" t="s">
        <v>42</v>
      </c>
      <c r="AK5062" t="s">
        <v>42</v>
      </c>
      <c r="AL5062" t="s">
        <v>43</v>
      </c>
    </row>
    <row r="5063" spans="1:38" x14ac:dyDescent="0.25">
      <c r="A5063">
        <v>5061</v>
      </c>
      <c r="B5063" t="s">
        <v>11737</v>
      </c>
      <c r="C5063" s="6" t="s">
        <v>3139</v>
      </c>
      <c r="D5063">
        <v>23</v>
      </c>
      <c r="E5063" t="s">
        <v>46</v>
      </c>
      <c r="F5063" t="s">
        <v>55</v>
      </c>
      <c r="G5063" t="s">
        <v>346</v>
      </c>
      <c r="I5063" t="s">
        <v>57</v>
      </c>
      <c r="J5063" t="s">
        <v>346</v>
      </c>
      <c r="L5063" t="s">
        <v>70</v>
      </c>
      <c r="N5063" t="s">
        <v>59</v>
      </c>
      <c r="O5063" t="s">
        <v>70</v>
      </c>
      <c r="P5063" t="s">
        <v>346</v>
      </c>
      <c r="Q5063" t="s">
        <v>93</v>
      </c>
      <c r="R5063" t="s">
        <v>57</v>
      </c>
      <c r="S5063" t="s">
        <v>7639</v>
      </c>
      <c r="AC5063" t="s">
        <v>42</v>
      </c>
      <c r="AD5063" t="s">
        <v>42</v>
      </c>
      <c r="AL5063" t="s">
        <v>43</v>
      </c>
    </row>
    <row r="5064" spans="1:38" x14ac:dyDescent="0.25">
      <c r="A5064">
        <v>5062</v>
      </c>
      <c r="B5064" t="s">
        <v>11738</v>
      </c>
      <c r="C5064" s="6" t="s">
        <v>11739</v>
      </c>
      <c r="D5064">
        <v>26</v>
      </c>
      <c r="E5064" t="s">
        <v>46</v>
      </c>
      <c r="F5064" t="s">
        <v>55</v>
      </c>
      <c r="G5064" t="s">
        <v>777</v>
      </c>
      <c r="H5064" t="s">
        <v>82</v>
      </c>
      <c r="I5064" t="s">
        <v>57</v>
      </c>
      <c r="J5064" t="s">
        <v>777</v>
      </c>
      <c r="L5064" t="s">
        <v>70</v>
      </c>
      <c r="N5064" t="s">
        <v>59</v>
      </c>
      <c r="O5064" t="s">
        <v>70</v>
      </c>
      <c r="P5064" t="s">
        <v>777</v>
      </c>
      <c r="S5064" t="s">
        <v>180</v>
      </c>
      <c r="W5064" t="s">
        <v>42</v>
      </c>
      <c r="AK5064" t="s">
        <v>42</v>
      </c>
      <c r="AL5064" t="s">
        <v>43</v>
      </c>
    </row>
    <row r="5065" spans="1:38" x14ac:dyDescent="0.25">
      <c r="A5065">
        <v>5063</v>
      </c>
      <c r="B5065" t="s">
        <v>11740</v>
      </c>
      <c r="C5065" s="6" t="s">
        <v>11741</v>
      </c>
      <c r="D5065">
        <v>49</v>
      </c>
      <c r="E5065" t="s">
        <v>54</v>
      </c>
      <c r="F5065" t="s">
        <v>55</v>
      </c>
      <c r="G5065" t="s">
        <v>49</v>
      </c>
      <c r="J5065" t="s">
        <v>146</v>
      </c>
      <c r="K5065" t="s">
        <v>49</v>
      </c>
      <c r="L5065" t="s">
        <v>50</v>
      </c>
      <c r="N5065" t="s">
        <v>11742</v>
      </c>
      <c r="O5065" t="s">
        <v>70</v>
      </c>
      <c r="S5065" t="s">
        <v>11743</v>
      </c>
      <c r="T5065" t="s">
        <v>11744</v>
      </c>
      <c r="Y5065" t="s">
        <v>42</v>
      </c>
      <c r="AA5065" t="s">
        <v>42</v>
      </c>
      <c r="AC5065" t="s">
        <v>42</v>
      </c>
      <c r="AL5065" t="s">
        <v>43</v>
      </c>
    </row>
    <row r="5066" spans="1:38" x14ac:dyDescent="0.25">
      <c r="A5066">
        <v>5064</v>
      </c>
      <c r="B5066" t="s">
        <v>11745</v>
      </c>
      <c r="C5066" s="6" t="s">
        <v>6701</v>
      </c>
      <c r="D5066">
        <v>53</v>
      </c>
      <c r="E5066" t="s">
        <v>54</v>
      </c>
      <c r="F5066" t="s">
        <v>55</v>
      </c>
      <c r="G5066" t="s">
        <v>842</v>
      </c>
      <c r="H5066" t="s">
        <v>82</v>
      </c>
      <c r="I5066" t="s">
        <v>57</v>
      </c>
      <c r="J5066" t="s">
        <v>842</v>
      </c>
      <c r="K5066" t="s">
        <v>82</v>
      </c>
      <c r="L5066" t="s">
        <v>70</v>
      </c>
      <c r="O5066" t="s">
        <v>70</v>
      </c>
      <c r="S5066" t="s">
        <v>11746</v>
      </c>
      <c r="U5066" t="s">
        <v>42</v>
      </c>
      <c r="AC5066" t="s">
        <v>42</v>
      </c>
      <c r="AD5066" t="s">
        <v>42</v>
      </c>
      <c r="AK5066" t="s">
        <v>42</v>
      </c>
      <c r="AL5066" t="s">
        <v>43</v>
      </c>
    </row>
    <row r="5067" spans="1:38" x14ac:dyDescent="0.25">
      <c r="A5067">
        <v>5065</v>
      </c>
      <c r="B5067" t="s">
        <v>11747</v>
      </c>
      <c r="C5067" s="6" t="s">
        <v>11748</v>
      </c>
      <c r="D5067">
        <v>50</v>
      </c>
      <c r="E5067" t="s">
        <v>54</v>
      </c>
      <c r="F5067" t="s">
        <v>55</v>
      </c>
      <c r="G5067" t="s">
        <v>679</v>
      </c>
      <c r="H5067" t="s">
        <v>251</v>
      </c>
      <c r="I5067" t="s">
        <v>57</v>
      </c>
      <c r="J5067" t="s">
        <v>679</v>
      </c>
      <c r="K5067" t="s">
        <v>251</v>
      </c>
      <c r="L5067" t="s">
        <v>50</v>
      </c>
      <c r="O5067" t="s">
        <v>70</v>
      </c>
      <c r="P5067" t="s">
        <v>679</v>
      </c>
      <c r="Q5067" t="s">
        <v>251</v>
      </c>
      <c r="R5067" t="s">
        <v>57</v>
      </c>
      <c r="S5067" t="s">
        <v>11749</v>
      </c>
      <c r="AA5067" t="s">
        <v>42</v>
      </c>
      <c r="AC5067" t="s">
        <v>42</v>
      </c>
      <c r="AL5067" t="s">
        <v>43</v>
      </c>
    </row>
    <row r="5068" spans="1:38" x14ac:dyDescent="0.25">
      <c r="A5068">
        <v>5066</v>
      </c>
      <c r="B5068" t="s">
        <v>11750</v>
      </c>
      <c r="C5068" s="6" t="s">
        <v>3160</v>
      </c>
      <c r="D5068">
        <v>47</v>
      </c>
      <c r="E5068" t="s">
        <v>54</v>
      </c>
      <c r="F5068" t="s">
        <v>55</v>
      </c>
      <c r="G5068" t="s">
        <v>81</v>
      </c>
      <c r="H5068" t="s">
        <v>82</v>
      </c>
      <c r="I5068" t="s">
        <v>57</v>
      </c>
      <c r="J5068" t="s">
        <v>81</v>
      </c>
      <c r="K5068" t="s">
        <v>82</v>
      </c>
      <c r="L5068" t="s">
        <v>50</v>
      </c>
      <c r="O5068" t="s">
        <v>70</v>
      </c>
      <c r="P5068" t="s">
        <v>81</v>
      </c>
      <c r="Q5068" t="s">
        <v>82</v>
      </c>
      <c r="R5068" t="s">
        <v>57</v>
      </c>
      <c r="S5068" t="s">
        <v>11751</v>
      </c>
      <c r="U5068" t="s">
        <v>42</v>
      </c>
      <c r="V5068" t="s">
        <v>42</v>
      </c>
      <c r="AA5068" t="s">
        <v>42</v>
      </c>
      <c r="AK5068" t="s">
        <v>42</v>
      </c>
      <c r="AL5068" t="s">
        <v>43</v>
      </c>
    </row>
    <row r="5069" spans="1:38" x14ac:dyDescent="0.25">
      <c r="A5069">
        <v>5067</v>
      </c>
      <c r="B5069" t="s">
        <v>11752</v>
      </c>
      <c r="C5069" s="6" t="s">
        <v>8290</v>
      </c>
      <c r="D5069">
        <v>51</v>
      </c>
      <c r="E5069" t="s">
        <v>54</v>
      </c>
      <c r="F5069" t="s">
        <v>47</v>
      </c>
      <c r="G5069" t="s">
        <v>101</v>
      </c>
      <c r="H5069" t="s">
        <v>101</v>
      </c>
      <c r="J5069" t="s">
        <v>101</v>
      </c>
      <c r="K5069" t="s">
        <v>101</v>
      </c>
      <c r="L5069" t="s">
        <v>50</v>
      </c>
      <c r="N5069" t="s">
        <v>11753</v>
      </c>
      <c r="O5069" t="s">
        <v>70</v>
      </c>
      <c r="S5069" t="s">
        <v>11754</v>
      </c>
      <c r="T5069" t="s">
        <v>534</v>
      </c>
      <c r="U5069" t="s">
        <v>42</v>
      </c>
      <c r="AL5069" t="s">
        <v>43</v>
      </c>
    </row>
    <row r="5070" spans="1:38" x14ac:dyDescent="0.25">
      <c r="A5070">
        <v>5068</v>
      </c>
      <c r="B5070" t="s">
        <v>11755</v>
      </c>
      <c r="C5070" s="6" t="s">
        <v>8249</v>
      </c>
      <c r="D5070">
        <v>21</v>
      </c>
      <c r="E5070" t="s">
        <v>46</v>
      </c>
      <c r="F5070" t="s">
        <v>55</v>
      </c>
      <c r="G5070" t="s">
        <v>201</v>
      </c>
      <c r="H5070" t="s">
        <v>202</v>
      </c>
      <c r="I5070" t="s">
        <v>57</v>
      </c>
      <c r="J5070" t="s">
        <v>201</v>
      </c>
      <c r="K5070" t="s">
        <v>202</v>
      </c>
      <c r="L5070" t="s">
        <v>70</v>
      </c>
      <c r="O5070" t="s">
        <v>70</v>
      </c>
      <c r="P5070" t="s">
        <v>201</v>
      </c>
      <c r="Q5070" t="s">
        <v>202</v>
      </c>
      <c r="R5070" t="s">
        <v>57</v>
      </c>
      <c r="S5070" t="s">
        <v>538</v>
      </c>
      <c r="U5070" t="s">
        <v>42</v>
      </c>
      <c r="AK5070" t="s">
        <v>42</v>
      </c>
      <c r="AL5070" t="s">
        <v>43</v>
      </c>
    </row>
    <row r="5071" spans="1:38" x14ac:dyDescent="0.25">
      <c r="A5071">
        <v>5069</v>
      </c>
      <c r="B5071" t="s">
        <v>11756</v>
      </c>
      <c r="C5071" s="6" t="s">
        <v>3148</v>
      </c>
      <c r="D5071">
        <v>50</v>
      </c>
      <c r="E5071" t="s">
        <v>46</v>
      </c>
      <c r="F5071" t="s">
        <v>106</v>
      </c>
      <c r="G5071" t="s">
        <v>82</v>
      </c>
      <c r="H5071" t="s">
        <v>82</v>
      </c>
      <c r="I5071" t="s">
        <v>57</v>
      </c>
      <c r="J5071" t="s">
        <v>82</v>
      </c>
      <c r="K5071" t="s">
        <v>82</v>
      </c>
      <c r="L5071" t="s">
        <v>70</v>
      </c>
      <c r="N5071" t="s">
        <v>59</v>
      </c>
      <c r="O5071" t="s">
        <v>70</v>
      </c>
      <c r="P5071" t="s">
        <v>82</v>
      </c>
      <c r="Q5071" t="s">
        <v>82</v>
      </c>
      <c r="R5071" t="s">
        <v>57</v>
      </c>
      <c r="S5071" t="s">
        <v>412</v>
      </c>
      <c r="W5071" t="s">
        <v>42</v>
      </c>
      <c r="AL5071" t="s">
        <v>43</v>
      </c>
    </row>
    <row r="5072" spans="1:38" x14ac:dyDescent="0.25">
      <c r="A5072">
        <v>5070</v>
      </c>
      <c r="B5072" t="s">
        <v>11757</v>
      </c>
      <c r="C5072" s="6" t="s">
        <v>2951</v>
      </c>
      <c r="D5072">
        <v>23</v>
      </c>
      <c r="E5072" t="s">
        <v>46</v>
      </c>
      <c r="F5072" t="s">
        <v>106</v>
      </c>
      <c r="G5072" t="s">
        <v>649</v>
      </c>
      <c r="H5072" t="s">
        <v>82</v>
      </c>
      <c r="I5072" t="s">
        <v>57</v>
      </c>
      <c r="J5072" t="s">
        <v>81</v>
      </c>
      <c r="K5072" t="s">
        <v>82</v>
      </c>
      <c r="L5072" t="s">
        <v>50</v>
      </c>
      <c r="N5072" t="s">
        <v>166</v>
      </c>
      <c r="O5072" t="s">
        <v>3667</v>
      </c>
      <c r="P5072" t="s">
        <v>649</v>
      </c>
      <c r="Q5072" t="s">
        <v>82</v>
      </c>
      <c r="R5072" t="s">
        <v>57</v>
      </c>
      <c r="S5072" t="s">
        <v>11758</v>
      </c>
      <c r="W5072" t="s">
        <v>42</v>
      </c>
      <c r="AC5072" t="s">
        <v>42</v>
      </c>
      <c r="AL5072" t="s">
        <v>43</v>
      </c>
    </row>
    <row r="5073" spans="1:38" x14ac:dyDescent="0.25">
      <c r="A5073">
        <v>5071</v>
      </c>
      <c r="B5073" t="s">
        <v>11759</v>
      </c>
      <c r="C5073" s="6" t="s">
        <v>2905</v>
      </c>
      <c r="D5073">
        <v>46</v>
      </c>
      <c r="E5073" t="s">
        <v>54</v>
      </c>
      <c r="F5073" t="s">
        <v>55</v>
      </c>
      <c r="G5073" t="s">
        <v>192</v>
      </c>
      <c r="H5073" t="s">
        <v>82</v>
      </c>
      <c r="I5073" t="s">
        <v>57</v>
      </c>
      <c r="J5073" t="s">
        <v>192</v>
      </c>
      <c r="K5073" t="s">
        <v>82</v>
      </c>
      <c r="L5073" t="s">
        <v>70</v>
      </c>
      <c r="N5073" t="s">
        <v>59</v>
      </c>
      <c r="O5073" t="s">
        <v>70</v>
      </c>
      <c r="P5073" t="s">
        <v>192</v>
      </c>
      <c r="Q5073" t="s">
        <v>82</v>
      </c>
      <c r="S5073" t="s">
        <v>11760</v>
      </c>
      <c r="V5073" t="s">
        <v>42</v>
      </c>
      <c r="W5073" t="s">
        <v>42</v>
      </c>
      <c r="AC5073" t="s">
        <v>42</v>
      </c>
      <c r="AI5073" t="s">
        <v>11761</v>
      </c>
      <c r="AK5073" t="s">
        <v>42</v>
      </c>
      <c r="AL5073" t="s">
        <v>43</v>
      </c>
    </row>
    <row r="5074" spans="1:38" x14ac:dyDescent="0.25">
      <c r="A5074">
        <v>5072</v>
      </c>
      <c r="B5074" t="s">
        <v>11762</v>
      </c>
      <c r="C5074" s="6" t="s">
        <v>3183</v>
      </c>
      <c r="D5074">
        <v>54</v>
      </c>
      <c r="E5074" t="s">
        <v>54</v>
      </c>
      <c r="F5074" t="s">
        <v>47</v>
      </c>
      <c r="G5074" t="s">
        <v>82</v>
      </c>
      <c r="H5074" t="s">
        <v>82</v>
      </c>
      <c r="J5074" t="s">
        <v>82</v>
      </c>
      <c r="K5074" t="s">
        <v>82</v>
      </c>
      <c r="L5074" t="s">
        <v>70</v>
      </c>
      <c r="N5074" t="s">
        <v>269</v>
      </c>
      <c r="O5074" t="s">
        <v>70</v>
      </c>
      <c r="S5074" t="s">
        <v>11763</v>
      </c>
      <c r="U5074" t="s">
        <v>42</v>
      </c>
      <c r="AF5074" t="s">
        <v>42</v>
      </c>
      <c r="AL5074" t="s">
        <v>43</v>
      </c>
    </row>
    <row r="5075" spans="1:38" x14ac:dyDescent="0.25">
      <c r="A5075">
        <v>5073</v>
      </c>
      <c r="B5075" t="s">
        <v>11764</v>
      </c>
      <c r="C5075" s="6" t="s">
        <v>9469</v>
      </c>
      <c r="D5075">
        <v>37</v>
      </c>
      <c r="E5075" t="s">
        <v>46</v>
      </c>
      <c r="F5075" t="s">
        <v>55</v>
      </c>
      <c r="G5075" t="s">
        <v>136</v>
      </c>
      <c r="H5075" t="s">
        <v>137</v>
      </c>
      <c r="I5075" t="s">
        <v>57</v>
      </c>
      <c r="J5075" t="s">
        <v>82</v>
      </c>
      <c r="K5075" t="s">
        <v>82</v>
      </c>
      <c r="L5075" t="s">
        <v>50</v>
      </c>
      <c r="N5075" t="s">
        <v>59</v>
      </c>
      <c r="O5075" t="s">
        <v>210</v>
      </c>
      <c r="P5075" t="s">
        <v>82</v>
      </c>
      <c r="Q5075" t="s">
        <v>82</v>
      </c>
      <c r="S5075" t="s">
        <v>897</v>
      </c>
      <c r="V5075" t="s">
        <v>42</v>
      </c>
      <c r="W5075" t="s">
        <v>42</v>
      </c>
      <c r="AK5075" t="s">
        <v>42</v>
      </c>
      <c r="AL5075" t="s">
        <v>43</v>
      </c>
    </row>
    <row r="5076" spans="1:38" x14ac:dyDescent="0.25">
      <c r="A5076">
        <v>5074</v>
      </c>
      <c r="B5076" t="s">
        <v>11765</v>
      </c>
      <c r="C5076" s="6" t="s">
        <v>8573</v>
      </c>
      <c r="D5076">
        <v>37</v>
      </c>
      <c r="E5076" t="s">
        <v>54</v>
      </c>
      <c r="F5076" t="s">
        <v>55</v>
      </c>
      <c r="G5076" t="s">
        <v>5255</v>
      </c>
      <c r="H5076" t="s">
        <v>101</v>
      </c>
      <c r="I5076" t="s">
        <v>57</v>
      </c>
      <c r="J5076" t="s">
        <v>5255</v>
      </c>
      <c r="K5076" t="s">
        <v>101</v>
      </c>
      <c r="L5076" t="s">
        <v>70</v>
      </c>
      <c r="O5076" t="s">
        <v>70</v>
      </c>
      <c r="S5076" t="s">
        <v>11766</v>
      </c>
      <c r="U5076" t="s">
        <v>42</v>
      </c>
      <c r="V5076" t="s">
        <v>42</v>
      </c>
      <c r="AC5076" t="s">
        <v>42</v>
      </c>
      <c r="AK5076" t="s">
        <v>42</v>
      </c>
      <c r="AL5076" t="s">
        <v>43</v>
      </c>
    </row>
    <row r="5077" spans="1:38" x14ac:dyDescent="0.25">
      <c r="A5077">
        <v>5075</v>
      </c>
      <c r="B5077" t="s">
        <v>11767</v>
      </c>
      <c r="C5077" s="6" t="s">
        <v>1318</v>
      </c>
      <c r="D5077">
        <v>22</v>
      </c>
      <c r="E5077" t="s">
        <v>46</v>
      </c>
      <c r="F5077" t="s">
        <v>106</v>
      </c>
      <c r="G5077" t="s">
        <v>81</v>
      </c>
      <c r="H5077" t="s">
        <v>82</v>
      </c>
      <c r="I5077" t="s">
        <v>57</v>
      </c>
      <c r="J5077" t="s">
        <v>81</v>
      </c>
      <c r="L5077" t="s">
        <v>50</v>
      </c>
      <c r="N5077" t="s">
        <v>456</v>
      </c>
      <c r="O5077" t="s">
        <v>34</v>
      </c>
      <c r="P5077" t="s">
        <v>81</v>
      </c>
      <c r="S5077" t="s">
        <v>11768</v>
      </c>
      <c r="U5077" t="s">
        <v>42</v>
      </c>
      <c r="V5077" t="s">
        <v>42</v>
      </c>
      <c r="W5077" t="s">
        <v>42</v>
      </c>
      <c r="AC5077" t="s">
        <v>42</v>
      </c>
      <c r="AK5077" t="s">
        <v>42</v>
      </c>
      <c r="AL5077" t="s">
        <v>43</v>
      </c>
    </row>
    <row r="5078" spans="1:38" x14ac:dyDescent="0.25">
      <c r="A5078">
        <v>5076</v>
      </c>
      <c r="B5078" t="s">
        <v>11769</v>
      </c>
      <c r="C5078" s="6" t="s">
        <v>11770</v>
      </c>
      <c r="D5078">
        <v>19</v>
      </c>
      <c r="E5078" t="s">
        <v>54</v>
      </c>
      <c r="F5078" t="s">
        <v>47</v>
      </c>
      <c r="G5078" t="s">
        <v>5171</v>
      </c>
      <c r="H5078" t="s">
        <v>5172</v>
      </c>
      <c r="I5078" t="s">
        <v>191</v>
      </c>
      <c r="J5078" t="s">
        <v>208</v>
      </c>
      <c r="L5078" t="s">
        <v>50</v>
      </c>
      <c r="N5078" t="s">
        <v>69</v>
      </c>
      <c r="O5078" t="s">
        <v>287</v>
      </c>
      <c r="P5078" t="s">
        <v>1022</v>
      </c>
      <c r="S5078" t="s">
        <v>11771</v>
      </c>
      <c r="W5078" t="s">
        <v>42</v>
      </c>
      <c r="AC5078" t="s">
        <v>42</v>
      </c>
      <c r="AK5078" t="s">
        <v>42</v>
      </c>
      <c r="AL5078" t="s">
        <v>43</v>
      </c>
    </row>
    <row r="5079" spans="1:38" x14ac:dyDescent="0.25">
      <c r="A5079">
        <v>5077</v>
      </c>
      <c r="B5079" t="s">
        <v>11772</v>
      </c>
      <c r="C5079" s="6" t="s">
        <v>11773</v>
      </c>
      <c r="D5079">
        <v>61</v>
      </c>
      <c r="E5079" t="s">
        <v>46</v>
      </c>
      <c r="F5079" t="s">
        <v>55</v>
      </c>
      <c r="G5079" t="s">
        <v>503</v>
      </c>
      <c r="H5079" t="s">
        <v>82</v>
      </c>
      <c r="J5079" t="s">
        <v>503</v>
      </c>
      <c r="K5079" t="s">
        <v>82</v>
      </c>
      <c r="L5079" t="s">
        <v>70</v>
      </c>
      <c r="N5079" t="s">
        <v>60</v>
      </c>
      <c r="O5079" t="s">
        <v>70</v>
      </c>
      <c r="S5079" t="s">
        <v>84</v>
      </c>
      <c r="U5079" t="s">
        <v>42</v>
      </c>
      <c r="AL5079" t="s">
        <v>43</v>
      </c>
    </row>
    <row r="5080" spans="1:38" x14ac:dyDescent="0.25">
      <c r="A5080">
        <v>5078</v>
      </c>
      <c r="B5080" t="s">
        <v>11774</v>
      </c>
      <c r="C5080" s="6" t="s">
        <v>4046</v>
      </c>
      <c r="D5080">
        <v>29</v>
      </c>
      <c r="E5080" t="s">
        <v>54</v>
      </c>
      <c r="F5080" t="s">
        <v>55</v>
      </c>
      <c r="G5080" t="s">
        <v>2405</v>
      </c>
      <c r="H5080" t="s">
        <v>101</v>
      </c>
      <c r="I5080" t="s">
        <v>57</v>
      </c>
      <c r="J5080" t="s">
        <v>2405</v>
      </c>
      <c r="K5080" t="s">
        <v>101</v>
      </c>
      <c r="L5080" t="s">
        <v>70</v>
      </c>
      <c r="N5080" t="s">
        <v>11775</v>
      </c>
      <c r="O5080" t="s">
        <v>70</v>
      </c>
      <c r="P5080" t="s">
        <v>2405</v>
      </c>
      <c r="Q5080" t="s">
        <v>101</v>
      </c>
      <c r="R5080" t="s">
        <v>57</v>
      </c>
      <c r="S5080" t="s">
        <v>11776</v>
      </c>
      <c r="W5080" t="s">
        <v>42</v>
      </c>
      <c r="AA5080" t="s">
        <v>42</v>
      </c>
      <c r="AL5080" t="s">
        <v>43</v>
      </c>
    </row>
    <row r="5081" spans="1:38" x14ac:dyDescent="0.25">
      <c r="A5081">
        <v>5079</v>
      </c>
      <c r="B5081" t="s">
        <v>11777</v>
      </c>
      <c r="C5081" s="6" t="s">
        <v>3650</v>
      </c>
      <c r="D5081">
        <v>45</v>
      </c>
      <c r="E5081" t="s">
        <v>46</v>
      </c>
      <c r="F5081" t="s">
        <v>55</v>
      </c>
      <c r="G5081" t="s">
        <v>238</v>
      </c>
      <c r="H5081" t="s">
        <v>93</v>
      </c>
      <c r="J5081" t="s">
        <v>238</v>
      </c>
      <c r="K5081" t="s">
        <v>93</v>
      </c>
      <c r="L5081" t="s">
        <v>34</v>
      </c>
      <c r="M5081" t="s">
        <v>11778</v>
      </c>
      <c r="N5081" t="s">
        <v>102</v>
      </c>
      <c r="O5081" t="s">
        <v>110</v>
      </c>
      <c r="S5081" t="s">
        <v>9635</v>
      </c>
      <c r="Y5081" t="s">
        <v>42</v>
      </c>
      <c r="Z5081" t="s">
        <v>42</v>
      </c>
      <c r="AL5081" t="s">
        <v>43</v>
      </c>
    </row>
    <row r="5082" spans="1:38" x14ac:dyDescent="0.25">
      <c r="A5082">
        <v>5080</v>
      </c>
      <c r="B5082" t="s">
        <v>11779</v>
      </c>
      <c r="C5082" s="6" t="s">
        <v>3145</v>
      </c>
      <c r="D5082">
        <v>47</v>
      </c>
      <c r="E5082" t="s">
        <v>54</v>
      </c>
      <c r="F5082" t="s">
        <v>55</v>
      </c>
      <c r="G5082" t="s">
        <v>664</v>
      </c>
      <c r="H5082" t="s">
        <v>82</v>
      </c>
      <c r="I5082" t="s">
        <v>57</v>
      </c>
      <c r="J5082" t="s">
        <v>664</v>
      </c>
      <c r="K5082" t="s">
        <v>82</v>
      </c>
      <c r="L5082" t="s">
        <v>70</v>
      </c>
      <c r="N5082" t="s">
        <v>102</v>
      </c>
      <c r="O5082" t="s">
        <v>70</v>
      </c>
      <c r="P5082" t="s">
        <v>664</v>
      </c>
      <c r="Q5082" t="s">
        <v>82</v>
      </c>
      <c r="S5082" t="s">
        <v>11780</v>
      </c>
      <c r="AF5082" t="s">
        <v>42</v>
      </c>
      <c r="AK5082" t="s">
        <v>42</v>
      </c>
      <c r="AL5082" t="s">
        <v>43</v>
      </c>
    </row>
    <row r="5083" spans="1:38" x14ac:dyDescent="0.25">
      <c r="A5083">
        <v>5081</v>
      </c>
      <c r="B5083" t="s">
        <v>11781</v>
      </c>
      <c r="C5083" s="6" t="s">
        <v>875</v>
      </c>
      <c r="D5083">
        <v>26</v>
      </c>
      <c r="E5083" t="s">
        <v>46</v>
      </c>
      <c r="F5083" t="s">
        <v>55</v>
      </c>
      <c r="G5083" t="s">
        <v>384</v>
      </c>
      <c r="J5083" t="s">
        <v>384</v>
      </c>
      <c r="K5083" t="s">
        <v>202</v>
      </c>
      <c r="L5083" t="s">
        <v>50</v>
      </c>
      <c r="N5083" t="s">
        <v>83</v>
      </c>
      <c r="O5083" t="s">
        <v>70</v>
      </c>
      <c r="S5083" t="s">
        <v>84</v>
      </c>
      <c r="U5083" t="s">
        <v>42</v>
      </c>
      <c r="AL5083" t="s">
        <v>43</v>
      </c>
    </row>
    <row r="5084" spans="1:38" x14ac:dyDescent="0.25">
      <c r="A5084">
        <v>5082</v>
      </c>
      <c r="B5084" t="s">
        <v>11782</v>
      </c>
      <c r="C5084" s="6" t="s">
        <v>11783</v>
      </c>
      <c r="D5084">
        <v>47</v>
      </c>
      <c r="E5084" t="s">
        <v>46</v>
      </c>
      <c r="F5084" t="s">
        <v>55</v>
      </c>
      <c r="G5084" t="s">
        <v>9867</v>
      </c>
      <c r="H5084" t="s">
        <v>137</v>
      </c>
      <c r="J5084" t="s">
        <v>136</v>
      </c>
      <c r="K5084" t="s">
        <v>137</v>
      </c>
      <c r="L5084" t="s">
        <v>50</v>
      </c>
      <c r="N5084" t="s">
        <v>170</v>
      </c>
      <c r="O5084" t="s">
        <v>298</v>
      </c>
      <c r="S5084" t="s">
        <v>994</v>
      </c>
      <c r="V5084" t="s">
        <v>42</v>
      </c>
      <c r="AL5084" t="s">
        <v>43</v>
      </c>
    </row>
    <row r="5085" spans="1:38" x14ac:dyDescent="0.25">
      <c r="A5085">
        <v>5083</v>
      </c>
      <c r="B5085" t="s">
        <v>11784</v>
      </c>
      <c r="C5085" s="6" t="s">
        <v>3219</v>
      </c>
      <c r="D5085">
        <v>58</v>
      </c>
      <c r="E5085" t="s">
        <v>54</v>
      </c>
      <c r="F5085" t="s">
        <v>55</v>
      </c>
      <c r="G5085" t="s">
        <v>146</v>
      </c>
      <c r="H5085" t="s">
        <v>49</v>
      </c>
      <c r="I5085" t="s">
        <v>57</v>
      </c>
      <c r="J5085" t="s">
        <v>146</v>
      </c>
      <c r="K5085" t="s">
        <v>49</v>
      </c>
      <c r="L5085" t="s">
        <v>50</v>
      </c>
      <c r="N5085" t="s">
        <v>59</v>
      </c>
      <c r="O5085" t="s">
        <v>70</v>
      </c>
      <c r="P5085" t="s">
        <v>146</v>
      </c>
      <c r="Q5085" t="s">
        <v>49</v>
      </c>
      <c r="R5085" t="s">
        <v>57</v>
      </c>
      <c r="S5085" t="s">
        <v>11785</v>
      </c>
      <c r="U5085" t="s">
        <v>42</v>
      </c>
      <c r="W5085" t="s">
        <v>42</v>
      </c>
      <c r="AC5085" t="s">
        <v>42</v>
      </c>
      <c r="AD5085" t="s">
        <v>42</v>
      </c>
      <c r="AL5085" t="s">
        <v>43</v>
      </c>
    </row>
    <row r="5086" spans="1:38" x14ac:dyDescent="0.25">
      <c r="A5086">
        <v>5084</v>
      </c>
      <c r="B5086" t="s">
        <v>11786</v>
      </c>
      <c r="C5086" s="6" t="s">
        <v>1697</v>
      </c>
      <c r="D5086">
        <v>31</v>
      </c>
      <c r="E5086" t="s">
        <v>46</v>
      </c>
      <c r="F5086" t="s">
        <v>55</v>
      </c>
      <c r="G5086" t="s">
        <v>260</v>
      </c>
      <c r="H5086" t="s">
        <v>49</v>
      </c>
      <c r="I5086" t="s">
        <v>57</v>
      </c>
      <c r="J5086" t="s">
        <v>260</v>
      </c>
      <c r="K5086" t="s">
        <v>49</v>
      </c>
      <c r="L5086" t="s">
        <v>70</v>
      </c>
      <c r="N5086" t="s">
        <v>170</v>
      </c>
      <c r="O5086" t="s">
        <v>70</v>
      </c>
      <c r="P5086" t="s">
        <v>260</v>
      </c>
      <c r="Q5086" t="s">
        <v>49</v>
      </c>
      <c r="S5086" t="s">
        <v>11787</v>
      </c>
      <c r="V5086" t="s">
        <v>42</v>
      </c>
      <c r="W5086" t="s">
        <v>42</v>
      </c>
      <c r="AK5086" t="s">
        <v>42</v>
      </c>
      <c r="AL5086" t="s">
        <v>43</v>
      </c>
    </row>
    <row r="5087" spans="1:38" x14ac:dyDescent="0.25">
      <c r="A5087">
        <v>5085</v>
      </c>
      <c r="B5087" t="s">
        <v>11788</v>
      </c>
      <c r="C5087" s="6" t="s">
        <v>8903</v>
      </c>
      <c r="D5087">
        <v>51</v>
      </c>
      <c r="E5087" t="s">
        <v>46</v>
      </c>
      <c r="F5087" t="s">
        <v>55</v>
      </c>
      <c r="G5087" t="s">
        <v>178</v>
      </c>
      <c r="H5087" t="s">
        <v>82</v>
      </c>
      <c r="J5087" t="s">
        <v>178</v>
      </c>
      <c r="K5087" t="s">
        <v>82</v>
      </c>
      <c r="L5087" t="s">
        <v>70</v>
      </c>
      <c r="N5087" t="s">
        <v>59</v>
      </c>
      <c r="O5087" t="s">
        <v>70</v>
      </c>
      <c r="S5087" t="s">
        <v>1012</v>
      </c>
      <c r="V5087" t="s">
        <v>42</v>
      </c>
      <c r="AL5087" t="s">
        <v>43</v>
      </c>
    </row>
    <row r="5088" spans="1:38" x14ac:dyDescent="0.25">
      <c r="A5088">
        <v>5086</v>
      </c>
      <c r="B5088" t="s">
        <v>11789</v>
      </c>
      <c r="C5088" s="6" t="s">
        <v>3968</v>
      </c>
      <c r="D5088">
        <v>71</v>
      </c>
      <c r="E5088" t="s">
        <v>46</v>
      </c>
      <c r="F5088" t="s">
        <v>106</v>
      </c>
      <c r="G5088" t="s">
        <v>93</v>
      </c>
      <c r="H5088" t="s">
        <v>93</v>
      </c>
      <c r="J5088" t="s">
        <v>93</v>
      </c>
      <c r="K5088" t="s">
        <v>93</v>
      </c>
      <c r="L5088" t="s">
        <v>50</v>
      </c>
      <c r="N5088" t="s">
        <v>2061</v>
      </c>
      <c r="S5088" t="s">
        <v>111</v>
      </c>
      <c r="V5088" t="s">
        <v>42</v>
      </c>
      <c r="AI5088" t="s">
        <v>1819</v>
      </c>
      <c r="AL5088" t="s">
        <v>43</v>
      </c>
    </row>
    <row r="5089" spans="1:38" x14ac:dyDescent="0.25">
      <c r="A5089">
        <v>5087</v>
      </c>
      <c r="B5089" t="s">
        <v>11790</v>
      </c>
      <c r="C5089" s="6" t="s">
        <v>3213</v>
      </c>
      <c r="D5089">
        <v>21</v>
      </c>
      <c r="E5089" t="s">
        <v>46</v>
      </c>
      <c r="F5089" t="s">
        <v>55</v>
      </c>
      <c r="G5089" t="s">
        <v>1125</v>
      </c>
      <c r="H5089" t="s">
        <v>49</v>
      </c>
      <c r="I5089" t="s">
        <v>57</v>
      </c>
      <c r="J5089" t="s">
        <v>267</v>
      </c>
      <c r="K5089" t="s">
        <v>142</v>
      </c>
      <c r="L5089" t="s">
        <v>50</v>
      </c>
      <c r="O5089" t="s">
        <v>34</v>
      </c>
      <c r="S5089" t="s">
        <v>557</v>
      </c>
      <c r="U5089" t="s">
        <v>42</v>
      </c>
      <c r="AC5089" t="s">
        <v>42</v>
      </c>
      <c r="AK5089" t="s">
        <v>42</v>
      </c>
      <c r="AL5089" t="s">
        <v>43</v>
      </c>
    </row>
    <row r="5090" spans="1:38" x14ac:dyDescent="0.25">
      <c r="A5090">
        <v>5088</v>
      </c>
      <c r="B5090" t="s">
        <v>11791</v>
      </c>
      <c r="C5090" s="6" t="s">
        <v>3677</v>
      </c>
      <c r="D5090">
        <v>35</v>
      </c>
      <c r="E5090" t="s">
        <v>46</v>
      </c>
      <c r="F5090" t="s">
        <v>55</v>
      </c>
      <c r="G5090" t="s">
        <v>146</v>
      </c>
      <c r="H5090" t="s">
        <v>49</v>
      </c>
      <c r="I5090" t="s">
        <v>57</v>
      </c>
      <c r="J5090" t="s">
        <v>146</v>
      </c>
      <c r="L5090" t="s">
        <v>70</v>
      </c>
      <c r="N5090" t="s">
        <v>59</v>
      </c>
      <c r="O5090" t="s">
        <v>70</v>
      </c>
      <c r="P5090" t="s">
        <v>146</v>
      </c>
      <c r="S5090" t="s">
        <v>11792</v>
      </c>
      <c r="U5090" t="s">
        <v>42</v>
      </c>
      <c r="V5090" t="s">
        <v>42</v>
      </c>
      <c r="AA5090" t="s">
        <v>42</v>
      </c>
      <c r="AK5090" t="s">
        <v>42</v>
      </c>
      <c r="AL5090" t="s">
        <v>43</v>
      </c>
    </row>
    <row r="5091" spans="1:38" x14ac:dyDescent="0.25">
      <c r="A5091">
        <v>5089</v>
      </c>
      <c r="B5091" t="s">
        <v>11793</v>
      </c>
      <c r="C5091" s="6" t="s">
        <v>11794</v>
      </c>
      <c r="D5091">
        <v>35</v>
      </c>
      <c r="E5091" t="s">
        <v>46</v>
      </c>
      <c r="F5091" t="s">
        <v>34</v>
      </c>
      <c r="G5091" t="s">
        <v>49</v>
      </c>
      <c r="H5091" t="s">
        <v>49</v>
      </c>
      <c r="I5091" t="s">
        <v>57</v>
      </c>
      <c r="J5091" t="s">
        <v>49</v>
      </c>
      <c r="L5091" t="s">
        <v>70</v>
      </c>
      <c r="N5091" t="s">
        <v>59</v>
      </c>
      <c r="O5091" t="s">
        <v>70</v>
      </c>
      <c r="P5091" t="s">
        <v>49</v>
      </c>
      <c r="S5091" t="s">
        <v>412</v>
      </c>
      <c r="W5091" t="s">
        <v>42</v>
      </c>
      <c r="AK5091" t="s">
        <v>42</v>
      </c>
      <c r="AL5091" t="s">
        <v>43</v>
      </c>
    </row>
    <row r="5092" spans="1:38" x14ac:dyDescent="0.25">
      <c r="A5092">
        <v>5090</v>
      </c>
      <c r="B5092" t="s">
        <v>11795</v>
      </c>
      <c r="C5092" s="6" t="s">
        <v>2353</v>
      </c>
      <c r="D5092">
        <v>33</v>
      </c>
      <c r="E5092" t="s">
        <v>54</v>
      </c>
      <c r="F5092" t="s">
        <v>47</v>
      </c>
      <c r="G5092" t="s">
        <v>93</v>
      </c>
      <c r="H5092" t="s">
        <v>93</v>
      </c>
      <c r="I5092" t="s">
        <v>57</v>
      </c>
      <c r="J5092" t="s">
        <v>93</v>
      </c>
      <c r="K5092" t="s">
        <v>93</v>
      </c>
      <c r="L5092" t="s">
        <v>70</v>
      </c>
      <c r="N5092" t="s">
        <v>170</v>
      </c>
      <c r="O5092" t="s">
        <v>70</v>
      </c>
      <c r="P5092" t="s">
        <v>93</v>
      </c>
      <c r="Q5092" t="s">
        <v>93</v>
      </c>
      <c r="R5092" t="s">
        <v>57</v>
      </c>
      <c r="S5092" t="s">
        <v>11796</v>
      </c>
      <c r="U5092" t="s">
        <v>42</v>
      </c>
      <c r="V5092" t="s">
        <v>42</v>
      </c>
      <c r="W5092" t="s">
        <v>42</v>
      </c>
      <c r="X5092" t="s">
        <v>42</v>
      </c>
      <c r="Y5092" t="s">
        <v>42</v>
      </c>
      <c r="AC5092" t="s">
        <v>42</v>
      </c>
      <c r="AL5092" t="s">
        <v>43</v>
      </c>
    </row>
    <row r="5093" spans="1:38" x14ac:dyDescent="0.25">
      <c r="A5093">
        <v>5091</v>
      </c>
      <c r="B5093" t="s">
        <v>11797</v>
      </c>
      <c r="C5093" s="6" t="s">
        <v>2789</v>
      </c>
      <c r="D5093">
        <v>23</v>
      </c>
      <c r="E5093" t="s">
        <v>54</v>
      </c>
      <c r="F5093" t="s">
        <v>106</v>
      </c>
      <c r="G5093" t="s">
        <v>82</v>
      </c>
      <c r="J5093" t="s">
        <v>82</v>
      </c>
      <c r="L5093" t="s">
        <v>70</v>
      </c>
      <c r="N5093" t="s">
        <v>269</v>
      </c>
      <c r="O5093" t="s">
        <v>70</v>
      </c>
      <c r="S5093" t="s">
        <v>11798</v>
      </c>
      <c r="AI5093" t="s">
        <v>11799</v>
      </c>
      <c r="AL5093" t="s">
        <v>43</v>
      </c>
    </row>
    <row r="5094" spans="1:38" x14ac:dyDescent="0.25">
      <c r="A5094">
        <v>5092</v>
      </c>
      <c r="B5094" t="s">
        <v>11800</v>
      </c>
      <c r="C5094" s="6" t="s">
        <v>4801</v>
      </c>
      <c r="D5094">
        <v>32</v>
      </c>
      <c r="E5094" t="s">
        <v>46</v>
      </c>
      <c r="F5094" t="s">
        <v>55</v>
      </c>
      <c r="G5094" t="s">
        <v>944</v>
      </c>
      <c r="H5094" t="s">
        <v>101</v>
      </c>
      <c r="I5094" t="s">
        <v>57</v>
      </c>
      <c r="J5094" t="s">
        <v>944</v>
      </c>
      <c r="K5094" t="s">
        <v>101</v>
      </c>
      <c r="L5094" t="s">
        <v>70</v>
      </c>
      <c r="N5094" t="s">
        <v>59</v>
      </c>
      <c r="O5094" t="s">
        <v>70</v>
      </c>
      <c r="P5094" t="s">
        <v>944</v>
      </c>
      <c r="Q5094" t="s">
        <v>101</v>
      </c>
      <c r="S5094" t="s">
        <v>3699</v>
      </c>
      <c r="W5094" t="s">
        <v>42</v>
      </c>
      <c r="AA5094" t="s">
        <v>42</v>
      </c>
      <c r="AK5094" t="s">
        <v>42</v>
      </c>
      <c r="AL5094" t="s">
        <v>43</v>
      </c>
    </row>
    <row r="5095" spans="1:38" x14ac:dyDescent="0.25">
      <c r="A5095">
        <v>5093</v>
      </c>
      <c r="B5095" t="s">
        <v>11801</v>
      </c>
      <c r="C5095" s="6" t="s">
        <v>6523</v>
      </c>
      <c r="D5095">
        <v>29</v>
      </c>
      <c r="E5095" t="s">
        <v>46</v>
      </c>
      <c r="F5095" t="s">
        <v>55</v>
      </c>
      <c r="G5095" t="s">
        <v>361</v>
      </c>
      <c r="H5095" t="s">
        <v>251</v>
      </c>
      <c r="I5095" t="s">
        <v>57</v>
      </c>
      <c r="J5095" t="s">
        <v>82</v>
      </c>
      <c r="L5095" t="s">
        <v>50</v>
      </c>
      <c r="N5095" t="s">
        <v>59</v>
      </c>
      <c r="O5095" t="s">
        <v>424</v>
      </c>
      <c r="P5095" t="s">
        <v>361</v>
      </c>
      <c r="S5095" t="s">
        <v>11802</v>
      </c>
      <c r="U5095" t="s">
        <v>42</v>
      </c>
      <c r="AK5095" t="s">
        <v>42</v>
      </c>
      <c r="AL5095" t="s">
        <v>43</v>
      </c>
    </row>
    <row r="5096" spans="1:38" x14ac:dyDescent="0.25">
      <c r="A5096">
        <v>5094</v>
      </c>
      <c r="B5096" t="s">
        <v>11803</v>
      </c>
      <c r="C5096" s="6" t="s">
        <v>7697</v>
      </c>
      <c r="D5096">
        <v>16</v>
      </c>
      <c r="E5096" t="s">
        <v>46</v>
      </c>
      <c r="F5096" t="s">
        <v>55</v>
      </c>
      <c r="G5096" t="s">
        <v>2405</v>
      </c>
      <c r="H5096" t="s">
        <v>101</v>
      </c>
      <c r="J5096" t="s">
        <v>2405</v>
      </c>
      <c r="K5096" t="s">
        <v>101</v>
      </c>
      <c r="L5096" t="s">
        <v>70</v>
      </c>
      <c r="N5096" t="s">
        <v>170</v>
      </c>
      <c r="O5096" t="s">
        <v>70</v>
      </c>
      <c r="S5096" t="s">
        <v>10762</v>
      </c>
      <c r="Z5096" t="s">
        <v>42</v>
      </c>
      <c r="AL5096" t="s">
        <v>43</v>
      </c>
    </row>
    <row r="5097" spans="1:38" x14ac:dyDescent="0.25">
      <c r="A5097">
        <v>5095</v>
      </c>
      <c r="B5097" t="s">
        <v>11804</v>
      </c>
      <c r="C5097" s="6" t="s">
        <v>3236</v>
      </c>
      <c r="D5097">
        <v>37</v>
      </c>
      <c r="E5097" t="s">
        <v>46</v>
      </c>
      <c r="F5097" t="s">
        <v>55</v>
      </c>
      <c r="G5097" t="s">
        <v>225</v>
      </c>
      <c r="H5097" t="s">
        <v>137</v>
      </c>
      <c r="I5097" t="s">
        <v>57</v>
      </c>
      <c r="J5097" t="s">
        <v>225</v>
      </c>
      <c r="K5097" t="s">
        <v>137</v>
      </c>
      <c r="L5097" t="s">
        <v>70</v>
      </c>
      <c r="N5097" t="s">
        <v>59</v>
      </c>
      <c r="O5097" t="s">
        <v>70</v>
      </c>
      <c r="P5097" t="s">
        <v>225</v>
      </c>
      <c r="Q5097" t="s">
        <v>137</v>
      </c>
      <c r="S5097" t="s">
        <v>11805</v>
      </c>
      <c r="U5097" t="s">
        <v>42</v>
      </c>
      <c r="V5097" t="s">
        <v>42</v>
      </c>
      <c r="W5097" t="s">
        <v>42</v>
      </c>
      <c r="AE5097" t="s">
        <v>42</v>
      </c>
      <c r="AK5097" t="s">
        <v>42</v>
      </c>
      <c r="AL5097" t="s">
        <v>43</v>
      </c>
    </row>
    <row r="5098" spans="1:38" x14ac:dyDescent="0.25">
      <c r="A5098">
        <v>5096</v>
      </c>
      <c r="B5098" t="s">
        <v>11806</v>
      </c>
      <c r="C5098" s="6" t="s">
        <v>2146</v>
      </c>
      <c r="D5098">
        <v>54</v>
      </c>
      <c r="E5098" t="s">
        <v>54</v>
      </c>
      <c r="F5098" t="s">
        <v>55</v>
      </c>
      <c r="G5098" t="s">
        <v>683</v>
      </c>
      <c r="H5098" t="s">
        <v>49</v>
      </c>
      <c r="I5098" t="s">
        <v>57</v>
      </c>
      <c r="J5098" t="s">
        <v>683</v>
      </c>
      <c r="L5098" t="s">
        <v>70</v>
      </c>
      <c r="N5098" t="s">
        <v>69</v>
      </c>
      <c r="O5098" t="s">
        <v>70</v>
      </c>
      <c r="P5098" t="s">
        <v>683</v>
      </c>
      <c r="S5098" t="s">
        <v>11807</v>
      </c>
      <c r="U5098" t="s">
        <v>42</v>
      </c>
      <c r="V5098" t="s">
        <v>42</v>
      </c>
      <c r="W5098" t="s">
        <v>42</v>
      </c>
      <c r="AK5098" t="s">
        <v>42</v>
      </c>
      <c r="AL5098" t="s">
        <v>43</v>
      </c>
    </row>
    <row r="5099" spans="1:38" x14ac:dyDescent="0.25">
      <c r="A5099">
        <v>5097</v>
      </c>
      <c r="B5099" t="s">
        <v>11808</v>
      </c>
      <c r="C5099" s="6" t="s">
        <v>11809</v>
      </c>
      <c r="D5099">
        <v>28</v>
      </c>
      <c r="E5099" t="s">
        <v>54</v>
      </c>
      <c r="F5099" t="s">
        <v>55</v>
      </c>
      <c r="G5099" t="s">
        <v>136</v>
      </c>
      <c r="H5099" t="s">
        <v>137</v>
      </c>
      <c r="I5099" t="s">
        <v>57</v>
      </c>
      <c r="J5099" t="s">
        <v>136</v>
      </c>
      <c r="K5099" t="s">
        <v>137</v>
      </c>
      <c r="L5099" t="s">
        <v>70</v>
      </c>
      <c r="N5099" t="s">
        <v>166</v>
      </c>
      <c r="O5099" t="s">
        <v>70</v>
      </c>
      <c r="P5099" t="s">
        <v>136</v>
      </c>
      <c r="Q5099" t="s">
        <v>137</v>
      </c>
      <c r="R5099" t="s">
        <v>57</v>
      </c>
      <c r="S5099" t="s">
        <v>11810</v>
      </c>
      <c r="V5099" t="s">
        <v>42</v>
      </c>
      <c r="W5099" t="s">
        <v>42</v>
      </c>
      <c r="AA5099" t="s">
        <v>42</v>
      </c>
      <c r="AD5099" t="s">
        <v>42</v>
      </c>
      <c r="AL5099" t="s">
        <v>43</v>
      </c>
    </row>
    <row r="5100" spans="1:38" x14ac:dyDescent="0.25">
      <c r="A5100">
        <v>5098</v>
      </c>
      <c r="B5100" t="s">
        <v>11811</v>
      </c>
      <c r="C5100" s="6" t="s">
        <v>2771</v>
      </c>
      <c r="D5100">
        <v>56</v>
      </c>
      <c r="E5100" t="s">
        <v>46</v>
      </c>
      <c r="F5100" t="s">
        <v>55</v>
      </c>
      <c r="G5100" t="s">
        <v>381</v>
      </c>
      <c r="J5100" t="s">
        <v>381</v>
      </c>
      <c r="K5100" t="s">
        <v>202</v>
      </c>
      <c r="L5100" t="s">
        <v>70</v>
      </c>
      <c r="N5100" t="s">
        <v>102</v>
      </c>
      <c r="O5100" t="s">
        <v>70</v>
      </c>
      <c r="S5100" t="s">
        <v>125</v>
      </c>
      <c r="T5100" t="s">
        <v>11812</v>
      </c>
      <c r="AD5100" t="s">
        <v>42</v>
      </c>
      <c r="AL5100" t="s">
        <v>43</v>
      </c>
    </row>
    <row r="5101" spans="1:38" x14ac:dyDescent="0.25">
      <c r="A5101">
        <v>5099</v>
      </c>
      <c r="B5101" t="s">
        <v>11813</v>
      </c>
      <c r="C5101" s="6" t="s">
        <v>3269</v>
      </c>
      <c r="D5101">
        <v>45</v>
      </c>
      <c r="E5101" t="s">
        <v>54</v>
      </c>
      <c r="F5101" t="s">
        <v>55</v>
      </c>
      <c r="G5101" t="s">
        <v>208</v>
      </c>
      <c r="H5101" t="s">
        <v>93</v>
      </c>
      <c r="I5101" t="s">
        <v>57</v>
      </c>
      <c r="J5101" t="s">
        <v>208</v>
      </c>
      <c r="K5101" t="s">
        <v>93</v>
      </c>
      <c r="L5101" t="s">
        <v>70</v>
      </c>
      <c r="O5101" t="s">
        <v>70</v>
      </c>
      <c r="S5101" t="s">
        <v>8644</v>
      </c>
      <c r="U5101" t="s">
        <v>42</v>
      </c>
      <c r="V5101" t="s">
        <v>42</v>
      </c>
      <c r="AK5101" t="s">
        <v>42</v>
      </c>
      <c r="AL5101" t="s">
        <v>43</v>
      </c>
    </row>
    <row r="5102" spans="1:38" x14ac:dyDescent="0.25">
      <c r="A5102">
        <v>5100</v>
      </c>
      <c r="B5102" t="s">
        <v>11814</v>
      </c>
      <c r="C5102" s="6" t="s">
        <v>2350</v>
      </c>
      <c r="D5102">
        <v>43</v>
      </c>
      <c r="E5102" t="s">
        <v>46</v>
      </c>
      <c r="F5102" t="s">
        <v>55</v>
      </c>
      <c r="G5102" t="s">
        <v>1731</v>
      </c>
      <c r="H5102" t="s">
        <v>93</v>
      </c>
      <c r="I5102" t="s">
        <v>57</v>
      </c>
      <c r="J5102" t="s">
        <v>1731</v>
      </c>
      <c r="K5102" t="s">
        <v>93</v>
      </c>
      <c r="L5102" t="s">
        <v>70</v>
      </c>
      <c r="O5102" t="s">
        <v>70</v>
      </c>
      <c r="S5102" t="s">
        <v>11815</v>
      </c>
      <c r="AA5102" t="s">
        <v>42</v>
      </c>
      <c r="AC5102" t="s">
        <v>42</v>
      </c>
      <c r="AL5102" t="s">
        <v>43</v>
      </c>
    </row>
    <row r="5103" spans="1:38" x14ac:dyDescent="0.25">
      <c r="A5103">
        <v>5101</v>
      </c>
      <c r="B5103" t="s">
        <v>11816</v>
      </c>
      <c r="C5103" s="6" t="s">
        <v>3245</v>
      </c>
      <c r="D5103">
        <v>21</v>
      </c>
      <c r="E5103" t="s">
        <v>46</v>
      </c>
      <c r="F5103" t="s">
        <v>55</v>
      </c>
      <c r="G5103" t="s">
        <v>1337</v>
      </c>
      <c r="H5103" t="s">
        <v>93</v>
      </c>
      <c r="I5103" t="s">
        <v>57</v>
      </c>
      <c r="J5103" t="s">
        <v>93</v>
      </c>
      <c r="K5103" t="s">
        <v>93</v>
      </c>
      <c r="L5103" t="s">
        <v>50</v>
      </c>
      <c r="N5103" t="s">
        <v>443</v>
      </c>
      <c r="O5103" t="s">
        <v>210</v>
      </c>
      <c r="S5103" t="s">
        <v>11817</v>
      </c>
      <c r="U5103" t="s">
        <v>42</v>
      </c>
      <c r="AC5103" t="s">
        <v>42</v>
      </c>
      <c r="AL5103" t="s">
        <v>43</v>
      </c>
    </row>
    <row r="5104" spans="1:38" x14ac:dyDescent="0.25">
      <c r="A5104">
        <v>5102</v>
      </c>
      <c r="B5104" t="s">
        <v>11818</v>
      </c>
      <c r="C5104" s="6" t="s">
        <v>8622</v>
      </c>
      <c r="D5104">
        <v>30</v>
      </c>
      <c r="E5104" t="s">
        <v>46</v>
      </c>
      <c r="F5104" t="s">
        <v>55</v>
      </c>
      <c r="G5104" t="s">
        <v>11819</v>
      </c>
      <c r="H5104" t="s">
        <v>11820</v>
      </c>
      <c r="I5104" t="s">
        <v>185</v>
      </c>
      <c r="J5104" t="s">
        <v>58</v>
      </c>
      <c r="K5104" t="s">
        <v>49</v>
      </c>
      <c r="L5104" t="s">
        <v>34</v>
      </c>
      <c r="N5104" t="s">
        <v>350</v>
      </c>
      <c r="O5104" t="s">
        <v>110</v>
      </c>
      <c r="P5104" t="s">
        <v>58</v>
      </c>
      <c r="Q5104" t="s">
        <v>49</v>
      </c>
      <c r="S5104" t="s">
        <v>11821</v>
      </c>
      <c r="U5104" t="s">
        <v>42</v>
      </c>
      <c r="W5104" t="s">
        <v>42</v>
      </c>
      <c r="X5104" t="s">
        <v>42</v>
      </c>
      <c r="AF5104" t="s">
        <v>42</v>
      </c>
      <c r="AK5104" t="s">
        <v>42</v>
      </c>
      <c r="AL5104" t="s">
        <v>43</v>
      </c>
    </row>
    <row r="5105" spans="1:38" x14ac:dyDescent="0.25">
      <c r="A5105">
        <v>5103</v>
      </c>
      <c r="B5105" t="s">
        <v>11822</v>
      </c>
      <c r="C5105" s="6" t="s">
        <v>8922</v>
      </c>
      <c r="D5105">
        <v>33</v>
      </c>
      <c r="E5105" t="s">
        <v>46</v>
      </c>
      <c r="F5105" t="s">
        <v>55</v>
      </c>
      <c r="G5105" t="s">
        <v>82</v>
      </c>
      <c r="J5105" t="s">
        <v>1243</v>
      </c>
      <c r="L5105" t="s">
        <v>34</v>
      </c>
      <c r="N5105" t="s">
        <v>59</v>
      </c>
      <c r="O5105" t="s">
        <v>110</v>
      </c>
      <c r="S5105" t="s">
        <v>6851</v>
      </c>
      <c r="T5105" t="s">
        <v>11823</v>
      </c>
      <c r="W5105" t="s">
        <v>42</v>
      </c>
      <c r="AL5105" t="s">
        <v>43</v>
      </c>
    </row>
    <row r="5106" spans="1:38" x14ac:dyDescent="0.25">
      <c r="A5106">
        <v>5104</v>
      </c>
      <c r="B5106" t="s">
        <v>11824</v>
      </c>
      <c r="C5106" s="6" t="s">
        <v>11825</v>
      </c>
      <c r="D5106">
        <v>33</v>
      </c>
      <c r="E5106" t="s">
        <v>46</v>
      </c>
      <c r="F5106" t="s">
        <v>55</v>
      </c>
      <c r="G5106" t="s">
        <v>889</v>
      </c>
      <c r="H5106" t="s">
        <v>202</v>
      </c>
      <c r="I5106" t="s">
        <v>57</v>
      </c>
      <c r="J5106" t="s">
        <v>208</v>
      </c>
      <c r="L5106" t="s">
        <v>34</v>
      </c>
      <c r="M5106" t="s">
        <v>11826</v>
      </c>
      <c r="N5106" t="s">
        <v>59</v>
      </c>
      <c r="O5106" t="s">
        <v>1971</v>
      </c>
      <c r="P5106" t="s">
        <v>5876</v>
      </c>
      <c r="S5106" t="s">
        <v>342</v>
      </c>
      <c r="U5106" t="s">
        <v>42</v>
      </c>
      <c r="AK5106" t="s">
        <v>42</v>
      </c>
      <c r="AL5106"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43F0A-6B68-45D2-AC20-277B49CE2C16}">
  <sheetPr>
    <tabColor theme="9" tint="0.79998168889431442"/>
  </sheetPr>
  <dimension ref="A1:AM888"/>
  <sheetViews>
    <sheetView topLeftCell="A811" zoomScale="85" workbookViewId="0">
      <selection activeCell="L834" sqref="L834"/>
    </sheetView>
  </sheetViews>
  <sheetFormatPr defaultRowHeight="15" x14ac:dyDescent="0.25"/>
  <cols>
    <col min="1" max="1" width="7.5703125" bestFit="1" customWidth="1"/>
    <col min="2" max="2" width="8.42578125" bestFit="1" customWidth="1"/>
    <col min="3" max="3" width="11.42578125" style="5" bestFit="1" customWidth="1"/>
    <col min="4" max="4" width="12.28515625" style="1" bestFit="1" customWidth="1"/>
    <col min="5" max="5" width="7" bestFit="1" customWidth="1"/>
    <col min="6" max="6" width="7.5703125" bestFit="1" customWidth="1"/>
    <col min="7" max="7" width="15" bestFit="1" customWidth="1"/>
    <col min="8" max="8" width="23.7109375" bestFit="1" customWidth="1"/>
    <col min="9" max="9" width="18.85546875" bestFit="1" customWidth="1"/>
    <col min="10" max="10" width="17.140625" bestFit="1" customWidth="1"/>
    <col min="11" max="11" width="23.7109375" bestFit="1" customWidth="1"/>
    <col min="12" max="12" width="15" bestFit="1" customWidth="1"/>
    <col min="13" max="13" width="11" bestFit="1" customWidth="1"/>
    <col min="14" max="14" width="34.42578125" bestFit="1" customWidth="1"/>
    <col min="15" max="15" width="33.42578125" bestFit="1" customWidth="1"/>
    <col min="16" max="16" width="79.7109375" bestFit="1" customWidth="1"/>
    <col min="17" max="17" width="30.140625" bestFit="1" customWidth="1"/>
    <col min="18" max="18" width="23.7109375" bestFit="1" customWidth="1"/>
    <col min="19" max="19" width="15.140625" bestFit="1" customWidth="1"/>
    <col min="20" max="20" width="13.7109375" bestFit="1" customWidth="1"/>
    <col min="21" max="21" width="16.7109375" bestFit="1" customWidth="1"/>
    <col min="22" max="22" width="170.28515625" bestFit="1" customWidth="1"/>
    <col min="23" max="23" width="9.5703125" bestFit="1" customWidth="1"/>
    <col min="24" max="24" width="10.42578125" bestFit="1" customWidth="1"/>
    <col min="25" max="25" width="11.140625" bestFit="1" customWidth="1"/>
    <col min="26" max="26" width="19.7109375" bestFit="1" customWidth="1"/>
    <col min="27" max="27" width="13.42578125" bestFit="1" customWidth="1"/>
    <col min="28" max="28" width="16.140625" bestFit="1" customWidth="1"/>
    <col min="29" max="29" width="10.28515625" bestFit="1" customWidth="1"/>
    <col min="30" max="30" width="15.42578125" bestFit="1" customWidth="1"/>
    <col min="31" max="31" width="17.5703125" bestFit="1" customWidth="1"/>
    <col min="32" max="32" width="13.7109375" bestFit="1" customWidth="1"/>
    <col min="33" max="33" width="10.5703125" bestFit="1" customWidth="1"/>
    <col min="34" max="34" width="10.28515625" bestFit="1" customWidth="1"/>
    <col min="35" max="35" width="22.5703125" bestFit="1" customWidth="1"/>
    <col min="36" max="36" width="18.28515625" bestFit="1" customWidth="1"/>
    <col min="37" max="37" width="20.140625" bestFit="1" customWidth="1"/>
    <col min="38" max="38" width="13.28515625" bestFit="1" customWidth="1"/>
    <col min="39" max="39" width="17.7109375" bestFit="1" customWidth="1"/>
  </cols>
  <sheetData>
    <row r="1" spans="1:39" x14ac:dyDescent="0.25">
      <c r="A1" t="s">
        <v>0</v>
      </c>
      <c r="B1" t="s">
        <v>1</v>
      </c>
      <c r="C1" s="5" t="s">
        <v>2</v>
      </c>
      <c r="D1" s="1" t="s">
        <v>11836</v>
      </c>
      <c r="E1" t="s">
        <v>3</v>
      </c>
      <c r="F1" t="s">
        <v>4</v>
      </c>
      <c r="G1" t="s">
        <v>5</v>
      </c>
      <c r="H1" t="s">
        <v>6</v>
      </c>
      <c r="I1" t="s">
        <v>7</v>
      </c>
      <c r="J1" t="s">
        <v>8</v>
      </c>
      <c r="K1" t="s">
        <v>9</v>
      </c>
      <c r="L1" t="s">
        <v>10</v>
      </c>
      <c r="M1" t="s">
        <v>11</v>
      </c>
      <c r="N1" t="s">
        <v>12</v>
      </c>
      <c r="O1" t="s">
        <v>11827</v>
      </c>
      <c r="P1" t="s">
        <v>13</v>
      </c>
      <c r="Q1" t="s">
        <v>14</v>
      </c>
      <c r="R1" t="s">
        <v>15</v>
      </c>
      <c r="S1" t="s">
        <v>16</v>
      </c>
      <c r="T1" t="s">
        <v>17</v>
      </c>
      <c r="U1" t="s">
        <v>11828</v>
      </c>
      <c r="V1" t="s">
        <v>18</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37</v>
      </c>
    </row>
    <row r="2" spans="1:39" x14ac:dyDescent="0.25">
      <c r="A2">
        <v>25</v>
      </c>
      <c r="B2" t="s">
        <v>163</v>
      </c>
      <c r="C2" s="6">
        <v>43021</v>
      </c>
      <c r="D2" s="1">
        <v>0</v>
      </c>
      <c r="E2">
        <v>25</v>
      </c>
      <c r="F2" t="s">
        <v>46</v>
      </c>
      <c r="G2" t="s">
        <v>55</v>
      </c>
      <c r="H2" t="s">
        <v>165</v>
      </c>
      <c r="I2" t="s">
        <v>93</v>
      </c>
      <c r="J2" t="s">
        <v>57</v>
      </c>
      <c r="K2" t="s">
        <v>165</v>
      </c>
      <c r="L2" t="s">
        <v>93</v>
      </c>
      <c r="M2" t="s">
        <v>50</v>
      </c>
      <c r="O2" t="s">
        <v>11829</v>
      </c>
      <c r="P2" t="s">
        <v>166</v>
      </c>
      <c r="Q2" t="s">
        <v>70</v>
      </c>
      <c r="R2" t="s">
        <v>165</v>
      </c>
      <c r="S2" t="s">
        <v>93</v>
      </c>
      <c r="T2" t="s">
        <v>57</v>
      </c>
      <c r="U2" t="s">
        <v>11830</v>
      </c>
      <c r="V2" t="s">
        <v>167</v>
      </c>
      <c r="W2" t="s">
        <v>42</v>
      </c>
      <c r="X2" t="s">
        <v>42</v>
      </c>
      <c r="Y2" t="s">
        <v>42</v>
      </c>
      <c r="Z2" t="s">
        <v>42</v>
      </c>
      <c r="AM2" t="s">
        <v>43</v>
      </c>
    </row>
    <row r="3" spans="1:39" x14ac:dyDescent="0.25">
      <c r="A3">
        <v>34</v>
      </c>
      <c r="B3" t="s">
        <v>212</v>
      </c>
      <c r="C3" s="5">
        <v>43055</v>
      </c>
      <c r="D3" s="1">
        <v>0</v>
      </c>
      <c r="E3">
        <v>40</v>
      </c>
      <c r="F3" t="s">
        <v>46</v>
      </c>
      <c r="G3" t="s">
        <v>47</v>
      </c>
      <c r="H3" t="s">
        <v>93</v>
      </c>
      <c r="I3" t="s">
        <v>93</v>
      </c>
      <c r="J3" t="s">
        <v>57</v>
      </c>
      <c r="K3" t="s">
        <v>93</v>
      </c>
      <c r="L3" t="s">
        <v>93</v>
      </c>
      <c r="M3" t="s">
        <v>50</v>
      </c>
      <c r="O3" t="s">
        <v>11829</v>
      </c>
      <c r="P3" t="s">
        <v>59</v>
      </c>
      <c r="Q3" t="s">
        <v>70</v>
      </c>
      <c r="R3" t="s">
        <v>93</v>
      </c>
      <c r="S3" t="s">
        <v>93</v>
      </c>
      <c r="T3" t="s">
        <v>57</v>
      </c>
      <c r="U3" t="s">
        <v>11830</v>
      </c>
      <c r="V3" t="s">
        <v>214</v>
      </c>
      <c r="W3" t="s">
        <v>42</v>
      </c>
      <c r="X3" t="s">
        <v>42</v>
      </c>
      <c r="Y3" t="s">
        <v>42</v>
      </c>
      <c r="AC3" t="s">
        <v>42</v>
      </c>
      <c r="AM3" t="s">
        <v>43</v>
      </c>
    </row>
    <row r="4" spans="1:39" x14ac:dyDescent="0.25">
      <c r="A4">
        <v>39</v>
      </c>
      <c r="B4" t="s">
        <v>232</v>
      </c>
      <c r="C4" s="5">
        <v>43050</v>
      </c>
      <c r="D4" s="1">
        <v>0</v>
      </c>
      <c r="E4">
        <v>39</v>
      </c>
      <c r="F4" t="s">
        <v>46</v>
      </c>
      <c r="G4" t="s">
        <v>55</v>
      </c>
      <c r="H4" t="s">
        <v>165</v>
      </c>
      <c r="I4" t="s">
        <v>93</v>
      </c>
      <c r="J4" t="s">
        <v>57</v>
      </c>
      <c r="K4" t="s">
        <v>165</v>
      </c>
      <c r="L4" t="s">
        <v>93</v>
      </c>
      <c r="M4" t="s">
        <v>34</v>
      </c>
      <c r="N4" t="s">
        <v>234</v>
      </c>
      <c r="O4" t="s">
        <v>11829</v>
      </c>
      <c r="P4" t="s">
        <v>166</v>
      </c>
      <c r="Q4" t="s">
        <v>110</v>
      </c>
      <c r="R4" t="s">
        <v>165</v>
      </c>
      <c r="S4" t="s">
        <v>93</v>
      </c>
      <c r="T4" t="s">
        <v>57</v>
      </c>
      <c r="U4" t="s">
        <v>11830</v>
      </c>
      <c r="V4" t="s">
        <v>235</v>
      </c>
      <c r="W4" t="s">
        <v>42</v>
      </c>
      <c r="Y4" t="s">
        <v>42</v>
      </c>
      <c r="Z4" t="s">
        <v>42</v>
      </c>
      <c r="AC4" t="s">
        <v>42</v>
      </c>
      <c r="AM4" t="s">
        <v>43</v>
      </c>
    </row>
    <row r="5" spans="1:39" x14ac:dyDescent="0.25">
      <c r="A5">
        <v>61</v>
      </c>
      <c r="B5" t="s">
        <v>325</v>
      </c>
      <c r="C5" s="5">
        <v>42737</v>
      </c>
      <c r="D5" s="1">
        <v>0</v>
      </c>
      <c r="E5">
        <v>53</v>
      </c>
      <c r="F5" t="s">
        <v>46</v>
      </c>
      <c r="G5" t="s">
        <v>55</v>
      </c>
      <c r="H5" t="s">
        <v>201</v>
      </c>
      <c r="I5" t="s">
        <v>202</v>
      </c>
      <c r="J5" t="s">
        <v>57</v>
      </c>
      <c r="K5" t="s">
        <v>201</v>
      </c>
      <c r="L5" t="s">
        <v>202</v>
      </c>
      <c r="M5" t="s">
        <v>70</v>
      </c>
      <c r="O5" t="s">
        <v>11829</v>
      </c>
      <c r="P5" t="s">
        <v>59</v>
      </c>
      <c r="Q5" t="s">
        <v>70</v>
      </c>
      <c r="R5" t="s">
        <v>201</v>
      </c>
      <c r="S5" t="s">
        <v>202</v>
      </c>
      <c r="T5" t="s">
        <v>57</v>
      </c>
      <c r="U5" t="s">
        <v>11830</v>
      </c>
      <c r="V5" t="s">
        <v>159</v>
      </c>
      <c r="W5" t="s">
        <v>42</v>
      </c>
      <c r="Y5" t="s">
        <v>42</v>
      </c>
      <c r="AM5" t="s">
        <v>43</v>
      </c>
    </row>
    <row r="6" spans="1:39" x14ac:dyDescent="0.25">
      <c r="A6">
        <v>66</v>
      </c>
      <c r="B6" t="s">
        <v>343</v>
      </c>
      <c r="C6" s="5">
        <v>43072</v>
      </c>
      <c r="D6" s="1">
        <v>0</v>
      </c>
      <c r="E6">
        <v>31</v>
      </c>
      <c r="F6" t="s">
        <v>46</v>
      </c>
      <c r="G6" t="s">
        <v>345</v>
      </c>
      <c r="H6" t="s">
        <v>346</v>
      </c>
      <c r="I6" t="s">
        <v>93</v>
      </c>
      <c r="J6" t="s">
        <v>57</v>
      </c>
      <c r="K6" t="s">
        <v>346</v>
      </c>
      <c r="L6" t="s">
        <v>93</v>
      </c>
      <c r="M6" t="s">
        <v>70</v>
      </c>
      <c r="O6" t="s">
        <v>11829</v>
      </c>
      <c r="P6" t="s">
        <v>59</v>
      </c>
      <c r="Q6" t="s">
        <v>70</v>
      </c>
      <c r="R6" t="s">
        <v>346</v>
      </c>
      <c r="S6" t="s">
        <v>93</v>
      </c>
      <c r="T6" t="s">
        <v>57</v>
      </c>
      <c r="U6" t="s">
        <v>11830</v>
      </c>
      <c r="V6" t="s">
        <v>347</v>
      </c>
      <c r="Y6" t="s">
        <v>42</v>
      </c>
      <c r="Z6" t="s">
        <v>42</v>
      </c>
      <c r="AM6" t="s">
        <v>43</v>
      </c>
    </row>
    <row r="7" spans="1:39" x14ac:dyDescent="0.25">
      <c r="A7">
        <v>82</v>
      </c>
      <c r="B7" t="s">
        <v>397</v>
      </c>
      <c r="C7" s="5">
        <v>42934</v>
      </c>
      <c r="D7" s="1">
        <v>0</v>
      </c>
      <c r="E7">
        <v>36</v>
      </c>
      <c r="F7" t="s">
        <v>54</v>
      </c>
      <c r="G7" t="s">
        <v>55</v>
      </c>
      <c r="H7" t="s">
        <v>399</v>
      </c>
      <c r="I7" t="s">
        <v>202</v>
      </c>
      <c r="J7" t="s">
        <v>57</v>
      </c>
      <c r="K7" t="s">
        <v>399</v>
      </c>
      <c r="L7" t="s">
        <v>202</v>
      </c>
      <c r="M7" t="s">
        <v>70</v>
      </c>
      <c r="O7" t="s">
        <v>11831</v>
      </c>
      <c r="P7" t="s">
        <v>170</v>
      </c>
      <c r="Q7" t="s">
        <v>70</v>
      </c>
      <c r="R7" t="s">
        <v>399</v>
      </c>
      <c r="S7" t="s">
        <v>202</v>
      </c>
      <c r="T7" t="s">
        <v>57</v>
      </c>
      <c r="U7" t="s">
        <v>11830</v>
      </c>
      <c r="V7" t="s">
        <v>400</v>
      </c>
      <c r="W7" t="s">
        <v>42</v>
      </c>
      <c r="Y7" t="s">
        <v>42</v>
      </c>
      <c r="AE7" t="s">
        <v>42</v>
      </c>
      <c r="AM7" t="s">
        <v>43</v>
      </c>
    </row>
    <row r="8" spans="1:39" x14ac:dyDescent="0.25">
      <c r="A8">
        <v>83</v>
      </c>
      <c r="B8" t="s">
        <v>401</v>
      </c>
      <c r="C8" s="5">
        <v>43093</v>
      </c>
      <c r="D8" s="1">
        <v>0</v>
      </c>
      <c r="E8">
        <v>50</v>
      </c>
      <c r="F8" t="s">
        <v>46</v>
      </c>
      <c r="G8" t="s">
        <v>55</v>
      </c>
      <c r="H8" t="s">
        <v>403</v>
      </c>
      <c r="I8" t="s">
        <v>142</v>
      </c>
      <c r="J8" t="s">
        <v>57</v>
      </c>
      <c r="K8" t="s">
        <v>82</v>
      </c>
      <c r="L8" t="s">
        <v>82</v>
      </c>
      <c r="M8" t="s">
        <v>50</v>
      </c>
      <c r="O8" t="s">
        <v>11831</v>
      </c>
      <c r="P8" t="s">
        <v>170</v>
      </c>
      <c r="Q8" t="s">
        <v>70</v>
      </c>
      <c r="R8" t="s">
        <v>403</v>
      </c>
      <c r="S8" t="s">
        <v>82</v>
      </c>
      <c r="T8" t="s">
        <v>57</v>
      </c>
      <c r="U8" t="s">
        <v>11830</v>
      </c>
      <c r="V8" t="s">
        <v>404</v>
      </c>
      <c r="W8" t="s">
        <v>42</v>
      </c>
      <c r="X8" t="s">
        <v>42</v>
      </c>
      <c r="Y8" t="s">
        <v>42</v>
      </c>
      <c r="AM8" t="s">
        <v>43</v>
      </c>
    </row>
    <row r="9" spans="1:39" x14ac:dyDescent="0.25">
      <c r="A9">
        <v>85</v>
      </c>
      <c r="B9" t="s">
        <v>408</v>
      </c>
      <c r="C9" s="5">
        <v>42854</v>
      </c>
      <c r="D9" s="1">
        <v>0</v>
      </c>
      <c r="E9">
        <v>41</v>
      </c>
      <c r="F9" t="s">
        <v>46</v>
      </c>
      <c r="G9" t="s">
        <v>106</v>
      </c>
      <c r="H9" t="s">
        <v>82</v>
      </c>
      <c r="I9" t="s">
        <v>82</v>
      </c>
      <c r="J9" t="s">
        <v>57</v>
      </c>
      <c r="K9" t="s">
        <v>82</v>
      </c>
      <c r="L9" t="s">
        <v>82</v>
      </c>
      <c r="M9" t="s">
        <v>34</v>
      </c>
      <c r="N9" t="s">
        <v>410</v>
      </c>
      <c r="O9" t="s">
        <v>11831</v>
      </c>
      <c r="P9" t="s">
        <v>170</v>
      </c>
      <c r="Q9" t="s">
        <v>411</v>
      </c>
      <c r="R9" t="s">
        <v>82</v>
      </c>
      <c r="S9" t="s">
        <v>82</v>
      </c>
      <c r="T9" t="s">
        <v>57</v>
      </c>
      <c r="U9" t="s">
        <v>11830</v>
      </c>
      <c r="V9" t="s">
        <v>412</v>
      </c>
      <c r="Y9" t="s">
        <v>42</v>
      </c>
      <c r="AM9" t="s">
        <v>43</v>
      </c>
    </row>
    <row r="10" spans="1:39" x14ac:dyDescent="0.25">
      <c r="A10">
        <v>88</v>
      </c>
      <c r="B10" t="s">
        <v>420</v>
      </c>
      <c r="C10" s="5">
        <v>43045</v>
      </c>
      <c r="D10" s="1">
        <v>0</v>
      </c>
      <c r="E10">
        <v>26</v>
      </c>
      <c r="F10" t="s">
        <v>46</v>
      </c>
      <c r="G10" t="s">
        <v>55</v>
      </c>
      <c r="H10" t="s">
        <v>165</v>
      </c>
      <c r="I10" t="s">
        <v>93</v>
      </c>
      <c r="J10" t="s">
        <v>57</v>
      </c>
      <c r="K10" t="s">
        <v>422</v>
      </c>
      <c r="L10" t="s">
        <v>82</v>
      </c>
      <c r="M10" t="s">
        <v>34</v>
      </c>
      <c r="N10" t="s">
        <v>423</v>
      </c>
      <c r="O10" t="s">
        <v>11829</v>
      </c>
      <c r="P10" t="s">
        <v>59</v>
      </c>
      <c r="Q10" t="s">
        <v>424</v>
      </c>
      <c r="R10" t="s">
        <v>422</v>
      </c>
      <c r="S10" t="s">
        <v>82</v>
      </c>
      <c r="T10" t="s">
        <v>57</v>
      </c>
      <c r="U10" t="s">
        <v>11830</v>
      </c>
      <c r="V10" t="s">
        <v>425</v>
      </c>
      <c r="X10" t="s">
        <v>42</v>
      </c>
      <c r="Y10" t="s">
        <v>42</v>
      </c>
      <c r="Z10" t="s">
        <v>42</v>
      </c>
      <c r="AM10" t="s">
        <v>43</v>
      </c>
    </row>
    <row r="11" spans="1:39" x14ac:dyDescent="0.25">
      <c r="A11">
        <v>92</v>
      </c>
      <c r="B11" t="s">
        <v>440</v>
      </c>
      <c r="C11" s="5">
        <v>42989</v>
      </c>
      <c r="D11" s="1">
        <v>0</v>
      </c>
      <c r="E11">
        <v>30</v>
      </c>
      <c r="F11" t="s">
        <v>54</v>
      </c>
      <c r="G11" t="s">
        <v>55</v>
      </c>
      <c r="H11" t="s">
        <v>442</v>
      </c>
      <c r="I11" t="s">
        <v>49</v>
      </c>
      <c r="J11" t="s">
        <v>57</v>
      </c>
      <c r="K11" t="s">
        <v>58</v>
      </c>
      <c r="L11" t="s">
        <v>49</v>
      </c>
      <c r="M11" t="s">
        <v>50</v>
      </c>
      <c r="O11" t="s">
        <v>11831</v>
      </c>
      <c r="P11" t="s">
        <v>443</v>
      </c>
      <c r="Q11" t="s">
        <v>70</v>
      </c>
      <c r="R11" t="s">
        <v>442</v>
      </c>
      <c r="S11" t="s">
        <v>49</v>
      </c>
      <c r="T11" t="s">
        <v>57</v>
      </c>
      <c r="U11" t="s">
        <v>11830</v>
      </c>
      <c r="V11" t="s">
        <v>444</v>
      </c>
      <c r="W11" t="s">
        <v>42</v>
      </c>
      <c r="X11" t="s">
        <v>42</v>
      </c>
      <c r="Y11" t="s">
        <v>42</v>
      </c>
      <c r="Z11" t="s">
        <v>42</v>
      </c>
      <c r="AF11" t="s">
        <v>42</v>
      </c>
      <c r="AM11" t="s">
        <v>43</v>
      </c>
    </row>
    <row r="12" spans="1:39" x14ac:dyDescent="0.25">
      <c r="A12">
        <v>99</v>
      </c>
      <c r="B12" t="s">
        <v>466</v>
      </c>
      <c r="C12" s="5">
        <v>43078</v>
      </c>
      <c r="D12" s="1">
        <v>0</v>
      </c>
      <c r="E12">
        <v>38</v>
      </c>
      <c r="F12" t="s">
        <v>54</v>
      </c>
      <c r="G12" t="s">
        <v>55</v>
      </c>
      <c r="H12" t="s">
        <v>468</v>
      </c>
      <c r="I12" t="s">
        <v>202</v>
      </c>
      <c r="J12" t="s">
        <v>57</v>
      </c>
      <c r="K12" t="s">
        <v>469</v>
      </c>
      <c r="L12" t="s">
        <v>202</v>
      </c>
      <c r="M12" t="s">
        <v>50</v>
      </c>
      <c r="O12" t="s">
        <v>11829</v>
      </c>
      <c r="P12" t="s">
        <v>59</v>
      </c>
      <c r="Q12" t="s">
        <v>70</v>
      </c>
      <c r="R12" t="s">
        <v>468</v>
      </c>
      <c r="S12" t="s">
        <v>202</v>
      </c>
      <c r="T12" t="s">
        <v>57</v>
      </c>
      <c r="U12" t="s">
        <v>11830</v>
      </c>
      <c r="V12" t="s">
        <v>470</v>
      </c>
      <c r="AD12" t="s">
        <v>42</v>
      </c>
      <c r="AE12" t="s">
        <v>42</v>
      </c>
      <c r="AM12" t="s">
        <v>43</v>
      </c>
    </row>
    <row r="13" spans="1:39" x14ac:dyDescent="0.25">
      <c r="A13">
        <v>102</v>
      </c>
      <c r="B13" t="s">
        <v>477</v>
      </c>
      <c r="C13" s="5">
        <v>42774</v>
      </c>
      <c r="D13" s="1">
        <v>0</v>
      </c>
      <c r="E13">
        <v>40</v>
      </c>
      <c r="F13" t="s">
        <v>46</v>
      </c>
      <c r="G13" t="s">
        <v>47</v>
      </c>
      <c r="H13" t="s">
        <v>146</v>
      </c>
      <c r="I13" t="s">
        <v>49</v>
      </c>
      <c r="J13" t="s">
        <v>57</v>
      </c>
      <c r="K13" t="s">
        <v>93</v>
      </c>
      <c r="L13" t="s">
        <v>93</v>
      </c>
      <c r="M13" t="s">
        <v>34</v>
      </c>
      <c r="N13" t="s">
        <v>479</v>
      </c>
      <c r="O13" t="s">
        <v>11831</v>
      </c>
      <c r="P13" t="s">
        <v>170</v>
      </c>
      <c r="Q13" t="s">
        <v>377</v>
      </c>
      <c r="R13" t="s">
        <v>93</v>
      </c>
      <c r="S13" t="s">
        <v>93</v>
      </c>
      <c r="T13" t="s">
        <v>57</v>
      </c>
      <c r="U13" t="s">
        <v>11830</v>
      </c>
      <c r="V13" t="s">
        <v>480</v>
      </c>
      <c r="Y13" t="s">
        <v>42</v>
      </c>
      <c r="AE13" t="s">
        <v>42</v>
      </c>
      <c r="AM13" t="s">
        <v>43</v>
      </c>
    </row>
    <row r="14" spans="1:39" x14ac:dyDescent="0.25">
      <c r="A14">
        <v>111</v>
      </c>
      <c r="B14" t="s">
        <v>511</v>
      </c>
      <c r="C14" s="5">
        <v>42879</v>
      </c>
      <c r="D14" s="1">
        <v>0</v>
      </c>
      <c r="E14">
        <v>52</v>
      </c>
      <c r="F14" t="s">
        <v>46</v>
      </c>
      <c r="G14" t="s">
        <v>55</v>
      </c>
      <c r="H14" t="s">
        <v>513</v>
      </c>
      <c r="I14" t="s">
        <v>101</v>
      </c>
      <c r="J14" t="s">
        <v>57</v>
      </c>
      <c r="K14" t="s">
        <v>513</v>
      </c>
      <c r="L14" t="s">
        <v>101</v>
      </c>
      <c r="M14" t="s">
        <v>70</v>
      </c>
      <c r="O14" t="s">
        <v>11829</v>
      </c>
      <c r="P14" t="s">
        <v>456</v>
      </c>
      <c r="Q14" t="s">
        <v>70</v>
      </c>
      <c r="R14" t="s">
        <v>513</v>
      </c>
      <c r="S14" t="s">
        <v>101</v>
      </c>
      <c r="T14" t="s">
        <v>57</v>
      </c>
      <c r="U14" t="s">
        <v>11830</v>
      </c>
      <c r="V14" t="s">
        <v>514</v>
      </c>
      <c r="W14" t="s">
        <v>42</v>
      </c>
      <c r="Y14" t="s">
        <v>42</v>
      </c>
      <c r="AM14" t="s">
        <v>43</v>
      </c>
    </row>
    <row r="15" spans="1:39" x14ac:dyDescent="0.25">
      <c r="A15">
        <v>112</v>
      </c>
      <c r="B15" t="s">
        <v>515</v>
      </c>
      <c r="C15" s="5">
        <v>42951</v>
      </c>
      <c r="D15" s="1">
        <v>0</v>
      </c>
      <c r="E15">
        <v>51</v>
      </c>
      <c r="F15" t="s">
        <v>46</v>
      </c>
      <c r="G15" t="s">
        <v>106</v>
      </c>
      <c r="H15" t="s">
        <v>208</v>
      </c>
      <c r="I15" t="s">
        <v>93</v>
      </c>
      <c r="J15" t="s">
        <v>57</v>
      </c>
      <c r="K15" t="s">
        <v>208</v>
      </c>
      <c r="L15" t="s">
        <v>93</v>
      </c>
      <c r="M15" t="s">
        <v>50</v>
      </c>
      <c r="O15" t="s">
        <v>11829</v>
      </c>
      <c r="P15" t="s">
        <v>59</v>
      </c>
      <c r="Q15" t="s">
        <v>70</v>
      </c>
      <c r="R15" t="s">
        <v>208</v>
      </c>
      <c r="S15" t="s">
        <v>93</v>
      </c>
      <c r="T15" t="s">
        <v>57</v>
      </c>
      <c r="U15" t="s">
        <v>11830</v>
      </c>
      <c r="V15" t="s">
        <v>517</v>
      </c>
      <c r="W15" t="s">
        <v>42</v>
      </c>
      <c r="X15" t="s">
        <v>42</v>
      </c>
      <c r="AM15" t="s">
        <v>43</v>
      </c>
    </row>
    <row r="16" spans="1:39" x14ac:dyDescent="0.25">
      <c r="A16">
        <v>115</v>
      </c>
      <c r="B16" t="s">
        <v>523</v>
      </c>
      <c r="C16" s="5">
        <v>43063</v>
      </c>
      <c r="D16" s="1">
        <v>0</v>
      </c>
      <c r="E16">
        <v>47</v>
      </c>
      <c r="F16" t="s">
        <v>46</v>
      </c>
      <c r="G16" t="s">
        <v>55</v>
      </c>
      <c r="H16" t="s">
        <v>525</v>
      </c>
      <c r="I16" t="s">
        <v>93</v>
      </c>
      <c r="J16" t="s">
        <v>57</v>
      </c>
      <c r="K16" t="s">
        <v>93</v>
      </c>
      <c r="L16" t="s">
        <v>93</v>
      </c>
      <c r="M16" t="s">
        <v>50</v>
      </c>
      <c r="O16" t="s">
        <v>11829</v>
      </c>
      <c r="P16" t="s">
        <v>59</v>
      </c>
      <c r="Q16" t="s">
        <v>70</v>
      </c>
      <c r="R16" t="s">
        <v>525</v>
      </c>
      <c r="S16" t="s">
        <v>93</v>
      </c>
      <c r="T16" t="s">
        <v>57</v>
      </c>
      <c r="U16" t="s">
        <v>11830</v>
      </c>
      <c r="V16" t="s">
        <v>526</v>
      </c>
      <c r="AF16" t="s">
        <v>42</v>
      </c>
      <c r="AM16" t="s">
        <v>43</v>
      </c>
    </row>
    <row r="17" spans="1:39" x14ac:dyDescent="0.25">
      <c r="A17">
        <v>120</v>
      </c>
      <c r="B17" t="s">
        <v>543</v>
      </c>
      <c r="C17" s="5">
        <v>42881</v>
      </c>
      <c r="D17" s="1">
        <v>0</v>
      </c>
      <c r="E17">
        <v>42</v>
      </c>
      <c r="F17" t="s">
        <v>46</v>
      </c>
      <c r="G17" t="s">
        <v>55</v>
      </c>
      <c r="H17" t="s">
        <v>165</v>
      </c>
      <c r="I17" t="s">
        <v>93</v>
      </c>
      <c r="J17" t="s">
        <v>57</v>
      </c>
      <c r="K17" t="s">
        <v>165</v>
      </c>
      <c r="L17" t="s">
        <v>93</v>
      </c>
      <c r="M17" t="s">
        <v>70</v>
      </c>
      <c r="O17" t="s">
        <v>11829</v>
      </c>
      <c r="P17" t="s">
        <v>59</v>
      </c>
      <c r="Q17" t="s">
        <v>70</v>
      </c>
      <c r="R17" t="s">
        <v>165</v>
      </c>
      <c r="S17" t="s">
        <v>93</v>
      </c>
      <c r="T17" t="s">
        <v>57</v>
      </c>
      <c r="U17" t="s">
        <v>11830</v>
      </c>
      <c r="V17" t="s">
        <v>545</v>
      </c>
      <c r="W17" t="s">
        <v>42</v>
      </c>
      <c r="Y17" t="s">
        <v>42</v>
      </c>
      <c r="AC17" t="s">
        <v>42</v>
      </c>
      <c r="AM17" t="s">
        <v>43</v>
      </c>
    </row>
    <row r="18" spans="1:39" x14ac:dyDescent="0.25">
      <c r="A18">
        <v>124</v>
      </c>
      <c r="B18" t="s">
        <v>555</v>
      </c>
      <c r="C18" s="5">
        <v>42914</v>
      </c>
      <c r="D18" s="1">
        <v>0</v>
      </c>
      <c r="E18">
        <v>67</v>
      </c>
      <c r="F18" t="s">
        <v>46</v>
      </c>
      <c r="G18" t="s">
        <v>55</v>
      </c>
      <c r="H18" t="s">
        <v>151</v>
      </c>
      <c r="I18" t="s">
        <v>93</v>
      </c>
      <c r="J18" t="s">
        <v>57</v>
      </c>
      <c r="K18" t="s">
        <v>151</v>
      </c>
      <c r="L18" t="s">
        <v>93</v>
      </c>
      <c r="M18" t="s">
        <v>70</v>
      </c>
      <c r="O18" t="s">
        <v>11829</v>
      </c>
      <c r="P18" t="s">
        <v>166</v>
      </c>
      <c r="Q18" t="s">
        <v>70</v>
      </c>
      <c r="R18" t="s">
        <v>151</v>
      </c>
      <c r="S18" t="s">
        <v>93</v>
      </c>
      <c r="T18" t="s">
        <v>57</v>
      </c>
      <c r="U18" t="s">
        <v>11830</v>
      </c>
      <c r="V18" t="s">
        <v>557</v>
      </c>
      <c r="W18" t="s">
        <v>42</v>
      </c>
      <c r="AE18" t="s">
        <v>42</v>
      </c>
      <c r="AM18" t="s">
        <v>43</v>
      </c>
    </row>
    <row r="19" spans="1:39" x14ac:dyDescent="0.25">
      <c r="A19">
        <v>127</v>
      </c>
      <c r="B19" t="s">
        <v>566</v>
      </c>
      <c r="C19" s="5">
        <v>43017</v>
      </c>
      <c r="D19" s="1">
        <v>0</v>
      </c>
      <c r="E19">
        <v>23</v>
      </c>
      <c r="F19" t="s">
        <v>46</v>
      </c>
      <c r="G19" t="s">
        <v>55</v>
      </c>
      <c r="H19" t="s">
        <v>208</v>
      </c>
      <c r="I19" t="s">
        <v>93</v>
      </c>
      <c r="J19" t="s">
        <v>57</v>
      </c>
      <c r="K19" t="s">
        <v>208</v>
      </c>
      <c r="L19" t="s">
        <v>93</v>
      </c>
      <c r="M19" t="s">
        <v>70</v>
      </c>
      <c r="O19" t="s">
        <v>11831</v>
      </c>
      <c r="P19" t="s">
        <v>170</v>
      </c>
      <c r="Q19" t="s">
        <v>70</v>
      </c>
      <c r="R19" t="s">
        <v>208</v>
      </c>
      <c r="S19" t="s">
        <v>93</v>
      </c>
      <c r="T19" t="s">
        <v>57</v>
      </c>
      <c r="U19" t="s">
        <v>11830</v>
      </c>
      <c r="V19" t="s">
        <v>568</v>
      </c>
      <c r="X19" t="s">
        <v>42</v>
      </c>
      <c r="Y19" t="s">
        <v>42</v>
      </c>
      <c r="Z19" t="s">
        <v>42</v>
      </c>
      <c r="AM19" t="s">
        <v>43</v>
      </c>
    </row>
    <row r="20" spans="1:39" x14ac:dyDescent="0.25">
      <c r="A20">
        <v>128</v>
      </c>
      <c r="B20" t="s">
        <v>569</v>
      </c>
      <c r="C20" s="5">
        <v>43004</v>
      </c>
      <c r="D20" s="1">
        <v>0</v>
      </c>
      <c r="E20">
        <v>31</v>
      </c>
      <c r="F20" t="s">
        <v>46</v>
      </c>
      <c r="G20" t="s">
        <v>55</v>
      </c>
      <c r="H20" t="s">
        <v>525</v>
      </c>
      <c r="I20" t="s">
        <v>93</v>
      </c>
      <c r="J20" t="s">
        <v>57</v>
      </c>
      <c r="K20" t="s">
        <v>93</v>
      </c>
      <c r="L20" t="s">
        <v>93</v>
      </c>
      <c r="M20" t="s">
        <v>50</v>
      </c>
      <c r="O20" t="s">
        <v>11829</v>
      </c>
      <c r="P20" t="s">
        <v>59</v>
      </c>
      <c r="Q20" t="s">
        <v>70</v>
      </c>
      <c r="R20" t="s">
        <v>525</v>
      </c>
      <c r="S20" t="s">
        <v>93</v>
      </c>
      <c r="T20" t="s">
        <v>57</v>
      </c>
      <c r="U20" t="s">
        <v>11830</v>
      </c>
      <c r="V20" t="s">
        <v>571</v>
      </c>
      <c r="Y20" t="s">
        <v>42</v>
      </c>
      <c r="AM20" t="s">
        <v>43</v>
      </c>
    </row>
    <row r="21" spans="1:39" x14ac:dyDescent="0.25">
      <c r="A21">
        <v>136</v>
      </c>
      <c r="B21" t="s">
        <v>593</v>
      </c>
      <c r="C21" s="5">
        <v>43057</v>
      </c>
      <c r="D21" s="1">
        <v>0</v>
      </c>
      <c r="E21">
        <v>49</v>
      </c>
      <c r="F21" t="s">
        <v>46</v>
      </c>
      <c r="G21" t="s">
        <v>106</v>
      </c>
      <c r="H21" t="s">
        <v>178</v>
      </c>
      <c r="I21" t="s">
        <v>82</v>
      </c>
      <c r="J21" t="s">
        <v>57</v>
      </c>
      <c r="K21" t="s">
        <v>178</v>
      </c>
      <c r="L21" t="s">
        <v>82</v>
      </c>
      <c r="M21" t="s">
        <v>70</v>
      </c>
      <c r="O21" t="s">
        <v>11831</v>
      </c>
      <c r="P21" t="s">
        <v>350</v>
      </c>
      <c r="Q21" t="s">
        <v>70</v>
      </c>
      <c r="R21" t="s">
        <v>178</v>
      </c>
      <c r="S21" t="s">
        <v>82</v>
      </c>
      <c r="T21" t="s">
        <v>57</v>
      </c>
      <c r="U21" t="s">
        <v>11830</v>
      </c>
      <c r="V21" t="s">
        <v>595</v>
      </c>
      <c r="W21" t="s">
        <v>42</v>
      </c>
      <c r="Y21" t="s">
        <v>42</v>
      </c>
      <c r="Z21" t="s">
        <v>42</v>
      </c>
      <c r="AC21" t="s">
        <v>42</v>
      </c>
      <c r="AM21" t="s">
        <v>43</v>
      </c>
    </row>
    <row r="22" spans="1:39" x14ac:dyDescent="0.25">
      <c r="A22">
        <v>142</v>
      </c>
      <c r="B22" t="s">
        <v>618</v>
      </c>
      <c r="C22" s="5">
        <v>42871</v>
      </c>
      <c r="D22" s="1">
        <v>0</v>
      </c>
      <c r="E22">
        <v>50</v>
      </c>
      <c r="F22" t="s">
        <v>46</v>
      </c>
      <c r="G22" t="s">
        <v>55</v>
      </c>
      <c r="H22" t="s">
        <v>97</v>
      </c>
      <c r="I22" t="s">
        <v>82</v>
      </c>
      <c r="J22" t="s">
        <v>57</v>
      </c>
      <c r="K22" t="s">
        <v>208</v>
      </c>
      <c r="L22" t="s">
        <v>93</v>
      </c>
      <c r="M22" t="s">
        <v>50</v>
      </c>
      <c r="O22" t="s">
        <v>11831</v>
      </c>
      <c r="P22" t="s">
        <v>170</v>
      </c>
      <c r="Q22" t="s">
        <v>620</v>
      </c>
      <c r="R22" t="s">
        <v>208</v>
      </c>
      <c r="S22" t="s">
        <v>93</v>
      </c>
      <c r="T22" t="s">
        <v>57</v>
      </c>
      <c r="U22" t="s">
        <v>11830</v>
      </c>
      <c r="V22" t="s">
        <v>621</v>
      </c>
      <c r="W22" t="s">
        <v>42</v>
      </c>
      <c r="X22" t="s">
        <v>42</v>
      </c>
      <c r="Y22" t="s">
        <v>42</v>
      </c>
      <c r="AM22" t="s">
        <v>43</v>
      </c>
    </row>
    <row r="23" spans="1:39" x14ac:dyDescent="0.25">
      <c r="A23">
        <v>143</v>
      </c>
      <c r="B23" t="s">
        <v>622</v>
      </c>
      <c r="C23" s="5">
        <v>43075</v>
      </c>
      <c r="D23" s="1">
        <v>0</v>
      </c>
      <c r="E23">
        <v>33</v>
      </c>
      <c r="F23" t="s">
        <v>46</v>
      </c>
      <c r="G23" t="s">
        <v>55</v>
      </c>
      <c r="H23" t="s">
        <v>624</v>
      </c>
      <c r="I23" t="s">
        <v>93</v>
      </c>
      <c r="J23" t="s">
        <v>57</v>
      </c>
      <c r="K23" t="s">
        <v>93</v>
      </c>
      <c r="L23" t="s">
        <v>93</v>
      </c>
      <c r="M23" t="s">
        <v>50</v>
      </c>
      <c r="O23" t="s">
        <v>11829</v>
      </c>
      <c r="P23" t="s">
        <v>166</v>
      </c>
      <c r="Q23" t="s">
        <v>70</v>
      </c>
      <c r="R23" t="s">
        <v>624</v>
      </c>
      <c r="S23" t="s">
        <v>93</v>
      </c>
      <c r="T23" t="s">
        <v>57</v>
      </c>
      <c r="U23" t="s">
        <v>11830</v>
      </c>
      <c r="V23" t="s">
        <v>625</v>
      </c>
      <c r="W23" t="s">
        <v>42</v>
      </c>
      <c r="Y23" t="s">
        <v>42</v>
      </c>
      <c r="Z23" t="s">
        <v>42</v>
      </c>
      <c r="AM23" t="s">
        <v>43</v>
      </c>
    </row>
    <row r="24" spans="1:39" x14ac:dyDescent="0.25">
      <c r="A24">
        <v>148</v>
      </c>
      <c r="B24" t="s">
        <v>639</v>
      </c>
      <c r="C24" s="5">
        <v>43045</v>
      </c>
      <c r="D24" s="1">
        <v>0</v>
      </c>
      <c r="E24">
        <v>52</v>
      </c>
      <c r="F24" t="s">
        <v>46</v>
      </c>
      <c r="G24" t="s">
        <v>55</v>
      </c>
      <c r="H24" t="s">
        <v>320</v>
      </c>
      <c r="I24" t="s">
        <v>49</v>
      </c>
      <c r="J24" t="s">
        <v>57</v>
      </c>
      <c r="K24" t="s">
        <v>320</v>
      </c>
      <c r="L24" t="s">
        <v>49</v>
      </c>
      <c r="M24" t="s">
        <v>70</v>
      </c>
      <c r="O24" t="s">
        <v>11829</v>
      </c>
      <c r="P24" t="s">
        <v>59</v>
      </c>
      <c r="Q24" t="s">
        <v>70</v>
      </c>
      <c r="R24" t="s">
        <v>320</v>
      </c>
      <c r="S24" t="s">
        <v>49</v>
      </c>
      <c r="T24" t="s">
        <v>57</v>
      </c>
      <c r="U24" t="s">
        <v>11830</v>
      </c>
      <c r="V24" t="s">
        <v>640</v>
      </c>
      <c r="W24" t="s">
        <v>42</v>
      </c>
      <c r="Y24" t="s">
        <v>42</v>
      </c>
      <c r="AM24" t="s">
        <v>43</v>
      </c>
    </row>
    <row r="25" spans="1:39" x14ac:dyDescent="0.25">
      <c r="A25">
        <v>153</v>
      </c>
      <c r="B25" t="s">
        <v>654</v>
      </c>
      <c r="C25" s="5">
        <v>42907</v>
      </c>
      <c r="D25" s="1">
        <v>0</v>
      </c>
      <c r="E25">
        <v>48</v>
      </c>
      <c r="F25" t="s">
        <v>54</v>
      </c>
      <c r="G25" t="s">
        <v>55</v>
      </c>
      <c r="H25" t="s">
        <v>273</v>
      </c>
      <c r="I25" t="s">
        <v>202</v>
      </c>
      <c r="J25" t="s">
        <v>57</v>
      </c>
      <c r="K25" t="s">
        <v>273</v>
      </c>
      <c r="L25" t="s">
        <v>202</v>
      </c>
      <c r="M25" t="s">
        <v>70</v>
      </c>
      <c r="O25" t="s">
        <v>11829</v>
      </c>
      <c r="P25" t="s">
        <v>59</v>
      </c>
      <c r="Q25" t="s">
        <v>70</v>
      </c>
      <c r="R25" t="s">
        <v>273</v>
      </c>
      <c r="S25" t="s">
        <v>202</v>
      </c>
      <c r="T25" t="s">
        <v>57</v>
      </c>
      <c r="U25" t="s">
        <v>11832</v>
      </c>
      <c r="V25" t="s">
        <v>656</v>
      </c>
      <c r="X25" t="s">
        <v>42</v>
      </c>
      <c r="AM25" t="s">
        <v>43</v>
      </c>
    </row>
    <row r="26" spans="1:39" x14ac:dyDescent="0.25">
      <c r="A26">
        <v>168</v>
      </c>
      <c r="B26" t="s">
        <v>700</v>
      </c>
      <c r="C26" s="5">
        <v>42775</v>
      </c>
      <c r="D26" s="1">
        <v>0</v>
      </c>
      <c r="E26">
        <v>45</v>
      </c>
      <c r="F26" t="s">
        <v>46</v>
      </c>
      <c r="G26" t="s">
        <v>55</v>
      </c>
      <c r="H26" t="s">
        <v>201</v>
      </c>
      <c r="I26" t="s">
        <v>202</v>
      </c>
      <c r="J26" t="s">
        <v>57</v>
      </c>
      <c r="K26" t="s">
        <v>201</v>
      </c>
      <c r="L26" t="s">
        <v>202</v>
      </c>
      <c r="M26" t="s">
        <v>70</v>
      </c>
      <c r="O26" t="s">
        <v>11829</v>
      </c>
      <c r="P26" t="s">
        <v>59</v>
      </c>
      <c r="Q26" t="s">
        <v>70</v>
      </c>
      <c r="R26" t="s">
        <v>201</v>
      </c>
      <c r="S26" t="s">
        <v>202</v>
      </c>
      <c r="T26" t="s">
        <v>57</v>
      </c>
      <c r="U26" t="s">
        <v>11830</v>
      </c>
      <c r="V26" t="s">
        <v>702</v>
      </c>
      <c r="Y26" t="s">
        <v>42</v>
      </c>
      <c r="Z26" t="s">
        <v>42</v>
      </c>
      <c r="AM26" t="s">
        <v>43</v>
      </c>
    </row>
    <row r="27" spans="1:39" x14ac:dyDescent="0.25">
      <c r="A27">
        <v>176</v>
      </c>
      <c r="B27" t="s">
        <v>730</v>
      </c>
      <c r="C27" s="5">
        <v>42942</v>
      </c>
      <c r="D27" s="1">
        <v>0</v>
      </c>
      <c r="E27">
        <v>44</v>
      </c>
      <c r="F27" t="s">
        <v>54</v>
      </c>
      <c r="G27" t="s">
        <v>732</v>
      </c>
      <c r="H27" t="s">
        <v>82</v>
      </c>
      <c r="I27" t="s">
        <v>82</v>
      </c>
      <c r="J27" t="s">
        <v>57</v>
      </c>
      <c r="K27" t="s">
        <v>82</v>
      </c>
      <c r="L27" t="s">
        <v>82</v>
      </c>
      <c r="M27" t="s">
        <v>50</v>
      </c>
      <c r="O27" t="s">
        <v>11831</v>
      </c>
      <c r="P27" t="s">
        <v>102</v>
      </c>
      <c r="Q27" t="s">
        <v>70</v>
      </c>
      <c r="R27" t="s">
        <v>82</v>
      </c>
      <c r="S27" t="s">
        <v>82</v>
      </c>
      <c r="T27" t="s">
        <v>57</v>
      </c>
      <c r="U27" t="s">
        <v>11830</v>
      </c>
      <c r="V27" t="s">
        <v>733</v>
      </c>
      <c r="AC27" t="s">
        <v>42</v>
      </c>
      <c r="AM27" t="s">
        <v>43</v>
      </c>
    </row>
    <row r="28" spans="1:39" x14ac:dyDescent="0.25">
      <c r="A28">
        <v>179</v>
      </c>
      <c r="B28" t="s">
        <v>740</v>
      </c>
      <c r="C28" s="5">
        <v>43087</v>
      </c>
      <c r="D28" s="1">
        <v>0</v>
      </c>
      <c r="E28">
        <v>32</v>
      </c>
      <c r="F28" t="s">
        <v>46</v>
      </c>
      <c r="G28" t="s">
        <v>55</v>
      </c>
      <c r="H28" t="s">
        <v>178</v>
      </c>
      <c r="I28" t="s">
        <v>82</v>
      </c>
      <c r="J28" t="s">
        <v>57</v>
      </c>
      <c r="K28" t="s">
        <v>178</v>
      </c>
      <c r="L28" t="s">
        <v>82</v>
      </c>
      <c r="M28" t="s">
        <v>70</v>
      </c>
      <c r="O28" t="s">
        <v>11829</v>
      </c>
      <c r="P28" t="s">
        <v>742</v>
      </c>
      <c r="Q28" t="s">
        <v>70</v>
      </c>
      <c r="R28" t="s">
        <v>178</v>
      </c>
      <c r="S28" t="s">
        <v>82</v>
      </c>
      <c r="T28" t="s">
        <v>57</v>
      </c>
      <c r="U28" t="s">
        <v>11830</v>
      </c>
      <c r="V28" t="s">
        <v>743</v>
      </c>
      <c r="X28" t="s">
        <v>42</v>
      </c>
      <c r="AA28" t="s">
        <v>42</v>
      </c>
      <c r="AE28" t="s">
        <v>42</v>
      </c>
      <c r="AJ28" t="s">
        <v>42</v>
      </c>
      <c r="AM28" t="s">
        <v>43</v>
      </c>
    </row>
    <row r="29" spans="1:39" x14ac:dyDescent="0.25">
      <c r="A29">
        <v>180</v>
      </c>
      <c r="B29" t="s">
        <v>744</v>
      </c>
      <c r="C29" s="5">
        <v>42896</v>
      </c>
      <c r="D29" s="1">
        <v>0</v>
      </c>
      <c r="E29">
        <v>54</v>
      </c>
      <c r="F29" t="s">
        <v>46</v>
      </c>
      <c r="G29" t="s">
        <v>55</v>
      </c>
      <c r="H29" t="s">
        <v>146</v>
      </c>
      <c r="I29" t="s">
        <v>49</v>
      </c>
      <c r="J29" t="s">
        <v>57</v>
      </c>
      <c r="K29" t="s">
        <v>146</v>
      </c>
      <c r="L29" t="s">
        <v>49</v>
      </c>
      <c r="M29" t="s">
        <v>70</v>
      </c>
      <c r="O29" t="s">
        <v>11829</v>
      </c>
      <c r="P29" t="s">
        <v>59</v>
      </c>
      <c r="Q29" t="s">
        <v>70</v>
      </c>
      <c r="R29" t="s">
        <v>146</v>
      </c>
      <c r="S29" t="s">
        <v>49</v>
      </c>
      <c r="T29" t="s">
        <v>57</v>
      </c>
      <c r="U29" t="s">
        <v>11830</v>
      </c>
      <c r="V29" t="s">
        <v>746</v>
      </c>
      <c r="AC29" t="s">
        <v>42</v>
      </c>
      <c r="AE29" t="s">
        <v>42</v>
      </c>
      <c r="AF29" t="s">
        <v>42</v>
      </c>
      <c r="AM29" t="s">
        <v>43</v>
      </c>
    </row>
    <row r="30" spans="1:39" x14ac:dyDescent="0.25">
      <c r="A30">
        <v>183</v>
      </c>
      <c r="B30" t="s">
        <v>754</v>
      </c>
      <c r="C30" s="5">
        <v>42778</v>
      </c>
      <c r="D30" s="1">
        <v>0</v>
      </c>
      <c r="E30">
        <v>31</v>
      </c>
      <c r="F30" t="s">
        <v>46</v>
      </c>
      <c r="G30" t="s">
        <v>55</v>
      </c>
      <c r="H30" t="s">
        <v>92</v>
      </c>
      <c r="I30" t="s">
        <v>93</v>
      </c>
      <c r="J30" t="s">
        <v>57</v>
      </c>
      <c r="K30" t="s">
        <v>460</v>
      </c>
      <c r="L30" t="s">
        <v>93</v>
      </c>
      <c r="M30" t="s">
        <v>34</v>
      </c>
      <c r="N30" t="s">
        <v>756</v>
      </c>
      <c r="O30" t="s">
        <v>11829</v>
      </c>
      <c r="P30" t="s">
        <v>59</v>
      </c>
      <c r="Q30" t="s">
        <v>287</v>
      </c>
      <c r="R30" t="s">
        <v>460</v>
      </c>
      <c r="S30" t="s">
        <v>93</v>
      </c>
      <c r="T30" t="s">
        <v>57</v>
      </c>
      <c r="U30" t="s">
        <v>11830</v>
      </c>
      <c r="V30" t="s">
        <v>757</v>
      </c>
      <c r="W30" t="s">
        <v>42</v>
      </c>
      <c r="Y30" t="s">
        <v>42</v>
      </c>
      <c r="Z30" t="s">
        <v>42</v>
      </c>
      <c r="AM30" t="s">
        <v>43</v>
      </c>
    </row>
    <row r="31" spans="1:39" x14ac:dyDescent="0.25">
      <c r="A31">
        <v>187</v>
      </c>
      <c r="B31" t="s">
        <v>770</v>
      </c>
      <c r="C31" s="5">
        <v>42942</v>
      </c>
      <c r="D31" s="1">
        <v>0</v>
      </c>
      <c r="E31">
        <v>31</v>
      </c>
      <c r="F31" t="s">
        <v>54</v>
      </c>
      <c r="G31" t="s">
        <v>55</v>
      </c>
      <c r="H31" t="s">
        <v>503</v>
      </c>
      <c r="I31" t="s">
        <v>82</v>
      </c>
      <c r="J31" t="s">
        <v>57</v>
      </c>
      <c r="K31" t="s">
        <v>503</v>
      </c>
      <c r="L31" t="s">
        <v>82</v>
      </c>
      <c r="M31" t="s">
        <v>70</v>
      </c>
      <c r="O31" t="s">
        <v>11829</v>
      </c>
      <c r="P31" t="s">
        <v>456</v>
      </c>
      <c r="Q31" t="s">
        <v>70</v>
      </c>
      <c r="R31" t="s">
        <v>503</v>
      </c>
      <c r="S31" t="s">
        <v>82</v>
      </c>
      <c r="T31" t="s">
        <v>57</v>
      </c>
      <c r="U31" t="s">
        <v>11830</v>
      </c>
      <c r="V31" t="s">
        <v>771</v>
      </c>
      <c r="X31" t="s">
        <v>42</v>
      </c>
      <c r="Y31" t="s">
        <v>42</v>
      </c>
      <c r="Z31" t="s">
        <v>42</v>
      </c>
      <c r="AC31" t="s">
        <v>42</v>
      </c>
      <c r="AE31" t="s">
        <v>42</v>
      </c>
      <c r="AF31" t="s">
        <v>42</v>
      </c>
      <c r="AM31" t="s">
        <v>43</v>
      </c>
    </row>
    <row r="32" spans="1:39" x14ac:dyDescent="0.25">
      <c r="A32">
        <v>189</v>
      </c>
      <c r="B32" t="s">
        <v>775</v>
      </c>
      <c r="C32" s="5">
        <v>43066</v>
      </c>
      <c r="D32" s="1">
        <v>0</v>
      </c>
      <c r="E32">
        <v>63</v>
      </c>
      <c r="F32" t="s">
        <v>46</v>
      </c>
      <c r="G32" t="s">
        <v>55</v>
      </c>
      <c r="H32" t="s">
        <v>777</v>
      </c>
      <c r="I32" t="s">
        <v>82</v>
      </c>
      <c r="J32" t="s">
        <v>57</v>
      </c>
      <c r="K32" t="s">
        <v>777</v>
      </c>
      <c r="L32" t="s">
        <v>82</v>
      </c>
      <c r="M32" t="s">
        <v>70</v>
      </c>
      <c r="O32" t="s">
        <v>11829</v>
      </c>
      <c r="P32" t="s">
        <v>59</v>
      </c>
      <c r="Q32" t="s">
        <v>70</v>
      </c>
      <c r="R32" t="s">
        <v>777</v>
      </c>
      <c r="S32" t="s">
        <v>82</v>
      </c>
      <c r="T32" t="s">
        <v>57</v>
      </c>
      <c r="U32" t="s">
        <v>11830</v>
      </c>
      <c r="V32" t="s">
        <v>778</v>
      </c>
      <c r="W32" t="s">
        <v>42</v>
      </c>
      <c r="Y32" t="s">
        <v>42</v>
      </c>
      <c r="AF32" t="s">
        <v>42</v>
      </c>
      <c r="AM32" t="s">
        <v>43</v>
      </c>
    </row>
    <row r="33" spans="1:39" x14ac:dyDescent="0.25">
      <c r="A33">
        <v>192</v>
      </c>
      <c r="B33" t="s">
        <v>785</v>
      </c>
      <c r="C33" s="5">
        <v>43085</v>
      </c>
      <c r="D33" s="1">
        <v>0</v>
      </c>
      <c r="E33">
        <v>38</v>
      </c>
      <c r="F33" t="s">
        <v>46</v>
      </c>
      <c r="G33" t="s">
        <v>55</v>
      </c>
      <c r="H33" t="s">
        <v>132</v>
      </c>
      <c r="I33" t="s">
        <v>93</v>
      </c>
      <c r="J33" t="s">
        <v>57</v>
      </c>
      <c r="K33" t="s">
        <v>132</v>
      </c>
      <c r="L33" t="s">
        <v>93</v>
      </c>
      <c r="M33" t="s">
        <v>70</v>
      </c>
      <c r="O33" t="s">
        <v>11829</v>
      </c>
      <c r="P33" t="s">
        <v>166</v>
      </c>
      <c r="Q33" t="s">
        <v>70</v>
      </c>
      <c r="R33" t="s">
        <v>132</v>
      </c>
      <c r="S33" t="s">
        <v>93</v>
      </c>
      <c r="T33" t="s">
        <v>57</v>
      </c>
      <c r="U33" t="s">
        <v>11830</v>
      </c>
      <c r="V33" t="s">
        <v>787</v>
      </c>
      <c r="W33" t="s">
        <v>42</v>
      </c>
      <c r="Y33" t="s">
        <v>42</v>
      </c>
      <c r="AA33" t="s">
        <v>42</v>
      </c>
      <c r="AC33" t="s">
        <v>42</v>
      </c>
      <c r="AE33" t="s">
        <v>42</v>
      </c>
      <c r="AG33" t="s">
        <v>42</v>
      </c>
      <c r="AM33" t="s">
        <v>43</v>
      </c>
    </row>
    <row r="34" spans="1:39" x14ac:dyDescent="0.25">
      <c r="A34">
        <v>199</v>
      </c>
      <c r="B34" t="s">
        <v>807</v>
      </c>
      <c r="C34" s="5">
        <v>42744</v>
      </c>
      <c r="D34" s="1">
        <v>0</v>
      </c>
      <c r="E34">
        <v>39</v>
      </c>
      <c r="F34" t="s">
        <v>46</v>
      </c>
      <c r="G34" t="s">
        <v>106</v>
      </c>
      <c r="H34" t="s">
        <v>208</v>
      </c>
      <c r="I34" t="s">
        <v>93</v>
      </c>
      <c r="J34" t="s">
        <v>57</v>
      </c>
      <c r="K34" t="s">
        <v>151</v>
      </c>
      <c r="L34" t="s">
        <v>93</v>
      </c>
      <c r="M34" t="s">
        <v>50</v>
      </c>
      <c r="O34" t="s">
        <v>11829</v>
      </c>
      <c r="P34" t="s">
        <v>59</v>
      </c>
      <c r="Q34" t="s">
        <v>70</v>
      </c>
      <c r="R34" t="s">
        <v>208</v>
      </c>
      <c r="S34" t="s">
        <v>93</v>
      </c>
      <c r="T34" t="s">
        <v>57</v>
      </c>
      <c r="U34" t="s">
        <v>11830</v>
      </c>
      <c r="V34" t="s">
        <v>809</v>
      </c>
      <c r="W34" t="s">
        <v>42</v>
      </c>
      <c r="X34" t="s">
        <v>42</v>
      </c>
      <c r="AA34" t="s">
        <v>42</v>
      </c>
      <c r="AE34" t="s">
        <v>42</v>
      </c>
      <c r="AM34" t="s">
        <v>43</v>
      </c>
    </row>
    <row r="35" spans="1:39" x14ac:dyDescent="0.25">
      <c r="A35">
        <v>209</v>
      </c>
      <c r="B35" t="s">
        <v>837</v>
      </c>
      <c r="C35" s="5">
        <v>42824</v>
      </c>
      <c r="D35" s="1">
        <v>0</v>
      </c>
      <c r="E35">
        <v>59</v>
      </c>
      <c r="F35" t="s">
        <v>54</v>
      </c>
      <c r="G35" t="s">
        <v>55</v>
      </c>
      <c r="H35" t="s">
        <v>525</v>
      </c>
      <c r="I35" t="s">
        <v>93</v>
      </c>
      <c r="J35" t="s">
        <v>57</v>
      </c>
      <c r="K35" t="s">
        <v>525</v>
      </c>
      <c r="L35" t="s">
        <v>93</v>
      </c>
      <c r="M35" t="s">
        <v>70</v>
      </c>
      <c r="O35" t="s">
        <v>11829</v>
      </c>
      <c r="P35" t="s">
        <v>59</v>
      </c>
      <c r="Q35" t="s">
        <v>70</v>
      </c>
      <c r="R35" t="s">
        <v>525</v>
      </c>
      <c r="S35" t="s">
        <v>93</v>
      </c>
      <c r="T35" t="s">
        <v>57</v>
      </c>
      <c r="U35" t="s">
        <v>11830</v>
      </c>
      <c r="V35" t="s">
        <v>839</v>
      </c>
      <c r="W35" t="s">
        <v>42</v>
      </c>
      <c r="Y35" t="s">
        <v>42</v>
      </c>
      <c r="AA35" t="s">
        <v>42</v>
      </c>
      <c r="AM35" t="s">
        <v>43</v>
      </c>
    </row>
    <row r="36" spans="1:39" x14ac:dyDescent="0.25">
      <c r="A36">
        <v>215</v>
      </c>
      <c r="B36" t="s">
        <v>857</v>
      </c>
      <c r="C36" s="5">
        <v>43096</v>
      </c>
      <c r="D36" s="1">
        <v>0</v>
      </c>
      <c r="E36">
        <v>39</v>
      </c>
      <c r="F36" t="s">
        <v>54</v>
      </c>
      <c r="G36" t="s">
        <v>55</v>
      </c>
      <c r="H36" t="s">
        <v>305</v>
      </c>
      <c r="I36" t="s">
        <v>93</v>
      </c>
      <c r="J36" t="s">
        <v>57</v>
      </c>
      <c r="K36" t="s">
        <v>305</v>
      </c>
      <c r="L36" t="s">
        <v>93</v>
      </c>
      <c r="M36" t="s">
        <v>70</v>
      </c>
      <c r="O36" t="s">
        <v>11831</v>
      </c>
      <c r="P36" t="s">
        <v>350</v>
      </c>
      <c r="Q36" t="s">
        <v>70</v>
      </c>
      <c r="R36" t="s">
        <v>305</v>
      </c>
      <c r="S36" t="s">
        <v>93</v>
      </c>
      <c r="T36" t="s">
        <v>57</v>
      </c>
      <c r="U36" t="s">
        <v>11830</v>
      </c>
      <c r="V36" t="s">
        <v>859</v>
      </c>
      <c r="W36" t="s">
        <v>42</v>
      </c>
      <c r="Y36" t="s">
        <v>42</v>
      </c>
      <c r="Z36" t="s">
        <v>42</v>
      </c>
      <c r="AM36" t="s">
        <v>43</v>
      </c>
    </row>
    <row r="37" spans="1:39" x14ac:dyDescent="0.25">
      <c r="A37">
        <v>222</v>
      </c>
      <c r="B37" t="s">
        <v>876</v>
      </c>
      <c r="C37" s="5">
        <v>43015</v>
      </c>
      <c r="D37" s="1">
        <v>0</v>
      </c>
      <c r="E37">
        <v>52</v>
      </c>
      <c r="F37" t="s">
        <v>46</v>
      </c>
      <c r="G37" t="s">
        <v>55</v>
      </c>
      <c r="H37" t="s">
        <v>101</v>
      </c>
      <c r="I37" t="s">
        <v>101</v>
      </c>
      <c r="J37" t="s">
        <v>57</v>
      </c>
      <c r="K37" t="s">
        <v>101</v>
      </c>
      <c r="L37" t="s">
        <v>101</v>
      </c>
      <c r="M37" t="s">
        <v>70</v>
      </c>
      <c r="O37" t="s">
        <v>11831</v>
      </c>
      <c r="P37" t="s">
        <v>350</v>
      </c>
      <c r="Q37" t="s">
        <v>70</v>
      </c>
      <c r="R37" t="s">
        <v>101</v>
      </c>
      <c r="S37" t="s">
        <v>101</v>
      </c>
      <c r="T37" t="s">
        <v>57</v>
      </c>
      <c r="U37" t="s">
        <v>11830</v>
      </c>
      <c r="V37" t="s">
        <v>878</v>
      </c>
      <c r="W37" t="s">
        <v>42</v>
      </c>
      <c r="Y37" t="s">
        <v>42</v>
      </c>
      <c r="AM37" t="s">
        <v>43</v>
      </c>
    </row>
    <row r="38" spans="1:39" x14ac:dyDescent="0.25">
      <c r="A38">
        <v>225</v>
      </c>
      <c r="B38" t="s">
        <v>887</v>
      </c>
      <c r="C38" s="5">
        <v>43034</v>
      </c>
      <c r="D38" s="1">
        <v>0</v>
      </c>
      <c r="E38">
        <v>33</v>
      </c>
      <c r="F38" t="s">
        <v>46</v>
      </c>
      <c r="G38" t="s">
        <v>55</v>
      </c>
      <c r="H38" t="s">
        <v>889</v>
      </c>
      <c r="I38" t="s">
        <v>202</v>
      </c>
      <c r="J38" t="s">
        <v>57</v>
      </c>
      <c r="K38" t="s">
        <v>208</v>
      </c>
      <c r="L38" t="s">
        <v>93</v>
      </c>
      <c r="M38" t="s">
        <v>50</v>
      </c>
      <c r="O38" t="s">
        <v>11829</v>
      </c>
      <c r="P38" t="s">
        <v>59</v>
      </c>
      <c r="Q38" t="s">
        <v>890</v>
      </c>
      <c r="R38" t="s">
        <v>889</v>
      </c>
      <c r="S38" t="s">
        <v>202</v>
      </c>
      <c r="T38" t="s">
        <v>57</v>
      </c>
      <c r="U38" t="s">
        <v>11830</v>
      </c>
      <c r="V38" t="s">
        <v>891</v>
      </c>
      <c r="W38" t="s">
        <v>42</v>
      </c>
      <c r="X38" t="s">
        <v>42</v>
      </c>
      <c r="Y38" t="s">
        <v>42</v>
      </c>
      <c r="AE38" t="s">
        <v>42</v>
      </c>
      <c r="AM38" t="s">
        <v>43</v>
      </c>
    </row>
    <row r="39" spans="1:39" x14ac:dyDescent="0.25">
      <c r="A39">
        <v>227</v>
      </c>
      <c r="B39" t="s">
        <v>894</v>
      </c>
      <c r="C39" s="5">
        <v>42973</v>
      </c>
      <c r="D39" s="1">
        <v>0</v>
      </c>
      <c r="E39">
        <v>36</v>
      </c>
      <c r="F39" t="s">
        <v>46</v>
      </c>
      <c r="G39" t="s">
        <v>55</v>
      </c>
      <c r="H39" t="s">
        <v>896</v>
      </c>
      <c r="I39" t="s">
        <v>82</v>
      </c>
      <c r="J39" t="s">
        <v>57</v>
      </c>
      <c r="K39" t="s">
        <v>896</v>
      </c>
      <c r="L39" t="s">
        <v>82</v>
      </c>
      <c r="M39" t="s">
        <v>70</v>
      </c>
      <c r="O39" t="s">
        <v>11829</v>
      </c>
      <c r="P39" t="s">
        <v>59</v>
      </c>
      <c r="Q39" t="s">
        <v>70</v>
      </c>
      <c r="R39" t="s">
        <v>896</v>
      </c>
      <c r="S39" t="s">
        <v>82</v>
      </c>
      <c r="T39" t="s">
        <v>57</v>
      </c>
      <c r="U39" t="s">
        <v>11830</v>
      </c>
      <c r="V39" t="s">
        <v>897</v>
      </c>
      <c r="X39" t="s">
        <v>42</v>
      </c>
      <c r="Y39" t="s">
        <v>42</v>
      </c>
      <c r="AM39" t="s">
        <v>43</v>
      </c>
    </row>
    <row r="40" spans="1:39" x14ac:dyDescent="0.25">
      <c r="A40">
        <v>230</v>
      </c>
      <c r="B40" t="s">
        <v>904</v>
      </c>
      <c r="C40" s="5">
        <v>42995</v>
      </c>
      <c r="D40" s="1">
        <v>0</v>
      </c>
      <c r="E40">
        <v>41</v>
      </c>
      <c r="F40" t="s">
        <v>46</v>
      </c>
      <c r="G40" t="s">
        <v>55</v>
      </c>
      <c r="H40" t="s">
        <v>320</v>
      </c>
      <c r="I40" t="s">
        <v>49</v>
      </c>
      <c r="J40" t="s">
        <v>57</v>
      </c>
      <c r="K40" t="s">
        <v>320</v>
      </c>
      <c r="L40" t="s">
        <v>49</v>
      </c>
      <c r="M40" t="s">
        <v>70</v>
      </c>
      <c r="O40" t="s">
        <v>11831</v>
      </c>
      <c r="P40" t="s">
        <v>170</v>
      </c>
      <c r="Q40" t="s">
        <v>70</v>
      </c>
      <c r="R40" t="s">
        <v>320</v>
      </c>
      <c r="S40" t="s">
        <v>49</v>
      </c>
      <c r="T40" t="s">
        <v>57</v>
      </c>
      <c r="U40" t="s">
        <v>11830</v>
      </c>
      <c r="V40" t="s">
        <v>906</v>
      </c>
      <c r="W40" t="s">
        <v>42</v>
      </c>
      <c r="Y40" t="s">
        <v>42</v>
      </c>
      <c r="Z40" t="s">
        <v>42</v>
      </c>
      <c r="AE40" t="s">
        <v>42</v>
      </c>
      <c r="AM40" t="s">
        <v>43</v>
      </c>
    </row>
    <row r="41" spans="1:39" x14ac:dyDescent="0.25">
      <c r="A41">
        <v>232</v>
      </c>
      <c r="B41" t="s">
        <v>911</v>
      </c>
      <c r="C41" s="5">
        <v>42796</v>
      </c>
      <c r="D41" s="1">
        <v>0</v>
      </c>
      <c r="E41">
        <v>54</v>
      </c>
      <c r="F41" t="s">
        <v>46</v>
      </c>
      <c r="G41" t="s">
        <v>47</v>
      </c>
      <c r="H41" t="s">
        <v>82</v>
      </c>
      <c r="I41" t="s">
        <v>82</v>
      </c>
      <c r="J41" t="s">
        <v>57</v>
      </c>
      <c r="K41" t="s">
        <v>664</v>
      </c>
      <c r="L41" t="s">
        <v>82</v>
      </c>
      <c r="M41" t="s">
        <v>34</v>
      </c>
      <c r="O41" t="s">
        <v>11829</v>
      </c>
      <c r="P41" t="s">
        <v>59</v>
      </c>
      <c r="Q41" t="s">
        <v>287</v>
      </c>
      <c r="R41" t="s">
        <v>664</v>
      </c>
      <c r="S41" t="s">
        <v>82</v>
      </c>
      <c r="T41" t="s">
        <v>57</v>
      </c>
      <c r="U41" t="s">
        <v>11830</v>
      </c>
      <c r="V41" t="s">
        <v>913</v>
      </c>
      <c r="Y41" t="s">
        <v>42</v>
      </c>
      <c r="Z41" t="s">
        <v>42</v>
      </c>
      <c r="AC41" t="s">
        <v>42</v>
      </c>
      <c r="AM41" t="s">
        <v>43</v>
      </c>
    </row>
    <row r="42" spans="1:39" x14ac:dyDescent="0.25">
      <c r="A42">
        <v>238</v>
      </c>
      <c r="B42" t="s">
        <v>929</v>
      </c>
      <c r="C42" s="5">
        <v>42903</v>
      </c>
      <c r="D42" s="1">
        <v>0</v>
      </c>
      <c r="E42">
        <v>30</v>
      </c>
      <c r="F42" t="s">
        <v>46</v>
      </c>
      <c r="G42" t="s">
        <v>55</v>
      </c>
      <c r="H42" t="s">
        <v>101</v>
      </c>
      <c r="I42" t="s">
        <v>101</v>
      </c>
      <c r="J42" t="s">
        <v>57</v>
      </c>
      <c r="K42" t="s">
        <v>101</v>
      </c>
      <c r="L42" t="s">
        <v>101</v>
      </c>
      <c r="M42" t="s">
        <v>34</v>
      </c>
      <c r="N42" t="s">
        <v>931</v>
      </c>
      <c r="O42" t="s">
        <v>11829</v>
      </c>
      <c r="P42" t="s">
        <v>59</v>
      </c>
      <c r="Q42" t="s">
        <v>270</v>
      </c>
      <c r="R42" t="s">
        <v>101</v>
      </c>
      <c r="S42" t="s">
        <v>101</v>
      </c>
      <c r="T42" t="s">
        <v>57</v>
      </c>
      <c r="U42" t="s">
        <v>11830</v>
      </c>
      <c r="V42" t="s">
        <v>932</v>
      </c>
      <c r="X42" t="s">
        <v>42</v>
      </c>
      <c r="Y42" t="s">
        <v>42</v>
      </c>
      <c r="AC42" t="s">
        <v>42</v>
      </c>
      <c r="AM42" t="s">
        <v>43</v>
      </c>
    </row>
    <row r="43" spans="1:39" x14ac:dyDescent="0.25">
      <c r="A43">
        <v>245</v>
      </c>
      <c r="B43" t="s">
        <v>953</v>
      </c>
      <c r="C43" s="5">
        <v>42888</v>
      </c>
      <c r="D43" s="1">
        <v>0</v>
      </c>
      <c r="E43">
        <v>26</v>
      </c>
      <c r="F43" t="s">
        <v>46</v>
      </c>
      <c r="G43" t="s">
        <v>55</v>
      </c>
      <c r="H43" t="s">
        <v>87</v>
      </c>
      <c r="I43" t="s">
        <v>82</v>
      </c>
      <c r="J43" t="s">
        <v>57</v>
      </c>
      <c r="K43" t="s">
        <v>87</v>
      </c>
      <c r="L43" t="s">
        <v>82</v>
      </c>
      <c r="M43" t="s">
        <v>70</v>
      </c>
      <c r="O43" t="s">
        <v>11829</v>
      </c>
      <c r="P43" t="s">
        <v>59</v>
      </c>
      <c r="Q43" t="s">
        <v>70</v>
      </c>
      <c r="R43" t="s">
        <v>87</v>
      </c>
      <c r="S43" t="s">
        <v>82</v>
      </c>
      <c r="T43" t="s">
        <v>57</v>
      </c>
      <c r="U43" t="s">
        <v>11830</v>
      </c>
      <c r="V43" t="s">
        <v>955</v>
      </c>
      <c r="X43" t="s">
        <v>42</v>
      </c>
      <c r="Y43" t="s">
        <v>42</v>
      </c>
      <c r="AM43" t="s">
        <v>43</v>
      </c>
    </row>
    <row r="44" spans="1:39" x14ac:dyDescent="0.25">
      <c r="A44">
        <v>247</v>
      </c>
      <c r="B44" t="s">
        <v>959</v>
      </c>
      <c r="C44" s="5">
        <v>42833</v>
      </c>
      <c r="D44" s="1">
        <v>0</v>
      </c>
      <c r="E44">
        <v>47</v>
      </c>
      <c r="F44" t="s">
        <v>46</v>
      </c>
      <c r="G44" t="s">
        <v>55</v>
      </c>
      <c r="H44" t="s">
        <v>341</v>
      </c>
      <c r="I44" t="s">
        <v>101</v>
      </c>
      <c r="J44" t="s">
        <v>57</v>
      </c>
      <c r="K44" t="s">
        <v>341</v>
      </c>
      <c r="L44" t="s">
        <v>101</v>
      </c>
      <c r="M44" t="s">
        <v>70</v>
      </c>
      <c r="O44" t="s">
        <v>11831</v>
      </c>
      <c r="P44" t="s">
        <v>961</v>
      </c>
      <c r="Q44" t="s">
        <v>70</v>
      </c>
      <c r="R44" t="s">
        <v>341</v>
      </c>
      <c r="S44" t="s">
        <v>101</v>
      </c>
      <c r="T44" t="s">
        <v>57</v>
      </c>
      <c r="U44" t="s">
        <v>11830</v>
      </c>
      <c r="V44" t="s">
        <v>962</v>
      </c>
      <c r="AF44" t="s">
        <v>42</v>
      </c>
      <c r="AM44" t="s">
        <v>43</v>
      </c>
    </row>
    <row r="45" spans="1:39" x14ac:dyDescent="0.25">
      <c r="A45">
        <v>248</v>
      </c>
      <c r="B45" t="s">
        <v>963</v>
      </c>
      <c r="C45" s="5">
        <v>42847</v>
      </c>
      <c r="D45" s="1">
        <v>0</v>
      </c>
      <c r="E45">
        <v>37</v>
      </c>
      <c r="F45" t="s">
        <v>46</v>
      </c>
      <c r="G45" t="s">
        <v>55</v>
      </c>
      <c r="H45" t="s">
        <v>496</v>
      </c>
      <c r="I45" t="s">
        <v>101</v>
      </c>
      <c r="J45" t="s">
        <v>57</v>
      </c>
      <c r="K45" t="s">
        <v>496</v>
      </c>
      <c r="L45" t="s">
        <v>101</v>
      </c>
      <c r="M45" t="s">
        <v>70</v>
      </c>
      <c r="O45" t="s">
        <v>11829</v>
      </c>
      <c r="P45" t="s">
        <v>59</v>
      </c>
      <c r="Q45" t="s">
        <v>70</v>
      </c>
      <c r="R45" t="s">
        <v>496</v>
      </c>
      <c r="S45" t="s">
        <v>101</v>
      </c>
      <c r="T45" t="s">
        <v>57</v>
      </c>
      <c r="U45" t="s">
        <v>11830</v>
      </c>
      <c r="V45" t="s">
        <v>342</v>
      </c>
      <c r="W45" t="s">
        <v>42</v>
      </c>
      <c r="AM45" t="s">
        <v>43</v>
      </c>
    </row>
    <row r="46" spans="1:39" x14ac:dyDescent="0.25">
      <c r="A46">
        <v>253</v>
      </c>
      <c r="B46" t="s">
        <v>977</v>
      </c>
      <c r="C46" s="5">
        <v>42771</v>
      </c>
      <c r="D46" s="1">
        <v>0</v>
      </c>
      <c r="E46">
        <v>55</v>
      </c>
      <c r="F46" t="s">
        <v>46</v>
      </c>
      <c r="G46" t="s">
        <v>55</v>
      </c>
      <c r="H46" t="s">
        <v>320</v>
      </c>
      <c r="I46" t="s">
        <v>49</v>
      </c>
      <c r="J46" t="s">
        <v>57</v>
      </c>
      <c r="K46" t="s">
        <v>320</v>
      </c>
      <c r="L46" t="s">
        <v>49</v>
      </c>
      <c r="M46" t="s">
        <v>70</v>
      </c>
      <c r="O46" t="s">
        <v>11829</v>
      </c>
      <c r="P46" t="s">
        <v>59</v>
      </c>
      <c r="Q46" t="s">
        <v>70</v>
      </c>
      <c r="R46" t="s">
        <v>320</v>
      </c>
      <c r="S46" t="s">
        <v>49</v>
      </c>
      <c r="T46" t="s">
        <v>57</v>
      </c>
      <c r="U46" t="s">
        <v>11830</v>
      </c>
      <c r="V46" t="s">
        <v>979</v>
      </c>
      <c r="W46" t="s">
        <v>42</v>
      </c>
      <c r="AC46" t="s">
        <v>42</v>
      </c>
      <c r="AM46" t="s">
        <v>43</v>
      </c>
    </row>
    <row r="47" spans="1:39" x14ac:dyDescent="0.25">
      <c r="A47">
        <v>258</v>
      </c>
      <c r="B47" t="s">
        <v>995</v>
      </c>
      <c r="C47" s="5">
        <v>42875</v>
      </c>
      <c r="D47" s="1">
        <v>0</v>
      </c>
      <c r="E47">
        <v>51</v>
      </c>
      <c r="F47" t="s">
        <v>46</v>
      </c>
      <c r="G47" t="s">
        <v>47</v>
      </c>
      <c r="H47" t="s">
        <v>146</v>
      </c>
      <c r="I47" t="s">
        <v>49</v>
      </c>
      <c r="J47" t="s">
        <v>57</v>
      </c>
      <c r="K47" t="s">
        <v>146</v>
      </c>
      <c r="L47" t="s">
        <v>49</v>
      </c>
      <c r="M47" t="s">
        <v>50</v>
      </c>
      <c r="O47" t="s">
        <v>11829</v>
      </c>
      <c r="P47" t="s">
        <v>59</v>
      </c>
      <c r="Q47" t="s">
        <v>34</v>
      </c>
      <c r="R47" t="s">
        <v>146</v>
      </c>
      <c r="S47" t="s">
        <v>49</v>
      </c>
      <c r="T47" t="s">
        <v>57</v>
      </c>
      <c r="U47" t="s">
        <v>11830</v>
      </c>
      <c r="V47" t="s">
        <v>997</v>
      </c>
      <c r="Y47" t="s">
        <v>42</v>
      </c>
      <c r="Z47" t="s">
        <v>42</v>
      </c>
      <c r="AC47" t="s">
        <v>42</v>
      </c>
      <c r="AK47" t="s">
        <v>998</v>
      </c>
      <c r="AM47" t="s">
        <v>43</v>
      </c>
    </row>
    <row r="48" spans="1:39" x14ac:dyDescent="0.25">
      <c r="A48">
        <v>265</v>
      </c>
      <c r="B48" t="s">
        <v>1017</v>
      </c>
      <c r="C48" s="5">
        <v>43054</v>
      </c>
      <c r="D48" s="1">
        <v>0</v>
      </c>
      <c r="E48">
        <v>51</v>
      </c>
      <c r="F48" t="s">
        <v>46</v>
      </c>
      <c r="G48" t="s">
        <v>55</v>
      </c>
      <c r="H48" t="s">
        <v>82</v>
      </c>
      <c r="I48" t="s">
        <v>82</v>
      </c>
      <c r="J48" t="s">
        <v>57</v>
      </c>
      <c r="K48" t="s">
        <v>82</v>
      </c>
      <c r="L48" t="s">
        <v>82</v>
      </c>
      <c r="M48" t="s">
        <v>34</v>
      </c>
      <c r="N48" t="s">
        <v>1019</v>
      </c>
      <c r="O48" t="s">
        <v>11829</v>
      </c>
      <c r="P48" t="s">
        <v>59</v>
      </c>
      <c r="Q48" t="s">
        <v>287</v>
      </c>
      <c r="R48" t="s">
        <v>82</v>
      </c>
      <c r="S48" t="s">
        <v>82</v>
      </c>
      <c r="T48" t="s">
        <v>57</v>
      </c>
      <c r="U48" t="s">
        <v>11830</v>
      </c>
      <c r="V48" t="s">
        <v>1020</v>
      </c>
      <c r="W48" t="s">
        <v>42</v>
      </c>
      <c r="X48" t="s">
        <v>42</v>
      </c>
      <c r="Y48" t="s">
        <v>42</v>
      </c>
      <c r="AC48" t="s">
        <v>42</v>
      </c>
      <c r="AM48" t="s">
        <v>43</v>
      </c>
    </row>
    <row r="49" spans="1:39" x14ac:dyDescent="0.25">
      <c r="A49">
        <v>268</v>
      </c>
      <c r="B49" t="s">
        <v>1027</v>
      </c>
      <c r="C49" s="5">
        <v>43036</v>
      </c>
      <c r="D49" s="1">
        <v>0</v>
      </c>
      <c r="E49">
        <v>22</v>
      </c>
      <c r="F49" t="s">
        <v>54</v>
      </c>
      <c r="G49" t="s">
        <v>55</v>
      </c>
      <c r="H49" t="s">
        <v>87</v>
      </c>
      <c r="I49" t="s">
        <v>82</v>
      </c>
      <c r="J49" t="s">
        <v>57</v>
      </c>
      <c r="K49" t="s">
        <v>82</v>
      </c>
      <c r="L49" t="s">
        <v>82</v>
      </c>
      <c r="M49" t="s">
        <v>50</v>
      </c>
      <c r="O49" t="s">
        <v>11829</v>
      </c>
      <c r="P49" t="s">
        <v>59</v>
      </c>
      <c r="Q49" t="s">
        <v>70</v>
      </c>
      <c r="R49" t="s">
        <v>87</v>
      </c>
      <c r="S49" t="s">
        <v>82</v>
      </c>
      <c r="T49" t="s">
        <v>57</v>
      </c>
      <c r="U49" t="s">
        <v>11830</v>
      </c>
      <c r="V49" t="s">
        <v>1029</v>
      </c>
      <c r="W49" t="s">
        <v>42</v>
      </c>
      <c r="X49" t="s">
        <v>42</v>
      </c>
      <c r="AC49" t="s">
        <v>42</v>
      </c>
      <c r="AM49" t="s">
        <v>43</v>
      </c>
    </row>
    <row r="50" spans="1:39" x14ac:dyDescent="0.25">
      <c r="A50">
        <v>269</v>
      </c>
      <c r="B50" t="s">
        <v>1030</v>
      </c>
      <c r="C50" s="5">
        <v>42751</v>
      </c>
      <c r="D50" s="1">
        <v>0</v>
      </c>
      <c r="E50">
        <v>43</v>
      </c>
      <c r="F50" t="s">
        <v>54</v>
      </c>
      <c r="G50" t="s">
        <v>106</v>
      </c>
      <c r="H50" t="s">
        <v>178</v>
      </c>
      <c r="I50" t="s">
        <v>82</v>
      </c>
      <c r="J50" t="s">
        <v>57</v>
      </c>
      <c r="K50" t="s">
        <v>178</v>
      </c>
      <c r="L50" t="s">
        <v>82</v>
      </c>
      <c r="M50" t="s">
        <v>50</v>
      </c>
      <c r="O50" t="s">
        <v>11829</v>
      </c>
      <c r="P50" t="s">
        <v>59</v>
      </c>
      <c r="Q50" t="s">
        <v>70</v>
      </c>
      <c r="R50" t="s">
        <v>178</v>
      </c>
      <c r="S50" t="s">
        <v>82</v>
      </c>
      <c r="T50" t="s">
        <v>57</v>
      </c>
      <c r="U50" t="s">
        <v>11830</v>
      </c>
      <c r="V50" t="s">
        <v>1032</v>
      </c>
      <c r="W50" t="s">
        <v>42</v>
      </c>
      <c r="X50" t="s">
        <v>42</v>
      </c>
      <c r="Y50" t="s">
        <v>42</v>
      </c>
      <c r="Z50" t="s">
        <v>42</v>
      </c>
      <c r="AM50" t="s">
        <v>43</v>
      </c>
    </row>
    <row r="51" spans="1:39" x14ac:dyDescent="0.25">
      <c r="A51">
        <v>276</v>
      </c>
      <c r="B51" t="s">
        <v>1057</v>
      </c>
      <c r="C51" s="5">
        <v>43036</v>
      </c>
      <c r="D51" s="1">
        <v>0</v>
      </c>
      <c r="E51">
        <v>28</v>
      </c>
      <c r="F51" t="s">
        <v>46</v>
      </c>
      <c r="G51" t="s">
        <v>55</v>
      </c>
      <c r="H51" t="s">
        <v>624</v>
      </c>
      <c r="I51" t="s">
        <v>93</v>
      </c>
      <c r="J51" t="s">
        <v>57</v>
      </c>
      <c r="K51" t="s">
        <v>93</v>
      </c>
      <c r="L51" t="s">
        <v>93</v>
      </c>
      <c r="M51" t="s">
        <v>50</v>
      </c>
      <c r="O51" t="s">
        <v>11829</v>
      </c>
      <c r="P51" t="s">
        <v>59</v>
      </c>
      <c r="Q51" t="s">
        <v>70</v>
      </c>
      <c r="R51" t="s">
        <v>624</v>
      </c>
      <c r="S51" t="s">
        <v>93</v>
      </c>
      <c r="T51" t="s">
        <v>57</v>
      </c>
      <c r="U51" t="s">
        <v>11830</v>
      </c>
      <c r="V51" t="s">
        <v>1058</v>
      </c>
      <c r="AL51" t="s">
        <v>42</v>
      </c>
      <c r="AM51" t="s">
        <v>43</v>
      </c>
    </row>
    <row r="52" spans="1:39" x14ac:dyDescent="0.25">
      <c r="A52">
        <v>280</v>
      </c>
      <c r="B52" t="s">
        <v>1068</v>
      </c>
      <c r="C52" s="5">
        <v>42755</v>
      </c>
      <c r="D52" s="1">
        <v>0</v>
      </c>
      <c r="E52">
        <v>50</v>
      </c>
      <c r="F52" t="s">
        <v>46</v>
      </c>
      <c r="G52" t="s">
        <v>47</v>
      </c>
      <c r="H52" t="s">
        <v>93</v>
      </c>
      <c r="I52" t="s">
        <v>93</v>
      </c>
      <c r="J52" t="s">
        <v>57</v>
      </c>
      <c r="K52" t="s">
        <v>93</v>
      </c>
      <c r="L52" t="s">
        <v>93</v>
      </c>
      <c r="M52" t="s">
        <v>34</v>
      </c>
      <c r="N52" t="s">
        <v>1070</v>
      </c>
      <c r="O52" t="s">
        <v>11829</v>
      </c>
      <c r="P52" t="s">
        <v>166</v>
      </c>
      <c r="Q52" t="s">
        <v>34</v>
      </c>
      <c r="R52" t="s">
        <v>93</v>
      </c>
      <c r="S52" t="s">
        <v>93</v>
      </c>
      <c r="T52" t="s">
        <v>57</v>
      </c>
      <c r="U52" t="s">
        <v>11830</v>
      </c>
      <c r="V52" t="s">
        <v>578</v>
      </c>
      <c r="W52" t="s">
        <v>42</v>
      </c>
      <c r="AC52" t="s">
        <v>42</v>
      </c>
      <c r="AM52" t="s">
        <v>43</v>
      </c>
    </row>
    <row r="53" spans="1:39" x14ac:dyDescent="0.25">
      <c r="A53">
        <v>301</v>
      </c>
      <c r="B53" t="s">
        <v>1141</v>
      </c>
      <c r="C53" s="5">
        <v>42887</v>
      </c>
      <c r="D53" s="1">
        <v>0</v>
      </c>
      <c r="E53">
        <v>71</v>
      </c>
      <c r="F53" t="s">
        <v>46</v>
      </c>
      <c r="G53" t="s">
        <v>47</v>
      </c>
      <c r="H53" t="s">
        <v>267</v>
      </c>
      <c r="I53" t="s">
        <v>142</v>
      </c>
      <c r="J53" t="s">
        <v>57</v>
      </c>
      <c r="K53" t="s">
        <v>267</v>
      </c>
      <c r="L53" t="s">
        <v>142</v>
      </c>
      <c r="M53" t="s">
        <v>70</v>
      </c>
      <c r="O53" t="s">
        <v>11831</v>
      </c>
      <c r="P53" t="s">
        <v>1143</v>
      </c>
      <c r="Q53" t="s">
        <v>70</v>
      </c>
      <c r="R53" t="s">
        <v>267</v>
      </c>
      <c r="S53" t="s">
        <v>142</v>
      </c>
      <c r="T53" t="s">
        <v>57</v>
      </c>
      <c r="U53" t="s">
        <v>11830</v>
      </c>
      <c r="V53" t="s">
        <v>1144</v>
      </c>
      <c r="AA53" t="s">
        <v>42</v>
      </c>
      <c r="AM53" t="s">
        <v>43</v>
      </c>
    </row>
    <row r="54" spans="1:39" x14ac:dyDescent="0.25">
      <c r="A54">
        <v>308</v>
      </c>
      <c r="B54" t="s">
        <v>1159</v>
      </c>
      <c r="C54" s="5">
        <v>42855</v>
      </c>
      <c r="D54" s="1">
        <v>0</v>
      </c>
      <c r="E54">
        <v>34</v>
      </c>
      <c r="F54" t="s">
        <v>46</v>
      </c>
      <c r="G54" t="s">
        <v>106</v>
      </c>
      <c r="H54" t="s">
        <v>82</v>
      </c>
      <c r="I54" t="s">
        <v>82</v>
      </c>
      <c r="J54" t="s">
        <v>57</v>
      </c>
      <c r="K54" t="s">
        <v>82</v>
      </c>
      <c r="L54" t="s">
        <v>82</v>
      </c>
      <c r="M54" t="s">
        <v>70</v>
      </c>
      <c r="O54" t="s">
        <v>11829</v>
      </c>
      <c r="P54" t="s">
        <v>59</v>
      </c>
      <c r="Q54" t="s">
        <v>70</v>
      </c>
      <c r="R54" t="s">
        <v>82</v>
      </c>
      <c r="S54" t="s">
        <v>82</v>
      </c>
      <c r="T54" t="s">
        <v>57</v>
      </c>
      <c r="U54" t="s">
        <v>11830</v>
      </c>
      <c r="V54" t="s">
        <v>476</v>
      </c>
      <c r="W54" t="s">
        <v>42</v>
      </c>
      <c r="X54" t="s">
        <v>42</v>
      </c>
      <c r="Y54" t="s">
        <v>42</v>
      </c>
      <c r="AM54" t="s">
        <v>43</v>
      </c>
    </row>
    <row r="55" spans="1:39" x14ac:dyDescent="0.25">
      <c r="A55">
        <v>327</v>
      </c>
      <c r="B55" t="s">
        <v>1218</v>
      </c>
      <c r="C55" s="5">
        <v>42849</v>
      </c>
      <c r="D55" s="1">
        <v>0</v>
      </c>
      <c r="E55">
        <v>36</v>
      </c>
      <c r="F55" t="s">
        <v>46</v>
      </c>
      <c r="G55" t="s">
        <v>55</v>
      </c>
      <c r="H55" t="s">
        <v>208</v>
      </c>
      <c r="I55" t="s">
        <v>93</v>
      </c>
      <c r="J55" t="s">
        <v>57</v>
      </c>
      <c r="K55" t="s">
        <v>208</v>
      </c>
      <c r="L55" t="s">
        <v>93</v>
      </c>
      <c r="M55" t="s">
        <v>50</v>
      </c>
      <c r="O55" t="s">
        <v>11829</v>
      </c>
      <c r="P55" t="s">
        <v>59</v>
      </c>
      <c r="Q55" t="s">
        <v>70</v>
      </c>
      <c r="R55" t="s">
        <v>208</v>
      </c>
      <c r="S55" t="s">
        <v>93</v>
      </c>
      <c r="T55" t="s">
        <v>57</v>
      </c>
      <c r="U55" t="s">
        <v>11830</v>
      </c>
      <c r="V55" t="s">
        <v>1220</v>
      </c>
      <c r="W55" t="s">
        <v>42</v>
      </c>
      <c r="X55" t="s">
        <v>42</v>
      </c>
      <c r="AM55" t="s">
        <v>43</v>
      </c>
    </row>
    <row r="56" spans="1:39" x14ac:dyDescent="0.25">
      <c r="A56">
        <v>333</v>
      </c>
      <c r="B56" t="s">
        <v>1236</v>
      </c>
      <c r="C56" s="5">
        <v>43013</v>
      </c>
      <c r="D56" s="1">
        <v>0</v>
      </c>
      <c r="E56">
        <v>33</v>
      </c>
      <c r="F56" t="s">
        <v>46</v>
      </c>
      <c r="G56" t="s">
        <v>106</v>
      </c>
      <c r="H56" t="s">
        <v>146</v>
      </c>
      <c r="I56" t="s">
        <v>49</v>
      </c>
      <c r="J56" t="s">
        <v>57</v>
      </c>
      <c r="K56" t="s">
        <v>146</v>
      </c>
      <c r="L56" t="s">
        <v>49</v>
      </c>
      <c r="M56" t="s">
        <v>50</v>
      </c>
      <c r="O56" t="s">
        <v>11829</v>
      </c>
      <c r="P56" t="s">
        <v>166</v>
      </c>
      <c r="Q56" t="s">
        <v>60</v>
      </c>
      <c r="R56" t="s">
        <v>146</v>
      </c>
      <c r="S56" t="s">
        <v>49</v>
      </c>
      <c r="T56" t="s">
        <v>57</v>
      </c>
      <c r="U56" t="s">
        <v>11830</v>
      </c>
      <c r="V56" t="s">
        <v>415</v>
      </c>
      <c r="X56" t="s">
        <v>42</v>
      </c>
      <c r="Y56" t="s">
        <v>42</v>
      </c>
      <c r="AM56" t="s">
        <v>43</v>
      </c>
    </row>
    <row r="57" spans="1:39" x14ac:dyDescent="0.25">
      <c r="A57">
        <v>344</v>
      </c>
      <c r="B57" t="s">
        <v>1272</v>
      </c>
      <c r="C57" s="5">
        <v>42790</v>
      </c>
      <c r="D57" s="1">
        <v>0</v>
      </c>
      <c r="E57">
        <v>57</v>
      </c>
      <c r="F57" t="s">
        <v>54</v>
      </c>
      <c r="G57" t="s">
        <v>47</v>
      </c>
      <c r="H57" t="s">
        <v>165</v>
      </c>
      <c r="I57" t="s">
        <v>93</v>
      </c>
      <c r="J57" t="s">
        <v>57</v>
      </c>
      <c r="K57" t="s">
        <v>165</v>
      </c>
      <c r="L57" t="s">
        <v>93</v>
      </c>
      <c r="M57" t="s">
        <v>70</v>
      </c>
      <c r="O57" t="s">
        <v>11831</v>
      </c>
      <c r="P57" t="s">
        <v>102</v>
      </c>
      <c r="Q57" t="s">
        <v>70</v>
      </c>
      <c r="R57" t="s">
        <v>165</v>
      </c>
      <c r="S57" t="s">
        <v>93</v>
      </c>
      <c r="T57" t="s">
        <v>57</v>
      </c>
      <c r="U57" t="s">
        <v>11830</v>
      </c>
      <c r="V57" t="s">
        <v>1274</v>
      </c>
      <c r="AE57" t="s">
        <v>42</v>
      </c>
      <c r="AG57" t="s">
        <v>42</v>
      </c>
      <c r="AH57" t="s">
        <v>42</v>
      </c>
      <c r="AM57" t="s">
        <v>43</v>
      </c>
    </row>
    <row r="58" spans="1:39" x14ac:dyDescent="0.25">
      <c r="A58">
        <v>345</v>
      </c>
      <c r="B58" t="s">
        <v>1275</v>
      </c>
      <c r="C58" s="5">
        <v>42895</v>
      </c>
      <c r="D58" s="1">
        <v>0</v>
      </c>
      <c r="E58">
        <v>59</v>
      </c>
      <c r="F58" t="s">
        <v>46</v>
      </c>
      <c r="G58" t="s">
        <v>55</v>
      </c>
      <c r="H58" t="s">
        <v>1117</v>
      </c>
      <c r="I58" t="s">
        <v>93</v>
      </c>
      <c r="J58" t="s">
        <v>57</v>
      </c>
      <c r="K58" t="s">
        <v>1117</v>
      </c>
      <c r="L58" t="s">
        <v>93</v>
      </c>
      <c r="M58" t="s">
        <v>70</v>
      </c>
      <c r="O58" t="s">
        <v>11831</v>
      </c>
      <c r="P58" t="s">
        <v>350</v>
      </c>
      <c r="Q58" t="s">
        <v>70</v>
      </c>
      <c r="R58" t="s">
        <v>1117</v>
      </c>
      <c r="S58" t="s">
        <v>93</v>
      </c>
      <c r="T58" t="s">
        <v>57</v>
      </c>
      <c r="U58" t="s">
        <v>20</v>
      </c>
      <c r="V58" t="s">
        <v>89</v>
      </c>
      <c r="W58" t="s">
        <v>42</v>
      </c>
      <c r="AM58" t="s">
        <v>43</v>
      </c>
    </row>
    <row r="59" spans="1:39" x14ac:dyDescent="0.25">
      <c r="A59">
        <v>349</v>
      </c>
      <c r="B59" t="s">
        <v>1287</v>
      </c>
      <c r="C59" s="5">
        <v>42987</v>
      </c>
      <c r="D59" s="1">
        <v>0</v>
      </c>
      <c r="E59">
        <v>37</v>
      </c>
      <c r="F59" t="s">
        <v>46</v>
      </c>
      <c r="G59" t="s">
        <v>47</v>
      </c>
      <c r="H59" t="s">
        <v>146</v>
      </c>
      <c r="I59" t="s">
        <v>49</v>
      </c>
      <c r="J59" t="s">
        <v>57</v>
      </c>
      <c r="K59" t="s">
        <v>146</v>
      </c>
      <c r="L59" t="s">
        <v>49</v>
      </c>
      <c r="M59" t="s">
        <v>34</v>
      </c>
      <c r="N59" t="s">
        <v>1289</v>
      </c>
      <c r="O59" t="s">
        <v>11831</v>
      </c>
      <c r="P59" t="s">
        <v>350</v>
      </c>
      <c r="Q59" t="s">
        <v>70</v>
      </c>
      <c r="R59" t="s">
        <v>146</v>
      </c>
      <c r="S59" t="s">
        <v>49</v>
      </c>
      <c r="T59" t="s">
        <v>57</v>
      </c>
      <c r="U59" t="s">
        <v>11830</v>
      </c>
      <c r="V59" t="s">
        <v>1290</v>
      </c>
      <c r="W59" t="s">
        <v>42</v>
      </c>
      <c r="X59" t="s">
        <v>42</v>
      </c>
      <c r="Y59" t="s">
        <v>42</v>
      </c>
      <c r="AG59" t="s">
        <v>42</v>
      </c>
      <c r="AM59" t="s">
        <v>43</v>
      </c>
    </row>
    <row r="60" spans="1:39" x14ac:dyDescent="0.25">
      <c r="A60">
        <v>353</v>
      </c>
      <c r="B60" t="s">
        <v>1299</v>
      </c>
      <c r="C60" s="5">
        <v>42866</v>
      </c>
      <c r="D60" s="1">
        <v>0</v>
      </c>
      <c r="E60">
        <v>56</v>
      </c>
      <c r="F60" t="s">
        <v>46</v>
      </c>
      <c r="G60" t="s">
        <v>55</v>
      </c>
      <c r="H60" t="s">
        <v>107</v>
      </c>
      <c r="I60" t="s">
        <v>49</v>
      </c>
      <c r="J60" t="s">
        <v>57</v>
      </c>
      <c r="K60" t="s">
        <v>146</v>
      </c>
      <c r="L60" t="s">
        <v>49</v>
      </c>
      <c r="M60" t="s">
        <v>50</v>
      </c>
      <c r="O60" t="s">
        <v>11829</v>
      </c>
      <c r="P60" t="s">
        <v>59</v>
      </c>
      <c r="Q60" t="s">
        <v>171</v>
      </c>
      <c r="R60" t="s">
        <v>107</v>
      </c>
      <c r="S60" t="s">
        <v>49</v>
      </c>
      <c r="T60" t="s">
        <v>57</v>
      </c>
      <c r="U60" t="s">
        <v>11830</v>
      </c>
      <c r="V60" t="s">
        <v>1301</v>
      </c>
      <c r="Y60" t="s">
        <v>42</v>
      </c>
      <c r="AA60" t="s">
        <v>42</v>
      </c>
      <c r="AE60" t="s">
        <v>42</v>
      </c>
      <c r="AM60" t="s">
        <v>43</v>
      </c>
    </row>
    <row r="61" spans="1:39" x14ac:dyDescent="0.25">
      <c r="A61">
        <v>356</v>
      </c>
      <c r="B61" t="s">
        <v>1306</v>
      </c>
      <c r="C61" s="5">
        <v>43100</v>
      </c>
      <c r="D61" s="1">
        <v>0</v>
      </c>
      <c r="E61">
        <v>26</v>
      </c>
      <c r="F61" t="s">
        <v>46</v>
      </c>
      <c r="G61" t="s">
        <v>55</v>
      </c>
      <c r="H61" t="s">
        <v>1308</v>
      </c>
      <c r="I61" t="s">
        <v>202</v>
      </c>
      <c r="J61" t="s">
        <v>57</v>
      </c>
      <c r="K61" t="s">
        <v>1308</v>
      </c>
      <c r="L61" t="s">
        <v>202</v>
      </c>
      <c r="M61" t="s">
        <v>70</v>
      </c>
      <c r="O61" t="s">
        <v>11829</v>
      </c>
      <c r="P61" t="s">
        <v>59</v>
      </c>
      <c r="Q61" t="s">
        <v>70</v>
      </c>
      <c r="R61" t="s">
        <v>1308</v>
      </c>
      <c r="S61" t="s">
        <v>202</v>
      </c>
      <c r="T61" t="s">
        <v>57</v>
      </c>
      <c r="U61" t="s">
        <v>11830</v>
      </c>
      <c r="V61" t="s">
        <v>1309</v>
      </c>
      <c r="W61" t="s">
        <v>42</v>
      </c>
      <c r="Y61" t="s">
        <v>42</v>
      </c>
      <c r="Z61" t="s">
        <v>42</v>
      </c>
      <c r="AG61" t="s">
        <v>42</v>
      </c>
      <c r="AM61" t="s">
        <v>43</v>
      </c>
    </row>
    <row r="62" spans="1:39" x14ac:dyDescent="0.25">
      <c r="A62">
        <v>358</v>
      </c>
      <c r="B62" t="s">
        <v>1312</v>
      </c>
      <c r="C62" s="5">
        <v>42759</v>
      </c>
      <c r="D62" s="1">
        <v>0</v>
      </c>
      <c r="E62">
        <v>35</v>
      </c>
      <c r="F62" t="s">
        <v>54</v>
      </c>
      <c r="G62" t="s">
        <v>55</v>
      </c>
      <c r="H62" t="s">
        <v>238</v>
      </c>
      <c r="I62" t="s">
        <v>93</v>
      </c>
      <c r="J62" t="s">
        <v>57</v>
      </c>
      <c r="K62" t="s">
        <v>238</v>
      </c>
      <c r="L62" t="s">
        <v>93</v>
      </c>
      <c r="M62" t="s">
        <v>70</v>
      </c>
      <c r="O62" t="s">
        <v>11829</v>
      </c>
      <c r="P62" t="s">
        <v>59</v>
      </c>
      <c r="Q62" t="s">
        <v>70</v>
      </c>
      <c r="R62" t="s">
        <v>238</v>
      </c>
      <c r="S62" t="s">
        <v>93</v>
      </c>
      <c r="T62" t="s">
        <v>57</v>
      </c>
      <c r="U62" t="s">
        <v>11830</v>
      </c>
      <c r="V62" t="s">
        <v>412</v>
      </c>
      <c r="Y62" t="s">
        <v>42</v>
      </c>
      <c r="AM62" t="s">
        <v>43</v>
      </c>
    </row>
    <row r="63" spans="1:39" x14ac:dyDescent="0.25">
      <c r="A63">
        <v>359</v>
      </c>
      <c r="B63" t="s">
        <v>1314</v>
      </c>
      <c r="C63" s="5">
        <v>42863</v>
      </c>
      <c r="D63" s="1">
        <v>0</v>
      </c>
      <c r="E63">
        <v>45</v>
      </c>
      <c r="F63" t="s">
        <v>46</v>
      </c>
      <c r="G63" t="s">
        <v>55</v>
      </c>
      <c r="H63" t="s">
        <v>362</v>
      </c>
      <c r="I63" t="s">
        <v>251</v>
      </c>
      <c r="J63" t="s">
        <v>57</v>
      </c>
      <c r="K63" t="s">
        <v>749</v>
      </c>
      <c r="L63" t="s">
        <v>82</v>
      </c>
      <c r="M63" t="s">
        <v>34</v>
      </c>
      <c r="N63" t="s">
        <v>234</v>
      </c>
      <c r="O63" t="s">
        <v>11829</v>
      </c>
      <c r="P63" t="s">
        <v>59</v>
      </c>
      <c r="Q63" t="s">
        <v>110</v>
      </c>
      <c r="R63" t="s">
        <v>749</v>
      </c>
      <c r="S63" t="s">
        <v>82</v>
      </c>
      <c r="T63" t="s">
        <v>57</v>
      </c>
      <c r="U63" t="s">
        <v>11830</v>
      </c>
      <c r="V63" t="s">
        <v>1316</v>
      </c>
      <c r="W63" t="s">
        <v>42</v>
      </c>
      <c r="X63" t="s">
        <v>42</v>
      </c>
      <c r="AC63" t="s">
        <v>42</v>
      </c>
      <c r="AM63" t="s">
        <v>43</v>
      </c>
    </row>
    <row r="64" spans="1:39" x14ac:dyDescent="0.25">
      <c r="A64">
        <v>361</v>
      </c>
      <c r="B64" t="s">
        <v>1320</v>
      </c>
      <c r="C64" s="5">
        <v>42966</v>
      </c>
      <c r="D64" s="1">
        <v>0</v>
      </c>
      <c r="E64">
        <v>33</v>
      </c>
      <c r="F64" t="s">
        <v>46</v>
      </c>
      <c r="G64" t="s">
        <v>55</v>
      </c>
      <c r="H64" t="s">
        <v>909</v>
      </c>
      <c r="I64" t="s">
        <v>93</v>
      </c>
      <c r="J64" t="s">
        <v>57</v>
      </c>
      <c r="K64" t="s">
        <v>81</v>
      </c>
      <c r="L64" t="s">
        <v>82</v>
      </c>
      <c r="M64" t="s">
        <v>34</v>
      </c>
      <c r="N64" t="s">
        <v>1322</v>
      </c>
      <c r="O64" t="s">
        <v>11831</v>
      </c>
      <c r="P64" t="s">
        <v>102</v>
      </c>
      <c r="Q64" t="s">
        <v>70</v>
      </c>
      <c r="R64" t="s">
        <v>81</v>
      </c>
      <c r="S64" t="s">
        <v>82</v>
      </c>
      <c r="T64" t="s">
        <v>57</v>
      </c>
      <c r="U64" t="s">
        <v>11830</v>
      </c>
      <c r="V64" t="s">
        <v>1323</v>
      </c>
      <c r="AE64" t="s">
        <v>42</v>
      </c>
      <c r="AK64" t="s">
        <v>1324</v>
      </c>
      <c r="AM64" t="s">
        <v>43</v>
      </c>
    </row>
    <row r="65" spans="1:39" x14ac:dyDescent="0.25">
      <c r="A65">
        <v>375</v>
      </c>
      <c r="B65" t="s">
        <v>1370</v>
      </c>
      <c r="C65" s="5">
        <v>42828</v>
      </c>
      <c r="D65" s="1">
        <v>0</v>
      </c>
      <c r="E65">
        <v>60</v>
      </c>
      <c r="F65" t="s">
        <v>46</v>
      </c>
      <c r="G65" t="s">
        <v>47</v>
      </c>
      <c r="H65" t="s">
        <v>93</v>
      </c>
      <c r="I65" t="s">
        <v>93</v>
      </c>
      <c r="J65" t="s">
        <v>57</v>
      </c>
      <c r="K65" t="s">
        <v>260</v>
      </c>
      <c r="L65" t="s">
        <v>49</v>
      </c>
      <c r="M65" t="s">
        <v>50</v>
      </c>
      <c r="O65" t="s">
        <v>11831</v>
      </c>
      <c r="P65" t="s">
        <v>170</v>
      </c>
      <c r="Q65" t="s">
        <v>70</v>
      </c>
      <c r="R65" t="s">
        <v>93</v>
      </c>
      <c r="S65" t="s">
        <v>93</v>
      </c>
      <c r="T65" t="s">
        <v>57</v>
      </c>
      <c r="U65" t="s">
        <v>11830</v>
      </c>
      <c r="V65" t="s">
        <v>1372</v>
      </c>
      <c r="W65" t="s">
        <v>42</v>
      </c>
      <c r="X65" t="s">
        <v>42</v>
      </c>
      <c r="Y65" t="s">
        <v>42</v>
      </c>
      <c r="Z65" t="s">
        <v>42</v>
      </c>
      <c r="AC65" t="s">
        <v>42</v>
      </c>
      <c r="AM65" t="s">
        <v>43</v>
      </c>
    </row>
    <row r="66" spans="1:39" x14ac:dyDescent="0.25">
      <c r="A66">
        <v>377</v>
      </c>
      <c r="B66" t="s">
        <v>1377</v>
      </c>
      <c r="C66" s="5">
        <v>42842</v>
      </c>
      <c r="D66" s="1">
        <v>0</v>
      </c>
      <c r="E66">
        <v>60</v>
      </c>
      <c r="F66" t="s">
        <v>54</v>
      </c>
      <c r="G66" t="s">
        <v>55</v>
      </c>
      <c r="H66" t="s">
        <v>101</v>
      </c>
      <c r="I66" t="s">
        <v>101</v>
      </c>
      <c r="J66" t="s">
        <v>57</v>
      </c>
      <c r="K66" t="s">
        <v>101</v>
      </c>
      <c r="L66" t="s">
        <v>101</v>
      </c>
      <c r="M66" t="s">
        <v>50</v>
      </c>
      <c r="O66" t="s">
        <v>11831</v>
      </c>
      <c r="P66" t="s">
        <v>1379</v>
      </c>
      <c r="Q66" t="s">
        <v>70</v>
      </c>
      <c r="R66" t="s">
        <v>101</v>
      </c>
      <c r="S66" t="s">
        <v>101</v>
      </c>
      <c r="T66" t="s">
        <v>57</v>
      </c>
      <c r="U66" t="s">
        <v>11830</v>
      </c>
      <c r="V66" t="s">
        <v>1380</v>
      </c>
      <c r="AA66" t="s">
        <v>42</v>
      </c>
      <c r="AM66" t="s">
        <v>43</v>
      </c>
    </row>
    <row r="67" spans="1:39" x14ac:dyDescent="0.25">
      <c r="A67">
        <v>378</v>
      </c>
      <c r="B67" t="s">
        <v>1381</v>
      </c>
      <c r="C67" s="5">
        <v>42932</v>
      </c>
      <c r="D67" s="1">
        <v>0</v>
      </c>
      <c r="E67">
        <v>24</v>
      </c>
      <c r="F67" t="s">
        <v>46</v>
      </c>
      <c r="G67" t="s">
        <v>55</v>
      </c>
      <c r="H67" t="s">
        <v>1383</v>
      </c>
      <c r="I67" t="s">
        <v>101</v>
      </c>
      <c r="J67" t="s">
        <v>57</v>
      </c>
      <c r="K67" t="s">
        <v>1383</v>
      </c>
      <c r="L67" t="s">
        <v>101</v>
      </c>
      <c r="M67" t="s">
        <v>70</v>
      </c>
      <c r="O67" t="s">
        <v>11829</v>
      </c>
      <c r="P67" t="s">
        <v>59</v>
      </c>
      <c r="Q67" t="s">
        <v>70</v>
      </c>
      <c r="R67" t="s">
        <v>1383</v>
      </c>
      <c r="S67" t="s">
        <v>101</v>
      </c>
      <c r="T67" t="s">
        <v>57</v>
      </c>
      <c r="U67" t="s">
        <v>11830</v>
      </c>
      <c r="V67" t="s">
        <v>1384</v>
      </c>
      <c r="W67" t="s">
        <v>42</v>
      </c>
      <c r="X67" t="s">
        <v>42</v>
      </c>
      <c r="Y67" t="s">
        <v>42</v>
      </c>
      <c r="Z67" t="s">
        <v>42</v>
      </c>
      <c r="AM67" t="s">
        <v>43</v>
      </c>
    </row>
    <row r="68" spans="1:39" x14ac:dyDescent="0.25">
      <c r="A68">
        <v>379</v>
      </c>
      <c r="B68" t="s">
        <v>1385</v>
      </c>
      <c r="C68" s="5">
        <v>42766</v>
      </c>
      <c r="D68" s="1">
        <v>0</v>
      </c>
      <c r="E68">
        <v>53</v>
      </c>
      <c r="F68" t="s">
        <v>46</v>
      </c>
      <c r="G68" t="s">
        <v>55</v>
      </c>
      <c r="H68" t="s">
        <v>260</v>
      </c>
      <c r="I68" t="s">
        <v>49</v>
      </c>
      <c r="J68" t="s">
        <v>57</v>
      </c>
      <c r="K68" t="s">
        <v>260</v>
      </c>
      <c r="L68" t="s">
        <v>49</v>
      </c>
      <c r="M68" t="s">
        <v>70</v>
      </c>
      <c r="O68" t="s">
        <v>11829</v>
      </c>
      <c r="P68" t="s">
        <v>456</v>
      </c>
      <c r="Q68" t="s">
        <v>70</v>
      </c>
      <c r="R68" t="s">
        <v>260</v>
      </c>
      <c r="S68" t="s">
        <v>49</v>
      </c>
      <c r="T68" t="s">
        <v>57</v>
      </c>
      <c r="U68" t="s">
        <v>11830</v>
      </c>
      <c r="V68" t="s">
        <v>1387</v>
      </c>
      <c r="X68" t="s">
        <v>42</v>
      </c>
      <c r="Y68" t="s">
        <v>42</v>
      </c>
      <c r="Z68" t="s">
        <v>42</v>
      </c>
      <c r="AC68" t="s">
        <v>42</v>
      </c>
      <c r="AE68" t="s">
        <v>42</v>
      </c>
      <c r="AG68" t="s">
        <v>42</v>
      </c>
      <c r="AM68" t="s">
        <v>43</v>
      </c>
    </row>
    <row r="69" spans="1:39" x14ac:dyDescent="0.25">
      <c r="A69">
        <v>381</v>
      </c>
      <c r="B69" t="s">
        <v>1391</v>
      </c>
      <c r="C69" s="5">
        <v>43049</v>
      </c>
      <c r="D69" s="1">
        <v>0</v>
      </c>
      <c r="E69">
        <v>34</v>
      </c>
      <c r="F69" t="s">
        <v>46</v>
      </c>
      <c r="G69" t="s">
        <v>55</v>
      </c>
      <c r="H69" t="s">
        <v>146</v>
      </c>
      <c r="I69" t="s">
        <v>49</v>
      </c>
      <c r="J69" t="s">
        <v>57</v>
      </c>
      <c r="K69" t="s">
        <v>146</v>
      </c>
      <c r="L69" t="s">
        <v>49</v>
      </c>
      <c r="M69" t="s">
        <v>70</v>
      </c>
      <c r="O69" t="s">
        <v>11829</v>
      </c>
      <c r="P69" t="s">
        <v>59</v>
      </c>
      <c r="Q69" t="s">
        <v>70</v>
      </c>
      <c r="R69" t="s">
        <v>146</v>
      </c>
      <c r="S69" t="s">
        <v>49</v>
      </c>
      <c r="T69" t="s">
        <v>57</v>
      </c>
      <c r="U69" t="s">
        <v>11830</v>
      </c>
      <c r="V69" t="s">
        <v>1393</v>
      </c>
      <c r="W69" t="s">
        <v>42</v>
      </c>
      <c r="X69" t="s">
        <v>42</v>
      </c>
      <c r="Y69" t="s">
        <v>42</v>
      </c>
      <c r="Z69" t="s">
        <v>42</v>
      </c>
      <c r="AE69" t="s">
        <v>42</v>
      </c>
      <c r="AF69" t="s">
        <v>42</v>
      </c>
      <c r="AM69" t="s">
        <v>43</v>
      </c>
    </row>
    <row r="70" spans="1:39" x14ac:dyDescent="0.25">
      <c r="A70">
        <v>382</v>
      </c>
      <c r="B70" t="s">
        <v>1394</v>
      </c>
      <c r="C70" s="5">
        <v>43074</v>
      </c>
      <c r="D70" s="1">
        <v>0</v>
      </c>
      <c r="E70">
        <v>49</v>
      </c>
      <c r="F70" t="s">
        <v>54</v>
      </c>
      <c r="G70" t="s">
        <v>55</v>
      </c>
      <c r="H70" t="s">
        <v>337</v>
      </c>
      <c r="I70" t="s">
        <v>137</v>
      </c>
      <c r="J70" t="s">
        <v>57</v>
      </c>
      <c r="K70" t="s">
        <v>337</v>
      </c>
      <c r="L70" t="s">
        <v>137</v>
      </c>
      <c r="M70" t="s">
        <v>70</v>
      </c>
      <c r="O70" t="s">
        <v>11829</v>
      </c>
      <c r="P70" t="s">
        <v>1396</v>
      </c>
      <c r="Q70" t="s">
        <v>70</v>
      </c>
      <c r="R70" t="s">
        <v>337</v>
      </c>
      <c r="S70" t="s">
        <v>137</v>
      </c>
      <c r="T70" t="s">
        <v>57</v>
      </c>
      <c r="U70" t="s">
        <v>11830</v>
      </c>
      <c r="V70" t="s">
        <v>1397</v>
      </c>
      <c r="X70" t="s">
        <v>42</v>
      </c>
      <c r="AM70" t="s">
        <v>43</v>
      </c>
    </row>
    <row r="71" spans="1:39" x14ac:dyDescent="0.25">
      <c r="A71">
        <v>384</v>
      </c>
      <c r="B71" t="s">
        <v>1400</v>
      </c>
      <c r="C71" s="5">
        <v>42932</v>
      </c>
      <c r="D71" s="1">
        <v>0</v>
      </c>
      <c r="E71">
        <v>60</v>
      </c>
      <c r="F71" t="s">
        <v>46</v>
      </c>
      <c r="G71" t="s">
        <v>55</v>
      </c>
      <c r="H71" t="s">
        <v>341</v>
      </c>
      <c r="I71" t="s">
        <v>101</v>
      </c>
      <c r="J71" t="s">
        <v>57</v>
      </c>
      <c r="K71" t="s">
        <v>341</v>
      </c>
      <c r="L71" t="s">
        <v>101</v>
      </c>
      <c r="M71" t="s">
        <v>34</v>
      </c>
      <c r="N71" t="s">
        <v>210</v>
      </c>
      <c r="O71" t="s">
        <v>11829</v>
      </c>
      <c r="P71" t="s">
        <v>59</v>
      </c>
      <c r="Q71" t="s">
        <v>70</v>
      </c>
      <c r="R71" t="s">
        <v>341</v>
      </c>
      <c r="S71" t="s">
        <v>101</v>
      </c>
      <c r="T71" t="s">
        <v>57</v>
      </c>
      <c r="U71" t="s">
        <v>11830</v>
      </c>
      <c r="V71" t="s">
        <v>1401</v>
      </c>
      <c r="X71" t="s">
        <v>42</v>
      </c>
      <c r="AF71" t="s">
        <v>42</v>
      </c>
      <c r="AM71" t="s">
        <v>43</v>
      </c>
    </row>
    <row r="72" spans="1:39" x14ac:dyDescent="0.25">
      <c r="A72">
        <v>386</v>
      </c>
      <c r="B72" t="s">
        <v>1406</v>
      </c>
      <c r="C72" s="5">
        <v>42841</v>
      </c>
      <c r="D72" s="1">
        <v>0</v>
      </c>
      <c r="E72">
        <v>59</v>
      </c>
      <c r="F72" t="s">
        <v>46</v>
      </c>
      <c r="G72" t="s">
        <v>55</v>
      </c>
      <c r="H72" t="s">
        <v>81</v>
      </c>
      <c r="I72" t="s">
        <v>82</v>
      </c>
      <c r="J72" t="s">
        <v>57</v>
      </c>
      <c r="K72" t="s">
        <v>81</v>
      </c>
      <c r="L72" t="s">
        <v>82</v>
      </c>
      <c r="M72" t="s">
        <v>70</v>
      </c>
      <c r="O72" t="s">
        <v>11829</v>
      </c>
      <c r="P72" t="s">
        <v>166</v>
      </c>
      <c r="Q72" t="s">
        <v>70</v>
      </c>
      <c r="R72" t="s">
        <v>81</v>
      </c>
      <c r="S72" t="s">
        <v>82</v>
      </c>
      <c r="T72" t="s">
        <v>57</v>
      </c>
      <c r="U72" t="s">
        <v>11830</v>
      </c>
      <c r="V72" t="s">
        <v>1408</v>
      </c>
      <c r="Y72" t="s">
        <v>42</v>
      </c>
      <c r="AF72" t="s">
        <v>42</v>
      </c>
      <c r="AM72" t="s">
        <v>43</v>
      </c>
    </row>
    <row r="73" spans="1:39" x14ac:dyDescent="0.25">
      <c r="A73">
        <v>391</v>
      </c>
      <c r="B73" t="s">
        <v>1420</v>
      </c>
      <c r="C73" s="5">
        <v>43086</v>
      </c>
      <c r="D73" s="1">
        <v>0</v>
      </c>
      <c r="E73">
        <v>40</v>
      </c>
      <c r="F73" t="s">
        <v>46</v>
      </c>
      <c r="G73" t="s">
        <v>55</v>
      </c>
      <c r="H73" t="s">
        <v>362</v>
      </c>
      <c r="I73" t="s">
        <v>251</v>
      </c>
      <c r="J73" t="s">
        <v>57</v>
      </c>
      <c r="K73" t="s">
        <v>362</v>
      </c>
      <c r="L73" t="s">
        <v>251</v>
      </c>
      <c r="M73" t="s">
        <v>70</v>
      </c>
      <c r="O73" t="s">
        <v>11829</v>
      </c>
      <c r="P73" t="s">
        <v>59</v>
      </c>
      <c r="Q73" t="s">
        <v>70</v>
      </c>
      <c r="R73" t="s">
        <v>362</v>
      </c>
      <c r="S73" t="s">
        <v>251</v>
      </c>
      <c r="T73" t="s">
        <v>57</v>
      </c>
      <c r="U73" t="s">
        <v>11830</v>
      </c>
      <c r="V73" t="s">
        <v>1422</v>
      </c>
      <c r="X73" t="s">
        <v>42</v>
      </c>
      <c r="Y73" t="s">
        <v>42</v>
      </c>
      <c r="AM73" t="s">
        <v>43</v>
      </c>
    </row>
    <row r="74" spans="1:39" x14ac:dyDescent="0.25">
      <c r="A74">
        <v>400</v>
      </c>
      <c r="B74" t="s">
        <v>1447</v>
      </c>
      <c r="C74" s="5">
        <v>42776</v>
      </c>
      <c r="D74" s="1">
        <v>0</v>
      </c>
      <c r="E74">
        <v>42</v>
      </c>
      <c r="F74" t="s">
        <v>46</v>
      </c>
      <c r="G74" t="s">
        <v>55</v>
      </c>
      <c r="H74" t="s">
        <v>136</v>
      </c>
      <c r="I74" t="s">
        <v>137</v>
      </c>
      <c r="J74" t="s">
        <v>57</v>
      </c>
      <c r="K74" t="s">
        <v>82</v>
      </c>
      <c r="L74" t="s">
        <v>82</v>
      </c>
      <c r="M74" t="s">
        <v>50</v>
      </c>
      <c r="O74" t="s">
        <v>11829</v>
      </c>
      <c r="P74" t="s">
        <v>59</v>
      </c>
      <c r="Q74" t="s">
        <v>270</v>
      </c>
      <c r="R74" t="s">
        <v>82</v>
      </c>
      <c r="S74" t="s">
        <v>82</v>
      </c>
      <c r="T74" t="s">
        <v>57</v>
      </c>
      <c r="U74" t="s">
        <v>11830</v>
      </c>
      <c r="V74" t="s">
        <v>412</v>
      </c>
      <c r="Y74" t="s">
        <v>42</v>
      </c>
      <c r="AM74" t="s">
        <v>43</v>
      </c>
    </row>
    <row r="75" spans="1:39" x14ac:dyDescent="0.25">
      <c r="A75">
        <v>405</v>
      </c>
      <c r="B75" t="s">
        <v>1461</v>
      </c>
      <c r="C75" s="5">
        <v>42869</v>
      </c>
      <c r="D75" s="1">
        <v>0</v>
      </c>
      <c r="E75">
        <v>38</v>
      </c>
      <c r="F75" t="s">
        <v>46</v>
      </c>
      <c r="G75" t="s">
        <v>55</v>
      </c>
      <c r="H75" t="s">
        <v>1337</v>
      </c>
      <c r="I75" t="s">
        <v>93</v>
      </c>
      <c r="J75" t="s">
        <v>57</v>
      </c>
      <c r="K75" t="s">
        <v>346</v>
      </c>
      <c r="L75" t="s">
        <v>93</v>
      </c>
      <c r="M75" t="s">
        <v>34</v>
      </c>
      <c r="N75" t="s">
        <v>1463</v>
      </c>
      <c r="O75" t="s">
        <v>11829</v>
      </c>
      <c r="P75" t="s">
        <v>166</v>
      </c>
      <c r="Q75" t="s">
        <v>110</v>
      </c>
      <c r="R75" t="s">
        <v>346</v>
      </c>
      <c r="S75" t="s">
        <v>93</v>
      </c>
      <c r="T75" t="s">
        <v>57</v>
      </c>
      <c r="U75" t="s">
        <v>11830</v>
      </c>
      <c r="V75" t="s">
        <v>1464</v>
      </c>
      <c r="W75" t="s">
        <v>42</v>
      </c>
      <c r="X75" t="s">
        <v>42</v>
      </c>
      <c r="Y75" t="s">
        <v>42</v>
      </c>
      <c r="AC75" t="s">
        <v>42</v>
      </c>
      <c r="AM75" t="s">
        <v>43</v>
      </c>
    </row>
    <row r="76" spans="1:39" x14ac:dyDescent="0.25">
      <c r="A76">
        <v>417</v>
      </c>
      <c r="B76" t="s">
        <v>1501</v>
      </c>
      <c r="C76" s="5">
        <v>42922</v>
      </c>
      <c r="D76" s="1">
        <v>0</v>
      </c>
      <c r="E76">
        <v>42</v>
      </c>
      <c r="F76" t="s">
        <v>46</v>
      </c>
      <c r="G76" t="s">
        <v>55</v>
      </c>
      <c r="H76" t="s">
        <v>150</v>
      </c>
      <c r="I76" t="s">
        <v>93</v>
      </c>
      <c r="J76" t="s">
        <v>57</v>
      </c>
      <c r="K76" t="s">
        <v>150</v>
      </c>
      <c r="L76" t="s">
        <v>93</v>
      </c>
      <c r="M76" t="s">
        <v>70</v>
      </c>
      <c r="O76" t="s">
        <v>11829</v>
      </c>
      <c r="P76" t="s">
        <v>59</v>
      </c>
      <c r="Q76" t="s">
        <v>70</v>
      </c>
      <c r="R76" t="s">
        <v>150</v>
      </c>
      <c r="S76" t="s">
        <v>93</v>
      </c>
      <c r="T76" t="s">
        <v>57</v>
      </c>
      <c r="U76" t="s">
        <v>11830</v>
      </c>
      <c r="V76" t="s">
        <v>1503</v>
      </c>
      <c r="W76" t="s">
        <v>42</v>
      </c>
      <c r="Y76" t="s">
        <v>42</v>
      </c>
      <c r="AC76" t="s">
        <v>42</v>
      </c>
      <c r="AE76" t="s">
        <v>42</v>
      </c>
      <c r="AM76" t="s">
        <v>43</v>
      </c>
    </row>
    <row r="77" spans="1:39" x14ac:dyDescent="0.25">
      <c r="A77">
        <v>420</v>
      </c>
      <c r="B77" t="s">
        <v>1512</v>
      </c>
      <c r="C77" s="5">
        <v>42983</v>
      </c>
      <c r="D77" s="1">
        <v>0</v>
      </c>
      <c r="E77">
        <v>45</v>
      </c>
      <c r="F77" t="s">
        <v>46</v>
      </c>
      <c r="G77" t="s">
        <v>55</v>
      </c>
      <c r="H77" t="s">
        <v>649</v>
      </c>
      <c r="I77" t="s">
        <v>82</v>
      </c>
      <c r="J77" t="s">
        <v>57</v>
      </c>
      <c r="K77" t="s">
        <v>649</v>
      </c>
      <c r="L77" t="s">
        <v>82</v>
      </c>
      <c r="M77" t="s">
        <v>70</v>
      </c>
      <c r="O77" t="s">
        <v>11831</v>
      </c>
      <c r="P77" t="s">
        <v>170</v>
      </c>
      <c r="Q77" t="s">
        <v>975</v>
      </c>
      <c r="R77" t="s">
        <v>649</v>
      </c>
      <c r="S77" t="s">
        <v>82</v>
      </c>
      <c r="T77" t="s">
        <v>57</v>
      </c>
      <c r="U77" t="s">
        <v>11830</v>
      </c>
      <c r="V77" t="s">
        <v>1514</v>
      </c>
      <c r="W77" t="s">
        <v>42</v>
      </c>
      <c r="X77" t="s">
        <v>42</v>
      </c>
      <c r="AC77" t="s">
        <v>42</v>
      </c>
      <c r="AM77" t="s">
        <v>43</v>
      </c>
    </row>
    <row r="78" spans="1:39" x14ac:dyDescent="0.25">
      <c r="A78">
        <v>425</v>
      </c>
      <c r="B78" t="s">
        <v>1529</v>
      </c>
      <c r="C78" s="5">
        <v>42951</v>
      </c>
      <c r="D78" s="1">
        <v>0</v>
      </c>
      <c r="E78">
        <v>57</v>
      </c>
      <c r="F78" t="s">
        <v>46</v>
      </c>
      <c r="G78" t="s">
        <v>55</v>
      </c>
      <c r="H78" t="s">
        <v>132</v>
      </c>
      <c r="I78" t="s">
        <v>93</v>
      </c>
      <c r="J78" t="s">
        <v>57</v>
      </c>
      <c r="K78" t="s">
        <v>93</v>
      </c>
      <c r="L78" t="s">
        <v>93</v>
      </c>
      <c r="M78" t="s">
        <v>50</v>
      </c>
      <c r="O78" t="s">
        <v>11829</v>
      </c>
      <c r="P78" t="s">
        <v>59</v>
      </c>
      <c r="Q78" t="s">
        <v>70</v>
      </c>
      <c r="R78" t="s">
        <v>132</v>
      </c>
      <c r="S78" t="s">
        <v>93</v>
      </c>
      <c r="T78" t="s">
        <v>57</v>
      </c>
      <c r="U78" t="s">
        <v>11830</v>
      </c>
      <c r="V78" t="s">
        <v>1530</v>
      </c>
      <c r="Y78" t="s">
        <v>42</v>
      </c>
      <c r="AC78" t="s">
        <v>42</v>
      </c>
      <c r="AM78" t="s">
        <v>43</v>
      </c>
    </row>
    <row r="79" spans="1:39" x14ac:dyDescent="0.25">
      <c r="A79">
        <v>433</v>
      </c>
      <c r="B79" t="s">
        <v>1556</v>
      </c>
      <c r="C79" s="5">
        <v>43092</v>
      </c>
      <c r="D79" s="1">
        <v>0</v>
      </c>
      <c r="E79">
        <v>69</v>
      </c>
      <c r="F79" t="s">
        <v>46</v>
      </c>
      <c r="G79" t="s">
        <v>55</v>
      </c>
      <c r="H79" t="s">
        <v>889</v>
      </c>
      <c r="I79" t="s">
        <v>202</v>
      </c>
      <c r="J79" t="s">
        <v>57</v>
      </c>
      <c r="K79" t="s">
        <v>208</v>
      </c>
      <c r="L79" t="s">
        <v>93</v>
      </c>
      <c r="M79" t="s">
        <v>50</v>
      </c>
      <c r="O79" t="s">
        <v>11829</v>
      </c>
      <c r="P79" t="s">
        <v>166</v>
      </c>
      <c r="Q79" t="s">
        <v>70</v>
      </c>
      <c r="R79" t="s">
        <v>889</v>
      </c>
      <c r="S79" t="s">
        <v>202</v>
      </c>
      <c r="T79" t="s">
        <v>57</v>
      </c>
      <c r="U79" t="s">
        <v>11830</v>
      </c>
      <c r="V79" t="s">
        <v>1558</v>
      </c>
      <c r="X79" t="s">
        <v>42</v>
      </c>
      <c r="Y79" t="s">
        <v>42</v>
      </c>
      <c r="AE79" t="s">
        <v>42</v>
      </c>
      <c r="AM79" t="s">
        <v>43</v>
      </c>
    </row>
    <row r="80" spans="1:39" x14ac:dyDescent="0.25">
      <c r="A80">
        <v>435</v>
      </c>
      <c r="B80" t="s">
        <v>1563</v>
      </c>
      <c r="C80" s="5">
        <v>42803</v>
      </c>
      <c r="D80" s="1">
        <v>0</v>
      </c>
      <c r="E80">
        <v>42</v>
      </c>
      <c r="F80" t="s">
        <v>46</v>
      </c>
      <c r="G80" t="s">
        <v>106</v>
      </c>
      <c r="H80" t="s">
        <v>433</v>
      </c>
      <c r="I80" t="s">
        <v>142</v>
      </c>
      <c r="J80" t="s">
        <v>57</v>
      </c>
      <c r="K80" t="s">
        <v>433</v>
      </c>
      <c r="L80" t="s">
        <v>142</v>
      </c>
      <c r="M80" t="s">
        <v>70</v>
      </c>
      <c r="O80" t="s">
        <v>11829</v>
      </c>
      <c r="P80" t="s">
        <v>456</v>
      </c>
      <c r="Q80" t="s">
        <v>70</v>
      </c>
      <c r="R80" t="s">
        <v>433</v>
      </c>
      <c r="S80" t="s">
        <v>142</v>
      </c>
      <c r="T80" t="s">
        <v>57</v>
      </c>
      <c r="U80" t="s">
        <v>11830</v>
      </c>
      <c r="V80" t="s">
        <v>1565</v>
      </c>
      <c r="Y80" t="s">
        <v>42</v>
      </c>
      <c r="AM80" t="s">
        <v>43</v>
      </c>
    </row>
    <row r="81" spans="1:39" x14ac:dyDescent="0.25">
      <c r="A81">
        <v>437</v>
      </c>
      <c r="B81" t="s">
        <v>1569</v>
      </c>
      <c r="C81" s="5">
        <v>43002</v>
      </c>
      <c r="D81" s="1">
        <v>0</v>
      </c>
      <c r="E81">
        <v>53</v>
      </c>
      <c r="F81" t="s">
        <v>46</v>
      </c>
      <c r="G81" t="s">
        <v>55</v>
      </c>
      <c r="H81" t="s">
        <v>305</v>
      </c>
      <c r="I81" t="s">
        <v>93</v>
      </c>
      <c r="J81" t="s">
        <v>57</v>
      </c>
      <c r="K81" t="s">
        <v>305</v>
      </c>
      <c r="L81" t="s">
        <v>93</v>
      </c>
      <c r="M81" t="s">
        <v>70</v>
      </c>
      <c r="O81" t="s">
        <v>11829</v>
      </c>
      <c r="P81" t="s">
        <v>59</v>
      </c>
      <c r="Q81" t="s">
        <v>70</v>
      </c>
      <c r="R81" t="s">
        <v>305</v>
      </c>
      <c r="S81" t="s">
        <v>93</v>
      </c>
      <c r="T81" t="s">
        <v>57</v>
      </c>
      <c r="U81" t="s">
        <v>11830</v>
      </c>
      <c r="V81" t="s">
        <v>1571</v>
      </c>
      <c r="Y81" t="s">
        <v>42</v>
      </c>
      <c r="AE81" t="s">
        <v>42</v>
      </c>
      <c r="AM81" t="s">
        <v>43</v>
      </c>
    </row>
    <row r="82" spans="1:39" x14ac:dyDescent="0.25">
      <c r="A82">
        <v>439</v>
      </c>
      <c r="B82" t="s">
        <v>1575</v>
      </c>
      <c r="C82" s="5">
        <v>42868</v>
      </c>
      <c r="D82" s="1">
        <v>0</v>
      </c>
      <c r="E82">
        <v>30</v>
      </c>
      <c r="F82" t="s">
        <v>46</v>
      </c>
      <c r="G82" t="s">
        <v>55</v>
      </c>
      <c r="H82" t="s">
        <v>192</v>
      </c>
      <c r="I82" t="s">
        <v>82</v>
      </c>
      <c r="J82" t="s">
        <v>57</v>
      </c>
      <c r="K82" t="s">
        <v>192</v>
      </c>
      <c r="L82" t="s">
        <v>82</v>
      </c>
      <c r="M82" t="s">
        <v>70</v>
      </c>
      <c r="O82" t="s">
        <v>11831</v>
      </c>
      <c r="P82" t="s">
        <v>170</v>
      </c>
      <c r="Q82" t="s">
        <v>70</v>
      </c>
      <c r="R82" t="s">
        <v>192</v>
      </c>
      <c r="S82" t="s">
        <v>82</v>
      </c>
      <c r="T82" t="s">
        <v>57</v>
      </c>
      <c r="U82" t="s">
        <v>11830</v>
      </c>
      <c r="V82" t="s">
        <v>1577</v>
      </c>
      <c r="W82" t="s">
        <v>42</v>
      </c>
      <c r="AC82" t="s">
        <v>42</v>
      </c>
      <c r="AM82" t="s">
        <v>43</v>
      </c>
    </row>
    <row r="83" spans="1:39" x14ac:dyDescent="0.25">
      <c r="A83">
        <v>442</v>
      </c>
      <c r="B83" t="s">
        <v>1583</v>
      </c>
      <c r="C83" s="5">
        <v>42773</v>
      </c>
      <c r="D83" s="1">
        <v>0</v>
      </c>
      <c r="E83">
        <v>23</v>
      </c>
      <c r="F83" t="s">
        <v>46</v>
      </c>
      <c r="G83" t="s">
        <v>47</v>
      </c>
      <c r="H83" t="s">
        <v>97</v>
      </c>
      <c r="I83" t="s">
        <v>82</v>
      </c>
      <c r="J83" t="s">
        <v>57</v>
      </c>
      <c r="K83" t="s">
        <v>82</v>
      </c>
      <c r="L83" t="s">
        <v>82</v>
      </c>
      <c r="M83" t="s">
        <v>50</v>
      </c>
      <c r="O83" t="s">
        <v>11829</v>
      </c>
      <c r="P83" t="s">
        <v>59</v>
      </c>
      <c r="Q83" t="s">
        <v>210</v>
      </c>
      <c r="R83" t="s">
        <v>97</v>
      </c>
      <c r="S83" t="s">
        <v>82</v>
      </c>
      <c r="T83" t="s">
        <v>57</v>
      </c>
      <c r="U83" t="s">
        <v>11830</v>
      </c>
      <c r="V83" t="s">
        <v>1585</v>
      </c>
      <c r="Y83" t="s">
        <v>42</v>
      </c>
      <c r="AE83" t="s">
        <v>42</v>
      </c>
      <c r="AM83" t="s">
        <v>43</v>
      </c>
    </row>
    <row r="84" spans="1:39" x14ac:dyDescent="0.25">
      <c r="A84">
        <v>446</v>
      </c>
      <c r="B84" t="s">
        <v>1596</v>
      </c>
      <c r="C84" s="5">
        <v>42881</v>
      </c>
      <c r="D84" s="1">
        <v>0</v>
      </c>
      <c r="E84">
        <v>57</v>
      </c>
      <c r="F84" t="s">
        <v>54</v>
      </c>
      <c r="G84" t="s">
        <v>55</v>
      </c>
      <c r="H84" t="s">
        <v>1268</v>
      </c>
      <c r="I84" t="s">
        <v>202</v>
      </c>
      <c r="J84" t="s">
        <v>57</v>
      </c>
      <c r="K84" t="s">
        <v>1268</v>
      </c>
      <c r="L84" t="s">
        <v>202</v>
      </c>
      <c r="M84" t="s">
        <v>70</v>
      </c>
      <c r="O84" t="s">
        <v>11833</v>
      </c>
      <c r="P84" t="s">
        <v>1597</v>
      </c>
      <c r="Q84" t="s">
        <v>70</v>
      </c>
      <c r="R84" t="s">
        <v>1268</v>
      </c>
      <c r="S84" t="s">
        <v>202</v>
      </c>
      <c r="T84" t="s">
        <v>57</v>
      </c>
      <c r="U84" t="s">
        <v>11832</v>
      </c>
      <c r="V84" t="s">
        <v>1598</v>
      </c>
      <c r="AC84" t="s">
        <v>42</v>
      </c>
      <c r="AD84" t="s">
        <v>42</v>
      </c>
      <c r="AE84" t="s">
        <v>42</v>
      </c>
      <c r="AM84" t="s">
        <v>43</v>
      </c>
    </row>
    <row r="85" spans="1:39" x14ac:dyDescent="0.25">
      <c r="A85">
        <v>449</v>
      </c>
      <c r="B85" t="s">
        <v>1606</v>
      </c>
      <c r="C85" s="5">
        <v>42906</v>
      </c>
      <c r="D85" s="1">
        <v>0</v>
      </c>
      <c r="E85">
        <v>38</v>
      </c>
      <c r="F85" t="s">
        <v>46</v>
      </c>
      <c r="G85" t="s">
        <v>55</v>
      </c>
      <c r="H85" t="s">
        <v>146</v>
      </c>
      <c r="I85" t="s">
        <v>49</v>
      </c>
      <c r="J85" t="s">
        <v>57</v>
      </c>
      <c r="K85" t="s">
        <v>146</v>
      </c>
      <c r="L85" t="s">
        <v>49</v>
      </c>
      <c r="M85" t="s">
        <v>50</v>
      </c>
      <c r="O85" t="s">
        <v>11831</v>
      </c>
      <c r="P85" t="s">
        <v>170</v>
      </c>
      <c r="Q85" t="s">
        <v>70</v>
      </c>
      <c r="R85" t="s">
        <v>146</v>
      </c>
      <c r="S85" t="s">
        <v>49</v>
      </c>
      <c r="T85" t="s">
        <v>57</v>
      </c>
      <c r="U85" t="s">
        <v>11830</v>
      </c>
      <c r="V85" t="s">
        <v>252</v>
      </c>
      <c r="W85" t="s">
        <v>42</v>
      </c>
      <c r="Y85" t="s">
        <v>42</v>
      </c>
      <c r="AM85" t="s">
        <v>43</v>
      </c>
    </row>
    <row r="86" spans="1:39" x14ac:dyDescent="0.25">
      <c r="A86">
        <v>454</v>
      </c>
      <c r="B86" t="s">
        <v>1622</v>
      </c>
      <c r="C86" s="5">
        <v>42844</v>
      </c>
      <c r="D86" s="1">
        <v>0</v>
      </c>
      <c r="E86">
        <v>49</v>
      </c>
      <c r="F86" t="s">
        <v>46</v>
      </c>
      <c r="G86" t="s">
        <v>55</v>
      </c>
      <c r="H86" t="s">
        <v>1624</v>
      </c>
      <c r="I86" t="s">
        <v>101</v>
      </c>
      <c r="J86" t="s">
        <v>57</v>
      </c>
      <c r="K86" t="s">
        <v>1624</v>
      </c>
      <c r="L86" t="s">
        <v>101</v>
      </c>
      <c r="M86" t="s">
        <v>70</v>
      </c>
      <c r="O86" t="s">
        <v>11831</v>
      </c>
      <c r="P86" t="s">
        <v>170</v>
      </c>
      <c r="Q86" t="s">
        <v>70</v>
      </c>
      <c r="R86" t="s">
        <v>1624</v>
      </c>
      <c r="S86" t="s">
        <v>101</v>
      </c>
      <c r="T86" t="s">
        <v>57</v>
      </c>
      <c r="U86" t="s">
        <v>11830</v>
      </c>
      <c r="V86" t="s">
        <v>1625</v>
      </c>
      <c r="W86" t="s">
        <v>42</v>
      </c>
      <c r="AB86" t="s">
        <v>42</v>
      </c>
      <c r="AC86" t="s">
        <v>42</v>
      </c>
      <c r="AE86" t="s">
        <v>42</v>
      </c>
      <c r="AM86" t="s">
        <v>43</v>
      </c>
    </row>
    <row r="87" spans="1:39" x14ac:dyDescent="0.25">
      <c r="A87">
        <v>470</v>
      </c>
      <c r="B87" t="s">
        <v>1668</v>
      </c>
      <c r="C87" s="5">
        <v>43031</v>
      </c>
      <c r="D87" s="1">
        <v>0</v>
      </c>
      <c r="E87">
        <v>36</v>
      </c>
      <c r="F87" t="s">
        <v>46</v>
      </c>
      <c r="G87" t="s">
        <v>55</v>
      </c>
      <c r="H87" t="s">
        <v>525</v>
      </c>
      <c r="I87" t="s">
        <v>93</v>
      </c>
      <c r="J87" t="s">
        <v>57</v>
      </c>
      <c r="K87" t="s">
        <v>238</v>
      </c>
      <c r="L87" t="s">
        <v>93</v>
      </c>
      <c r="M87" t="s">
        <v>50</v>
      </c>
      <c r="O87" t="s">
        <v>11829</v>
      </c>
      <c r="P87" t="s">
        <v>456</v>
      </c>
      <c r="Q87" t="s">
        <v>110</v>
      </c>
      <c r="R87" t="s">
        <v>238</v>
      </c>
      <c r="S87" t="s">
        <v>93</v>
      </c>
      <c r="T87" t="s">
        <v>57</v>
      </c>
      <c r="U87" t="s">
        <v>11830</v>
      </c>
      <c r="V87" t="s">
        <v>1670</v>
      </c>
      <c r="X87" t="s">
        <v>42</v>
      </c>
      <c r="Y87" t="s">
        <v>42</v>
      </c>
      <c r="AC87" t="s">
        <v>42</v>
      </c>
      <c r="AM87" t="s">
        <v>43</v>
      </c>
    </row>
    <row r="88" spans="1:39" x14ac:dyDescent="0.25">
      <c r="A88">
        <v>471</v>
      </c>
      <c r="B88" t="s">
        <v>1671</v>
      </c>
      <c r="C88" s="5">
        <v>42958</v>
      </c>
      <c r="D88" s="1">
        <v>0</v>
      </c>
      <c r="E88">
        <v>34</v>
      </c>
      <c r="F88" t="s">
        <v>46</v>
      </c>
      <c r="G88" t="s">
        <v>106</v>
      </c>
      <c r="H88" t="s">
        <v>81</v>
      </c>
      <c r="I88" t="s">
        <v>82</v>
      </c>
      <c r="J88" t="s">
        <v>57</v>
      </c>
      <c r="K88" t="s">
        <v>82</v>
      </c>
      <c r="L88" t="s">
        <v>82</v>
      </c>
      <c r="M88" t="s">
        <v>34</v>
      </c>
      <c r="N88" t="s">
        <v>1673</v>
      </c>
      <c r="O88" t="s">
        <v>11829</v>
      </c>
      <c r="P88" t="s">
        <v>59</v>
      </c>
      <c r="Q88" t="s">
        <v>287</v>
      </c>
      <c r="R88" t="s">
        <v>82</v>
      </c>
      <c r="S88" t="s">
        <v>82</v>
      </c>
      <c r="T88" t="s">
        <v>57</v>
      </c>
      <c r="U88" t="s">
        <v>11830</v>
      </c>
      <c r="V88" t="s">
        <v>412</v>
      </c>
      <c r="Y88" t="s">
        <v>42</v>
      </c>
      <c r="AM88" t="s">
        <v>43</v>
      </c>
    </row>
    <row r="89" spans="1:39" x14ac:dyDescent="0.25">
      <c r="A89">
        <v>477</v>
      </c>
      <c r="B89" t="s">
        <v>1689</v>
      </c>
      <c r="C89" s="5">
        <v>42810</v>
      </c>
      <c r="D89" s="1">
        <v>0</v>
      </c>
      <c r="E89">
        <v>40</v>
      </c>
      <c r="F89" t="s">
        <v>54</v>
      </c>
      <c r="G89" t="s">
        <v>55</v>
      </c>
      <c r="H89" t="s">
        <v>93</v>
      </c>
      <c r="I89" t="s">
        <v>93</v>
      </c>
      <c r="J89" t="s">
        <v>57</v>
      </c>
      <c r="K89" t="s">
        <v>93</v>
      </c>
      <c r="L89" t="s">
        <v>93</v>
      </c>
      <c r="M89" t="s">
        <v>70</v>
      </c>
      <c r="O89" t="s">
        <v>11831</v>
      </c>
      <c r="P89" t="s">
        <v>1691</v>
      </c>
      <c r="Q89" t="s">
        <v>70</v>
      </c>
      <c r="R89" t="s">
        <v>93</v>
      </c>
      <c r="S89" t="s">
        <v>93</v>
      </c>
      <c r="T89" t="s">
        <v>57</v>
      </c>
      <c r="U89" t="s">
        <v>11830</v>
      </c>
      <c r="V89" t="s">
        <v>1692</v>
      </c>
      <c r="AE89" t="s">
        <v>42</v>
      </c>
      <c r="AF89" t="s">
        <v>42</v>
      </c>
      <c r="AM89" t="s">
        <v>43</v>
      </c>
    </row>
    <row r="90" spans="1:39" x14ac:dyDescent="0.25">
      <c r="A90">
        <v>481</v>
      </c>
      <c r="B90" t="s">
        <v>1702</v>
      </c>
      <c r="C90" s="5">
        <v>42844</v>
      </c>
      <c r="D90" s="1">
        <v>0</v>
      </c>
      <c r="E90">
        <v>60</v>
      </c>
      <c r="F90" t="s">
        <v>54</v>
      </c>
      <c r="G90" t="s">
        <v>55</v>
      </c>
      <c r="H90" t="s">
        <v>87</v>
      </c>
      <c r="I90" t="s">
        <v>82</v>
      </c>
      <c r="J90" t="s">
        <v>57</v>
      </c>
      <c r="K90" t="s">
        <v>87</v>
      </c>
      <c r="L90" t="s">
        <v>82</v>
      </c>
      <c r="M90" t="s">
        <v>70</v>
      </c>
      <c r="O90" t="s">
        <v>11833</v>
      </c>
      <c r="P90" t="s">
        <v>1703</v>
      </c>
      <c r="Q90" t="s">
        <v>70</v>
      </c>
      <c r="R90" t="s">
        <v>87</v>
      </c>
      <c r="S90" t="s">
        <v>82</v>
      </c>
      <c r="T90" t="s">
        <v>57</v>
      </c>
      <c r="U90" t="s">
        <v>24</v>
      </c>
      <c r="V90" t="s">
        <v>1704</v>
      </c>
      <c r="AA90" t="s">
        <v>42</v>
      </c>
      <c r="AC90" t="s">
        <v>42</v>
      </c>
      <c r="AE90" t="s">
        <v>42</v>
      </c>
      <c r="AM90" t="s">
        <v>43</v>
      </c>
    </row>
    <row r="91" spans="1:39" x14ac:dyDescent="0.25">
      <c r="A91">
        <v>485</v>
      </c>
      <c r="B91" t="s">
        <v>1712</v>
      </c>
      <c r="C91" s="5">
        <v>42829</v>
      </c>
      <c r="D91" s="1">
        <v>0</v>
      </c>
      <c r="E91">
        <v>48</v>
      </c>
      <c r="F91" t="s">
        <v>54</v>
      </c>
      <c r="G91" t="s">
        <v>47</v>
      </c>
      <c r="H91" t="s">
        <v>433</v>
      </c>
      <c r="I91" t="s">
        <v>142</v>
      </c>
      <c r="J91" t="s">
        <v>57</v>
      </c>
      <c r="K91" t="s">
        <v>433</v>
      </c>
      <c r="L91" t="s">
        <v>142</v>
      </c>
      <c r="M91" t="s">
        <v>70</v>
      </c>
      <c r="O91" t="s">
        <v>11829</v>
      </c>
      <c r="P91" t="s">
        <v>59</v>
      </c>
      <c r="Q91" t="s">
        <v>70</v>
      </c>
      <c r="R91" t="s">
        <v>433</v>
      </c>
      <c r="S91" t="s">
        <v>142</v>
      </c>
      <c r="T91" t="s">
        <v>57</v>
      </c>
      <c r="U91" t="s">
        <v>11830</v>
      </c>
      <c r="V91" t="s">
        <v>1714</v>
      </c>
      <c r="X91" t="s">
        <v>42</v>
      </c>
      <c r="AC91" t="s">
        <v>42</v>
      </c>
      <c r="AM91" t="s">
        <v>43</v>
      </c>
    </row>
    <row r="92" spans="1:39" x14ac:dyDescent="0.25">
      <c r="A92">
        <v>487</v>
      </c>
      <c r="B92" t="s">
        <v>1717</v>
      </c>
      <c r="C92" s="5">
        <v>43087</v>
      </c>
      <c r="D92" s="1">
        <v>0</v>
      </c>
      <c r="E92">
        <v>25</v>
      </c>
      <c r="F92" t="s">
        <v>46</v>
      </c>
      <c r="G92" t="s">
        <v>55</v>
      </c>
      <c r="H92" t="s">
        <v>422</v>
      </c>
      <c r="I92" t="s">
        <v>82</v>
      </c>
      <c r="J92" t="s">
        <v>57</v>
      </c>
      <c r="K92" t="s">
        <v>362</v>
      </c>
      <c r="L92" t="s">
        <v>251</v>
      </c>
      <c r="M92" t="s">
        <v>34</v>
      </c>
      <c r="N92" t="s">
        <v>1718</v>
      </c>
      <c r="O92" t="s">
        <v>11829</v>
      </c>
      <c r="P92" t="s">
        <v>59</v>
      </c>
      <c r="Q92" t="s">
        <v>287</v>
      </c>
      <c r="R92" t="s">
        <v>362</v>
      </c>
      <c r="S92" t="s">
        <v>251</v>
      </c>
      <c r="T92" t="s">
        <v>57</v>
      </c>
      <c r="U92" t="s">
        <v>11830</v>
      </c>
      <c r="V92" t="s">
        <v>412</v>
      </c>
      <c r="Y92" t="s">
        <v>42</v>
      </c>
      <c r="AM92" t="s">
        <v>43</v>
      </c>
    </row>
    <row r="93" spans="1:39" x14ac:dyDescent="0.25">
      <c r="A93">
        <v>489</v>
      </c>
      <c r="B93" t="s">
        <v>1722</v>
      </c>
      <c r="C93" s="5">
        <v>42753</v>
      </c>
      <c r="D93" s="1">
        <v>0</v>
      </c>
      <c r="E93">
        <v>56</v>
      </c>
      <c r="F93" t="s">
        <v>46</v>
      </c>
      <c r="G93" t="s">
        <v>47</v>
      </c>
      <c r="H93" t="s">
        <v>525</v>
      </c>
      <c r="I93" t="s">
        <v>93</v>
      </c>
      <c r="J93" t="s">
        <v>57</v>
      </c>
      <c r="K93" t="s">
        <v>525</v>
      </c>
      <c r="L93" t="s">
        <v>93</v>
      </c>
      <c r="M93" t="s">
        <v>70</v>
      </c>
      <c r="O93" t="s">
        <v>11829</v>
      </c>
      <c r="P93" t="s">
        <v>59</v>
      </c>
      <c r="Q93" t="s">
        <v>70</v>
      </c>
      <c r="R93" t="s">
        <v>525</v>
      </c>
      <c r="S93" t="s">
        <v>93</v>
      </c>
      <c r="T93" t="s">
        <v>57</v>
      </c>
      <c r="U93" t="s">
        <v>11830</v>
      </c>
      <c r="V93" t="s">
        <v>873</v>
      </c>
      <c r="X93" t="s">
        <v>42</v>
      </c>
      <c r="AM93" t="s">
        <v>43</v>
      </c>
    </row>
    <row r="94" spans="1:39" x14ac:dyDescent="0.25">
      <c r="A94">
        <v>494</v>
      </c>
      <c r="B94" t="s">
        <v>1736</v>
      </c>
      <c r="C94" s="5">
        <v>43007</v>
      </c>
      <c r="D94" s="1">
        <v>0</v>
      </c>
      <c r="E94">
        <v>36</v>
      </c>
      <c r="F94" t="s">
        <v>46</v>
      </c>
      <c r="G94" t="s">
        <v>55</v>
      </c>
      <c r="H94" t="s">
        <v>136</v>
      </c>
      <c r="I94" t="s">
        <v>137</v>
      </c>
      <c r="J94" t="s">
        <v>57</v>
      </c>
      <c r="K94" t="s">
        <v>136</v>
      </c>
      <c r="L94" t="s">
        <v>137</v>
      </c>
      <c r="M94" t="s">
        <v>70</v>
      </c>
      <c r="O94" t="s">
        <v>11831</v>
      </c>
      <c r="P94" t="s">
        <v>269</v>
      </c>
      <c r="Q94" t="s">
        <v>70</v>
      </c>
      <c r="R94" t="s">
        <v>136</v>
      </c>
      <c r="S94" t="s">
        <v>137</v>
      </c>
      <c r="T94" t="s">
        <v>57</v>
      </c>
      <c r="U94" t="s">
        <v>11830</v>
      </c>
      <c r="V94" t="s">
        <v>412</v>
      </c>
      <c r="Y94" t="s">
        <v>42</v>
      </c>
      <c r="AM94" t="s">
        <v>43</v>
      </c>
    </row>
    <row r="95" spans="1:39" x14ac:dyDescent="0.25">
      <c r="A95">
        <v>497</v>
      </c>
      <c r="B95" t="s">
        <v>1746</v>
      </c>
      <c r="C95" s="5">
        <v>42797</v>
      </c>
      <c r="D95" s="1">
        <v>0</v>
      </c>
      <c r="E95">
        <v>23</v>
      </c>
      <c r="F95" t="s">
        <v>54</v>
      </c>
      <c r="G95" t="s">
        <v>55</v>
      </c>
      <c r="H95" t="s">
        <v>178</v>
      </c>
      <c r="I95" t="s">
        <v>82</v>
      </c>
      <c r="J95" t="s">
        <v>57</v>
      </c>
      <c r="K95" t="s">
        <v>178</v>
      </c>
      <c r="L95" t="s">
        <v>82</v>
      </c>
      <c r="M95" t="s">
        <v>50</v>
      </c>
      <c r="O95" t="s">
        <v>11829</v>
      </c>
      <c r="P95" t="s">
        <v>59</v>
      </c>
      <c r="Q95" t="s">
        <v>70</v>
      </c>
      <c r="R95" t="s">
        <v>178</v>
      </c>
      <c r="S95" t="s">
        <v>82</v>
      </c>
      <c r="T95" t="s">
        <v>57</v>
      </c>
      <c r="U95" t="s">
        <v>11830</v>
      </c>
      <c r="V95" t="s">
        <v>1748</v>
      </c>
      <c r="X95" t="s">
        <v>42</v>
      </c>
      <c r="AM95" t="s">
        <v>43</v>
      </c>
    </row>
    <row r="96" spans="1:39" x14ac:dyDescent="0.25">
      <c r="A96">
        <v>500</v>
      </c>
      <c r="B96" t="s">
        <v>1755</v>
      </c>
      <c r="C96" s="5">
        <v>42835</v>
      </c>
      <c r="D96" s="1">
        <v>0</v>
      </c>
      <c r="E96">
        <v>59</v>
      </c>
      <c r="F96" t="s">
        <v>46</v>
      </c>
      <c r="G96" t="s">
        <v>55</v>
      </c>
      <c r="H96" t="s">
        <v>208</v>
      </c>
      <c r="I96" t="s">
        <v>93</v>
      </c>
      <c r="J96" t="s">
        <v>57</v>
      </c>
      <c r="K96" t="s">
        <v>208</v>
      </c>
      <c r="L96" t="s">
        <v>93</v>
      </c>
      <c r="M96" t="s">
        <v>70</v>
      </c>
      <c r="O96" t="s">
        <v>11829</v>
      </c>
      <c r="P96" t="s">
        <v>59</v>
      </c>
      <c r="Q96" t="s">
        <v>70</v>
      </c>
      <c r="R96" t="s">
        <v>208</v>
      </c>
      <c r="S96" t="s">
        <v>93</v>
      </c>
      <c r="T96" t="s">
        <v>57</v>
      </c>
      <c r="U96" t="s">
        <v>11830</v>
      </c>
      <c r="V96" t="s">
        <v>1757</v>
      </c>
      <c r="W96" t="s">
        <v>42</v>
      </c>
      <c r="AC96" t="s">
        <v>42</v>
      </c>
      <c r="AE96" t="s">
        <v>42</v>
      </c>
      <c r="AH96" t="s">
        <v>42</v>
      </c>
      <c r="AM96" t="s">
        <v>43</v>
      </c>
    </row>
    <row r="97" spans="1:39" x14ac:dyDescent="0.25">
      <c r="A97">
        <v>502</v>
      </c>
      <c r="B97" t="s">
        <v>1762</v>
      </c>
      <c r="C97" s="5">
        <v>42900</v>
      </c>
      <c r="D97" s="1">
        <v>0</v>
      </c>
      <c r="E97">
        <v>47</v>
      </c>
      <c r="F97" t="s">
        <v>46</v>
      </c>
      <c r="G97" t="s">
        <v>55</v>
      </c>
      <c r="H97" t="s">
        <v>93</v>
      </c>
      <c r="I97" t="s">
        <v>93</v>
      </c>
      <c r="J97" t="s">
        <v>57</v>
      </c>
      <c r="K97" t="s">
        <v>93</v>
      </c>
      <c r="L97" t="s">
        <v>93</v>
      </c>
      <c r="M97" t="s">
        <v>70</v>
      </c>
      <c r="O97" t="s">
        <v>11829</v>
      </c>
      <c r="P97" t="s">
        <v>59</v>
      </c>
      <c r="Q97" t="s">
        <v>70</v>
      </c>
      <c r="R97" t="s">
        <v>93</v>
      </c>
      <c r="S97" t="s">
        <v>93</v>
      </c>
      <c r="T97" t="s">
        <v>57</v>
      </c>
      <c r="U97" t="s">
        <v>11830</v>
      </c>
      <c r="V97" t="s">
        <v>1764</v>
      </c>
      <c r="W97" t="s">
        <v>42</v>
      </c>
      <c r="AC97" t="s">
        <v>42</v>
      </c>
      <c r="AE97" t="s">
        <v>42</v>
      </c>
      <c r="AM97" t="s">
        <v>43</v>
      </c>
    </row>
    <row r="98" spans="1:39" x14ac:dyDescent="0.25">
      <c r="A98">
        <v>508</v>
      </c>
      <c r="B98" t="s">
        <v>1781</v>
      </c>
      <c r="C98" s="5">
        <v>42976</v>
      </c>
      <c r="D98" s="1">
        <v>0</v>
      </c>
      <c r="E98">
        <v>33</v>
      </c>
      <c r="F98" t="s">
        <v>46</v>
      </c>
      <c r="G98" t="s">
        <v>55</v>
      </c>
      <c r="H98" t="s">
        <v>341</v>
      </c>
      <c r="I98" t="s">
        <v>101</v>
      </c>
      <c r="J98" t="s">
        <v>57</v>
      </c>
      <c r="K98" t="s">
        <v>341</v>
      </c>
      <c r="L98" t="s">
        <v>101</v>
      </c>
      <c r="M98" t="s">
        <v>34</v>
      </c>
      <c r="N98" t="s">
        <v>210</v>
      </c>
      <c r="O98" t="s">
        <v>11829</v>
      </c>
      <c r="P98" t="s">
        <v>59</v>
      </c>
      <c r="Q98" t="s">
        <v>210</v>
      </c>
      <c r="R98" t="s">
        <v>341</v>
      </c>
      <c r="S98" t="s">
        <v>101</v>
      </c>
      <c r="T98" t="s">
        <v>57</v>
      </c>
      <c r="U98" t="s">
        <v>11830</v>
      </c>
      <c r="V98" t="s">
        <v>1783</v>
      </c>
      <c r="W98" t="s">
        <v>42</v>
      </c>
      <c r="Y98" t="s">
        <v>42</v>
      </c>
      <c r="AG98" t="s">
        <v>42</v>
      </c>
      <c r="AM98" t="s">
        <v>43</v>
      </c>
    </row>
    <row r="99" spans="1:39" x14ac:dyDescent="0.25">
      <c r="A99">
        <v>510</v>
      </c>
      <c r="B99" t="s">
        <v>1786</v>
      </c>
      <c r="C99" s="5">
        <v>43067</v>
      </c>
      <c r="D99" s="1">
        <v>0</v>
      </c>
      <c r="E99">
        <v>44</v>
      </c>
      <c r="F99" t="s">
        <v>46</v>
      </c>
      <c r="G99" t="s">
        <v>106</v>
      </c>
      <c r="H99" t="s">
        <v>82</v>
      </c>
      <c r="I99" t="s">
        <v>82</v>
      </c>
      <c r="J99" t="s">
        <v>57</v>
      </c>
      <c r="K99" t="s">
        <v>82</v>
      </c>
      <c r="L99" t="s">
        <v>82</v>
      </c>
      <c r="M99" t="s">
        <v>50</v>
      </c>
      <c r="O99" t="s">
        <v>11829</v>
      </c>
      <c r="P99" t="s">
        <v>1396</v>
      </c>
      <c r="Q99" t="s">
        <v>1081</v>
      </c>
      <c r="R99" t="s">
        <v>82</v>
      </c>
      <c r="S99" t="s">
        <v>82</v>
      </c>
      <c r="T99" t="s">
        <v>57</v>
      </c>
      <c r="U99" t="s">
        <v>11832</v>
      </c>
      <c r="V99" t="s">
        <v>1788</v>
      </c>
      <c r="X99" t="s">
        <v>42</v>
      </c>
      <c r="AM99" t="s">
        <v>43</v>
      </c>
    </row>
    <row r="100" spans="1:39" x14ac:dyDescent="0.25">
      <c r="A100">
        <v>515</v>
      </c>
      <c r="B100" t="s">
        <v>1806</v>
      </c>
      <c r="C100" s="5">
        <v>43038</v>
      </c>
      <c r="D100" s="1">
        <v>0</v>
      </c>
      <c r="E100">
        <v>63</v>
      </c>
      <c r="F100" t="s">
        <v>46</v>
      </c>
      <c r="G100" t="s">
        <v>55</v>
      </c>
      <c r="H100" t="s">
        <v>58</v>
      </c>
      <c r="I100" t="s">
        <v>49</v>
      </c>
      <c r="J100" t="s">
        <v>57</v>
      </c>
      <c r="K100" t="s">
        <v>58</v>
      </c>
      <c r="L100" t="s">
        <v>49</v>
      </c>
      <c r="M100" t="s">
        <v>70</v>
      </c>
      <c r="O100" t="s">
        <v>11831</v>
      </c>
      <c r="P100" t="s">
        <v>102</v>
      </c>
      <c r="Q100" t="s">
        <v>70</v>
      </c>
      <c r="R100" t="s">
        <v>58</v>
      </c>
      <c r="S100" t="s">
        <v>49</v>
      </c>
      <c r="T100" t="s">
        <v>57</v>
      </c>
      <c r="U100" t="s">
        <v>11830</v>
      </c>
      <c r="V100" t="s">
        <v>1808</v>
      </c>
      <c r="AH100" t="s">
        <v>42</v>
      </c>
      <c r="AM100" t="s">
        <v>43</v>
      </c>
    </row>
    <row r="101" spans="1:39" x14ac:dyDescent="0.25">
      <c r="A101">
        <v>518</v>
      </c>
      <c r="B101" t="s">
        <v>1814</v>
      </c>
      <c r="C101" s="5">
        <v>42888</v>
      </c>
      <c r="D101" s="1">
        <v>0</v>
      </c>
      <c r="E101">
        <v>29</v>
      </c>
      <c r="F101" t="s">
        <v>46</v>
      </c>
      <c r="G101" t="s">
        <v>55</v>
      </c>
      <c r="H101" t="s">
        <v>341</v>
      </c>
      <c r="I101" t="s">
        <v>101</v>
      </c>
      <c r="J101" t="s">
        <v>57</v>
      </c>
      <c r="K101" t="s">
        <v>341</v>
      </c>
      <c r="L101" t="s">
        <v>101</v>
      </c>
      <c r="M101" t="s">
        <v>70</v>
      </c>
      <c r="O101" t="s">
        <v>11831</v>
      </c>
      <c r="P101" t="s">
        <v>269</v>
      </c>
      <c r="Q101" t="s">
        <v>70</v>
      </c>
      <c r="R101" t="s">
        <v>341</v>
      </c>
      <c r="S101" t="s">
        <v>101</v>
      </c>
      <c r="T101" t="s">
        <v>57</v>
      </c>
      <c r="U101" t="s">
        <v>11830</v>
      </c>
      <c r="V101" t="s">
        <v>1815</v>
      </c>
      <c r="W101" t="s">
        <v>42</v>
      </c>
      <c r="Y101" t="s">
        <v>42</v>
      </c>
      <c r="AM101" t="s">
        <v>43</v>
      </c>
    </row>
    <row r="102" spans="1:39" x14ac:dyDescent="0.25">
      <c r="A102">
        <v>525</v>
      </c>
      <c r="B102" t="s">
        <v>1837</v>
      </c>
      <c r="C102" s="5">
        <v>42800</v>
      </c>
      <c r="D102" s="1">
        <v>0</v>
      </c>
      <c r="E102">
        <v>33</v>
      </c>
      <c r="F102" t="s">
        <v>46</v>
      </c>
      <c r="G102" t="s">
        <v>55</v>
      </c>
      <c r="H102" t="s">
        <v>165</v>
      </c>
      <c r="I102" t="s">
        <v>93</v>
      </c>
      <c r="J102" t="s">
        <v>57</v>
      </c>
      <c r="K102" t="s">
        <v>165</v>
      </c>
      <c r="L102" t="s">
        <v>93</v>
      </c>
      <c r="M102" t="s">
        <v>70</v>
      </c>
      <c r="O102" t="s">
        <v>11829</v>
      </c>
      <c r="P102" t="s">
        <v>59</v>
      </c>
      <c r="Q102" t="s">
        <v>287</v>
      </c>
      <c r="R102" t="s">
        <v>165</v>
      </c>
      <c r="S102" t="s">
        <v>93</v>
      </c>
      <c r="T102" t="s">
        <v>57</v>
      </c>
      <c r="U102" t="s">
        <v>11830</v>
      </c>
      <c r="V102" t="s">
        <v>1839</v>
      </c>
      <c r="Y102" t="s">
        <v>42</v>
      </c>
      <c r="AM102" t="s">
        <v>43</v>
      </c>
    </row>
    <row r="103" spans="1:39" x14ac:dyDescent="0.25">
      <c r="A103">
        <v>527</v>
      </c>
      <c r="B103" t="s">
        <v>1843</v>
      </c>
      <c r="C103" s="5">
        <v>43096</v>
      </c>
      <c r="D103" s="1">
        <v>0</v>
      </c>
      <c r="E103">
        <v>61</v>
      </c>
      <c r="F103" t="s">
        <v>46</v>
      </c>
      <c r="G103" t="s">
        <v>55</v>
      </c>
      <c r="H103" t="s">
        <v>1804</v>
      </c>
      <c r="I103" t="s">
        <v>82</v>
      </c>
      <c r="J103" t="s">
        <v>57</v>
      </c>
      <c r="K103" t="s">
        <v>1804</v>
      </c>
      <c r="L103" t="s">
        <v>82</v>
      </c>
      <c r="M103" t="s">
        <v>70</v>
      </c>
      <c r="O103" t="s">
        <v>11829</v>
      </c>
      <c r="P103" t="s">
        <v>59</v>
      </c>
      <c r="Q103" t="s">
        <v>70</v>
      </c>
      <c r="R103" t="s">
        <v>1804</v>
      </c>
      <c r="S103" t="s">
        <v>82</v>
      </c>
      <c r="T103" t="s">
        <v>57</v>
      </c>
      <c r="U103" t="s">
        <v>11830</v>
      </c>
      <c r="V103" t="s">
        <v>412</v>
      </c>
      <c r="Y103" t="s">
        <v>42</v>
      </c>
      <c r="AM103" t="s">
        <v>43</v>
      </c>
    </row>
    <row r="104" spans="1:39" x14ac:dyDescent="0.25">
      <c r="A104">
        <v>540</v>
      </c>
      <c r="B104" t="s">
        <v>1880</v>
      </c>
      <c r="C104" s="5">
        <v>42747</v>
      </c>
      <c r="D104" s="1">
        <v>0</v>
      </c>
      <c r="E104">
        <v>36</v>
      </c>
      <c r="F104" t="s">
        <v>54</v>
      </c>
      <c r="G104" t="s">
        <v>55</v>
      </c>
      <c r="H104" t="s">
        <v>208</v>
      </c>
      <c r="I104" t="s">
        <v>93</v>
      </c>
      <c r="J104" t="s">
        <v>57</v>
      </c>
      <c r="K104" t="s">
        <v>208</v>
      </c>
      <c r="L104" t="s">
        <v>93</v>
      </c>
      <c r="M104" t="s">
        <v>70</v>
      </c>
      <c r="O104" t="s">
        <v>11829</v>
      </c>
      <c r="P104" t="s">
        <v>59</v>
      </c>
      <c r="Q104" t="s">
        <v>70</v>
      </c>
      <c r="R104" t="s">
        <v>208</v>
      </c>
      <c r="S104" t="s">
        <v>93</v>
      </c>
      <c r="T104" t="s">
        <v>57</v>
      </c>
      <c r="U104" t="s">
        <v>11830</v>
      </c>
      <c r="V104" t="s">
        <v>1882</v>
      </c>
      <c r="W104" t="s">
        <v>42</v>
      </c>
      <c r="X104" t="s">
        <v>42</v>
      </c>
      <c r="Y104" t="s">
        <v>42</v>
      </c>
      <c r="AM104" t="s">
        <v>43</v>
      </c>
    </row>
    <row r="105" spans="1:39" x14ac:dyDescent="0.25">
      <c r="A105">
        <v>545</v>
      </c>
      <c r="B105" t="s">
        <v>1897</v>
      </c>
      <c r="C105" s="5">
        <v>42820</v>
      </c>
      <c r="D105" s="1">
        <v>0</v>
      </c>
      <c r="E105">
        <v>61</v>
      </c>
      <c r="F105" t="s">
        <v>46</v>
      </c>
      <c r="G105" t="s">
        <v>55</v>
      </c>
      <c r="H105" t="s">
        <v>1899</v>
      </c>
      <c r="I105" t="s">
        <v>82</v>
      </c>
      <c r="J105" t="s">
        <v>57</v>
      </c>
      <c r="K105" t="s">
        <v>1899</v>
      </c>
      <c r="L105" t="s">
        <v>82</v>
      </c>
      <c r="M105" t="s">
        <v>70</v>
      </c>
      <c r="O105" t="s">
        <v>11829</v>
      </c>
      <c r="P105" t="s">
        <v>456</v>
      </c>
      <c r="Q105" t="s">
        <v>70</v>
      </c>
      <c r="R105" t="s">
        <v>1899</v>
      </c>
      <c r="S105" t="s">
        <v>82</v>
      </c>
      <c r="T105" t="s">
        <v>57</v>
      </c>
      <c r="U105" t="s">
        <v>11830</v>
      </c>
      <c r="V105" t="s">
        <v>1900</v>
      </c>
      <c r="Y105" t="s">
        <v>42</v>
      </c>
      <c r="AC105" t="s">
        <v>42</v>
      </c>
      <c r="AM105" t="s">
        <v>43</v>
      </c>
    </row>
    <row r="106" spans="1:39" x14ac:dyDescent="0.25">
      <c r="A106">
        <v>548</v>
      </c>
      <c r="B106" t="s">
        <v>1906</v>
      </c>
      <c r="C106" s="5">
        <v>43051</v>
      </c>
      <c r="D106" s="1">
        <v>0</v>
      </c>
      <c r="E106">
        <v>36</v>
      </c>
      <c r="F106" t="s">
        <v>54</v>
      </c>
      <c r="G106" t="s">
        <v>55</v>
      </c>
      <c r="H106" t="s">
        <v>93</v>
      </c>
      <c r="I106" t="s">
        <v>93</v>
      </c>
      <c r="J106" t="s">
        <v>57</v>
      </c>
      <c r="K106" t="s">
        <v>93</v>
      </c>
      <c r="L106" t="s">
        <v>93</v>
      </c>
      <c r="M106" t="s">
        <v>50</v>
      </c>
      <c r="O106" t="s">
        <v>11831</v>
      </c>
      <c r="P106" t="s">
        <v>1908</v>
      </c>
      <c r="Q106" t="s">
        <v>210</v>
      </c>
      <c r="R106" t="s">
        <v>93</v>
      </c>
      <c r="S106" t="s">
        <v>93</v>
      </c>
      <c r="T106" t="s">
        <v>57</v>
      </c>
      <c r="U106" t="s">
        <v>11830</v>
      </c>
      <c r="V106" t="s">
        <v>1909</v>
      </c>
      <c r="AE106" t="s">
        <v>42</v>
      </c>
      <c r="AF106" t="s">
        <v>42</v>
      </c>
      <c r="AM106" t="s">
        <v>43</v>
      </c>
    </row>
    <row r="107" spans="1:39" x14ac:dyDescent="0.25">
      <c r="A107">
        <v>550</v>
      </c>
      <c r="B107" t="s">
        <v>1912</v>
      </c>
      <c r="C107" s="5">
        <v>43082</v>
      </c>
      <c r="D107" s="1">
        <v>0</v>
      </c>
      <c r="E107">
        <v>62</v>
      </c>
      <c r="F107" t="s">
        <v>46</v>
      </c>
      <c r="G107" t="s">
        <v>55</v>
      </c>
      <c r="H107" t="s">
        <v>341</v>
      </c>
      <c r="I107" t="s">
        <v>101</v>
      </c>
      <c r="J107" t="s">
        <v>57</v>
      </c>
      <c r="K107" t="s">
        <v>341</v>
      </c>
      <c r="L107" t="s">
        <v>101</v>
      </c>
      <c r="M107" t="s">
        <v>50</v>
      </c>
      <c r="O107" t="s">
        <v>11829</v>
      </c>
      <c r="P107" t="s">
        <v>456</v>
      </c>
      <c r="Q107" t="s">
        <v>70</v>
      </c>
      <c r="R107" t="s">
        <v>341</v>
      </c>
      <c r="S107" t="s">
        <v>101</v>
      </c>
      <c r="T107" t="s">
        <v>57</v>
      </c>
      <c r="U107" t="s">
        <v>11830</v>
      </c>
      <c r="V107" t="s">
        <v>1914</v>
      </c>
      <c r="Y107" t="s">
        <v>42</v>
      </c>
      <c r="Z107" t="s">
        <v>42</v>
      </c>
      <c r="AC107" t="s">
        <v>42</v>
      </c>
      <c r="AE107" t="s">
        <v>42</v>
      </c>
      <c r="AK107" t="s">
        <v>1915</v>
      </c>
      <c r="AM107" t="s">
        <v>43</v>
      </c>
    </row>
    <row r="108" spans="1:39" x14ac:dyDescent="0.25">
      <c r="A108">
        <v>553</v>
      </c>
      <c r="B108" t="s">
        <v>1923</v>
      </c>
      <c r="C108" s="5">
        <v>42963</v>
      </c>
      <c r="D108" s="1">
        <v>0</v>
      </c>
      <c r="E108">
        <v>29</v>
      </c>
      <c r="F108" t="s">
        <v>54</v>
      </c>
      <c r="G108" t="s">
        <v>55</v>
      </c>
      <c r="H108" t="s">
        <v>1496</v>
      </c>
      <c r="I108" t="s">
        <v>101</v>
      </c>
      <c r="J108" t="s">
        <v>57</v>
      </c>
      <c r="K108" t="s">
        <v>1496</v>
      </c>
      <c r="L108" t="s">
        <v>101</v>
      </c>
      <c r="M108" t="s">
        <v>70</v>
      </c>
      <c r="O108" t="s">
        <v>11831</v>
      </c>
      <c r="P108" t="s">
        <v>350</v>
      </c>
      <c r="Q108" t="s">
        <v>70</v>
      </c>
      <c r="R108" t="s">
        <v>1496</v>
      </c>
      <c r="S108" t="s">
        <v>101</v>
      </c>
      <c r="T108" t="s">
        <v>57</v>
      </c>
      <c r="U108" t="s">
        <v>11830</v>
      </c>
      <c r="V108" t="s">
        <v>1925</v>
      </c>
      <c r="W108" t="s">
        <v>42</v>
      </c>
      <c r="X108" t="s">
        <v>42</v>
      </c>
      <c r="Y108" t="s">
        <v>42</v>
      </c>
      <c r="Z108" t="s">
        <v>42</v>
      </c>
      <c r="AM108" t="s">
        <v>43</v>
      </c>
    </row>
    <row r="109" spans="1:39" x14ac:dyDescent="0.25">
      <c r="A109">
        <v>562</v>
      </c>
      <c r="B109" t="s">
        <v>1949</v>
      </c>
      <c r="C109" s="5">
        <v>42812</v>
      </c>
      <c r="D109" s="1">
        <v>0</v>
      </c>
      <c r="E109">
        <v>51</v>
      </c>
      <c r="F109" t="s">
        <v>54</v>
      </c>
      <c r="G109" t="s">
        <v>55</v>
      </c>
      <c r="H109" t="s">
        <v>81</v>
      </c>
      <c r="I109" t="s">
        <v>82</v>
      </c>
      <c r="J109" t="s">
        <v>57</v>
      </c>
      <c r="K109" t="s">
        <v>81</v>
      </c>
      <c r="L109" t="s">
        <v>82</v>
      </c>
      <c r="M109" t="s">
        <v>70</v>
      </c>
      <c r="O109" t="s">
        <v>11829</v>
      </c>
      <c r="P109" t="s">
        <v>59</v>
      </c>
      <c r="Q109" t="s">
        <v>70</v>
      </c>
      <c r="R109" t="s">
        <v>81</v>
      </c>
      <c r="S109" t="s">
        <v>82</v>
      </c>
      <c r="T109" t="s">
        <v>57</v>
      </c>
      <c r="U109" t="s">
        <v>11830</v>
      </c>
      <c r="V109" t="s">
        <v>1951</v>
      </c>
      <c r="X109" t="s">
        <v>42</v>
      </c>
      <c r="AE109" t="s">
        <v>42</v>
      </c>
      <c r="AM109" t="s">
        <v>43</v>
      </c>
    </row>
    <row r="110" spans="1:39" x14ac:dyDescent="0.25">
      <c r="A110">
        <v>563</v>
      </c>
      <c r="B110" t="s">
        <v>1952</v>
      </c>
      <c r="C110" s="5">
        <v>42877</v>
      </c>
      <c r="D110" s="1">
        <v>0</v>
      </c>
      <c r="E110">
        <v>36</v>
      </c>
      <c r="F110" t="s">
        <v>46</v>
      </c>
      <c r="G110" t="s">
        <v>47</v>
      </c>
      <c r="H110" t="s">
        <v>178</v>
      </c>
      <c r="I110" t="s">
        <v>82</v>
      </c>
      <c r="J110" t="s">
        <v>57</v>
      </c>
      <c r="K110" t="s">
        <v>178</v>
      </c>
      <c r="L110" t="s">
        <v>82</v>
      </c>
      <c r="M110" t="s">
        <v>34</v>
      </c>
      <c r="N110" t="s">
        <v>564</v>
      </c>
      <c r="O110" t="s">
        <v>11829</v>
      </c>
      <c r="P110" t="s">
        <v>166</v>
      </c>
      <c r="Q110" t="s">
        <v>298</v>
      </c>
      <c r="R110" t="s">
        <v>178</v>
      </c>
      <c r="S110" t="s">
        <v>82</v>
      </c>
      <c r="T110" t="s">
        <v>57</v>
      </c>
      <c r="U110" t="s">
        <v>11830</v>
      </c>
      <c r="V110" t="s">
        <v>1954</v>
      </c>
      <c r="W110" t="s">
        <v>42</v>
      </c>
      <c r="X110" t="s">
        <v>42</v>
      </c>
      <c r="Y110" t="s">
        <v>42</v>
      </c>
      <c r="AM110" t="s">
        <v>43</v>
      </c>
    </row>
    <row r="111" spans="1:39" x14ac:dyDescent="0.25">
      <c r="A111">
        <v>566</v>
      </c>
      <c r="B111" t="s">
        <v>1961</v>
      </c>
      <c r="C111" s="5">
        <v>43032</v>
      </c>
      <c r="D111" s="1">
        <v>0</v>
      </c>
      <c r="E111">
        <v>32</v>
      </c>
      <c r="F111" t="s">
        <v>46</v>
      </c>
      <c r="G111" t="s">
        <v>55</v>
      </c>
      <c r="H111" t="s">
        <v>1731</v>
      </c>
      <c r="I111" t="s">
        <v>93</v>
      </c>
      <c r="J111" t="s">
        <v>57</v>
      </c>
      <c r="K111" t="s">
        <v>165</v>
      </c>
      <c r="L111" t="s">
        <v>93</v>
      </c>
      <c r="M111" t="s">
        <v>50</v>
      </c>
      <c r="O111" t="s">
        <v>11829</v>
      </c>
      <c r="P111" t="s">
        <v>59</v>
      </c>
      <c r="Q111" t="s">
        <v>70</v>
      </c>
      <c r="R111" t="s">
        <v>1731</v>
      </c>
      <c r="S111" t="s">
        <v>93</v>
      </c>
      <c r="T111" t="s">
        <v>57</v>
      </c>
      <c r="U111" t="s">
        <v>11830</v>
      </c>
      <c r="V111" t="s">
        <v>1963</v>
      </c>
      <c r="W111" t="s">
        <v>42</v>
      </c>
      <c r="Y111" t="s">
        <v>42</v>
      </c>
      <c r="Z111" t="s">
        <v>42</v>
      </c>
      <c r="AC111" t="s">
        <v>42</v>
      </c>
      <c r="AE111" t="s">
        <v>42</v>
      </c>
      <c r="AM111" t="s">
        <v>43</v>
      </c>
    </row>
    <row r="112" spans="1:39" x14ac:dyDescent="0.25">
      <c r="A112">
        <v>593</v>
      </c>
      <c r="B112" t="s">
        <v>2049</v>
      </c>
      <c r="C112" s="5">
        <v>43023</v>
      </c>
      <c r="D112" s="1">
        <v>0</v>
      </c>
      <c r="E112">
        <v>25</v>
      </c>
      <c r="F112" t="s">
        <v>54</v>
      </c>
      <c r="G112" t="s">
        <v>106</v>
      </c>
      <c r="H112" t="s">
        <v>525</v>
      </c>
      <c r="I112" t="s">
        <v>93</v>
      </c>
      <c r="J112" t="s">
        <v>57</v>
      </c>
      <c r="K112" t="s">
        <v>93</v>
      </c>
      <c r="L112" t="s">
        <v>93</v>
      </c>
      <c r="M112" t="s">
        <v>50</v>
      </c>
      <c r="O112" t="s">
        <v>11829</v>
      </c>
      <c r="P112" t="s">
        <v>59</v>
      </c>
      <c r="Q112" t="s">
        <v>110</v>
      </c>
      <c r="R112" t="s">
        <v>93</v>
      </c>
      <c r="S112" t="s">
        <v>93</v>
      </c>
      <c r="T112" t="s">
        <v>57</v>
      </c>
      <c r="U112" t="s">
        <v>11830</v>
      </c>
      <c r="V112" t="s">
        <v>2051</v>
      </c>
      <c r="X112" t="s">
        <v>42</v>
      </c>
      <c r="Y112" t="s">
        <v>42</v>
      </c>
      <c r="AE112" t="s">
        <v>42</v>
      </c>
      <c r="AM112" t="s">
        <v>43</v>
      </c>
    </row>
    <row r="113" spans="1:39" x14ac:dyDescent="0.25">
      <c r="A113">
        <v>594</v>
      </c>
      <c r="B113" t="s">
        <v>2052</v>
      </c>
      <c r="C113" s="5">
        <v>43022</v>
      </c>
      <c r="D113" s="1">
        <v>0</v>
      </c>
      <c r="E113">
        <v>57</v>
      </c>
      <c r="F113" t="s">
        <v>46</v>
      </c>
      <c r="G113" t="s">
        <v>55</v>
      </c>
      <c r="H113" t="s">
        <v>192</v>
      </c>
      <c r="I113" t="s">
        <v>82</v>
      </c>
      <c r="J113" t="s">
        <v>57</v>
      </c>
      <c r="K113" t="s">
        <v>192</v>
      </c>
      <c r="L113" t="s">
        <v>82</v>
      </c>
      <c r="M113" t="s">
        <v>70</v>
      </c>
      <c r="O113" t="s">
        <v>11829</v>
      </c>
      <c r="P113" t="s">
        <v>456</v>
      </c>
      <c r="Q113" t="s">
        <v>70</v>
      </c>
      <c r="R113" t="s">
        <v>192</v>
      </c>
      <c r="S113" t="s">
        <v>82</v>
      </c>
      <c r="T113" t="s">
        <v>57</v>
      </c>
      <c r="U113" t="s">
        <v>11830</v>
      </c>
      <c r="V113" t="s">
        <v>2054</v>
      </c>
      <c r="Y113" t="s">
        <v>42</v>
      </c>
      <c r="AC113" t="s">
        <v>42</v>
      </c>
      <c r="AM113" t="s">
        <v>43</v>
      </c>
    </row>
    <row r="114" spans="1:39" x14ac:dyDescent="0.25">
      <c r="A114">
        <v>609</v>
      </c>
      <c r="B114" t="s">
        <v>2097</v>
      </c>
      <c r="C114" s="5">
        <v>42918</v>
      </c>
      <c r="D114" s="1">
        <v>0</v>
      </c>
      <c r="E114">
        <v>43</v>
      </c>
      <c r="F114" t="s">
        <v>46</v>
      </c>
      <c r="G114" t="s">
        <v>55</v>
      </c>
      <c r="H114" t="s">
        <v>128</v>
      </c>
      <c r="I114" t="s">
        <v>142</v>
      </c>
      <c r="J114" t="s">
        <v>57</v>
      </c>
      <c r="K114" t="s">
        <v>128</v>
      </c>
      <c r="L114" t="s">
        <v>142</v>
      </c>
      <c r="M114" t="s">
        <v>70</v>
      </c>
      <c r="O114" t="s">
        <v>11831</v>
      </c>
      <c r="P114" t="s">
        <v>170</v>
      </c>
      <c r="Q114" t="s">
        <v>70</v>
      </c>
      <c r="R114" t="s">
        <v>128</v>
      </c>
      <c r="S114" t="s">
        <v>142</v>
      </c>
      <c r="T114" t="s">
        <v>57</v>
      </c>
      <c r="U114" t="s">
        <v>11830</v>
      </c>
      <c r="V114" t="s">
        <v>400</v>
      </c>
      <c r="W114" t="s">
        <v>42</v>
      </c>
      <c r="Y114" t="s">
        <v>42</v>
      </c>
      <c r="AE114" t="s">
        <v>42</v>
      </c>
      <c r="AM114" t="s">
        <v>43</v>
      </c>
    </row>
    <row r="115" spans="1:39" x14ac:dyDescent="0.25">
      <c r="A115">
        <v>612</v>
      </c>
      <c r="B115" t="s">
        <v>2104</v>
      </c>
      <c r="C115" s="5">
        <v>42948</v>
      </c>
      <c r="D115" s="1">
        <v>0</v>
      </c>
      <c r="E115">
        <v>34</v>
      </c>
      <c r="F115" t="s">
        <v>46</v>
      </c>
      <c r="G115" t="s">
        <v>55</v>
      </c>
      <c r="H115" t="s">
        <v>525</v>
      </c>
      <c r="I115" t="s">
        <v>93</v>
      </c>
      <c r="J115" t="s">
        <v>57</v>
      </c>
      <c r="K115" t="s">
        <v>525</v>
      </c>
      <c r="L115" t="s">
        <v>93</v>
      </c>
      <c r="M115" t="s">
        <v>34</v>
      </c>
      <c r="N115" t="s">
        <v>2106</v>
      </c>
      <c r="O115" t="s">
        <v>11829</v>
      </c>
      <c r="P115" t="s">
        <v>59</v>
      </c>
      <c r="Q115" t="s">
        <v>210</v>
      </c>
      <c r="R115" t="s">
        <v>525</v>
      </c>
      <c r="S115" t="s">
        <v>93</v>
      </c>
      <c r="T115" t="s">
        <v>57</v>
      </c>
      <c r="U115" t="s">
        <v>11830</v>
      </c>
      <c r="V115" t="s">
        <v>2107</v>
      </c>
      <c r="W115" t="s">
        <v>42</v>
      </c>
      <c r="AE115" t="s">
        <v>42</v>
      </c>
      <c r="AM115" t="s">
        <v>43</v>
      </c>
    </row>
    <row r="116" spans="1:39" x14ac:dyDescent="0.25">
      <c r="A116">
        <v>623</v>
      </c>
      <c r="B116" t="s">
        <v>2133</v>
      </c>
      <c r="C116" s="5">
        <v>43001</v>
      </c>
      <c r="D116" s="1">
        <v>0</v>
      </c>
      <c r="E116">
        <v>60</v>
      </c>
      <c r="F116" t="s">
        <v>46</v>
      </c>
      <c r="G116" t="s">
        <v>106</v>
      </c>
      <c r="H116" t="s">
        <v>82</v>
      </c>
      <c r="I116" t="s">
        <v>82</v>
      </c>
      <c r="J116" t="s">
        <v>57</v>
      </c>
      <c r="K116" t="s">
        <v>82</v>
      </c>
      <c r="L116" t="s">
        <v>82</v>
      </c>
      <c r="M116" t="s">
        <v>34</v>
      </c>
      <c r="N116" t="s">
        <v>2135</v>
      </c>
      <c r="O116" t="s">
        <v>11829</v>
      </c>
      <c r="P116" t="s">
        <v>166</v>
      </c>
      <c r="Q116" t="s">
        <v>2136</v>
      </c>
      <c r="R116" t="s">
        <v>82</v>
      </c>
      <c r="S116" t="s">
        <v>82</v>
      </c>
      <c r="T116" t="s">
        <v>57</v>
      </c>
      <c r="U116" t="s">
        <v>11830</v>
      </c>
      <c r="V116" t="s">
        <v>2137</v>
      </c>
      <c r="W116" t="s">
        <v>42</v>
      </c>
      <c r="Y116" t="s">
        <v>42</v>
      </c>
      <c r="AM116" t="s">
        <v>43</v>
      </c>
    </row>
    <row r="117" spans="1:39" x14ac:dyDescent="0.25">
      <c r="A117">
        <v>630</v>
      </c>
      <c r="B117" t="s">
        <v>2156</v>
      </c>
      <c r="C117" s="5">
        <v>42799</v>
      </c>
      <c r="D117" s="1">
        <v>0</v>
      </c>
      <c r="E117">
        <v>54</v>
      </c>
      <c r="F117" t="s">
        <v>54</v>
      </c>
      <c r="G117" t="s">
        <v>55</v>
      </c>
      <c r="H117" t="s">
        <v>337</v>
      </c>
      <c r="I117" t="s">
        <v>137</v>
      </c>
      <c r="J117" t="s">
        <v>57</v>
      </c>
      <c r="K117" t="s">
        <v>337</v>
      </c>
      <c r="L117" t="s">
        <v>137</v>
      </c>
      <c r="M117" t="s">
        <v>70</v>
      </c>
      <c r="N117" t="s">
        <v>2158</v>
      </c>
      <c r="O117" t="s">
        <v>11833</v>
      </c>
      <c r="P117" t="s">
        <v>2159</v>
      </c>
      <c r="Q117" t="s">
        <v>70</v>
      </c>
      <c r="R117" t="s">
        <v>337</v>
      </c>
      <c r="S117" t="s">
        <v>137</v>
      </c>
      <c r="T117" t="s">
        <v>57</v>
      </c>
      <c r="U117" t="s">
        <v>11830</v>
      </c>
      <c r="V117" t="s">
        <v>2160</v>
      </c>
      <c r="AC117" t="s">
        <v>42</v>
      </c>
      <c r="AM117" t="s">
        <v>43</v>
      </c>
    </row>
    <row r="118" spans="1:39" x14ac:dyDescent="0.25">
      <c r="A118">
        <v>636</v>
      </c>
      <c r="B118" t="s">
        <v>2177</v>
      </c>
      <c r="C118" s="5">
        <v>42783</v>
      </c>
      <c r="D118" s="1">
        <v>0</v>
      </c>
      <c r="E118">
        <v>54</v>
      </c>
      <c r="F118" t="s">
        <v>46</v>
      </c>
      <c r="G118" t="s">
        <v>106</v>
      </c>
      <c r="H118" t="s">
        <v>178</v>
      </c>
      <c r="I118" t="s">
        <v>82</v>
      </c>
      <c r="J118" t="s">
        <v>57</v>
      </c>
      <c r="K118" t="s">
        <v>178</v>
      </c>
      <c r="L118" t="s">
        <v>82</v>
      </c>
      <c r="M118" t="s">
        <v>50</v>
      </c>
      <c r="O118" t="s">
        <v>11831</v>
      </c>
      <c r="P118" t="s">
        <v>170</v>
      </c>
      <c r="Q118" t="s">
        <v>70</v>
      </c>
      <c r="R118" t="s">
        <v>178</v>
      </c>
      <c r="S118" t="s">
        <v>82</v>
      </c>
      <c r="T118" t="s">
        <v>57</v>
      </c>
      <c r="U118" t="s">
        <v>11830</v>
      </c>
      <c r="V118" t="s">
        <v>342</v>
      </c>
      <c r="W118" t="s">
        <v>42</v>
      </c>
      <c r="AM118" t="s">
        <v>43</v>
      </c>
    </row>
    <row r="119" spans="1:39" x14ac:dyDescent="0.25">
      <c r="A119">
        <v>638</v>
      </c>
      <c r="B119" t="s">
        <v>2183</v>
      </c>
      <c r="C119" s="5">
        <v>42867</v>
      </c>
      <c r="D119" s="1">
        <v>0</v>
      </c>
      <c r="E119">
        <v>45</v>
      </c>
      <c r="F119" t="s">
        <v>46</v>
      </c>
      <c r="G119" t="s">
        <v>55</v>
      </c>
      <c r="H119" t="s">
        <v>560</v>
      </c>
      <c r="I119" t="s">
        <v>137</v>
      </c>
      <c r="J119" t="s">
        <v>57</v>
      </c>
      <c r="K119" t="s">
        <v>136</v>
      </c>
      <c r="L119" t="s">
        <v>137</v>
      </c>
      <c r="M119" t="s">
        <v>50</v>
      </c>
      <c r="O119" t="s">
        <v>11829</v>
      </c>
      <c r="P119" t="s">
        <v>59</v>
      </c>
      <c r="Q119" t="s">
        <v>70</v>
      </c>
      <c r="R119" t="s">
        <v>560</v>
      </c>
      <c r="S119" t="s">
        <v>137</v>
      </c>
      <c r="T119" t="s">
        <v>57</v>
      </c>
      <c r="U119" t="s">
        <v>11830</v>
      </c>
      <c r="V119" t="s">
        <v>2185</v>
      </c>
      <c r="Y119" t="s">
        <v>42</v>
      </c>
      <c r="AE119" t="s">
        <v>42</v>
      </c>
      <c r="AM119" t="s">
        <v>43</v>
      </c>
    </row>
    <row r="120" spans="1:39" x14ac:dyDescent="0.25">
      <c r="A120">
        <v>639</v>
      </c>
      <c r="B120" t="s">
        <v>2186</v>
      </c>
      <c r="C120" s="5">
        <v>42805</v>
      </c>
      <c r="D120" s="1">
        <v>0</v>
      </c>
      <c r="E120">
        <v>38</v>
      </c>
      <c r="F120" t="s">
        <v>54</v>
      </c>
      <c r="G120" t="s">
        <v>106</v>
      </c>
      <c r="H120" t="s">
        <v>341</v>
      </c>
      <c r="I120" t="s">
        <v>101</v>
      </c>
      <c r="J120" t="s">
        <v>57</v>
      </c>
      <c r="K120" t="s">
        <v>341</v>
      </c>
      <c r="L120" t="s">
        <v>101</v>
      </c>
      <c r="M120" t="s">
        <v>70</v>
      </c>
      <c r="O120" t="s">
        <v>11831</v>
      </c>
      <c r="P120" t="s">
        <v>2042</v>
      </c>
      <c r="Q120" t="s">
        <v>70</v>
      </c>
      <c r="R120" t="s">
        <v>341</v>
      </c>
      <c r="S120" t="s">
        <v>101</v>
      </c>
      <c r="T120" t="s">
        <v>57</v>
      </c>
      <c r="U120" t="s">
        <v>11830</v>
      </c>
      <c r="V120" t="s">
        <v>2188</v>
      </c>
      <c r="AA120" t="s">
        <v>42</v>
      </c>
      <c r="AB120" t="s">
        <v>42</v>
      </c>
      <c r="AE120" t="s">
        <v>42</v>
      </c>
      <c r="AM120" t="s">
        <v>43</v>
      </c>
    </row>
    <row r="121" spans="1:39" x14ac:dyDescent="0.25">
      <c r="A121">
        <v>642</v>
      </c>
      <c r="B121" t="s">
        <v>2193</v>
      </c>
      <c r="C121" s="5">
        <v>42792</v>
      </c>
      <c r="D121" s="1">
        <v>0</v>
      </c>
      <c r="E121">
        <v>30</v>
      </c>
      <c r="F121" t="s">
        <v>46</v>
      </c>
      <c r="G121" t="s">
        <v>55</v>
      </c>
      <c r="H121" t="s">
        <v>341</v>
      </c>
      <c r="I121" t="s">
        <v>101</v>
      </c>
      <c r="J121" t="s">
        <v>57</v>
      </c>
      <c r="K121" t="s">
        <v>341</v>
      </c>
      <c r="L121" t="s">
        <v>101</v>
      </c>
      <c r="M121" t="s">
        <v>70</v>
      </c>
      <c r="O121" t="s">
        <v>11829</v>
      </c>
      <c r="P121" t="s">
        <v>59</v>
      </c>
      <c r="Q121" t="s">
        <v>70</v>
      </c>
      <c r="R121" t="s">
        <v>341</v>
      </c>
      <c r="S121" t="s">
        <v>101</v>
      </c>
      <c r="T121" t="s">
        <v>57</v>
      </c>
      <c r="U121" t="s">
        <v>11830</v>
      </c>
      <c r="V121" t="s">
        <v>2195</v>
      </c>
      <c r="W121" t="s">
        <v>42</v>
      </c>
      <c r="Y121" t="s">
        <v>42</v>
      </c>
      <c r="AM121" t="s">
        <v>43</v>
      </c>
    </row>
    <row r="122" spans="1:39" x14ac:dyDescent="0.25">
      <c r="A122">
        <v>646</v>
      </c>
      <c r="B122" t="s">
        <v>2208</v>
      </c>
      <c r="C122" s="5">
        <v>43060</v>
      </c>
      <c r="D122" s="1">
        <v>0</v>
      </c>
      <c r="E122">
        <v>26</v>
      </c>
      <c r="F122" t="s">
        <v>54</v>
      </c>
      <c r="G122" t="s">
        <v>55</v>
      </c>
      <c r="H122" t="s">
        <v>250</v>
      </c>
      <c r="I122" t="s">
        <v>251</v>
      </c>
      <c r="J122" t="s">
        <v>57</v>
      </c>
      <c r="K122" t="s">
        <v>250</v>
      </c>
      <c r="L122" t="s">
        <v>251</v>
      </c>
      <c r="M122" t="s">
        <v>70</v>
      </c>
      <c r="O122" t="s">
        <v>11831</v>
      </c>
      <c r="P122" t="s">
        <v>350</v>
      </c>
      <c r="Q122" t="s">
        <v>70</v>
      </c>
      <c r="R122" t="s">
        <v>250</v>
      </c>
      <c r="S122" t="s">
        <v>251</v>
      </c>
      <c r="T122" t="s">
        <v>57</v>
      </c>
      <c r="U122" t="s">
        <v>11830</v>
      </c>
      <c r="V122" t="s">
        <v>247</v>
      </c>
      <c r="Y122" t="s">
        <v>42</v>
      </c>
      <c r="AM122" t="s">
        <v>43</v>
      </c>
    </row>
    <row r="123" spans="1:39" x14ac:dyDescent="0.25">
      <c r="A123">
        <v>651</v>
      </c>
      <c r="B123" t="s">
        <v>2223</v>
      </c>
      <c r="C123" s="5">
        <v>43048</v>
      </c>
      <c r="D123" s="1">
        <v>0</v>
      </c>
      <c r="E123">
        <v>44</v>
      </c>
      <c r="F123" t="s">
        <v>46</v>
      </c>
      <c r="G123" t="s">
        <v>55</v>
      </c>
      <c r="H123" t="s">
        <v>260</v>
      </c>
      <c r="I123" t="s">
        <v>49</v>
      </c>
      <c r="J123" t="s">
        <v>57</v>
      </c>
      <c r="K123" t="s">
        <v>260</v>
      </c>
      <c r="L123" t="s">
        <v>49</v>
      </c>
      <c r="M123" t="s">
        <v>70</v>
      </c>
      <c r="O123" t="s">
        <v>11831</v>
      </c>
      <c r="P123" t="s">
        <v>350</v>
      </c>
      <c r="Q123" t="s">
        <v>70</v>
      </c>
      <c r="R123" t="s">
        <v>260</v>
      </c>
      <c r="S123" t="s">
        <v>49</v>
      </c>
      <c r="T123" t="s">
        <v>57</v>
      </c>
      <c r="U123" t="s">
        <v>11830</v>
      </c>
      <c r="V123" t="s">
        <v>2225</v>
      </c>
      <c r="W123" t="s">
        <v>42</v>
      </c>
      <c r="Y123" t="s">
        <v>42</v>
      </c>
      <c r="AC123" t="s">
        <v>42</v>
      </c>
      <c r="AE123" t="s">
        <v>42</v>
      </c>
      <c r="AM123" t="s">
        <v>43</v>
      </c>
    </row>
    <row r="124" spans="1:39" x14ac:dyDescent="0.25">
      <c r="A124">
        <v>652</v>
      </c>
      <c r="B124" t="s">
        <v>2226</v>
      </c>
      <c r="C124" s="5">
        <v>42781</v>
      </c>
      <c r="D124" s="1">
        <v>0</v>
      </c>
      <c r="E124">
        <v>60</v>
      </c>
      <c r="F124" t="s">
        <v>54</v>
      </c>
      <c r="G124" t="s">
        <v>55</v>
      </c>
      <c r="H124" t="s">
        <v>2228</v>
      </c>
      <c r="I124" t="s">
        <v>82</v>
      </c>
      <c r="J124" t="s">
        <v>57</v>
      </c>
      <c r="K124" t="s">
        <v>2228</v>
      </c>
      <c r="L124" t="s">
        <v>82</v>
      </c>
      <c r="M124" t="s">
        <v>70</v>
      </c>
      <c r="O124" t="s">
        <v>11831</v>
      </c>
      <c r="P124" t="s">
        <v>170</v>
      </c>
      <c r="Q124" t="s">
        <v>70</v>
      </c>
      <c r="R124" t="s">
        <v>2228</v>
      </c>
      <c r="S124" t="s">
        <v>82</v>
      </c>
      <c r="T124" t="s">
        <v>57</v>
      </c>
      <c r="U124" t="s">
        <v>11830</v>
      </c>
      <c r="V124" t="s">
        <v>2229</v>
      </c>
      <c r="W124" t="s">
        <v>42</v>
      </c>
      <c r="X124" t="s">
        <v>42</v>
      </c>
      <c r="AC124" t="s">
        <v>42</v>
      </c>
      <c r="AE124" t="s">
        <v>42</v>
      </c>
      <c r="AM124" t="s">
        <v>43</v>
      </c>
    </row>
    <row r="125" spans="1:39" x14ac:dyDescent="0.25">
      <c r="A125">
        <v>657</v>
      </c>
      <c r="B125" t="s">
        <v>2243</v>
      </c>
      <c r="C125" s="5">
        <v>42861</v>
      </c>
      <c r="D125" s="1">
        <v>0</v>
      </c>
      <c r="E125">
        <v>37</v>
      </c>
      <c r="F125" t="s">
        <v>54</v>
      </c>
      <c r="G125" t="s">
        <v>55</v>
      </c>
      <c r="H125" t="s">
        <v>201</v>
      </c>
      <c r="I125" t="s">
        <v>202</v>
      </c>
      <c r="J125" t="s">
        <v>57</v>
      </c>
      <c r="K125" t="s">
        <v>201</v>
      </c>
      <c r="L125" t="s">
        <v>202</v>
      </c>
      <c r="M125" t="s">
        <v>70</v>
      </c>
      <c r="O125" t="s">
        <v>11829</v>
      </c>
      <c r="P125" t="s">
        <v>59</v>
      </c>
      <c r="Q125" t="s">
        <v>70</v>
      </c>
      <c r="R125" t="s">
        <v>201</v>
      </c>
      <c r="S125" t="s">
        <v>202</v>
      </c>
      <c r="T125" t="s">
        <v>57</v>
      </c>
      <c r="U125" t="s">
        <v>11830</v>
      </c>
      <c r="V125" t="s">
        <v>2245</v>
      </c>
      <c r="AE125" t="s">
        <v>42</v>
      </c>
      <c r="AF125" t="s">
        <v>42</v>
      </c>
      <c r="AH125" t="s">
        <v>42</v>
      </c>
      <c r="AM125" t="s">
        <v>43</v>
      </c>
    </row>
    <row r="126" spans="1:39" x14ac:dyDescent="0.25">
      <c r="A126">
        <v>662</v>
      </c>
      <c r="B126" t="s">
        <v>2255</v>
      </c>
      <c r="C126" s="5">
        <v>42931</v>
      </c>
      <c r="D126" s="1">
        <v>0</v>
      </c>
      <c r="E126">
        <v>27</v>
      </c>
      <c r="F126" t="s">
        <v>46</v>
      </c>
      <c r="G126" t="s">
        <v>55</v>
      </c>
      <c r="H126" t="s">
        <v>1731</v>
      </c>
      <c r="I126" t="s">
        <v>93</v>
      </c>
      <c r="J126" t="s">
        <v>57</v>
      </c>
      <c r="K126" t="s">
        <v>442</v>
      </c>
      <c r="L126" t="s">
        <v>49</v>
      </c>
      <c r="M126" t="s">
        <v>34</v>
      </c>
      <c r="N126" t="s">
        <v>280</v>
      </c>
      <c r="O126" t="s">
        <v>11831</v>
      </c>
      <c r="P126" t="s">
        <v>170</v>
      </c>
      <c r="Q126" t="s">
        <v>34</v>
      </c>
      <c r="R126" t="s">
        <v>442</v>
      </c>
      <c r="S126" t="s">
        <v>49</v>
      </c>
      <c r="T126" t="s">
        <v>57</v>
      </c>
      <c r="U126" t="s">
        <v>11830</v>
      </c>
      <c r="V126" t="s">
        <v>2257</v>
      </c>
      <c r="W126" t="s">
        <v>42</v>
      </c>
      <c r="X126" t="s">
        <v>42</v>
      </c>
      <c r="Y126" t="s">
        <v>42</v>
      </c>
      <c r="AE126" t="s">
        <v>42</v>
      </c>
      <c r="AM126" t="s">
        <v>43</v>
      </c>
    </row>
    <row r="127" spans="1:39" x14ac:dyDescent="0.25">
      <c r="A127">
        <v>669</v>
      </c>
      <c r="B127" t="s">
        <v>2275</v>
      </c>
      <c r="C127" s="5">
        <v>42810</v>
      </c>
      <c r="D127" s="1">
        <v>0</v>
      </c>
      <c r="E127">
        <v>54</v>
      </c>
      <c r="F127" t="s">
        <v>46</v>
      </c>
      <c r="G127" t="s">
        <v>106</v>
      </c>
      <c r="H127" t="s">
        <v>93</v>
      </c>
      <c r="I127" t="s">
        <v>93</v>
      </c>
      <c r="J127" t="s">
        <v>57</v>
      </c>
      <c r="K127" t="s">
        <v>93</v>
      </c>
      <c r="L127" t="s">
        <v>93</v>
      </c>
      <c r="M127" t="s">
        <v>70</v>
      </c>
      <c r="O127" t="s">
        <v>11829</v>
      </c>
      <c r="P127" t="s">
        <v>59</v>
      </c>
      <c r="Q127" t="s">
        <v>70</v>
      </c>
      <c r="R127" t="s">
        <v>93</v>
      </c>
      <c r="S127" t="s">
        <v>93</v>
      </c>
      <c r="T127" t="s">
        <v>57</v>
      </c>
      <c r="U127" t="s">
        <v>11830</v>
      </c>
      <c r="V127" t="s">
        <v>2276</v>
      </c>
      <c r="AC127" t="s">
        <v>42</v>
      </c>
      <c r="AF127" t="s">
        <v>42</v>
      </c>
      <c r="AM127" t="s">
        <v>43</v>
      </c>
    </row>
    <row r="128" spans="1:39" x14ac:dyDescent="0.25">
      <c r="A128">
        <v>673</v>
      </c>
      <c r="B128" t="s">
        <v>2286</v>
      </c>
      <c r="C128" s="5">
        <v>42764</v>
      </c>
      <c r="D128" s="1">
        <v>0</v>
      </c>
      <c r="E128">
        <v>47</v>
      </c>
      <c r="F128" t="s">
        <v>46</v>
      </c>
      <c r="G128" t="s">
        <v>106</v>
      </c>
      <c r="H128" t="s">
        <v>260</v>
      </c>
      <c r="I128" t="s">
        <v>49</v>
      </c>
      <c r="J128" t="s">
        <v>57</v>
      </c>
      <c r="K128" t="s">
        <v>260</v>
      </c>
      <c r="L128" t="s">
        <v>49</v>
      </c>
      <c r="M128" t="s">
        <v>70</v>
      </c>
      <c r="O128" t="s">
        <v>11831</v>
      </c>
      <c r="P128" t="s">
        <v>102</v>
      </c>
      <c r="Q128" t="s">
        <v>70</v>
      </c>
      <c r="R128" t="s">
        <v>260</v>
      </c>
      <c r="S128" t="s">
        <v>49</v>
      </c>
      <c r="T128" t="s">
        <v>57</v>
      </c>
      <c r="U128" t="s">
        <v>11830</v>
      </c>
      <c r="V128" t="s">
        <v>2288</v>
      </c>
      <c r="AC128" t="s">
        <v>42</v>
      </c>
      <c r="AE128" t="s">
        <v>42</v>
      </c>
      <c r="AM128" t="s">
        <v>43</v>
      </c>
    </row>
    <row r="129" spans="1:39" x14ac:dyDescent="0.25">
      <c r="A129">
        <v>678</v>
      </c>
      <c r="B129" t="s">
        <v>2301</v>
      </c>
      <c r="C129" s="5">
        <v>42757</v>
      </c>
      <c r="D129" s="1">
        <v>0</v>
      </c>
      <c r="E129">
        <v>35</v>
      </c>
      <c r="F129" t="s">
        <v>46</v>
      </c>
      <c r="G129" t="s">
        <v>55</v>
      </c>
      <c r="H129" t="s">
        <v>2303</v>
      </c>
      <c r="I129" t="s">
        <v>101</v>
      </c>
      <c r="J129" t="s">
        <v>57</v>
      </c>
      <c r="K129" t="s">
        <v>101</v>
      </c>
      <c r="L129" t="s">
        <v>101</v>
      </c>
      <c r="M129" t="s">
        <v>50</v>
      </c>
      <c r="O129" t="s">
        <v>11829</v>
      </c>
      <c r="P129" t="s">
        <v>59</v>
      </c>
      <c r="Q129" t="s">
        <v>70</v>
      </c>
      <c r="R129" t="s">
        <v>2303</v>
      </c>
      <c r="S129" t="s">
        <v>101</v>
      </c>
      <c r="T129" t="s">
        <v>57</v>
      </c>
      <c r="U129" t="s">
        <v>11830</v>
      </c>
      <c r="V129" t="s">
        <v>2304</v>
      </c>
      <c r="W129" t="s">
        <v>42</v>
      </c>
      <c r="Y129" t="s">
        <v>42</v>
      </c>
      <c r="AE129" t="s">
        <v>42</v>
      </c>
      <c r="AM129" t="s">
        <v>43</v>
      </c>
    </row>
    <row r="130" spans="1:39" x14ac:dyDescent="0.25">
      <c r="A130">
        <v>688</v>
      </c>
      <c r="B130" t="s">
        <v>2329</v>
      </c>
      <c r="C130" s="5">
        <v>42833</v>
      </c>
      <c r="D130" s="1">
        <v>0</v>
      </c>
      <c r="E130">
        <v>31</v>
      </c>
      <c r="F130" t="s">
        <v>54</v>
      </c>
      <c r="G130" t="s">
        <v>55</v>
      </c>
      <c r="H130" t="s">
        <v>357</v>
      </c>
      <c r="I130" t="s">
        <v>93</v>
      </c>
      <c r="J130" t="s">
        <v>57</v>
      </c>
      <c r="K130" t="s">
        <v>151</v>
      </c>
      <c r="L130" t="s">
        <v>93</v>
      </c>
      <c r="M130" t="s">
        <v>50</v>
      </c>
      <c r="O130" t="s">
        <v>11829</v>
      </c>
      <c r="P130" t="s">
        <v>59</v>
      </c>
      <c r="Q130" t="s">
        <v>70</v>
      </c>
      <c r="R130" t="s">
        <v>357</v>
      </c>
      <c r="S130" t="s">
        <v>93</v>
      </c>
      <c r="T130" t="s">
        <v>57</v>
      </c>
      <c r="U130" t="s">
        <v>11830</v>
      </c>
      <c r="V130" t="s">
        <v>2330</v>
      </c>
      <c r="W130" t="s">
        <v>42</v>
      </c>
      <c r="AE130" t="s">
        <v>42</v>
      </c>
      <c r="AM130" t="s">
        <v>43</v>
      </c>
    </row>
    <row r="131" spans="1:39" x14ac:dyDescent="0.25">
      <c r="A131">
        <v>692</v>
      </c>
      <c r="B131" t="s">
        <v>2341</v>
      </c>
      <c r="C131" s="5">
        <v>42885</v>
      </c>
      <c r="D131" s="1">
        <v>0</v>
      </c>
      <c r="E131">
        <v>27</v>
      </c>
      <c r="F131" t="s">
        <v>54</v>
      </c>
      <c r="G131" t="s">
        <v>55</v>
      </c>
      <c r="H131" t="s">
        <v>305</v>
      </c>
      <c r="I131" t="s">
        <v>93</v>
      </c>
      <c r="J131" t="s">
        <v>57</v>
      </c>
      <c r="K131" t="s">
        <v>305</v>
      </c>
      <c r="L131" t="s">
        <v>93</v>
      </c>
      <c r="M131" t="s">
        <v>70</v>
      </c>
      <c r="O131" t="s">
        <v>11829</v>
      </c>
      <c r="P131" t="s">
        <v>166</v>
      </c>
      <c r="Q131" t="s">
        <v>70</v>
      </c>
      <c r="R131" t="s">
        <v>305</v>
      </c>
      <c r="S131" t="s">
        <v>93</v>
      </c>
      <c r="T131" t="s">
        <v>57</v>
      </c>
      <c r="U131" t="s">
        <v>11830</v>
      </c>
      <c r="V131" t="s">
        <v>2343</v>
      </c>
      <c r="W131" t="s">
        <v>42</v>
      </c>
      <c r="Y131" t="s">
        <v>42</v>
      </c>
      <c r="AE131" t="s">
        <v>42</v>
      </c>
      <c r="AF131" t="s">
        <v>42</v>
      </c>
      <c r="AM131" t="s">
        <v>43</v>
      </c>
    </row>
    <row r="132" spans="1:39" x14ac:dyDescent="0.25">
      <c r="A132">
        <v>698</v>
      </c>
      <c r="B132" t="s">
        <v>2358</v>
      </c>
      <c r="C132" s="5">
        <v>42740</v>
      </c>
      <c r="D132" s="1">
        <v>0</v>
      </c>
      <c r="E132">
        <v>29</v>
      </c>
      <c r="F132" t="s">
        <v>46</v>
      </c>
      <c r="G132" t="s">
        <v>55</v>
      </c>
      <c r="H132" t="s">
        <v>201</v>
      </c>
      <c r="I132" t="s">
        <v>202</v>
      </c>
      <c r="J132" t="s">
        <v>57</v>
      </c>
      <c r="K132" t="s">
        <v>201</v>
      </c>
      <c r="L132" t="s">
        <v>202</v>
      </c>
      <c r="M132" t="s">
        <v>70</v>
      </c>
      <c r="O132" t="s">
        <v>11829</v>
      </c>
      <c r="P132" t="s">
        <v>59</v>
      </c>
      <c r="Q132" t="s">
        <v>70</v>
      </c>
      <c r="R132" t="s">
        <v>201</v>
      </c>
      <c r="S132" t="s">
        <v>202</v>
      </c>
      <c r="T132" t="s">
        <v>57</v>
      </c>
      <c r="U132" t="s">
        <v>11830</v>
      </c>
      <c r="V132" t="s">
        <v>342</v>
      </c>
      <c r="W132" t="s">
        <v>42</v>
      </c>
      <c r="AM132" t="s">
        <v>43</v>
      </c>
    </row>
    <row r="133" spans="1:39" x14ac:dyDescent="0.25">
      <c r="A133">
        <v>701</v>
      </c>
      <c r="B133" t="s">
        <v>2367</v>
      </c>
      <c r="C133" s="5">
        <v>43001</v>
      </c>
      <c r="D133" s="1">
        <v>0</v>
      </c>
      <c r="E133">
        <v>39</v>
      </c>
      <c r="F133" t="s">
        <v>54</v>
      </c>
      <c r="G133" t="s">
        <v>55</v>
      </c>
      <c r="H133" t="s">
        <v>513</v>
      </c>
      <c r="I133" t="s">
        <v>101</v>
      </c>
      <c r="J133" t="s">
        <v>57</v>
      </c>
      <c r="K133" t="s">
        <v>513</v>
      </c>
      <c r="L133" t="s">
        <v>101</v>
      </c>
      <c r="M133" t="s">
        <v>70</v>
      </c>
      <c r="O133" t="s">
        <v>11831</v>
      </c>
      <c r="P133" t="s">
        <v>350</v>
      </c>
      <c r="Q133" t="s">
        <v>70</v>
      </c>
      <c r="R133" t="s">
        <v>513</v>
      </c>
      <c r="S133" t="s">
        <v>101</v>
      </c>
      <c r="T133" t="s">
        <v>57</v>
      </c>
      <c r="U133" t="s">
        <v>11830</v>
      </c>
      <c r="V133" t="s">
        <v>2368</v>
      </c>
      <c r="Y133" t="s">
        <v>42</v>
      </c>
      <c r="AC133" t="s">
        <v>42</v>
      </c>
      <c r="AM133" t="s">
        <v>43</v>
      </c>
    </row>
    <row r="134" spans="1:39" x14ac:dyDescent="0.25">
      <c r="A134">
        <v>706</v>
      </c>
      <c r="B134" t="s">
        <v>2380</v>
      </c>
      <c r="C134" s="5">
        <v>42922</v>
      </c>
      <c r="D134" s="1">
        <v>0</v>
      </c>
      <c r="E134">
        <v>40</v>
      </c>
      <c r="F134" t="s">
        <v>54</v>
      </c>
      <c r="G134" t="s">
        <v>55</v>
      </c>
      <c r="H134" t="s">
        <v>305</v>
      </c>
      <c r="I134" t="s">
        <v>93</v>
      </c>
      <c r="J134" t="s">
        <v>57</v>
      </c>
      <c r="K134" t="s">
        <v>305</v>
      </c>
      <c r="L134" t="s">
        <v>93</v>
      </c>
      <c r="M134" t="s">
        <v>70</v>
      </c>
      <c r="O134" t="s">
        <v>11829</v>
      </c>
      <c r="P134" t="s">
        <v>59</v>
      </c>
      <c r="Q134" t="s">
        <v>70</v>
      </c>
      <c r="R134" t="s">
        <v>305</v>
      </c>
      <c r="S134" t="s">
        <v>93</v>
      </c>
      <c r="T134" t="s">
        <v>57</v>
      </c>
      <c r="U134" t="s">
        <v>11830</v>
      </c>
      <c r="V134" t="s">
        <v>2381</v>
      </c>
      <c r="AA134" t="s">
        <v>42</v>
      </c>
      <c r="AB134" t="s">
        <v>42</v>
      </c>
      <c r="AM134" t="s">
        <v>43</v>
      </c>
    </row>
    <row r="135" spans="1:39" x14ac:dyDescent="0.25">
      <c r="A135">
        <v>716</v>
      </c>
      <c r="B135" t="s">
        <v>2408</v>
      </c>
      <c r="C135" s="5">
        <v>42777</v>
      </c>
      <c r="D135" s="1">
        <v>0</v>
      </c>
      <c r="E135">
        <v>52</v>
      </c>
      <c r="F135" t="s">
        <v>46</v>
      </c>
      <c r="G135" t="s">
        <v>47</v>
      </c>
      <c r="H135" t="s">
        <v>101</v>
      </c>
      <c r="I135" t="s">
        <v>101</v>
      </c>
      <c r="J135" t="s">
        <v>57</v>
      </c>
      <c r="K135" t="s">
        <v>101</v>
      </c>
      <c r="L135" t="s">
        <v>101</v>
      </c>
      <c r="M135" t="s">
        <v>50</v>
      </c>
      <c r="O135" t="s">
        <v>11831</v>
      </c>
      <c r="P135" t="s">
        <v>170</v>
      </c>
      <c r="Q135" t="s">
        <v>411</v>
      </c>
      <c r="R135" t="s">
        <v>101</v>
      </c>
      <c r="S135" t="s">
        <v>101</v>
      </c>
      <c r="T135" t="s">
        <v>57</v>
      </c>
      <c r="U135" t="s">
        <v>11830</v>
      </c>
      <c r="V135" t="s">
        <v>1815</v>
      </c>
      <c r="W135" t="s">
        <v>42</v>
      </c>
      <c r="Y135" t="s">
        <v>42</v>
      </c>
      <c r="AM135" t="s">
        <v>43</v>
      </c>
    </row>
    <row r="136" spans="1:39" x14ac:dyDescent="0.25">
      <c r="A136">
        <v>717</v>
      </c>
      <c r="B136" t="s">
        <v>2410</v>
      </c>
      <c r="C136" s="5">
        <v>42932</v>
      </c>
      <c r="D136" s="1">
        <v>0</v>
      </c>
      <c r="E136">
        <v>59</v>
      </c>
      <c r="F136" t="s">
        <v>46</v>
      </c>
      <c r="G136" t="s">
        <v>55</v>
      </c>
      <c r="H136" t="s">
        <v>165</v>
      </c>
      <c r="I136" t="s">
        <v>93</v>
      </c>
      <c r="J136" t="s">
        <v>57</v>
      </c>
      <c r="K136" t="s">
        <v>165</v>
      </c>
      <c r="L136" t="s">
        <v>93</v>
      </c>
      <c r="M136" t="s">
        <v>70</v>
      </c>
      <c r="O136" t="s">
        <v>11829</v>
      </c>
      <c r="P136" t="s">
        <v>59</v>
      </c>
      <c r="Q136" t="s">
        <v>70</v>
      </c>
      <c r="R136" t="s">
        <v>165</v>
      </c>
      <c r="S136" t="s">
        <v>93</v>
      </c>
      <c r="T136" t="s">
        <v>57</v>
      </c>
      <c r="U136" t="s">
        <v>11830</v>
      </c>
      <c r="V136" t="s">
        <v>2411</v>
      </c>
      <c r="W136" t="s">
        <v>42</v>
      </c>
      <c r="Y136" t="s">
        <v>42</v>
      </c>
      <c r="AC136" t="s">
        <v>42</v>
      </c>
      <c r="AM136" t="s">
        <v>43</v>
      </c>
    </row>
    <row r="137" spans="1:39" x14ac:dyDescent="0.25">
      <c r="A137">
        <v>725</v>
      </c>
      <c r="B137" t="s">
        <v>2428</v>
      </c>
      <c r="C137" s="5">
        <v>42883</v>
      </c>
      <c r="D137" s="1">
        <v>0</v>
      </c>
      <c r="E137">
        <v>62</v>
      </c>
      <c r="F137" t="s">
        <v>54</v>
      </c>
      <c r="G137" t="s">
        <v>55</v>
      </c>
      <c r="H137" t="s">
        <v>496</v>
      </c>
      <c r="I137" t="s">
        <v>101</v>
      </c>
      <c r="J137" t="s">
        <v>57</v>
      </c>
      <c r="K137" t="s">
        <v>496</v>
      </c>
      <c r="L137" t="s">
        <v>101</v>
      </c>
      <c r="M137" t="s">
        <v>70</v>
      </c>
      <c r="O137" t="s">
        <v>11833</v>
      </c>
      <c r="P137" t="s">
        <v>1597</v>
      </c>
      <c r="Q137" t="s">
        <v>70</v>
      </c>
      <c r="R137" t="s">
        <v>496</v>
      </c>
      <c r="S137" t="s">
        <v>101</v>
      </c>
      <c r="T137" t="s">
        <v>57</v>
      </c>
      <c r="U137" t="s">
        <v>11832</v>
      </c>
      <c r="V137" t="s">
        <v>2430</v>
      </c>
      <c r="AC137" t="s">
        <v>42</v>
      </c>
      <c r="AD137" t="s">
        <v>42</v>
      </c>
      <c r="AE137" t="s">
        <v>42</v>
      </c>
      <c r="AM137" t="s">
        <v>43</v>
      </c>
    </row>
    <row r="138" spans="1:39" x14ac:dyDescent="0.25">
      <c r="A138">
        <v>730</v>
      </c>
      <c r="B138" t="s">
        <v>2444</v>
      </c>
      <c r="C138" s="5">
        <v>42982</v>
      </c>
      <c r="D138" s="1">
        <v>0</v>
      </c>
      <c r="E138">
        <v>30</v>
      </c>
      <c r="F138" t="s">
        <v>46</v>
      </c>
      <c r="G138" t="s">
        <v>55</v>
      </c>
      <c r="H138" t="s">
        <v>2405</v>
      </c>
      <c r="I138" t="s">
        <v>101</v>
      </c>
      <c r="J138" t="s">
        <v>57</v>
      </c>
      <c r="K138" t="s">
        <v>101</v>
      </c>
      <c r="L138" t="s">
        <v>101</v>
      </c>
      <c r="M138" t="s">
        <v>50</v>
      </c>
      <c r="O138" t="s">
        <v>11829</v>
      </c>
      <c r="P138" t="s">
        <v>2445</v>
      </c>
      <c r="Q138" t="s">
        <v>2446</v>
      </c>
      <c r="R138" t="s">
        <v>101</v>
      </c>
      <c r="S138" t="s">
        <v>101</v>
      </c>
      <c r="T138" t="s">
        <v>57</v>
      </c>
      <c r="U138" t="s">
        <v>24</v>
      </c>
      <c r="V138" t="s">
        <v>2447</v>
      </c>
      <c r="AA138" t="s">
        <v>42</v>
      </c>
      <c r="AM138" t="s">
        <v>43</v>
      </c>
    </row>
    <row r="139" spans="1:39" x14ac:dyDescent="0.25">
      <c r="A139">
        <v>740</v>
      </c>
      <c r="B139" t="s">
        <v>2477</v>
      </c>
      <c r="C139" s="5">
        <v>42858</v>
      </c>
      <c r="D139" s="1">
        <v>0</v>
      </c>
      <c r="E139">
        <v>55</v>
      </c>
      <c r="F139" t="s">
        <v>54</v>
      </c>
      <c r="G139" t="s">
        <v>55</v>
      </c>
      <c r="H139" t="s">
        <v>346</v>
      </c>
      <c r="I139" t="s">
        <v>93</v>
      </c>
      <c r="J139" t="s">
        <v>57</v>
      </c>
      <c r="K139" t="s">
        <v>346</v>
      </c>
      <c r="L139" t="s">
        <v>93</v>
      </c>
      <c r="M139" t="s">
        <v>70</v>
      </c>
      <c r="O139" t="s">
        <v>11831</v>
      </c>
      <c r="P139" t="s">
        <v>170</v>
      </c>
      <c r="Q139" t="s">
        <v>70</v>
      </c>
      <c r="R139" t="s">
        <v>346</v>
      </c>
      <c r="S139" t="s">
        <v>93</v>
      </c>
      <c r="T139" t="s">
        <v>57</v>
      </c>
      <c r="U139" t="s">
        <v>11830</v>
      </c>
      <c r="V139" t="s">
        <v>2479</v>
      </c>
      <c r="W139" t="s">
        <v>42</v>
      </c>
      <c r="Y139" t="s">
        <v>42</v>
      </c>
      <c r="AC139" t="s">
        <v>42</v>
      </c>
      <c r="AE139" t="s">
        <v>42</v>
      </c>
      <c r="AM139" t="s">
        <v>43</v>
      </c>
    </row>
    <row r="140" spans="1:39" x14ac:dyDescent="0.25">
      <c r="A140">
        <v>744</v>
      </c>
      <c r="B140" t="s">
        <v>2488</v>
      </c>
      <c r="C140" s="5">
        <v>42812</v>
      </c>
      <c r="D140" s="1">
        <v>0</v>
      </c>
      <c r="E140">
        <v>53</v>
      </c>
      <c r="F140" t="s">
        <v>46</v>
      </c>
      <c r="G140" t="s">
        <v>47</v>
      </c>
      <c r="H140" t="s">
        <v>82</v>
      </c>
      <c r="I140" t="s">
        <v>82</v>
      </c>
      <c r="J140" t="s">
        <v>57</v>
      </c>
      <c r="K140" t="s">
        <v>82</v>
      </c>
      <c r="L140" t="s">
        <v>82</v>
      </c>
      <c r="M140" t="s">
        <v>50</v>
      </c>
      <c r="O140" t="s">
        <v>11831</v>
      </c>
      <c r="P140" t="s">
        <v>170</v>
      </c>
      <c r="Q140" t="s">
        <v>70</v>
      </c>
      <c r="R140" t="s">
        <v>82</v>
      </c>
      <c r="S140" t="s">
        <v>82</v>
      </c>
      <c r="T140" t="s">
        <v>57</v>
      </c>
      <c r="U140" t="s">
        <v>11830</v>
      </c>
      <c r="V140" t="s">
        <v>2489</v>
      </c>
      <c r="X140" t="s">
        <v>42</v>
      </c>
      <c r="AF140" t="s">
        <v>42</v>
      </c>
      <c r="AM140" t="s">
        <v>43</v>
      </c>
    </row>
    <row r="141" spans="1:39" x14ac:dyDescent="0.25">
      <c r="A141">
        <v>745</v>
      </c>
      <c r="B141" t="s">
        <v>2490</v>
      </c>
      <c r="C141" s="5">
        <v>42978</v>
      </c>
      <c r="D141" s="1">
        <v>0</v>
      </c>
      <c r="E141">
        <v>54</v>
      </c>
      <c r="F141" t="s">
        <v>46</v>
      </c>
      <c r="G141" t="s">
        <v>106</v>
      </c>
      <c r="H141" t="s">
        <v>82</v>
      </c>
      <c r="I141" t="s">
        <v>82</v>
      </c>
      <c r="J141" t="s">
        <v>57</v>
      </c>
      <c r="K141" t="s">
        <v>82</v>
      </c>
      <c r="L141" t="s">
        <v>82</v>
      </c>
      <c r="M141" t="s">
        <v>70</v>
      </c>
      <c r="O141" t="s">
        <v>11829</v>
      </c>
      <c r="P141" t="s">
        <v>59</v>
      </c>
      <c r="Q141" t="s">
        <v>70</v>
      </c>
      <c r="R141" t="s">
        <v>97</v>
      </c>
      <c r="S141" t="s">
        <v>82</v>
      </c>
      <c r="T141" t="s">
        <v>57</v>
      </c>
      <c r="U141" t="s">
        <v>11830</v>
      </c>
      <c r="V141" t="s">
        <v>412</v>
      </c>
      <c r="Y141" t="s">
        <v>42</v>
      </c>
      <c r="AM141" t="s">
        <v>43</v>
      </c>
    </row>
    <row r="142" spans="1:39" x14ac:dyDescent="0.25">
      <c r="A142">
        <v>746</v>
      </c>
      <c r="B142" t="s">
        <v>2492</v>
      </c>
      <c r="C142" s="5">
        <v>43013</v>
      </c>
      <c r="D142" s="1">
        <v>0</v>
      </c>
      <c r="E142">
        <v>31</v>
      </c>
      <c r="F142" t="s">
        <v>46</v>
      </c>
      <c r="G142" t="s">
        <v>55</v>
      </c>
      <c r="H142" t="s">
        <v>520</v>
      </c>
      <c r="I142" t="s">
        <v>82</v>
      </c>
      <c r="J142" t="s">
        <v>57</v>
      </c>
      <c r="K142" t="s">
        <v>520</v>
      </c>
      <c r="L142" t="s">
        <v>82</v>
      </c>
      <c r="M142" t="s">
        <v>70</v>
      </c>
      <c r="O142" t="s">
        <v>11829</v>
      </c>
      <c r="P142" t="s">
        <v>59</v>
      </c>
      <c r="Q142" t="s">
        <v>70</v>
      </c>
      <c r="R142" t="s">
        <v>520</v>
      </c>
      <c r="S142" t="s">
        <v>82</v>
      </c>
      <c r="T142" t="s">
        <v>57</v>
      </c>
      <c r="U142" t="s">
        <v>11830</v>
      </c>
      <c r="V142" t="s">
        <v>2493</v>
      </c>
      <c r="Y142" t="s">
        <v>42</v>
      </c>
      <c r="AC142" t="s">
        <v>42</v>
      </c>
      <c r="AM142" t="s">
        <v>43</v>
      </c>
    </row>
    <row r="143" spans="1:39" x14ac:dyDescent="0.25">
      <c r="A143">
        <v>748</v>
      </c>
      <c r="B143" t="s">
        <v>2498</v>
      </c>
      <c r="C143" s="5">
        <v>43078</v>
      </c>
      <c r="D143" s="1">
        <v>0</v>
      </c>
      <c r="E143">
        <v>29</v>
      </c>
      <c r="F143" t="s">
        <v>46</v>
      </c>
      <c r="G143" t="s">
        <v>55</v>
      </c>
      <c r="H143" t="s">
        <v>346</v>
      </c>
      <c r="I143" t="s">
        <v>93</v>
      </c>
      <c r="J143" t="s">
        <v>57</v>
      </c>
      <c r="K143" t="s">
        <v>346</v>
      </c>
      <c r="L143" t="s">
        <v>93</v>
      </c>
      <c r="M143" t="s">
        <v>70</v>
      </c>
      <c r="O143" t="s">
        <v>11831</v>
      </c>
      <c r="P143" t="s">
        <v>350</v>
      </c>
      <c r="Q143" t="s">
        <v>70</v>
      </c>
      <c r="R143" t="s">
        <v>346</v>
      </c>
      <c r="S143" t="s">
        <v>93</v>
      </c>
      <c r="T143" t="s">
        <v>57</v>
      </c>
      <c r="U143" t="s">
        <v>11830</v>
      </c>
      <c r="V143" t="s">
        <v>2499</v>
      </c>
      <c r="W143" t="s">
        <v>42</v>
      </c>
      <c r="Y143" t="s">
        <v>42</v>
      </c>
      <c r="AE143" t="s">
        <v>42</v>
      </c>
      <c r="AM143" t="s">
        <v>43</v>
      </c>
    </row>
    <row r="144" spans="1:39" x14ac:dyDescent="0.25">
      <c r="A144">
        <v>756</v>
      </c>
      <c r="B144" t="s">
        <v>2524</v>
      </c>
      <c r="C144" s="5">
        <v>42966</v>
      </c>
      <c r="D144" s="1">
        <v>0</v>
      </c>
      <c r="E144">
        <v>28</v>
      </c>
      <c r="F144" t="s">
        <v>46</v>
      </c>
      <c r="G144" t="s">
        <v>55</v>
      </c>
      <c r="H144" t="s">
        <v>58</v>
      </c>
      <c r="I144" t="s">
        <v>49</v>
      </c>
      <c r="J144" t="s">
        <v>57</v>
      </c>
      <c r="K144" t="s">
        <v>58</v>
      </c>
      <c r="L144" t="s">
        <v>49</v>
      </c>
      <c r="M144" t="s">
        <v>70</v>
      </c>
      <c r="O144" t="s">
        <v>11831</v>
      </c>
      <c r="P144" t="s">
        <v>170</v>
      </c>
      <c r="Q144" t="s">
        <v>70</v>
      </c>
      <c r="R144" t="s">
        <v>58</v>
      </c>
      <c r="S144" t="s">
        <v>49</v>
      </c>
      <c r="T144" t="s">
        <v>57</v>
      </c>
      <c r="U144" t="s">
        <v>11830</v>
      </c>
      <c r="V144" t="s">
        <v>2525</v>
      </c>
      <c r="W144" t="s">
        <v>42</v>
      </c>
      <c r="AF144" t="s">
        <v>42</v>
      </c>
      <c r="AM144" t="s">
        <v>43</v>
      </c>
    </row>
    <row r="145" spans="1:39" x14ac:dyDescent="0.25">
      <c r="A145">
        <v>759</v>
      </c>
      <c r="B145" t="s">
        <v>2532</v>
      </c>
      <c r="C145" s="5">
        <v>42836</v>
      </c>
      <c r="D145" s="1">
        <v>0</v>
      </c>
      <c r="E145">
        <v>56</v>
      </c>
      <c r="F145" t="s">
        <v>54</v>
      </c>
      <c r="G145" t="s">
        <v>55</v>
      </c>
      <c r="H145" t="s">
        <v>896</v>
      </c>
      <c r="I145" t="s">
        <v>82</v>
      </c>
      <c r="J145" t="s">
        <v>57</v>
      </c>
      <c r="K145" t="s">
        <v>447</v>
      </c>
      <c r="L145" t="s">
        <v>82</v>
      </c>
      <c r="M145" t="s">
        <v>50</v>
      </c>
      <c r="O145" t="s">
        <v>11833</v>
      </c>
      <c r="P145" t="s">
        <v>1597</v>
      </c>
      <c r="Q145" t="s">
        <v>70</v>
      </c>
      <c r="R145" t="s">
        <v>896</v>
      </c>
      <c r="S145" t="s">
        <v>82</v>
      </c>
      <c r="T145" t="s">
        <v>57</v>
      </c>
      <c r="U145" t="s">
        <v>11830</v>
      </c>
      <c r="V145" t="s">
        <v>2534</v>
      </c>
      <c r="AA145" t="s">
        <v>42</v>
      </c>
      <c r="AC145" t="s">
        <v>42</v>
      </c>
      <c r="AE145" t="s">
        <v>42</v>
      </c>
      <c r="AM145" t="s">
        <v>43</v>
      </c>
    </row>
    <row r="146" spans="1:39" x14ac:dyDescent="0.25">
      <c r="A146">
        <v>761</v>
      </c>
      <c r="B146" t="s">
        <v>2538</v>
      </c>
      <c r="C146" s="5">
        <v>42991</v>
      </c>
      <c r="D146" s="1">
        <v>0</v>
      </c>
      <c r="E146">
        <v>56</v>
      </c>
      <c r="F146" t="s">
        <v>46</v>
      </c>
      <c r="G146" t="s">
        <v>55</v>
      </c>
      <c r="H146" t="s">
        <v>503</v>
      </c>
      <c r="I146" t="s">
        <v>82</v>
      </c>
      <c r="J146" t="s">
        <v>57</v>
      </c>
      <c r="K146" t="s">
        <v>503</v>
      </c>
      <c r="L146" t="s">
        <v>82</v>
      </c>
      <c r="M146" t="s">
        <v>70</v>
      </c>
      <c r="O146" t="s">
        <v>11829</v>
      </c>
      <c r="P146" t="s">
        <v>166</v>
      </c>
      <c r="Q146" t="s">
        <v>70</v>
      </c>
      <c r="R146" t="s">
        <v>503</v>
      </c>
      <c r="S146" t="s">
        <v>82</v>
      </c>
      <c r="T146" t="s">
        <v>57</v>
      </c>
      <c r="U146" t="s">
        <v>11830</v>
      </c>
      <c r="V146" t="s">
        <v>2540</v>
      </c>
      <c r="Y146" t="s">
        <v>42</v>
      </c>
      <c r="AC146" t="s">
        <v>42</v>
      </c>
      <c r="AM146" t="s">
        <v>43</v>
      </c>
    </row>
    <row r="147" spans="1:39" x14ac:dyDescent="0.25">
      <c r="A147">
        <v>771</v>
      </c>
      <c r="B147" t="s">
        <v>2568</v>
      </c>
      <c r="C147" s="5">
        <v>43015</v>
      </c>
      <c r="D147" s="1">
        <v>0</v>
      </c>
      <c r="E147">
        <v>25</v>
      </c>
      <c r="F147" t="s">
        <v>46</v>
      </c>
      <c r="G147" t="s">
        <v>55</v>
      </c>
      <c r="H147" t="s">
        <v>146</v>
      </c>
      <c r="I147" t="s">
        <v>49</v>
      </c>
      <c r="J147" t="s">
        <v>57</v>
      </c>
      <c r="K147" t="s">
        <v>146</v>
      </c>
      <c r="L147" t="s">
        <v>49</v>
      </c>
      <c r="M147" t="s">
        <v>70</v>
      </c>
      <c r="O147" t="s">
        <v>11831</v>
      </c>
      <c r="P147" t="s">
        <v>170</v>
      </c>
      <c r="Q147" t="s">
        <v>70</v>
      </c>
      <c r="R147" t="s">
        <v>146</v>
      </c>
      <c r="S147" t="s">
        <v>49</v>
      </c>
      <c r="T147" t="s">
        <v>57</v>
      </c>
      <c r="U147" t="s">
        <v>11830</v>
      </c>
      <c r="V147" t="s">
        <v>2569</v>
      </c>
      <c r="W147" t="s">
        <v>42</v>
      </c>
      <c r="X147" t="s">
        <v>42</v>
      </c>
      <c r="Y147" t="s">
        <v>42</v>
      </c>
      <c r="Z147" t="s">
        <v>42</v>
      </c>
      <c r="AE147" t="s">
        <v>42</v>
      </c>
      <c r="AM147" t="s">
        <v>43</v>
      </c>
    </row>
    <row r="148" spans="1:39" x14ac:dyDescent="0.25">
      <c r="A148">
        <v>775</v>
      </c>
      <c r="B148" t="s">
        <v>2580</v>
      </c>
      <c r="C148" s="5">
        <v>42957</v>
      </c>
      <c r="D148" s="1">
        <v>0</v>
      </c>
      <c r="E148">
        <v>55</v>
      </c>
      <c r="F148" t="s">
        <v>46</v>
      </c>
      <c r="G148" t="s">
        <v>106</v>
      </c>
      <c r="H148" t="s">
        <v>208</v>
      </c>
      <c r="I148" t="s">
        <v>93</v>
      </c>
      <c r="J148" t="s">
        <v>57</v>
      </c>
      <c r="K148" t="s">
        <v>208</v>
      </c>
      <c r="L148" t="s">
        <v>93</v>
      </c>
      <c r="M148" t="s">
        <v>34</v>
      </c>
      <c r="N148" t="s">
        <v>2582</v>
      </c>
      <c r="O148" t="s">
        <v>11829</v>
      </c>
      <c r="P148" t="s">
        <v>456</v>
      </c>
      <c r="Q148" t="s">
        <v>2583</v>
      </c>
      <c r="R148" t="s">
        <v>208</v>
      </c>
      <c r="S148" t="s">
        <v>93</v>
      </c>
      <c r="T148" t="s">
        <v>57</v>
      </c>
      <c r="U148" t="s">
        <v>11830</v>
      </c>
      <c r="V148" t="s">
        <v>2584</v>
      </c>
      <c r="X148" t="s">
        <v>42</v>
      </c>
      <c r="AE148" t="s">
        <v>42</v>
      </c>
      <c r="AF148" t="s">
        <v>42</v>
      </c>
      <c r="AM148" t="s">
        <v>43</v>
      </c>
    </row>
    <row r="149" spans="1:39" x14ac:dyDescent="0.25">
      <c r="A149">
        <v>790</v>
      </c>
      <c r="B149" t="s">
        <v>2624</v>
      </c>
      <c r="C149" s="5">
        <v>42751</v>
      </c>
      <c r="D149" s="1">
        <v>0</v>
      </c>
      <c r="E149">
        <v>25</v>
      </c>
      <c r="F149" t="s">
        <v>46</v>
      </c>
      <c r="G149" t="s">
        <v>55</v>
      </c>
      <c r="H149" t="s">
        <v>1731</v>
      </c>
      <c r="I149" t="s">
        <v>93</v>
      </c>
      <c r="J149" t="s">
        <v>57</v>
      </c>
      <c r="K149" t="s">
        <v>82</v>
      </c>
      <c r="L149" t="s">
        <v>82</v>
      </c>
      <c r="M149" t="s">
        <v>50</v>
      </c>
      <c r="O149" t="s">
        <v>11829</v>
      </c>
      <c r="P149" t="s">
        <v>59</v>
      </c>
      <c r="Q149" t="s">
        <v>171</v>
      </c>
      <c r="R149" t="s">
        <v>82</v>
      </c>
      <c r="S149" t="s">
        <v>82</v>
      </c>
      <c r="T149" t="s">
        <v>57</v>
      </c>
      <c r="U149" t="s">
        <v>11830</v>
      </c>
      <c r="V149" t="s">
        <v>916</v>
      </c>
      <c r="W149" t="s">
        <v>42</v>
      </c>
      <c r="Y149" t="s">
        <v>42</v>
      </c>
      <c r="AM149" t="s">
        <v>43</v>
      </c>
    </row>
    <row r="150" spans="1:39" x14ac:dyDescent="0.25">
      <c r="A150">
        <v>794</v>
      </c>
      <c r="B150" t="s">
        <v>2635</v>
      </c>
      <c r="C150" s="5">
        <v>42892</v>
      </c>
      <c r="D150" s="1">
        <v>0</v>
      </c>
      <c r="E150">
        <v>26</v>
      </c>
      <c r="F150" t="s">
        <v>46</v>
      </c>
      <c r="G150" t="s">
        <v>55</v>
      </c>
      <c r="H150" t="s">
        <v>1263</v>
      </c>
      <c r="I150" t="s">
        <v>101</v>
      </c>
      <c r="J150" t="s">
        <v>57</v>
      </c>
      <c r="K150" t="s">
        <v>1263</v>
      </c>
      <c r="L150" t="s">
        <v>101</v>
      </c>
      <c r="M150" t="s">
        <v>70</v>
      </c>
      <c r="O150" t="s">
        <v>11829</v>
      </c>
      <c r="P150" t="s">
        <v>59</v>
      </c>
      <c r="Q150" t="s">
        <v>70</v>
      </c>
      <c r="R150" t="s">
        <v>1263</v>
      </c>
      <c r="S150" t="s">
        <v>101</v>
      </c>
      <c r="T150" t="s">
        <v>57</v>
      </c>
      <c r="U150" t="s">
        <v>11830</v>
      </c>
      <c r="V150" t="s">
        <v>2637</v>
      </c>
      <c r="Y150" t="s">
        <v>42</v>
      </c>
      <c r="AC150" t="s">
        <v>42</v>
      </c>
      <c r="AM150" t="s">
        <v>43</v>
      </c>
    </row>
    <row r="151" spans="1:39" x14ac:dyDescent="0.25">
      <c r="A151">
        <v>795</v>
      </c>
      <c r="B151" t="s">
        <v>2638</v>
      </c>
      <c r="C151" s="5">
        <v>43070</v>
      </c>
      <c r="D151" s="1">
        <v>0</v>
      </c>
      <c r="E151">
        <v>61</v>
      </c>
      <c r="F151" t="s">
        <v>46</v>
      </c>
      <c r="G151" t="s">
        <v>47</v>
      </c>
      <c r="H151" t="s">
        <v>82</v>
      </c>
      <c r="I151" t="s">
        <v>82</v>
      </c>
      <c r="J151" t="s">
        <v>57</v>
      </c>
      <c r="K151" t="s">
        <v>82</v>
      </c>
      <c r="L151" t="s">
        <v>82</v>
      </c>
      <c r="M151" t="s">
        <v>34</v>
      </c>
      <c r="N151" t="s">
        <v>2640</v>
      </c>
      <c r="O151" t="s">
        <v>11829</v>
      </c>
      <c r="P151" t="s">
        <v>59</v>
      </c>
      <c r="Q151" t="s">
        <v>34</v>
      </c>
      <c r="R151" t="s">
        <v>82</v>
      </c>
      <c r="S151" t="s">
        <v>82</v>
      </c>
      <c r="T151" t="s">
        <v>57</v>
      </c>
      <c r="U151" t="s">
        <v>11830</v>
      </c>
      <c r="V151" t="s">
        <v>2641</v>
      </c>
      <c r="X151" t="s">
        <v>42</v>
      </c>
      <c r="Y151" t="s">
        <v>42</v>
      </c>
      <c r="Z151" t="s">
        <v>42</v>
      </c>
      <c r="AA151" t="s">
        <v>42</v>
      </c>
      <c r="AC151" t="s">
        <v>42</v>
      </c>
      <c r="AM151" t="s">
        <v>43</v>
      </c>
    </row>
    <row r="152" spans="1:39" x14ac:dyDescent="0.25">
      <c r="A152">
        <v>798</v>
      </c>
      <c r="B152" t="s">
        <v>2647</v>
      </c>
      <c r="C152" s="5">
        <v>43011</v>
      </c>
      <c r="D152" s="1">
        <v>0</v>
      </c>
      <c r="E152">
        <v>44</v>
      </c>
      <c r="F152" t="s">
        <v>46</v>
      </c>
      <c r="G152" t="s">
        <v>55</v>
      </c>
      <c r="H152" t="s">
        <v>422</v>
      </c>
      <c r="I152" t="s">
        <v>82</v>
      </c>
      <c r="J152" t="s">
        <v>57</v>
      </c>
      <c r="K152" t="s">
        <v>422</v>
      </c>
      <c r="L152" t="s">
        <v>82</v>
      </c>
      <c r="M152" t="s">
        <v>50</v>
      </c>
      <c r="O152" t="s">
        <v>11829</v>
      </c>
      <c r="P152" t="s">
        <v>59</v>
      </c>
      <c r="Q152" t="s">
        <v>70</v>
      </c>
      <c r="R152" t="s">
        <v>422</v>
      </c>
      <c r="S152" t="s">
        <v>82</v>
      </c>
      <c r="T152" t="s">
        <v>57</v>
      </c>
      <c r="U152" t="s">
        <v>11830</v>
      </c>
      <c r="V152" t="s">
        <v>2649</v>
      </c>
      <c r="AF152" t="s">
        <v>42</v>
      </c>
      <c r="AM152" t="s">
        <v>43</v>
      </c>
    </row>
    <row r="153" spans="1:39" x14ac:dyDescent="0.25">
      <c r="A153">
        <v>800</v>
      </c>
      <c r="B153" t="s">
        <v>2653</v>
      </c>
      <c r="C153" s="5">
        <v>42876</v>
      </c>
      <c r="D153" s="1">
        <v>0</v>
      </c>
      <c r="E153">
        <v>34</v>
      </c>
      <c r="F153" t="s">
        <v>46</v>
      </c>
      <c r="G153" t="s">
        <v>55</v>
      </c>
      <c r="H153" t="s">
        <v>520</v>
      </c>
      <c r="I153" t="s">
        <v>82</v>
      </c>
      <c r="J153" t="s">
        <v>57</v>
      </c>
      <c r="K153" t="s">
        <v>520</v>
      </c>
      <c r="L153" t="s">
        <v>82</v>
      </c>
      <c r="M153" t="s">
        <v>70</v>
      </c>
      <c r="O153" t="s">
        <v>11831</v>
      </c>
      <c r="P153" t="s">
        <v>350</v>
      </c>
      <c r="Q153" t="s">
        <v>70</v>
      </c>
      <c r="R153" t="s">
        <v>520</v>
      </c>
      <c r="S153" t="s">
        <v>82</v>
      </c>
      <c r="T153" t="s">
        <v>57</v>
      </c>
      <c r="U153" t="s">
        <v>11830</v>
      </c>
      <c r="V153" t="s">
        <v>2655</v>
      </c>
      <c r="W153" t="s">
        <v>42</v>
      </c>
      <c r="Y153" t="s">
        <v>42</v>
      </c>
      <c r="AM153" t="s">
        <v>43</v>
      </c>
    </row>
    <row r="154" spans="1:39" x14ac:dyDescent="0.25">
      <c r="A154">
        <v>802</v>
      </c>
      <c r="B154" t="s">
        <v>2658</v>
      </c>
      <c r="C154" s="5">
        <v>42846</v>
      </c>
      <c r="D154" s="1">
        <v>0</v>
      </c>
      <c r="E154">
        <v>55</v>
      </c>
      <c r="F154" t="s">
        <v>54</v>
      </c>
      <c r="G154" t="s">
        <v>55</v>
      </c>
      <c r="H154" t="s">
        <v>238</v>
      </c>
      <c r="I154" t="s">
        <v>93</v>
      </c>
      <c r="J154" t="s">
        <v>57</v>
      </c>
      <c r="K154" t="s">
        <v>238</v>
      </c>
      <c r="L154" t="s">
        <v>93</v>
      </c>
      <c r="M154" t="s">
        <v>70</v>
      </c>
      <c r="O154" t="s">
        <v>11833</v>
      </c>
      <c r="P154" t="s">
        <v>2660</v>
      </c>
      <c r="Q154" t="s">
        <v>70</v>
      </c>
      <c r="R154" t="s">
        <v>238</v>
      </c>
      <c r="S154" t="s">
        <v>93</v>
      </c>
      <c r="T154" t="s">
        <v>57</v>
      </c>
      <c r="U154" t="s">
        <v>11830</v>
      </c>
      <c r="V154" t="s">
        <v>2661</v>
      </c>
      <c r="AC154" t="s">
        <v>42</v>
      </c>
      <c r="AI154" t="s">
        <v>42</v>
      </c>
      <c r="AJ154" t="s">
        <v>42</v>
      </c>
      <c r="AM154" t="s">
        <v>43</v>
      </c>
    </row>
    <row r="155" spans="1:39" x14ac:dyDescent="0.25">
      <c r="A155">
        <v>803</v>
      </c>
      <c r="B155" t="s">
        <v>2662</v>
      </c>
      <c r="C155" s="5">
        <v>42851</v>
      </c>
      <c r="D155" s="1">
        <v>0</v>
      </c>
      <c r="E155">
        <v>46</v>
      </c>
      <c r="F155" t="s">
        <v>46</v>
      </c>
      <c r="G155" t="s">
        <v>55</v>
      </c>
      <c r="H155" t="s">
        <v>273</v>
      </c>
      <c r="I155" t="s">
        <v>202</v>
      </c>
      <c r="J155" t="s">
        <v>57</v>
      </c>
      <c r="K155" t="s">
        <v>273</v>
      </c>
      <c r="L155" t="s">
        <v>202</v>
      </c>
      <c r="M155" t="s">
        <v>70</v>
      </c>
      <c r="O155" t="s">
        <v>11829</v>
      </c>
      <c r="P155" t="s">
        <v>59</v>
      </c>
      <c r="Q155" t="s">
        <v>70</v>
      </c>
      <c r="R155" t="s">
        <v>273</v>
      </c>
      <c r="S155" t="s">
        <v>202</v>
      </c>
      <c r="T155" t="s">
        <v>57</v>
      </c>
      <c r="U155" t="s">
        <v>11830</v>
      </c>
      <c r="V155" t="s">
        <v>2664</v>
      </c>
      <c r="W155" t="s">
        <v>42</v>
      </c>
      <c r="X155" t="s">
        <v>42</v>
      </c>
      <c r="Y155" t="s">
        <v>42</v>
      </c>
      <c r="AA155" t="s">
        <v>42</v>
      </c>
      <c r="AC155" t="s">
        <v>42</v>
      </c>
      <c r="AE155" t="s">
        <v>42</v>
      </c>
      <c r="AM155" t="s">
        <v>43</v>
      </c>
    </row>
    <row r="156" spans="1:39" x14ac:dyDescent="0.25">
      <c r="A156">
        <v>842</v>
      </c>
      <c r="B156" t="s">
        <v>2768</v>
      </c>
      <c r="C156" s="5">
        <v>43041</v>
      </c>
      <c r="D156" s="1">
        <v>0</v>
      </c>
      <c r="E156">
        <v>30</v>
      </c>
      <c r="F156" t="s">
        <v>46</v>
      </c>
      <c r="G156" t="s">
        <v>55</v>
      </c>
      <c r="H156" t="s">
        <v>628</v>
      </c>
      <c r="I156" t="s">
        <v>49</v>
      </c>
      <c r="J156" t="s">
        <v>57</v>
      </c>
      <c r="K156" t="s">
        <v>628</v>
      </c>
      <c r="L156" t="s">
        <v>49</v>
      </c>
      <c r="M156" t="s">
        <v>70</v>
      </c>
      <c r="O156" t="s">
        <v>11829</v>
      </c>
      <c r="P156" t="s">
        <v>59</v>
      </c>
      <c r="Q156" t="s">
        <v>70</v>
      </c>
      <c r="R156" t="s">
        <v>628</v>
      </c>
      <c r="S156" t="s">
        <v>49</v>
      </c>
      <c r="T156" t="s">
        <v>57</v>
      </c>
      <c r="U156" t="s">
        <v>11830</v>
      </c>
      <c r="V156" t="s">
        <v>159</v>
      </c>
      <c r="W156" t="s">
        <v>42</v>
      </c>
      <c r="Y156" t="s">
        <v>42</v>
      </c>
      <c r="AM156" t="s">
        <v>43</v>
      </c>
    </row>
    <row r="157" spans="1:39" x14ac:dyDescent="0.25">
      <c r="A157">
        <v>844</v>
      </c>
      <c r="B157" t="s">
        <v>2773</v>
      </c>
      <c r="C157" s="5">
        <v>42790</v>
      </c>
      <c r="D157" s="1">
        <v>0</v>
      </c>
      <c r="E157">
        <v>40</v>
      </c>
      <c r="F157" t="s">
        <v>46</v>
      </c>
      <c r="G157" t="s">
        <v>732</v>
      </c>
      <c r="H157" t="s">
        <v>82</v>
      </c>
      <c r="I157" t="s">
        <v>82</v>
      </c>
      <c r="J157" t="s">
        <v>57</v>
      </c>
      <c r="K157" t="s">
        <v>82</v>
      </c>
      <c r="L157" t="s">
        <v>82</v>
      </c>
      <c r="M157" t="s">
        <v>70</v>
      </c>
      <c r="O157" t="s">
        <v>11829</v>
      </c>
      <c r="P157" t="s">
        <v>59</v>
      </c>
      <c r="Q157" t="s">
        <v>70</v>
      </c>
      <c r="R157" t="s">
        <v>82</v>
      </c>
      <c r="S157" t="s">
        <v>82</v>
      </c>
      <c r="T157" t="s">
        <v>57</v>
      </c>
      <c r="U157" t="s">
        <v>11830</v>
      </c>
      <c r="V157" t="s">
        <v>338</v>
      </c>
      <c r="Y157" t="s">
        <v>42</v>
      </c>
      <c r="AC157" t="s">
        <v>42</v>
      </c>
      <c r="AM157" t="s">
        <v>43</v>
      </c>
    </row>
    <row r="158" spans="1:39" x14ac:dyDescent="0.25">
      <c r="A158">
        <v>851</v>
      </c>
      <c r="B158" t="s">
        <v>2790</v>
      </c>
      <c r="C158" s="5">
        <v>42746</v>
      </c>
      <c r="D158" s="1">
        <v>0</v>
      </c>
      <c r="E158">
        <v>55</v>
      </c>
      <c r="F158" t="s">
        <v>54</v>
      </c>
      <c r="G158" t="s">
        <v>106</v>
      </c>
      <c r="H158" t="s">
        <v>178</v>
      </c>
      <c r="I158" t="s">
        <v>82</v>
      </c>
      <c r="J158" t="s">
        <v>57</v>
      </c>
      <c r="K158" t="s">
        <v>82</v>
      </c>
      <c r="L158" t="s">
        <v>82</v>
      </c>
      <c r="M158" t="s">
        <v>34</v>
      </c>
      <c r="N158" t="s">
        <v>2792</v>
      </c>
      <c r="O158" t="s">
        <v>11829</v>
      </c>
      <c r="P158" t="s">
        <v>166</v>
      </c>
      <c r="Q158" t="s">
        <v>34</v>
      </c>
      <c r="R158" t="s">
        <v>82</v>
      </c>
      <c r="S158" t="s">
        <v>82</v>
      </c>
      <c r="T158" t="s">
        <v>57</v>
      </c>
      <c r="U158" t="s">
        <v>11830</v>
      </c>
      <c r="V158" t="s">
        <v>252</v>
      </c>
      <c r="W158" t="s">
        <v>42</v>
      </c>
      <c r="Y158" t="s">
        <v>42</v>
      </c>
      <c r="AM158" t="s">
        <v>43</v>
      </c>
    </row>
    <row r="159" spans="1:39" x14ac:dyDescent="0.25">
      <c r="A159">
        <v>859</v>
      </c>
      <c r="B159" t="s">
        <v>2818</v>
      </c>
      <c r="C159" s="5">
        <v>42877</v>
      </c>
      <c r="D159" s="1">
        <v>0</v>
      </c>
      <c r="E159">
        <v>20</v>
      </c>
      <c r="F159" t="s">
        <v>46</v>
      </c>
      <c r="G159" t="s">
        <v>47</v>
      </c>
      <c r="H159" t="s">
        <v>896</v>
      </c>
      <c r="I159" t="s">
        <v>82</v>
      </c>
      <c r="J159" t="s">
        <v>57</v>
      </c>
      <c r="K159" t="s">
        <v>896</v>
      </c>
      <c r="L159" t="s">
        <v>82</v>
      </c>
      <c r="M159" t="s">
        <v>70</v>
      </c>
      <c r="O159" t="s">
        <v>11829</v>
      </c>
      <c r="P159" t="s">
        <v>59</v>
      </c>
      <c r="Q159" t="s">
        <v>70</v>
      </c>
      <c r="R159" t="s">
        <v>896</v>
      </c>
      <c r="S159" t="s">
        <v>82</v>
      </c>
      <c r="T159" t="s">
        <v>57</v>
      </c>
      <c r="U159" t="s">
        <v>11830</v>
      </c>
      <c r="V159" t="s">
        <v>2819</v>
      </c>
      <c r="Y159" t="s">
        <v>42</v>
      </c>
      <c r="AE159" t="s">
        <v>42</v>
      </c>
      <c r="AM159" t="s">
        <v>43</v>
      </c>
    </row>
    <row r="160" spans="1:39" x14ac:dyDescent="0.25">
      <c r="A160">
        <v>860</v>
      </c>
      <c r="B160" t="s">
        <v>2820</v>
      </c>
      <c r="C160" s="5">
        <v>42823</v>
      </c>
      <c r="D160" s="1">
        <v>0</v>
      </c>
      <c r="E160">
        <v>62</v>
      </c>
      <c r="F160" t="s">
        <v>54</v>
      </c>
      <c r="G160" t="s">
        <v>55</v>
      </c>
      <c r="H160" t="s">
        <v>178</v>
      </c>
      <c r="I160" t="s">
        <v>82</v>
      </c>
      <c r="J160" t="s">
        <v>57</v>
      </c>
      <c r="K160" t="s">
        <v>178</v>
      </c>
      <c r="L160" t="s">
        <v>82</v>
      </c>
      <c r="M160" t="s">
        <v>50</v>
      </c>
      <c r="O160" t="s">
        <v>11829</v>
      </c>
      <c r="P160" t="s">
        <v>59</v>
      </c>
      <c r="Q160" t="s">
        <v>70</v>
      </c>
      <c r="R160" t="s">
        <v>178</v>
      </c>
      <c r="S160" t="s">
        <v>82</v>
      </c>
      <c r="T160" t="s">
        <v>57</v>
      </c>
      <c r="U160" t="s">
        <v>11830</v>
      </c>
      <c r="V160" t="s">
        <v>2822</v>
      </c>
      <c r="Y160" t="s">
        <v>42</v>
      </c>
      <c r="AC160" t="s">
        <v>42</v>
      </c>
      <c r="AM160" t="s">
        <v>43</v>
      </c>
    </row>
    <row r="161" spans="1:39" x14ac:dyDescent="0.25">
      <c r="A161">
        <v>863</v>
      </c>
      <c r="B161" t="s">
        <v>2831</v>
      </c>
      <c r="C161" s="5">
        <v>42933</v>
      </c>
      <c r="D161" s="1">
        <v>0</v>
      </c>
      <c r="E161">
        <v>22</v>
      </c>
      <c r="F161" t="s">
        <v>46</v>
      </c>
      <c r="G161" t="s">
        <v>55</v>
      </c>
      <c r="H161" t="s">
        <v>503</v>
      </c>
      <c r="I161" t="s">
        <v>82</v>
      </c>
      <c r="J161" t="s">
        <v>57</v>
      </c>
      <c r="K161" t="s">
        <v>503</v>
      </c>
      <c r="L161" t="s">
        <v>82</v>
      </c>
      <c r="M161" t="s">
        <v>70</v>
      </c>
      <c r="O161" t="s">
        <v>11829</v>
      </c>
      <c r="P161" t="s">
        <v>166</v>
      </c>
      <c r="Q161" t="s">
        <v>70</v>
      </c>
      <c r="R161" t="s">
        <v>503</v>
      </c>
      <c r="S161" t="s">
        <v>82</v>
      </c>
      <c r="T161" t="s">
        <v>57</v>
      </c>
      <c r="U161" t="s">
        <v>11830</v>
      </c>
      <c r="V161" t="s">
        <v>1082</v>
      </c>
      <c r="Y161" t="s">
        <v>42</v>
      </c>
      <c r="AM161" t="s">
        <v>43</v>
      </c>
    </row>
    <row r="162" spans="1:39" x14ac:dyDescent="0.25">
      <c r="A162">
        <v>867</v>
      </c>
      <c r="B162" t="s">
        <v>2840</v>
      </c>
      <c r="C162" s="5">
        <v>42965</v>
      </c>
      <c r="D162" s="1">
        <v>0</v>
      </c>
      <c r="E162">
        <v>37</v>
      </c>
      <c r="F162" t="s">
        <v>54</v>
      </c>
      <c r="G162" t="s">
        <v>74</v>
      </c>
      <c r="H162" t="s">
        <v>418</v>
      </c>
      <c r="I162" t="s">
        <v>93</v>
      </c>
      <c r="J162" t="s">
        <v>57</v>
      </c>
      <c r="K162" t="s">
        <v>418</v>
      </c>
      <c r="L162" t="s">
        <v>93</v>
      </c>
      <c r="M162" t="s">
        <v>70</v>
      </c>
      <c r="O162" t="s">
        <v>11829</v>
      </c>
      <c r="P162" t="s">
        <v>59</v>
      </c>
      <c r="Q162" t="s">
        <v>70</v>
      </c>
      <c r="R162" t="s">
        <v>418</v>
      </c>
      <c r="S162" t="s">
        <v>93</v>
      </c>
      <c r="T162" t="s">
        <v>57</v>
      </c>
      <c r="U162" t="s">
        <v>11830</v>
      </c>
      <c r="V162" t="s">
        <v>2842</v>
      </c>
      <c r="W162" t="s">
        <v>42</v>
      </c>
      <c r="X162" t="s">
        <v>42</v>
      </c>
      <c r="AC162" t="s">
        <v>42</v>
      </c>
      <c r="AE162" t="s">
        <v>42</v>
      </c>
      <c r="AM162" t="s">
        <v>43</v>
      </c>
    </row>
    <row r="163" spans="1:39" x14ac:dyDescent="0.25">
      <c r="A163">
        <v>875</v>
      </c>
      <c r="B163" t="s">
        <v>2862</v>
      </c>
      <c r="C163" s="5">
        <v>43052</v>
      </c>
      <c r="D163" s="1">
        <v>0</v>
      </c>
      <c r="E163">
        <v>29</v>
      </c>
      <c r="F163" t="s">
        <v>46</v>
      </c>
      <c r="G163" t="s">
        <v>55</v>
      </c>
      <c r="H163" t="s">
        <v>496</v>
      </c>
      <c r="I163" t="s">
        <v>101</v>
      </c>
      <c r="J163" t="s">
        <v>57</v>
      </c>
      <c r="K163" t="s">
        <v>496</v>
      </c>
      <c r="L163" t="s">
        <v>101</v>
      </c>
      <c r="M163" t="s">
        <v>70</v>
      </c>
      <c r="O163" t="s">
        <v>11831</v>
      </c>
      <c r="P163" t="s">
        <v>350</v>
      </c>
      <c r="Q163" t="s">
        <v>70</v>
      </c>
      <c r="R163" t="s">
        <v>496</v>
      </c>
      <c r="S163" t="s">
        <v>101</v>
      </c>
      <c r="T163" t="s">
        <v>57</v>
      </c>
      <c r="U163" t="s">
        <v>11830</v>
      </c>
      <c r="V163" t="s">
        <v>2864</v>
      </c>
      <c r="W163" t="s">
        <v>42</v>
      </c>
      <c r="Y163" t="s">
        <v>42</v>
      </c>
      <c r="AE163" t="s">
        <v>42</v>
      </c>
      <c r="AF163" t="s">
        <v>42</v>
      </c>
      <c r="AM163" t="s">
        <v>43</v>
      </c>
    </row>
    <row r="164" spans="1:39" x14ac:dyDescent="0.25">
      <c r="A164">
        <v>880</v>
      </c>
      <c r="B164" t="s">
        <v>2879</v>
      </c>
      <c r="C164" s="5">
        <v>43007</v>
      </c>
      <c r="D164" s="1">
        <v>0</v>
      </c>
      <c r="E164">
        <v>33</v>
      </c>
      <c r="F164" t="s">
        <v>46</v>
      </c>
      <c r="G164" t="s">
        <v>55</v>
      </c>
      <c r="H164" t="s">
        <v>87</v>
      </c>
      <c r="I164" t="s">
        <v>82</v>
      </c>
      <c r="J164" t="s">
        <v>57</v>
      </c>
      <c r="K164" t="s">
        <v>87</v>
      </c>
      <c r="L164" t="s">
        <v>82</v>
      </c>
      <c r="M164" t="s">
        <v>70</v>
      </c>
      <c r="O164" t="s">
        <v>11829</v>
      </c>
      <c r="P164" t="s">
        <v>59</v>
      </c>
      <c r="Q164" t="s">
        <v>620</v>
      </c>
      <c r="R164" t="s">
        <v>87</v>
      </c>
      <c r="S164" t="s">
        <v>82</v>
      </c>
      <c r="T164" t="s">
        <v>57</v>
      </c>
      <c r="U164" t="s">
        <v>11830</v>
      </c>
      <c r="V164" t="s">
        <v>2880</v>
      </c>
      <c r="X164" t="s">
        <v>42</v>
      </c>
      <c r="Y164" t="s">
        <v>42</v>
      </c>
      <c r="AC164" t="s">
        <v>42</v>
      </c>
      <c r="AM164" t="s">
        <v>43</v>
      </c>
    </row>
    <row r="165" spans="1:39" x14ac:dyDescent="0.25">
      <c r="A165">
        <v>881</v>
      </c>
      <c r="B165" t="s">
        <v>2881</v>
      </c>
      <c r="C165" s="5">
        <v>42955</v>
      </c>
      <c r="D165" s="1">
        <v>0</v>
      </c>
      <c r="E165">
        <v>26</v>
      </c>
      <c r="F165" t="s">
        <v>46</v>
      </c>
      <c r="G165" t="s">
        <v>55</v>
      </c>
      <c r="H165" t="s">
        <v>208</v>
      </c>
      <c r="I165" t="s">
        <v>93</v>
      </c>
      <c r="J165" t="s">
        <v>57</v>
      </c>
      <c r="K165" t="s">
        <v>208</v>
      </c>
      <c r="L165" t="s">
        <v>93</v>
      </c>
      <c r="M165" t="s">
        <v>70</v>
      </c>
      <c r="O165" t="s">
        <v>11829</v>
      </c>
      <c r="P165" t="s">
        <v>166</v>
      </c>
      <c r="Q165" t="s">
        <v>70</v>
      </c>
      <c r="R165" t="s">
        <v>208</v>
      </c>
      <c r="S165" t="s">
        <v>93</v>
      </c>
      <c r="T165" t="s">
        <v>57</v>
      </c>
      <c r="U165" t="s">
        <v>11830</v>
      </c>
      <c r="V165" t="s">
        <v>2883</v>
      </c>
      <c r="W165" t="s">
        <v>42</v>
      </c>
      <c r="X165" t="s">
        <v>42</v>
      </c>
      <c r="Y165" t="s">
        <v>42</v>
      </c>
      <c r="AE165" t="s">
        <v>42</v>
      </c>
      <c r="AF165" t="s">
        <v>42</v>
      </c>
      <c r="AM165" t="s">
        <v>43</v>
      </c>
    </row>
    <row r="166" spans="1:39" x14ac:dyDescent="0.25">
      <c r="A166">
        <v>897</v>
      </c>
      <c r="B166" t="s">
        <v>2927</v>
      </c>
      <c r="C166" s="5">
        <v>42777</v>
      </c>
      <c r="D166" s="1">
        <v>0</v>
      </c>
      <c r="E166">
        <v>38</v>
      </c>
      <c r="F166" t="s">
        <v>46</v>
      </c>
      <c r="G166" t="s">
        <v>55</v>
      </c>
      <c r="H166" t="s">
        <v>496</v>
      </c>
      <c r="I166" t="s">
        <v>101</v>
      </c>
      <c r="J166" t="s">
        <v>57</v>
      </c>
      <c r="K166" t="s">
        <v>101</v>
      </c>
      <c r="L166" t="s">
        <v>101</v>
      </c>
      <c r="M166" t="s">
        <v>50</v>
      </c>
      <c r="O166" t="s">
        <v>11829</v>
      </c>
      <c r="P166" t="s">
        <v>59</v>
      </c>
      <c r="Q166" t="s">
        <v>70</v>
      </c>
      <c r="R166" t="s">
        <v>496</v>
      </c>
      <c r="S166" t="s">
        <v>101</v>
      </c>
      <c r="T166" t="s">
        <v>57</v>
      </c>
      <c r="U166" t="s">
        <v>11830</v>
      </c>
      <c r="V166" t="s">
        <v>2928</v>
      </c>
      <c r="Y166" t="s">
        <v>42</v>
      </c>
      <c r="AE166" t="s">
        <v>42</v>
      </c>
      <c r="AH166" t="s">
        <v>42</v>
      </c>
      <c r="AM166" t="s">
        <v>43</v>
      </c>
    </row>
    <row r="167" spans="1:39" x14ac:dyDescent="0.25">
      <c r="A167">
        <v>904</v>
      </c>
      <c r="B167" t="s">
        <v>2947</v>
      </c>
      <c r="C167" s="5">
        <v>42919</v>
      </c>
      <c r="D167" s="1">
        <v>0</v>
      </c>
      <c r="E167">
        <v>48</v>
      </c>
      <c r="F167" t="s">
        <v>46</v>
      </c>
      <c r="G167" t="s">
        <v>732</v>
      </c>
      <c r="H167" t="s">
        <v>146</v>
      </c>
      <c r="I167" t="s">
        <v>49</v>
      </c>
      <c r="J167" t="s">
        <v>57</v>
      </c>
      <c r="K167" t="s">
        <v>146</v>
      </c>
      <c r="L167" t="s">
        <v>49</v>
      </c>
      <c r="M167" t="s">
        <v>70</v>
      </c>
      <c r="O167" t="s">
        <v>11831</v>
      </c>
      <c r="P167" t="s">
        <v>350</v>
      </c>
      <c r="Q167" t="s">
        <v>70</v>
      </c>
      <c r="R167" t="s">
        <v>146</v>
      </c>
      <c r="S167" t="s">
        <v>49</v>
      </c>
      <c r="T167" t="s">
        <v>57</v>
      </c>
      <c r="U167" t="s">
        <v>11830</v>
      </c>
      <c r="V167" t="s">
        <v>2949</v>
      </c>
      <c r="W167" t="s">
        <v>42</v>
      </c>
      <c r="X167" t="s">
        <v>42</v>
      </c>
      <c r="Y167" t="s">
        <v>42</v>
      </c>
      <c r="AM167" t="s">
        <v>43</v>
      </c>
    </row>
    <row r="168" spans="1:39" x14ac:dyDescent="0.25">
      <c r="A168">
        <v>905</v>
      </c>
      <c r="B168" t="s">
        <v>2950</v>
      </c>
      <c r="C168" s="5">
        <v>42904</v>
      </c>
      <c r="D168" s="1">
        <v>0</v>
      </c>
      <c r="E168">
        <v>55</v>
      </c>
      <c r="F168" t="s">
        <v>46</v>
      </c>
      <c r="G168" t="s">
        <v>55</v>
      </c>
      <c r="H168" t="s">
        <v>2153</v>
      </c>
      <c r="I168" t="s">
        <v>82</v>
      </c>
      <c r="J168" t="s">
        <v>57</v>
      </c>
      <c r="K168" t="s">
        <v>2153</v>
      </c>
      <c r="L168" t="s">
        <v>82</v>
      </c>
      <c r="M168" t="s">
        <v>70</v>
      </c>
      <c r="O168" t="s">
        <v>11831</v>
      </c>
      <c r="P168" t="s">
        <v>2952</v>
      </c>
      <c r="Q168" t="s">
        <v>70</v>
      </c>
      <c r="R168" t="s">
        <v>2153</v>
      </c>
      <c r="S168" t="s">
        <v>82</v>
      </c>
      <c r="T168" t="s">
        <v>57</v>
      </c>
      <c r="U168" t="s">
        <v>11830</v>
      </c>
      <c r="V168" t="s">
        <v>2953</v>
      </c>
      <c r="AK168" t="s">
        <v>2954</v>
      </c>
      <c r="AM168" t="s">
        <v>43</v>
      </c>
    </row>
    <row r="169" spans="1:39" x14ac:dyDescent="0.25">
      <c r="A169">
        <v>912</v>
      </c>
      <c r="B169" t="s">
        <v>2970</v>
      </c>
      <c r="C169" s="5">
        <v>42796</v>
      </c>
      <c r="D169" s="1">
        <v>0</v>
      </c>
      <c r="E169">
        <v>44</v>
      </c>
      <c r="F169" t="s">
        <v>54</v>
      </c>
      <c r="G169" t="s">
        <v>55</v>
      </c>
      <c r="H169" t="s">
        <v>418</v>
      </c>
      <c r="I169" t="s">
        <v>93</v>
      </c>
      <c r="J169" t="s">
        <v>57</v>
      </c>
      <c r="K169" t="s">
        <v>418</v>
      </c>
      <c r="L169" t="s">
        <v>93</v>
      </c>
      <c r="M169" t="s">
        <v>70</v>
      </c>
      <c r="O169" t="s">
        <v>11829</v>
      </c>
      <c r="P169" t="s">
        <v>2971</v>
      </c>
      <c r="Q169" t="s">
        <v>70</v>
      </c>
      <c r="R169" t="s">
        <v>418</v>
      </c>
      <c r="S169" t="s">
        <v>93</v>
      </c>
      <c r="T169" t="s">
        <v>57</v>
      </c>
      <c r="U169" t="s">
        <v>11830</v>
      </c>
      <c r="V169" t="s">
        <v>2972</v>
      </c>
      <c r="AD169" t="s">
        <v>42</v>
      </c>
      <c r="AE169" t="s">
        <v>42</v>
      </c>
      <c r="AM169" t="s">
        <v>43</v>
      </c>
    </row>
    <row r="170" spans="1:39" x14ac:dyDescent="0.25">
      <c r="A170">
        <v>917</v>
      </c>
      <c r="B170" t="s">
        <v>2982</v>
      </c>
      <c r="C170" s="5">
        <v>43018</v>
      </c>
      <c r="D170" s="1">
        <v>0</v>
      </c>
      <c r="E170">
        <v>31</v>
      </c>
      <c r="F170" t="s">
        <v>46</v>
      </c>
      <c r="G170" t="s">
        <v>55</v>
      </c>
      <c r="H170" t="s">
        <v>1561</v>
      </c>
      <c r="I170" t="s">
        <v>251</v>
      </c>
      <c r="J170" t="s">
        <v>57</v>
      </c>
      <c r="K170" t="s">
        <v>1561</v>
      </c>
      <c r="L170" t="s">
        <v>251</v>
      </c>
      <c r="M170" t="s">
        <v>70</v>
      </c>
      <c r="O170" t="s">
        <v>11829</v>
      </c>
      <c r="P170" t="s">
        <v>59</v>
      </c>
      <c r="Q170" t="s">
        <v>70</v>
      </c>
      <c r="R170" t="s">
        <v>1561</v>
      </c>
      <c r="S170" t="s">
        <v>251</v>
      </c>
      <c r="T170" t="s">
        <v>57</v>
      </c>
      <c r="U170" t="s">
        <v>11830</v>
      </c>
      <c r="V170" t="s">
        <v>2984</v>
      </c>
      <c r="W170" t="s">
        <v>42</v>
      </c>
      <c r="Y170" t="s">
        <v>42</v>
      </c>
      <c r="AE170" t="s">
        <v>42</v>
      </c>
      <c r="AM170" t="s">
        <v>43</v>
      </c>
    </row>
    <row r="171" spans="1:39" x14ac:dyDescent="0.25">
      <c r="A171">
        <v>925</v>
      </c>
      <c r="B171" t="s">
        <v>3005</v>
      </c>
      <c r="C171" s="5">
        <v>42806</v>
      </c>
      <c r="D171" s="1">
        <v>0</v>
      </c>
      <c r="E171">
        <v>31</v>
      </c>
      <c r="F171" t="s">
        <v>54</v>
      </c>
      <c r="G171" t="s">
        <v>55</v>
      </c>
      <c r="H171" t="s">
        <v>1337</v>
      </c>
      <c r="I171" t="s">
        <v>93</v>
      </c>
      <c r="J171" t="s">
        <v>57</v>
      </c>
      <c r="K171" t="s">
        <v>1337</v>
      </c>
      <c r="L171" t="s">
        <v>93</v>
      </c>
      <c r="M171" t="s">
        <v>70</v>
      </c>
      <c r="O171" t="s">
        <v>11829</v>
      </c>
      <c r="P171" t="s">
        <v>59</v>
      </c>
      <c r="Q171" t="s">
        <v>70</v>
      </c>
      <c r="R171" t="s">
        <v>1337</v>
      </c>
      <c r="S171" t="s">
        <v>93</v>
      </c>
      <c r="T171" t="s">
        <v>57</v>
      </c>
      <c r="U171" t="s">
        <v>11830</v>
      </c>
      <c r="V171" t="s">
        <v>3007</v>
      </c>
      <c r="W171" t="s">
        <v>42</v>
      </c>
      <c r="AE171" t="s">
        <v>42</v>
      </c>
      <c r="AM171" t="s">
        <v>43</v>
      </c>
    </row>
    <row r="172" spans="1:39" x14ac:dyDescent="0.25">
      <c r="A172">
        <v>927</v>
      </c>
      <c r="B172" t="s">
        <v>3012</v>
      </c>
      <c r="C172" s="5">
        <v>42804</v>
      </c>
      <c r="D172" s="1">
        <v>0</v>
      </c>
      <c r="E172">
        <v>27</v>
      </c>
      <c r="F172" t="s">
        <v>54</v>
      </c>
      <c r="G172" t="s">
        <v>55</v>
      </c>
      <c r="H172" t="s">
        <v>305</v>
      </c>
      <c r="I172" t="s">
        <v>93</v>
      </c>
      <c r="J172" t="s">
        <v>57</v>
      </c>
      <c r="K172" t="s">
        <v>305</v>
      </c>
      <c r="L172" t="s">
        <v>93</v>
      </c>
      <c r="M172" t="s">
        <v>70</v>
      </c>
      <c r="O172" t="s">
        <v>11829</v>
      </c>
      <c r="P172" t="s">
        <v>59</v>
      </c>
      <c r="Q172" t="s">
        <v>70</v>
      </c>
      <c r="R172" t="s">
        <v>305</v>
      </c>
      <c r="S172" t="s">
        <v>93</v>
      </c>
      <c r="T172" t="s">
        <v>57</v>
      </c>
      <c r="U172" t="s">
        <v>11830</v>
      </c>
      <c r="V172" t="s">
        <v>3014</v>
      </c>
      <c r="X172" t="s">
        <v>42</v>
      </c>
      <c r="Y172" t="s">
        <v>42</v>
      </c>
      <c r="Z172" t="s">
        <v>42</v>
      </c>
      <c r="AF172" t="s">
        <v>42</v>
      </c>
      <c r="AM172" t="s">
        <v>43</v>
      </c>
    </row>
    <row r="173" spans="1:39" x14ac:dyDescent="0.25">
      <c r="A173">
        <v>933</v>
      </c>
      <c r="B173" t="s">
        <v>3031</v>
      </c>
      <c r="C173" s="5">
        <v>42986</v>
      </c>
      <c r="D173" s="1">
        <v>0</v>
      </c>
      <c r="E173">
        <v>27</v>
      </c>
      <c r="F173" t="s">
        <v>46</v>
      </c>
      <c r="G173" t="s">
        <v>55</v>
      </c>
      <c r="H173" t="s">
        <v>503</v>
      </c>
      <c r="I173" t="s">
        <v>82</v>
      </c>
      <c r="J173" t="s">
        <v>57</v>
      </c>
      <c r="K173" t="s">
        <v>208</v>
      </c>
      <c r="L173" t="s">
        <v>93</v>
      </c>
      <c r="M173" t="s">
        <v>50</v>
      </c>
      <c r="O173" t="s">
        <v>11831</v>
      </c>
      <c r="P173" t="s">
        <v>350</v>
      </c>
      <c r="Q173" t="s">
        <v>70</v>
      </c>
      <c r="R173" t="s">
        <v>1731</v>
      </c>
      <c r="S173" t="s">
        <v>93</v>
      </c>
      <c r="T173" t="s">
        <v>57</v>
      </c>
      <c r="U173" t="s">
        <v>11830</v>
      </c>
      <c r="V173" t="s">
        <v>1298</v>
      </c>
      <c r="W173" t="s">
        <v>42</v>
      </c>
      <c r="X173" t="s">
        <v>42</v>
      </c>
      <c r="Y173" t="s">
        <v>42</v>
      </c>
      <c r="AM173" t="s">
        <v>43</v>
      </c>
    </row>
    <row r="174" spans="1:39" x14ac:dyDescent="0.25">
      <c r="A174">
        <v>958</v>
      </c>
      <c r="B174" t="s">
        <v>3105</v>
      </c>
      <c r="C174" s="5">
        <v>42894</v>
      </c>
      <c r="D174" s="1">
        <v>0</v>
      </c>
      <c r="E174">
        <v>58</v>
      </c>
      <c r="F174" t="s">
        <v>46</v>
      </c>
      <c r="G174" t="s">
        <v>55</v>
      </c>
      <c r="H174" t="s">
        <v>260</v>
      </c>
      <c r="I174" t="s">
        <v>49</v>
      </c>
      <c r="J174" t="s">
        <v>57</v>
      </c>
      <c r="K174" t="s">
        <v>260</v>
      </c>
      <c r="L174" t="s">
        <v>49</v>
      </c>
      <c r="M174" t="s">
        <v>70</v>
      </c>
      <c r="O174" t="s">
        <v>11831</v>
      </c>
      <c r="P174" t="s">
        <v>350</v>
      </c>
      <c r="Q174" t="s">
        <v>70</v>
      </c>
      <c r="R174" t="s">
        <v>260</v>
      </c>
      <c r="S174" t="s">
        <v>49</v>
      </c>
      <c r="T174" t="s">
        <v>57</v>
      </c>
      <c r="U174" t="s">
        <v>11830</v>
      </c>
      <c r="V174" t="s">
        <v>3107</v>
      </c>
      <c r="W174" t="s">
        <v>42</v>
      </c>
      <c r="Y174" t="s">
        <v>42</v>
      </c>
      <c r="AE174" t="s">
        <v>42</v>
      </c>
      <c r="AM174" t="s">
        <v>43</v>
      </c>
    </row>
    <row r="175" spans="1:39" x14ac:dyDescent="0.25">
      <c r="A175">
        <v>965</v>
      </c>
      <c r="B175" t="s">
        <v>3122</v>
      </c>
      <c r="C175" s="5">
        <v>43027</v>
      </c>
      <c r="D175" s="1">
        <v>0</v>
      </c>
      <c r="E175">
        <v>54</v>
      </c>
      <c r="F175" t="s">
        <v>46</v>
      </c>
      <c r="G175" t="s">
        <v>55</v>
      </c>
      <c r="H175" t="s">
        <v>469</v>
      </c>
      <c r="I175" t="s">
        <v>202</v>
      </c>
      <c r="J175" t="s">
        <v>57</v>
      </c>
      <c r="K175" t="s">
        <v>469</v>
      </c>
      <c r="L175" t="s">
        <v>202</v>
      </c>
      <c r="M175" t="s">
        <v>50</v>
      </c>
      <c r="O175" t="s">
        <v>11829</v>
      </c>
      <c r="P175" t="s">
        <v>166</v>
      </c>
      <c r="Q175" t="s">
        <v>70</v>
      </c>
      <c r="R175" t="s">
        <v>469</v>
      </c>
      <c r="S175" t="s">
        <v>202</v>
      </c>
      <c r="T175" t="s">
        <v>57</v>
      </c>
      <c r="U175" t="s">
        <v>11830</v>
      </c>
      <c r="V175" t="s">
        <v>3124</v>
      </c>
      <c r="Y175" t="s">
        <v>42</v>
      </c>
      <c r="AE175" t="s">
        <v>42</v>
      </c>
      <c r="AM175" t="s">
        <v>43</v>
      </c>
    </row>
    <row r="176" spans="1:39" x14ac:dyDescent="0.25">
      <c r="A176">
        <v>966</v>
      </c>
      <c r="B176" t="s">
        <v>3125</v>
      </c>
      <c r="C176" s="5">
        <v>43056</v>
      </c>
      <c r="D176" s="1">
        <v>0</v>
      </c>
      <c r="E176">
        <v>27</v>
      </c>
      <c r="F176" t="s">
        <v>46</v>
      </c>
      <c r="G176" t="s">
        <v>55</v>
      </c>
      <c r="H176" t="s">
        <v>201</v>
      </c>
      <c r="I176" t="s">
        <v>202</v>
      </c>
      <c r="J176" t="s">
        <v>57</v>
      </c>
      <c r="K176" t="s">
        <v>201</v>
      </c>
      <c r="L176" t="s">
        <v>202</v>
      </c>
      <c r="M176" t="s">
        <v>70</v>
      </c>
      <c r="O176" t="s">
        <v>11829</v>
      </c>
      <c r="P176" t="s">
        <v>166</v>
      </c>
      <c r="Q176" t="s">
        <v>70</v>
      </c>
      <c r="R176" t="s">
        <v>201</v>
      </c>
      <c r="S176" t="s">
        <v>202</v>
      </c>
      <c r="T176" t="s">
        <v>57</v>
      </c>
      <c r="U176" t="s">
        <v>11830</v>
      </c>
      <c r="V176" t="s">
        <v>952</v>
      </c>
      <c r="W176" t="s">
        <v>42</v>
      </c>
      <c r="Y176" t="s">
        <v>42</v>
      </c>
      <c r="AM176" t="s">
        <v>43</v>
      </c>
    </row>
    <row r="177" spans="1:39" x14ac:dyDescent="0.25">
      <c r="A177">
        <v>971</v>
      </c>
      <c r="B177" t="s">
        <v>3138</v>
      </c>
      <c r="C177" s="5">
        <v>42782</v>
      </c>
      <c r="D177" s="1">
        <v>0</v>
      </c>
      <c r="E177">
        <v>24</v>
      </c>
      <c r="F177" t="s">
        <v>46</v>
      </c>
      <c r="G177" t="s">
        <v>55</v>
      </c>
      <c r="H177" t="s">
        <v>447</v>
      </c>
      <c r="I177" t="s">
        <v>82</v>
      </c>
      <c r="J177" t="s">
        <v>57</v>
      </c>
      <c r="K177" t="s">
        <v>447</v>
      </c>
      <c r="L177" t="s">
        <v>82</v>
      </c>
      <c r="M177" t="s">
        <v>70</v>
      </c>
      <c r="O177" t="s">
        <v>11829</v>
      </c>
      <c r="P177" t="s">
        <v>456</v>
      </c>
      <c r="Q177" t="s">
        <v>70</v>
      </c>
      <c r="R177" t="s">
        <v>447</v>
      </c>
      <c r="S177" t="s">
        <v>82</v>
      </c>
      <c r="T177" t="s">
        <v>57</v>
      </c>
      <c r="U177" t="s">
        <v>11830</v>
      </c>
      <c r="V177" t="s">
        <v>3140</v>
      </c>
      <c r="W177" t="s">
        <v>42</v>
      </c>
      <c r="Y177" t="s">
        <v>42</v>
      </c>
      <c r="AC177" t="s">
        <v>42</v>
      </c>
      <c r="AM177" t="s">
        <v>43</v>
      </c>
    </row>
    <row r="178" spans="1:39" x14ac:dyDescent="0.25">
      <c r="A178">
        <v>974</v>
      </c>
      <c r="B178" t="s">
        <v>3147</v>
      </c>
      <c r="C178" s="5">
        <v>43047</v>
      </c>
      <c r="D178" s="1">
        <v>0</v>
      </c>
      <c r="E178">
        <v>26</v>
      </c>
      <c r="F178" t="s">
        <v>46</v>
      </c>
      <c r="G178" t="s">
        <v>55</v>
      </c>
      <c r="H178" t="s">
        <v>422</v>
      </c>
      <c r="I178" t="s">
        <v>82</v>
      </c>
      <c r="J178" t="s">
        <v>57</v>
      </c>
      <c r="K178" t="s">
        <v>82</v>
      </c>
      <c r="L178" t="s">
        <v>82</v>
      </c>
      <c r="M178" t="s">
        <v>50</v>
      </c>
      <c r="O178" t="s">
        <v>11829</v>
      </c>
      <c r="P178" t="s">
        <v>59</v>
      </c>
      <c r="Q178" t="s">
        <v>179</v>
      </c>
      <c r="R178" t="s">
        <v>82</v>
      </c>
      <c r="S178" t="s">
        <v>82</v>
      </c>
      <c r="T178" t="s">
        <v>57</v>
      </c>
      <c r="U178" t="s">
        <v>11830</v>
      </c>
      <c r="V178" t="s">
        <v>3149</v>
      </c>
      <c r="W178" t="s">
        <v>42</v>
      </c>
      <c r="Y178" t="s">
        <v>42</v>
      </c>
      <c r="AM178" t="s">
        <v>43</v>
      </c>
    </row>
    <row r="179" spans="1:39" x14ac:dyDescent="0.25">
      <c r="A179">
        <v>982</v>
      </c>
      <c r="B179" t="s">
        <v>3165</v>
      </c>
      <c r="C179" s="5">
        <v>43095</v>
      </c>
      <c r="D179" s="1">
        <v>0</v>
      </c>
      <c r="E179">
        <v>65</v>
      </c>
      <c r="F179" t="s">
        <v>54</v>
      </c>
      <c r="G179" t="s">
        <v>55</v>
      </c>
      <c r="H179" t="s">
        <v>341</v>
      </c>
      <c r="I179" t="s">
        <v>101</v>
      </c>
      <c r="J179" t="s">
        <v>57</v>
      </c>
      <c r="K179" t="s">
        <v>341</v>
      </c>
      <c r="L179" t="s">
        <v>101</v>
      </c>
      <c r="M179" t="s">
        <v>70</v>
      </c>
      <c r="O179" t="s">
        <v>11831</v>
      </c>
      <c r="P179" t="s">
        <v>350</v>
      </c>
      <c r="Q179" t="s">
        <v>70</v>
      </c>
      <c r="R179" t="s">
        <v>341</v>
      </c>
      <c r="S179" t="s">
        <v>101</v>
      </c>
      <c r="T179" t="s">
        <v>57</v>
      </c>
      <c r="U179" t="s">
        <v>11830</v>
      </c>
      <c r="V179" t="s">
        <v>3166</v>
      </c>
      <c r="W179" t="s">
        <v>42</v>
      </c>
      <c r="Y179" t="s">
        <v>42</v>
      </c>
      <c r="AA179" t="s">
        <v>42</v>
      </c>
      <c r="AC179" t="s">
        <v>42</v>
      </c>
      <c r="AE179" t="s">
        <v>42</v>
      </c>
      <c r="AM179" t="s">
        <v>43</v>
      </c>
    </row>
    <row r="180" spans="1:39" x14ac:dyDescent="0.25">
      <c r="A180">
        <v>986</v>
      </c>
      <c r="B180" t="s">
        <v>3175</v>
      </c>
      <c r="C180" s="5">
        <v>43076</v>
      </c>
      <c r="D180" s="1">
        <v>0</v>
      </c>
      <c r="E180">
        <v>63</v>
      </c>
      <c r="F180" t="s">
        <v>54</v>
      </c>
      <c r="G180" t="s">
        <v>55</v>
      </c>
      <c r="H180" t="s">
        <v>422</v>
      </c>
      <c r="I180" t="s">
        <v>82</v>
      </c>
      <c r="J180" t="s">
        <v>57</v>
      </c>
      <c r="K180" t="s">
        <v>422</v>
      </c>
      <c r="L180" t="s">
        <v>82</v>
      </c>
      <c r="M180" t="s">
        <v>70</v>
      </c>
      <c r="O180" t="s">
        <v>11831</v>
      </c>
      <c r="P180" t="s">
        <v>3177</v>
      </c>
      <c r="Q180" t="s">
        <v>70</v>
      </c>
      <c r="R180" t="s">
        <v>422</v>
      </c>
      <c r="S180" t="s">
        <v>82</v>
      </c>
      <c r="T180" t="s">
        <v>57</v>
      </c>
      <c r="U180" t="s">
        <v>11830</v>
      </c>
      <c r="V180" t="s">
        <v>3178</v>
      </c>
      <c r="AA180" t="s">
        <v>42</v>
      </c>
      <c r="AE180" t="s">
        <v>42</v>
      </c>
      <c r="AM180" t="s">
        <v>43</v>
      </c>
    </row>
    <row r="181" spans="1:39" x14ac:dyDescent="0.25">
      <c r="A181">
        <v>997</v>
      </c>
      <c r="B181" t="s">
        <v>3208</v>
      </c>
      <c r="C181" s="5">
        <v>42960</v>
      </c>
      <c r="D181" s="1">
        <v>0</v>
      </c>
      <c r="E181">
        <v>37</v>
      </c>
      <c r="F181" t="s">
        <v>54</v>
      </c>
      <c r="G181" t="s">
        <v>55</v>
      </c>
      <c r="H181" t="s">
        <v>503</v>
      </c>
      <c r="I181" t="s">
        <v>82</v>
      </c>
      <c r="J181" t="s">
        <v>57</v>
      </c>
      <c r="K181" t="s">
        <v>503</v>
      </c>
      <c r="L181" t="s">
        <v>82</v>
      </c>
      <c r="M181" t="s">
        <v>50</v>
      </c>
      <c r="O181" t="s">
        <v>11833</v>
      </c>
      <c r="P181" t="s">
        <v>3210</v>
      </c>
      <c r="Q181" t="s">
        <v>70</v>
      </c>
      <c r="R181" t="s">
        <v>503</v>
      </c>
      <c r="S181" t="s">
        <v>82</v>
      </c>
      <c r="T181" t="s">
        <v>57</v>
      </c>
      <c r="U181" t="s">
        <v>11830</v>
      </c>
      <c r="V181" t="s">
        <v>3211</v>
      </c>
      <c r="W181" t="s">
        <v>42</v>
      </c>
      <c r="X181" t="s">
        <v>42</v>
      </c>
      <c r="Y181" t="s">
        <v>42</v>
      </c>
      <c r="AA181" t="s">
        <v>42</v>
      </c>
      <c r="AC181" t="s">
        <v>42</v>
      </c>
      <c r="AM181" t="s">
        <v>43</v>
      </c>
    </row>
    <row r="182" spans="1:39" x14ac:dyDescent="0.25">
      <c r="A182">
        <v>1001</v>
      </c>
      <c r="B182" t="s">
        <v>3218</v>
      </c>
      <c r="C182" s="5">
        <v>42816</v>
      </c>
      <c r="D182" s="1">
        <v>0</v>
      </c>
      <c r="E182">
        <v>39</v>
      </c>
      <c r="F182" t="s">
        <v>46</v>
      </c>
      <c r="G182" t="s">
        <v>55</v>
      </c>
      <c r="H182" t="s">
        <v>974</v>
      </c>
      <c r="I182" t="s">
        <v>137</v>
      </c>
      <c r="J182" t="s">
        <v>57</v>
      </c>
      <c r="K182" t="s">
        <v>974</v>
      </c>
      <c r="L182" t="s">
        <v>137</v>
      </c>
      <c r="M182" t="s">
        <v>70</v>
      </c>
      <c r="O182" t="s">
        <v>11829</v>
      </c>
      <c r="P182" t="s">
        <v>456</v>
      </c>
      <c r="Q182" t="s">
        <v>70</v>
      </c>
      <c r="R182" t="s">
        <v>974</v>
      </c>
      <c r="S182" t="s">
        <v>137</v>
      </c>
      <c r="T182" t="s">
        <v>57</v>
      </c>
      <c r="U182" t="s">
        <v>11830</v>
      </c>
      <c r="V182" t="s">
        <v>3220</v>
      </c>
      <c r="Y182" t="s">
        <v>42</v>
      </c>
      <c r="AA182" t="s">
        <v>42</v>
      </c>
      <c r="AE182" t="s">
        <v>42</v>
      </c>
      <c r="AM182" t="s">
        <v>43</v>
      </c>
    </row>
    <row r="183" spans="1:39" x14ac:dyDescent="0.25">
      <c r="A183">
        <v>1010</v>
      </c>
      <c r="B183" t="s">
        <v>3244</v>
      </c>
      <c r="C183" s="5">
        <v>42938</v>
      </c>
      <c r="D183" s="1">
        <v>0</v>
      </c>
      <c r="E183">
        <v>36</v>
      </c>
      <c r="F183" t="s">
        <v>46</v>
      </c>
      <c r="G183" t="s">
        <v>47</v>
      </c>
      <c r="H183" t="s">
        <v>92</v>
      </c>
      <c r="I183" t="s">
        <v>93</v>
      </c>
      <c r="J183" t="s">
        <v>57</v>
      </c>
      <c r="K183" t="s">
        <v>92</v>
      </c>
      <c r="L183" t="s">
        <v>93</v>
      </c>
      <c r="M183" t="s">
        <v>70</v>
      </c>
      <c r="O183" t="s">
        <v>11831</v>
      </c>
      <c r="P183" t="s">
        <v>350</v>
      </c>
      <c r="Q183" t="s">
        <v>70</v>
      </c>
      <c r="R183" t="s">
        <v>92</v>
      </c>
      <c r="S183" t="s">
        <v>93</v>
      </c>
      <c r="T183" t="s">
        <v>57</v>
      </c>
      <c r="U183" t="s">
        <v>11830</v>
      </c>
      <c r="V183" t="s">
        <v>3246</v>
      </c>
      <c r="W183" t="s">
        <v>42</v>
      </c>
      <c r="AC183" t="s">
        <v>42</v>
      </c>
      <c r="AM183" t="s">
        <v>43</v>
      </c>
    </row>
    <row r="184" spans="1:39" x14ac:dyDescent="0.25">
      <c r="A184">
        <v>1014</v>
      </c>
      <c r="B184" t="s">
        <v>3257</v>
      </c>
      <c r="C184" s="5">
        <v>43070</v>
      </c>
      <c r="D184" s="1">
        <v>0</v>
      </c>
      <c r="E184">
        <v>60</v>
      </c>
      <c r="F184" t="s">
        <v>46</v>
      </c>
      <c r="G184" t="s">
        <v>55</v>
      </c>
      <c r="H184" t="s">
        <v>208</v>
      </c>
      <c r="I184" t="s">
        <v>93</v>
      </c>
      <c r="J184" t="s">
        <v>57</v>
      </c>
      <c r="K184" t="s">
        <v>208</v>
      </c>
      <c r="L184" t="s">
        <v>93</v>
      </c>
      <c r="M184" t="s">
        <v>70</v>
      </c>
      <c r="O184" t="s">
        <v>11829</v>
      </c>
      <c r="P184" t="s">
        <v>166</v>
      </c>
      <c r="Q184" t="s">
        <v>70</v>
      </c>
      <c r="R184" t="s">
        <v>208</v>
      </c>
      <c r="S184" t="s">
        <v>93</v>
      </c>
      <c r="T184" t="s">
        <v>57</v>
      </c>
      <c r="U184" t="s">
        <v>11830</v>
      </c>
      <c r="V184" t="s">
        <v>3258</v>
      </c>
      <c r="W184" t="s">
        <v>42</v>
      </c>
      <c r="Y184" t="s">
        <v>42</v>
      </c>
      <c r="AE184" t="s">
        <v>42</v>
      </c>
      <c r="AF184" t="s">
        <v>42</v>
      </c>
      <c r="AH184" t="s">
        <v>42</v>
      </c>
      <c r="AK184" t="s">
        <v>713</v>
      </c>
      <c r="AM184" t="s">
        <v>43</v>
      </c>
    </row>
    <row r="185" spans="1:39" x14ac:dyDescent="0.25">
      <c r="A185">
        <v>1016</v>
      </c>
      <c r="B185" t="s">
        <v>3262</v>
      </c>
      <c r="C185" s="5">
        <v>42773</v>
      </c>
      <c r="D185" s="1">
        <v>0</v>
      </c>
      <c r="E185">
        <v>34</v>
      </c>
      <c r="F185" t="s">
        <v>46</v>
      </c>
      <c r="G185" t="s">
        <v>55</v>
      </c>
      <c r="H185" t="s">
        <v>2091</v>
      </c>
      <c r="I185" t="s">
        <v>82</v>
      </c>
      <c r="J185" t="s">
        <v>57</v>
      </c>
      <c r="K185" t="s">
        <v>2091</v>
      </c>
      <c r="L185" t="s">
        <v>82</v>
      </c>
      <c r="M185" t="s">
        <v>70</v>
      </c>
      <c r="O185" t="s">
        <v>11829</v>
      </c>
      <c r="P185" t="s">
        <v>59</v>
      </c>
      <c r="Q185" t="s">
        <v>70</v>
      </c>
      <c r="R185" t="s">
        <v>2091</v>
      </c>
      <c r="S185" t="s">
        <v>82</v>
      </c>
      <c r="T185" t="s">
        <v>57</v>
      </c>
      <c r="U185" t="s">
        <v>11830</v>
      </c>
      <c r="V185" t="s">
        <v>3263</v>
      </c>
      <c r="W185" t="s">
        <v>42</v>
      </c>
      <c r="Y185" t="s">
        <v>42</v>
      </c>
      <c r="Z185" t="s">
        <v>42</v>
      </c>
      <c r="AC185" t="s">
        <v>42</v>
      </c>
      <c r="AM185" t="s">
        <v>43</v>
      </c>
    </row>
    <row r="186" spans="1:39" x14ac:dyDescent="0.25">
      <c r="A186">
        <v>1019</v>
      </c>
      <c r="B186" t="s">
        <v>3271</v>
      </c>
      <c r="C186" s="5">
        <v>42873</v>
      </c>
      <c r="D186" s="1">
        <v>0</v>
      </c>
      <c r="E186">
        <v>56</v>
      </c>
      <c r="F186" t="s">
        <v>46</v>
      </c>
      <c r="G186" t="s">
        <v>55</v>
      </c>
      <c r="H186" t="s">
        <v>165</v>
      </c>
      <c r="I186" t="s">
        <v>93</v>
      </c>
      <c r="J186" t="s">
        <v>57</v>
      </c>
      <c r="K186" t="s">
        <v>165</v>
      </c>
      <c r="L186" t="s">
        <v>93</v>
      </c>
      <c r="M186" t="s">
        <v>70</v>
      </c>
      <c r="O186" t="s">
        <v>11831</v>
      </c>
      <c r="P186" t="s">
        <v>443</v>
      </c>
      <c r="Q186" t="s">
        <v>70</v>
      </c>
      <c r="R186" t="s">
        <v>165</v>
      </c>
      <c r="S186" t="s">
        <v>93</v>
      </c>
      <c r="T186" t="s">
        <v>57</v>
      </c>
      <c r="U186" t="s">
        <v>11830</v>
      </c>
      <c r="V186" t="s">
        <v>3273</v>
      </c>
      <c r="W186" t="s">
        <v>42</v>
      </c>
      <c r="X186" t="s">
        <v>42</v>
      </c>
      <c r="Y186" t="s">
        <v>42</v>
      </c>
      <c r="AC186" t="s">
        <v>42</v>
      </c>
      <c r="AM186" t="s">
        <v>43</v>
      </c>
    </row>
    <row r="187" spans="1:39" x14ac:dyDescent="0.25">
      <c r="A187">
        <v>1024</v>
      </c>
      <c r="B187" t="s">
        <v>3286</v>
      </c>
      <c r="C187" s="5">
        <v>42895</v>
      </c>
      <c r="D187" s="1">
        <v>0</v>
      </c>
      <c r="E187">
        <v>23</v>
      </c>
      <c r="F187" t="s">
        <v>46</v>
      </c>
      <c r="G187" t="s">
        <v>55</v>
      </c>
      <c r="H187" t="s">
        <v>81</v>
      </c>
      <c r="I187" t="s">
        <v>82</v>
      </c>
      <c r="J187" t="s">
        <v>57</v>
      </c>
      <c r="K187" t="s">
        <v>81</v>
      </c>
      <c r="L187" t="s">
        <v>82</v>
      </c>
      <c r="M187" t="s">
        <v>70</v>
      </c>
      <c r="O187" t="s">
        <v>11829</v>
      </c>
      <c r="P187" t="s">
        <v>59</v>
      </c>
      <c r="Q187" t="s">
        <v>70</v>
      </c>
      <c r="R187" t="s">
        <v>81</v>
      </c>
      <c r="S187" t="s">
        <v>82</v>
      </c>
      <c r="T187" t="s">
        <v>57</v>
      </c>
      <c r="U187" t="s">
        <v>11830</v>
      </c>
      <c r="V187" t="s">
        <v>412</v>
      </c>
      <c r="Y187" t="s">
        <v>42</v>
      </c>
      <c r="AM187" t="s">
        <v>43</v>
      </c>
    </row>
    <row r="188" spans="1:39" x14ac:dyDescent="0.25">
      <c r="A188">
        <v>1026</v>
      </c>
      <c r="B188" t="s">
        <v>3288</v>
      </c>
      <c r="C188" s="5">
        <v>42878</v>
      </c>
      <c r="D188" s="1">
        <v>0</v>
      </c>
      <c r="E188">
        <v>40</v>
      </c>
      <c r="F188" t="s">
        <v>54</v>
      </c>
      <c r="G188" t="s">
        <v>55</v>
      </c>
      <c r="H188" t="s">
        <v>1097</v>
      </c>
      <c r="I188" t="s">
        <v>142</v>
      </c>
      <c r="J188" t="s">
        <v>57</v>
      </c>
      <c r="K188" t="s">
        <v>1097</v>
      </c>
      <c r="L188" t="s">
        <v>142</v>
      </c>
      <c r="M188" t="s">
        <v>34</v>
      </c>
      <c r="N188" t="s">
        <v>951</v>
      </c>
      <c r="O188" t="s">
        <v>11831</v>
      </c>
      <c r="P188" t="s">
        <v>170</v>
      </c>
      <c r="Q188" t="s">
        <v>70</v>
      </c>
      <c r="R188" t="s">
        <v>1097</v>
      </c>
      <c r="S188" t="s">
        <v>142</v>
      </c>
      <c r="T188" t="s">
        <v>57</v>
      </c>
      <c r="U188" t="s">
        <v>11830</v>
      </c>
      <c r="V188" t="s">
        <v>3290</v>
      </c>
      <c r="W188" t="s">
        <v>42</v>
      </c>
      <c r="X188" t="s">
        <v>42</v>
      </c>
      <c r="Y188" t="s">
        <v>42</v>
      </c>
      <c r="AE188" t="s">
        <v>42</v>
      </c>
      <c r="AM188" t="s">
        <v>43</v>
      </c>
    </row>
    <row r="189" spans="1:39" x14ac:dyDescent="0.25">
      <c r="A189">
        <v>1027</v>
      </c>
      <c r="B189" t="s">
        <v>3291</v>
      </c>
      <c r="C189" s="5">
        <v>42953</v>
      </c>
      <c r="D189" s="1">
        <v>0</v>
      </c>
      <c r="E189">
        <v>24</v>
      </c>
      <c r="F189" t="s">
        <v>46</v>
      </c>
      <c r="G189" t="s">
        <v>55</v>
      </c>
      <c r="H189" t="s">
        <v>3240</v>
      </c>
      <c r="I189" t="s">
        <v>93</v>
      </c>
      <c r="J189" t="s">
        <v>57</v>
      </c>
      <c r="K189" t="s">
        <v>3293</v>
      </c>
      <c r="L189" t="s">
        <v>93</v>
      </c>
      <c r="M189" t="s">
        <v>34</v>
      </c>
      <c r="N189" t="s">
        <v>3294</v>
      </c>
      <c r="O189" t="s">
        <v>11829</v>
      </c>
      <c r="P189" t="s">
        <v>166</v>
      </c>
      <c r="Q189" t="s">
        <v>424</v>
      </c>
      <c r="R189" t="s">
        <v>3293</v>
      </c>
      <c r="S189" t="s">
        <v>93</v>
      </c>
      <c r="T189" t="s">
        <v>57</v>
      </c>
      <c r="U189" t="s">
        <v>11830</v>
      </c>
      <c r="V189" t="s">
        <v>3295</v>
      </c>
      <c r="W189" t="s">
        <v>42</v>
      </c>
      <c r="AM189" t="s">
        <v>43</v>
      </c>
    </row>
    <row r="190" spans="1:39" x14ac:dyDescent="0.25">
      <c r="A190">
        <v>1028</v>
      </c>
      <c r="B190" t="s">
        <v>3296</v>
      </c>
      <c r="C190" s="5">
        <v>43064</v>
      </c>
      <c r="D190" s="1">
        <v>0</v>
      </c>
      <c r="E190">
        <v>24</v>
      </c>
      <c r="F190" t="s">
        <v>46</v>
      </c>
      <c r="G190" t="s">
        <v>55</v>
      </c>
      <c r="H190" t="s">
        <v>842</v>
      </c>
      <c r="I190" t="s">
        <v>82</v>
      </c>
      <c r="J190" t="s">
        <v>57</v>
      </c>
      <c r="K190" t="s">
        <v>842</v>
      </c>
      <c r="L190" t="s">
        <v>82</v>
      </c>
      <c r="M190" t="s">
        <v>70</v>
      </c>
      <c r="O190" t="s">
        <v>11829</v>
      </c>
      <c r="P190" t="s">
        <v>59</v>
      </c>
      <c r="Q190" t="s">
        <v>70</v>
      </c>
      <c r="R190" t="s">
        <v>842</v>
      </c>
      <c r="S190" t="s">
        <v>82</v>
      </c>
      <c r="T190" t="s">
        <v>57</v>
      </c>
      <c r="U190" t="s">
        <v>11830</v>
      </c>
      <c r="V190" t="s">
        <v>2804</v>
      </c>
      <c r="W190" t="s">
        <v>42</v>
      </c>
      <c r="Y190" t="s">
        <v>42</v>
      </c>
      <c r="AC190" t="s">
        <v>42</v>
      </c>
      <c r="AM190" t="s">
        <v>43</v>
      </c>
    </row>
    <row r="191" spans="1:39" x14ac:dyDescent="0.25">
      <c r="A191">
        <v>1039</v>
      </c>
      <c r="B191" t="s">
        <v>3321</v>
      </c>
      <c r="C191" s="5">
        <v>42904</v>
      </c>
      <c r="D191" s="1">
        <v>0</v>
      </c>
      <c r="E191">
        <v>32</v>
      </c>
      <c r="F191" t="s">
        <v>46</v>
      </c>
      <c r="G191" t="s">
        <v>55</v>
      </c>
      <c r="H191" t="s">
        <v>447</v>
      </c>
      <c r="I191" t="s">
        <v>82</v>
      </c>
      <c r="J191" t="s">
        <v>57</v>
      </c>
      <c r="K191" t="s">
        <v>422</v>
      </c>
      <c r="L191" t="s">
        <v>82</v>
      </c>
      <c r="M191" t="s">
        <v>50</v>
      </c>
      <c r="O191" t="s">
        <v>11829</v>
      </c>
      <c r="P191" t="s">
        <v>59</v>
      </c>
      <c r="Q191" t="s">
        <v>411</v>
      </c>
      <c r="R191" t="s">
        <v>422</v>
      </c>
      <c r="S191" t="s">
        <v>82</v>
      </c>
      <c r="T191" t="s">
        <v>57</v>
      </c>
      <c r="U191" t="s">
        <v>11830</v>
      </c>
      <c r="V191" t="s">
        <v>886</v>
      </c>
      <c r="Y191" t="s">
        <v>42</v>
      </c>
      <c r="AM191" t="s">
        <v>43</v>
      </c>
    </row>
    <row r="192" spans="1:39" x14ac:dyDescent="0.25">
      <c r="A192">
        <v>1041</v>
      </c>
      <c r="B192" t="s">
        <v>3324</v>
      </c>
      <c r="C192" s="5">
        <v>43089</v>
      </c>
      <c r="D192" s="1">
        <v>0</v>
      </c>
      <c r="E192">
        <v>42</v>
      </c>
      <c r="F192" t="s">
        <v>54</v>
      </c>
      <c r="G192" t="s">
        <v>47</v>
      </c>
      <c r="H192" t="s">
        <v>93</v>
      </c>
      <c r="I192" t="s">
        <v>93</v>
      </c>
      <c r="J192" t="s">
        <v>57</v>
      </c>
      <c r="K192" t="s">
        <v>92</v>
      </c>
      <c r="L192" t="s">
        <v>93</v>
      </c>
      <c r="M192" t="s">
        <v>34</v>
      </c>
      <c r="N192" t="s">
        <v>280</v>
      </c>
      <c r="O192" t="s">
        <v>11829</v>
      </c>
      <c r="P192" t="s">
        <v>166</v>
      </c>
      <c r="Q192" t="s">
        <v>424</v>
      </c>
      <c r="R192" t="s">
        <v>92</v>
      </c>
      <c r="S192" t="s">
        <v>93</v>
      </c>
      <c r="T192" t="s">
        <v>57</v>
      </c>
      <c r="U192" t="s">
        <v>11830</v>
      </c>
      <c r="V192" t="s">
        <v>3326</v>
      </c>
      <c r="W192" t="s">
        <v>42</v>
      </c>
      <c r="X192" t="s">
        <v>42</v>
      </c>
      <c r="Y192" t="s">
        <v>42</v>
      </c>
      <c r="AK192" t="s">
        <v>713</v>
      </c>
      <c r="AM192" t="s">
        <v>43</v>
      </c>
    </row>
    <row r="193" spans="1:39" x14ac:dyDescent="0.25">
      <c r="A193">
        <v>1048</v>
      </c>
      <c r="B193" t="s">
        <v>3344</v>
      </c>
      <c r="C193" s="5">
        <v>42923</v>
      </c>
      <c r="D193" s="1">
        <v>0</v>
      </c>
      <c r="E193">
        <v>55</v>
      </c>
      <c r="F193" t="s">
        <v>46</v>
      </c>
      <c r="G193" t="s">
        <v>55</v>
      </c>
      <c r="H193" t="s">
        <v>82</v>
      </c>
      <c r="I193" t="s">
        <v>82</v>
      </c>
      <c r="J193" t="s">
        <v>57</v>
      </c>
      <c r="K193" t="s">
        <v>82</v>
      </c>
      <c r="L193" t="s">
        <v>82</v>
      </c>
      <c r="M193" t="s">
        <v>34</v>
      </c>
      <c r="N193" t="s">
        <v>210</v>
      </c>
      <c r="O193" t="s">
        <v>11829</v>
      </c>
      <c r="P193" t="s">
        <v>59</v>
      </c>
      <c r="Q193" t="s">
        <v>210</v>
      </c>
      <c r="R193" t="s">
        <v>82</v>
      </c>
      <c r="S193" t="s">
        <v>82</v>
      </c>
      <c r="T193" t="s">
        <v>57</v>
      </c>
      <c r="U193" t="s">
        <v>11830</v>
      </c>
      <c r="V193" t="s">
        <v>897</v>
      </c>
      <c r="X193" t="s">
        <v>42</v>
      </c>
      <c r="Y193" t="s">
        <v>42</v>
      </c>
      <c r="AM193" t="s">
        <v>43</v>
      </c>
    </row>
    <row r="194" spans="1:39" x14ac:dyDescent="0.25">
      <c r="A194">
        <v>1050</v>
      </c>
      <c r="B194" t="s">
        <v>3348</v>
      </c>
      <c r="C194" s="5">
        <v>43060</v>
      </c>
      <c r="D194" s="1">
        <v>0</v>
      </c>
      <c r="E194">
        <v>42</v>
      </c>
      <c r="F194" t="s">
        <v>46</v>
      </c>
      <c r="G194" t="s">
        <v>55</v>
      </c>
      <c r="H194" t="s">
        <v>503</v>
      </c>
      <c r="I194" t="s">
        <v>82</v>
      </c>
      <c r="J194" t="s">
        <v>57</v>
      </c>
      <c r="K194" t="s">
        <v>503</v>
      </c>
      <c r="L194" t="s">
        <v>82</v>
      </c>
      <c r="M194" t="s">
        <v>70</v>
      </c>
      <c r="O194" t="s">
        <v>11829</v>
      </c>
      <c r="P194" t="s">
        <v>166</v>
      </c>
      <c r="Q194" t="s">
        <v>70</v>
      </c>
      <c r="R194" t="s">
        <v>503</v>
      </c>
      <c r="S194" t="s">
        <v>82</v>
      </c>
      <c r="T194" t="s">
        <v>57</v>
      </c>
      <c r="U194" t="s">
        <v>11830</v>
      </c>
      <c r="V194" t="s">
        <v>3349</v>
      </c>
      <c r="W194" t="s">
        <v>42</v>
      </c>
      <c r="AM194" t="s">
        <v>43</v>
      </c>
    </row>
    <row r="195" spans="1:39" x14ac:dyDescent="0.25">
      <c r="A195">
        <v>1061</v>
      </c>
      <c r="B195" t="s">
        <v>3380</v>
      </c>
      <c r="C195" s="5">
        <v>42838</v>
      </c>
      <c r="D195" s="1">
        <v>0</v>
      </c>
      <c r="E195">
        <v>60</v>
      </c>
      <c r="F195" t="s">
        <v>46</v>
      </c>
      <c r="G195" t="s">
        <v>106</v>
      </c>
      <c r="H195" t="s">
        <v>82</v>
      </c>
      <c r="I195" t="s">
        <v>82</v>
      </c>
      <c r="J195" t="s">
        <v>57</v>
      </c>
      <c r="K195" t="s">
        <v>82</v>
      </c>
      <c r="L195" t="s">
        <v>82</v>
      </c>
      <c r="M195" t="s">
        <v>50</v>
      </c>
      <c r="O195" t="s">
        <v>11831</v>
      </c>
      <c r="P195" t="s">
        <v>170</v>
      </c>
      <c r="Q195" t="s">
        <v>70</v>
      </c>
      <c r="R195" t="s">
        <v>82</v>
      </c>
      <c r="S195" t="s">
        <v>82</v>
      </c>
      <c r="T195" t="s">
        <v>57</v>
      </c>
      <c r="U195" t="s">
        <v>11830</v>
      </c>
      <c r="V195" t="s">
        <v>3382</v>
      </c>
      <c r="AL195" t="s">
        <v>42</v>
      </c>
      <c r="AM195" t="s">
        <v>43</v>
      </c>
    </row>
    <row r="196" spans="1:39" x14ac:dyDescent="0.25">
      <c r="A196">
        <v>1064</v>
      </c>
      <c r="B196" t="s">
        <v>3388</v>
      </c>
      <c r="C196" s="5">
        <v>42908</v>
      </c>
      <c r="D196" s="1">
        <v>0</v>
      </c>
      <c r="E196">
        <v>28</v>
      </c>
      <c r="F196" t="s">
        <v>46</v>
      </c>
      <c r="G196" t="s">
        <v>55</v>
      </c>
      <c r="H196" t="s">
        <v>790</v>
      </c>
      <c r="I196" t="s">
        <v>82</v>
      </c>
      <c r="J196" t="s">
        <v>57</v>
      </c>
      <c r="K196" t="s">
        <v>2091</v>
      </c>
      <c r="L196" t="s">
        <v>82</v>
      </c>
      <c r="M196" t="s">
        <v>34</v>
      </c>
      <c r="N196" t="s">
        <v>564</v>
      </c>
      <c r="O196" t="s">
        <v>11829</v>
      </c>
      <c r="P196" t="s">
        <v>166</v>
      </c>
      <c r="Q196" t="s">
        <v>2048</v>
      </c>
      <c r="R196" t="s">
        <v>2091</v>
      </c>
      <c r="S196" t="s">
        <v>82</v>
      </c>
      <c r="T196" t="s">
        <v>57</v>
      </c>
      <c r="U196" t="s">
        <v>11830</v>
      </c>
      <c r="V196" t="s">
        <v>3390</v>
      </c>
      <c r="X196" t="s">
        <v>42</v>
      </c>
      <c r="Y196" t="s">
        <v>42</v>
      </c>
      <c r="AK196" t="s">
        <v>3391</v>
      </c>
      <c r="AM196" t="s">
        <v>43</v>
      </c>
    </row>
    <row r="197" spans="1:39" x14ac:dyDescent="0.25">
      <c r="A197">
        <v>1069</v>
      </c>
      <c r="B197" t="s">
        <v>3404</v>
      </c>
      <c r="C197" s="5">
        <v>43043</v>
      </c>
      <c r="D197" s="1">
        <v>0</v>
      </c>
      <c r="E197">
        <v>35</v>
      </c>
      <c r="F197" t="s">
        <v>46</v>
      </c>
      <c r="G197" t="s">
        <v>55</v>
      </c>
      <c r="H197" t="s">
        <v>87</v>
      </c>
      <c r="I197" t="s">
        <v>82</v>
      </c>
      <c r="J197" t="s">
        <v>57</v>
      </c>
      <c r="K197" t="s">
        <v>87</v>
      </c>
      <c r="L197" t="s">
        <v>82</v>
      </c>
      <c r="M197" t="s">
        <v>34</v>
      </c>
      <c r="N197" t="s">
        <v>1718</v>
      </c>
      <c r="O197" t="s">
        <v>11829</v>
      </c>
      <c r="P197" t="s">
        <v>166</v>
      </c>
      <c r="Q197" t="s">
        <v>424</v>
      </c>
      <c r="R197" t="s">
        <v>87</v>
      </c>
      <c r="S197" t="s">
        <v>82</v>
      </c>
      <c r="T197" t="s">
        <v>57</v>
      </c>
      <c r="U197" t="s">
        <v>11830</v>
      </c>
      <c r="V197" t="s">
        <v>3406</v>
      </c>
      <c r="W197" t="s">
        <v>42</v>
      </c>
      <c r="Y197" t="s">
        <v>42</v>
      </c>
      <c r="AE197" t="s">
        <v>42</v>
      </c>
      <c r="AM197" t="s">
        <v>43</v>
      </c>
    </row>
    <row r="198" spans="1:39" x14ac:dyDescent="0.25">
      <c r="A198">
        <v>1072</v>
      </c>
      <c r="B198" t="s">
        <v>3412</v>
      </c>
      <c r="C198" s="5">
        <v>42814</v>
      </c>
      <c r="D198" s="1">
        <v>0</v>
      </c>
      <c r="E198">
        <v>63</v>
      </c>
      <c r="F198" t="s">
        <v>46</v>
      </c>
      <c r="G198" t="s">
        <v>55</v>
      </c>
      <c r="H198" t="s">
        <v>150</v>
      </c>
      <c r="I198" t="s">
        <v>93</v>
      </c>
      <c r="J198" t="s">
        <v>57</v>
      </c>
      <c r="K198" t="s">
        <v>150</v>
      </c>
      <c r="L198" t="s">
        <v>93</v>
      </c>
      <c r="M198" t="s">
        <v>70</v>
      </c>
      <c r="O198" t="s">
        <v>11829</v>
      </c>
      <c r="P198" t="s">
        <v>59</v>
      </c>
      <c r="Q198" t="s">
        <v>70</v>
      </c>
      <c r="R198" t="s">
        <v>150</v>
      </c>
      <c r="S198" t="s">
        <v>93</v>
      </c>
      <c r="T198" t="s">
        <v>57</v>
      </c>
      <c r="U198" t="s">
        <v>11832</v>
      </c>
      <c r="V198" t="s">
        <v>3414</v>
      </c>
      <c r="X198" t="s">
        <v>42</v>
      </c>
      <c r="AM198" t="s">
        <v>43</v>
      </c>
    </row>
    <row r="199" spans="1:39" x14ac:dyDescent="0.25">
      <c r="A199">
        <v>1076</v>
      </c>
      <c r="B199" t="s">
        <v>3421</v>
      </c>
      <c r="C199" s="5">
        <v>42818</v>
      </c>
      <c r="D199" s="1">
        <v>0</v>
      </c>
      <c r="E199">
        <v>61</v>
      </c>
      <c r="F199" t="s">
        <v>46</v>
      </c>
      <c r="G199" t="s">
        <v>47</v>
      </c>
      <c r="H199" t="s">
        <v>97</v>
      </c>
      <c r="I199" t="s">
        <v>82</v>
      </c>
      <c r="J199" t="s">
        <v>57</v>
      </c>
      <c r="K199" t="s">
        <v>97</v>
      </c>
      <c r="L199" t="s">
        <v>82</v>
      </c>
      <c r="M199" t="s">
        <v>70</v>
      </c>
      <c r="O199" t="s">
        <v>11829</v>
      </c>
      <c r="P199" t="s">
        <v>59</v>
      </c>
      <c r="Q199" t="s">
        <v>70</v>
      </c>
      <c r="R199" t="s">
        <v>97</v>
      </c>
      <c r="S199" t="s">
        <v>82</v>
      </c>
      <c r="T199" t="s">
        <v>57</v>
      </c>
      <c r="U199" t="s">
        <v>11830</v>
      </c>
      <c r="V199" t="s">
        <v>3423</v>
      </c>
      <c r="Y199" t="s">
        <v>42</v>
      </c>
      <c r="AM199" t="s">
        <v>43</v>
      </c>
    </row>
    <row r="200" spans="1:39" x14ac:dyDescent="0.25">
      <c r="A200">
        <v>1077</v>
      </c>
      <c r="B200" t="s">
        <v>3424</v>
      </c>
      <c r="C200" s="5">
        <v>42749</v>
      </c>
      <c r="D200" s="1">
        <v>0</v>
      </c>
      <c r="E200">
        <v>38</v>
      </c>
      <c r="F200" t="s">
        <v>46</v>
      </c>
      <c r="G200" t="s">
        <v>55</v>
      </c>
      <c r="H200" t="s">
        <v>87</v>
      </c>
      <c r="I200" t="s">
        <v>82</v>
      </c>
      <c r="J200" t="s">
        <v>57</v>
      </c>
      <c r="K200" t="s">
        <v>87</v>
      </c>
      <c r="L200" t="s">
        <v>82</v>
      </c>
      <c r="M200" t="s">
        <v>70</v>
      </c>
      <c r="O200" t="s">
        <v>11829</v>
      </c>
      <c r="P200" t="s">
        <v>59</v>
      </c>
      <c r="Q200" t="s">
        <v>70</v>
      </c>
      <c r="R200" t="s">
        <v>87</v>
      </c>
      <c r="S200" t="s">
        <v>82</v>
      </c>
      <c r="T200" t="s">
        <v>57</v>
      </c>
      <c r="U200" t="s">
        <v>11830</v>
      </c>
      <c r="V200" t="s">
        <v>412</v>
      </c>
      <c r="Y200" t="s">
        <v>42</v>
      </c>
      <c r="AM200" t="s">
        <v>43</v>
      </c>
    </row>
    <row r="201" spans="1:39" x14ac:dyDescent="0.25">
      <c r="A201">
        <v>1086</v>
      </c>
      <c r="B201" t="s">
        <v>3448</v>
      </c>
      <c r="C201" s="5">
        <v>42771</v>
      </c>
      <c r="D201" s="1">
        <v>0</v>
      </c>
      <c r="E201">
        <v>37</v>
      </c>
      <c r="F201" t="s">
        <v>46</v>
      </c>
      <c r="G201" t="s">
        <v>55</v>
      </c>
      <c r="H201" t="s">
        <v>490</v>
      </c>
      <c r="I201" t="s">
        <v>101</v>
      </c>
      <c r="J201" t="s">
        <v>57</v>
      </c>
      <c r="K201" t="s">
        <v>490</v>
      </c>
      <c r="L201" t="s">
        <v>101</v>
      </c>
      <c r="M201" t="s">
        <v>70</v>
      </c>
      <c r="O201" t="s">
        <v>11831</v>
      </c>
      <c r="P201" t="s">
        <v>170</v>
      </c>
      <c r="Q201" t="s">
        <v>70</v>
      </c>
      <c r="R201" t="s">
        <v>490</v>
      </c>
      <c r="S201" t="s">
        <v>101</v>
      </c>
      <c r="T201" t="s">
        <v>57</v>
      </c>
      <c r="U201" t="s">
        <v>11830</v>
      </c>
      <c r="V201" t="s">
        <v>3449</v>
      </c>
      <c r="Y201" t="s">
        <v>42</v>
      </c>
      <c r="AA201" t="s">
        <v>42</v>
      </c>
      <c r="AC201" t="s">
        <v>42</v>
      </c>
      <c r="AM201" t="s">
        <v>43</v>
      </c>
    </row>
    <row r="202" spans="1:39" x14ac:dyDescent="0.25">
      <c r="A202">
        <v>1092</v>
      </c>
      <c r="B202" t="s">
        <v>3464</v>
      </c>
      <c r="C202" s="5">
        <v>42980</v>
      </c>
      <c r="D202" s="1">
        <v>0</v>
      </c>
      <c r="E202">
        <v>37</v>
      </c>
      <c r="F202" t="s">
        <v>46</v>
      </c>
      <c r="G202" t="s">
        <v>47</v>
      </c>
      <c r="H202" t="s">
        <v>146</v>
      </c>
      <c r="I202" t="s">
        <v>49</v>
      </c>
      <c r="J202" t="s">
        <v>57</v>
      </c>
      <c r="K202" t="s">
        <v>146</v>
      </c>
      <c r="L202" t="s">
        <v>49</v>
      </c>
      <c r="M202" t="s">
        <v>70</v>
      </c>
      <c r="O202" t="s">
        <v>11831</v>
      </c>
      <c r="P202" t="s">
        <v>170</v>
      </c>
      <c r="Q202" t="s">
        <v>70</v>
      </c>
      <c r="R202" t="s">
        <v>146</v>
      </c>
      <c r="S202" t="s">
        <v>49</v>
      </c>
      <c r="T202" t="s">
        <v>57</v>
      </c>
      <c r="U202" t="s">
        <v>11830</v>
      </c>
      <c r="V202" t="s">
        <v>342</v>
      </c>
      <c r="W202" t="s">
        <v>42</v>
      </c>
      <c r="AM202" t="s">
        <v>43</v>
      </c>
    </row>
    <row r="203" spans="1:39" x14ac:dyDescent="0.25">
      <c r="A203">
        <v>1096</v>
      </c>
      <c r="B203" t="s">
        <v>3473</v>
      </c>
      <c r="C203" s="5">
        <v>43014</v>
      </c>
      <c r="D203" s="1">
        <v>0</v>
      </c>
      <c r="E203">
        <v>50</v>
      </c>
      <c r="F203" t="s">
        <v>46</v>
      </c>
      <c r="G203" t="s">
        <v>55</v>
      </c>
      <c r="H203" t="s">
        <v>1049</v>
      </c>
      <c r="I203" t="s">
        <v>142</v>
      </c>
      <c r="J203" t="s">
        <v>57</v>
      </c>
      <c r="K203" t="s">
        <v>1049</v>
      </c>
      <c r="L203" t="s">
        <v>142</v>
      </c>
      <c r="M203" t="s">
        <v>70</v>
      </c>
      <c r="O203" t="s">
        <v>11833</v>
      </c>
      <c r="P203" t="s">
        <v>3475</v>
      </c>
      <c r="Q203" t="s">
        <v>70</v>
      </c>
      <c r="R203" t="s">
        <v>1049</v>
      </c>
      <c r="S203" t="s">
        <v>142</v>
      </c>
      <c r="T203" t="s">
        <v>57</v>
      </c>
      <c r="U203" t="s">
        <v>11830</v>
      </c>
      <c r="V203" t="s">
        <v>3476</v>
      </c>
      <c r="W203" t="s">
        <v>42</v>
      </c>
      <c r="Y203" t="s">
        <v>42</v>
      </c>
      <c r="AC203" t="s">
        <v>42</v>
      </c>
      <c r="AM203" t="s">
        <v>43</v>
      </c>
    </row>
    <row r="204" spans="1:39" x14ac:dyDescent="0.25">
      <c r="A204">
        <v>1101</v>
      </c>
      <c r="B204" t="s">
        <v>3488</v>
      </c>
      <c r="C204" s="5">
        <v>42852</v>
      </c>
      <c r="D204" s="1">
        <v>0</v>
      </c>
      <c r="E204">
        <v>56</v>
      </c>
      <c r="F204" t="s">
        <v>54</v>
      </c>
      <c r="G204" t="s">
        <v>55</v>
      </c>
      <c r="H204" t="s">
        <v>937</v>
      </c>
      <c r="I204" t="s">
        <v>202</v>
      </c>
      <c r="J204" t="s">
        <v>57</v>
      </c>
      <c r="K204" t="s">
        <v>201</v>
      </c>
      <c r="L204" t="s">
        <v>202</v>
      </c>
      <c r="M204" t="s">
        <v>34</v>
      </c>
      <c r="N204" t="s">
        <v>3490</v>
      </c>
      <c r="O204" t="s">
        <v>11833</v>
      </c>
      <c r="P204" t="s">
        <v>3491</v>
      </c>
      <c r="Q204" t="s">
        <v>110</v>
      </c>
      <c r="R204" t="s">
        <v>937</v>
      </c>
      <c r="S204" t="s">
        <v>202</v>
      </c>
      <c r="T204" t="s">
        <v>57</v>
      </c>
      <c r="U204" t="s">
        <v>11830</v>
      </c>
      <c r="V204" t="s">
        <v>3492</v>
      </c>
      <c r="AC204" t="s">
        <v>42</v>
      </c>
      <c r="AF204" t="s">
        <v>42</v>
      </c>
      <c r="AM204" t="s">
        <v>43</v>
      </c>
    </row>
    <row r="205" spans="1:39" x14ac:dyDescent="0.25">
      <c r="A205">
        <v>1121</v>
      </c>
      <c r="B205" t="s">
        <v>3544</v>
      </c>
      <c r="C205" s="5">
        <v>42897</v>
      </c>
      <c r="D205" s="1">
        <v>0</v>
      </c>
      <c r="E205">
        <v>60</v>
      </c>
      <c r="F205" t="s">
        <v>46</v>
      </c>
      <c r="G205" t="s">
        <v>47</v>
      </c>
      <c r="H205" t="s">
        <v>208</v>
      </c>
      <c r="I205" t="s">
        <v>93</v>
      </c>
      <c r="J205" t="s">
        <v>57</v>
      </c>
      <c r="K205" t="s">
        <v>208</v>
      </c>
      <c r="L205" t="s">
        <v>93</v>
      </c>
      <c r="M205" t="s">
        <v>34</v>
      </c>
      <c r="N205" t="s">
        <v>3546</v>
      </c>
      <c r="O205" t="s">
        <v>11829</v>
      </c>
      <c r="P205" t="s">
        <v>59</v>
      </c>
      <c r="Q205" t="s">
        <v>975</v>
      </c>
      <c r="R205" t="s">
        <v>208</v>
      </c>
      <c r="S205" t="s">
        <v>93</v>
      </c>
      <c r="T205" t="s">
        <v>57</v>
      </c>
      <c r="U205" t="s">
        <v>11830</v>
      </c>
      <c r="V205" t="s">
        <v>3547</v>
      </c>
      <c r="W205" t="s">
        <v>42</v>
      </c>
      <c r="AE205" t="s">
        <v>42</v>
      </c>
      <c r="AF205" t="s">
        <v>42</v>
      </c>
      <c r="AJ205" t="s">
        <v>42</v>
      </c>
      <c r="AM205" t="s">
        <v>43</v>
      </c>
    </row>
    <row r="206" spans="1:39" x14ac:dyDescent="0.25">
      <c r="A206">
        <v>1123</v>
      </c>
      <c r="B206" t="s">
        <v>3551</v>
      </c>
      <c r="C206" s="5">
        <v>43092</v>
      </c>
      <c r="D206" s="1">
        <v>0</v>
      </c>
      <c r="E206">
        <v>23</v>
      </c>
      <c r="F206" t="s">
        <v>54</v>
      </c>
      <c r="G206" t="s">
        <v>55</v>
      </c>
      <c r="H206" t="s">
        <v>628</v>
      </c>
      <c r="I206" t="s">
        <v>49</v>
      </c>
      <c r="J206" t="s">
        <v>57</v>
      </c>
      <c r="K206" t="s">
        <v>146</v>
      </c>
      <c r="L206" t="s">
        <v>49</v>
      </c>
      <c r="M206" t="s">
        <v>50</v>
      </c>
      <c r="O206" t="s">
        <v>11831</v>
      </c>
      <c r="P206" t="s">
        <v>350</v>
      </c>
      <c r="Q206" t="s">
        <v>70</v>
      </c>
      <c r="R206" t="s">
        <v>628</v>
      </c>
      <c r="S206" t="s">
        <v>49</v>
      </c>
      <c r="T206" t="s">
        <v>57</v>
      </c>
      <c r="U206" t="s">
        <v>11830</v>
      </c>
      <c r="V206" t="s">
        <v>1533</v>
      </c>
      <c r="W206" t="s">
        <v>42</v>
      </c>
      <c r="Y206" t="s">
        <v>42</v>
      </c>
      <c r="AM206" t="s">
        <v>43</v>
      </c>
    </row>
    <row r="207" spans="1:39" x14ac:dyDescent="0.25">
      <c r="A207">
        <v>1124</v>
      </c>
      <c r="B207" t="s">
        <v>3552</v>
      </c>
      <c r="C207" s="5">
        <v>42741</v>
      </c>
      <c r="D207" s="1">
        <v>0</v>
      </c>
      <c r="E207">
        <v>49</v>
      </c>
      <c r="F207" t="s">
        <v>46</v>
      </c>
      <c r="G207" t="s">
        <v>106</v>
      </c>
      <c r="H207" t="s">
        <v>2091</v>
      </c>
      <c r="I207" t="s">
        <v>82</v>
      </c>
      <c r="J207" t="s">
        <v>57</v>
      </c>
      <c r="K207" t="s">
        <v>82</v>
      </c>
      <c r="L207" t="s">
        <v>82</v>
      </c>
      <c r="M207" t="s">
        <v>50</v>
      </c>
      <c r="O207" t="s">
        <v>11831</v>
      </c>
      <c r="P207" t="s">
        <v>170</v>
      </c>
      <c r="Q207" t="s">
        <v>70</v>
      </c>
      <c r="R207" t="s">
        <v>2091</v>
      </c>
      <c r="S207" t="s">
        <v>82</v>
      </c>
      <c r="T207" t="s">
        <v>57</v>
      </c>
      <c r="U207" t="s">
        <v>11830</v>
      </c>
      <c r="V207" t="s">
        <v>621</v>
      </c>
      <c r="W207" t="s">
        <v>42</v>
      </c>
      <c r="X207" t="s">
        <v>42</v>
      </c>
      <c r="Y207" t="s">
        <v>42</v>
      </c>
      <c r="AM207" t="s">
        <v>43</v>
      </c>
    </row>
    <row r="208" spans="1:39" x14ac:dyDescent="0.25">
      <c r="A208">
        <v>1132</v>
      </c>
      <c r="B208" t="s">
        <v>3574</v>
      </c>
      <c r="C208" s="5">
        <v>42890</v>
      </c>
      <c r="D208" s="1">
        <v>0</v>
      </c>
      <c r="E208">
        <v>60</v>
      </c>
      <c r="F208" t="s">
        <v>46</v>
      </c>
      <c r="G208" t="s">
        <v>55</v>
      </c>
      <c r="H208" t="s">
        <v>909</v>
      </c>
      <c r="I208" t="s">
        <v>93</v>
      </c>
      <c r="J208" t="s">
        <v>57</v>
      </c>
      <c r="K208" t="s">
        <v>909</v>
      </c>
      <c r="L208" t="s">
        <v>93</v>
      </c>
      <c r="M208" t="s">
        <v>70</v>
      </c>
      <c r="O208" t="s">
        <v>11831</v>
      </c>
      <c r="P208" t="s">
        <v>350</v>
      </c>
      <c r="Q208" t="s">
        <v>70</v>
      </c>
      <c r="R208" t="s">
        <v>909</v>
      </c>
      <c r="S208" t="s">
        <v>93</v>
      </c>
      <c r="T208" t="s">
        <v>57</v>
      </c>
      <c r="U208" t="s">
        <v>11830</v>
      </c>
      <c r="V208" t="s">
        <v>1533</v>
      </c>
      <c r="W208" t="s">
        <v>42</v>
      </c>
      <c r="Y208" t="s">
        <v>42</v>
      </c>
      <c r="AM208" t="s">
        <v>43</v>
      </c>
    </row>
    <row r="209" spans="1:39" x14ac:dyDescent="0.25">
      <c r="A209">
        <v>1133</v>
      </c>
      <c r="B209" t="s">
        <v>3576</v>
      </c>
      <c r="C209" s="5">
        <v>42965</v>
      </c>
      <c r="D209" s="1">
        <v>0</v>
      </c>
      <c r="E209">
        <v>31</v>
      </c>
      <c r="F209" t="s">
        <v>46</v>
      </c>
      <c r="G209" t="s">
        <v>55</v>
      </c>
      <c r="H209" t="s">
        <v>251</v>
      </c>
      <c r="I209" t="s">
        <v>251</v>
      </c>
      <c r="J209" t="s">
        <v>57</v>
      </c>
      <c r="K209" t="s">
        <v>251</v>
      </c>
      <c r="L209" t="s">
        <v>251</v>
      </c>
      <c r="M209" t="s">
        <v>70</v>
      </c>
      <c r="O209" t="s">
        <v>11829</v>
      </c>
      <c r="P209" t="s">
        <v>59</v>
      </c>
      <c r="Q209" t="s">
        <v>70</v>
      </c>
      <c r="R209" t="s">
        <v>251</v>
      </c>
      <c r="S209" t="s">
        <v>251</v>
      </c>
      <c r="T209" t="s">
        <v>57</v>
      </c>
      <c r="U209" t="s">
        <v>11830</v>
      </c>
      <c r="V209" t="s">
        <v>412</v>
      </c>
      <c r="Y209" t="s">
        <v>42</v>
      </c>
      <c r="AM209" t="s">
        <v>43</v>
      </c>
    </row>
    <row r="210" spans="1:39" x14ac:dyDescent="0.25">
      <c r="A210">
        <v>1146</v>
      </c>
      <c r="B210" t="s">
        <v>3610</v>
      </c>
      <c r="C210" s="5">
        <v>42957</v>
      </c>
      <c r="D210" s="1">
        <v>0</v>
      </c>
      <c r="E210">
        <v>34</v>
      </c>
      <c r="F210" t="s">
        <v>54</v>
      </c>
      <c r="G210" t="s">
        <v>55</v>
      </c>
      <c r="H210" t="s">
        <v>192</v>
      </c>
      <c r="I210" t="s">
        <v>82</v>
      </c>
      <c r="J210" t="s">
        <v>57</v>
      </c>
      <c r="K210" t="s">
        <v>192</v>
      </c>
      <c r="L210" t="s">
        <v>82</v>
      </c>
      <c r="M210" t="s">
        <v>70</v>
      </c>
      <c r="O210" t="s">
        <v>11833</v>
      </c>
      <c r="P210" t="s">
        <v>3491</v>
      </c>
      <c r="Q210" t="s">
        <v>70</v>
      </c>
      <c r="R210" t="s">
        <v>192</v>
      </c>
      <c r="S210" t="s">
        <v>82</v>
      </c>
      <c r="T210" t="s">
        <v>57</v>
      </c>
      <c r="U210" t="s">
        <v>11830</v>
      </c>
      <c r="V210" t="s">
        <v>3611</v>
      </c>
      <c r="AC210" t="s">
        <v>42</v>
      </c>
      <c r="AF210" t="s">
        <v>42</v>
      </c>
      <c r="AM210" t="s">
        <v>43</v>
      </c>
    </row>
    <row r="211" spans="1:39" x14ac:dyDescent="0.25">
      <c r="A211">
        <v>1152</v>
      </c>
      <c r="B211" t="s">
        <v>3625</v>
      </c>
      <c r="C211" s="5">
        <v>42888</v>
      </c>
      <c r="D211" s="1">
        <v>0</v>
      </c>
      <c r="E211">
        <v>36</v>
      </c>
      <c r="F211" t="s">
        <v>46</v>
      </c>
      <c r="G211" t="s">
        <v>55</v>
      </c>
      <c r="H211" t="s">
        <v>132</v>
      </c>
      <c r="I211" t="s">
        <v>93</v>
      </c>
      <c r="J211" t="s">
        <v>57</v>
      </c>
      <c r="K211" t="s">
        <v>165</v>
      </c>
      <c r="L211" t="s">
        <v>93</v>
      </c>
      <c r="M211" t="s">
        <v>50</v>
      </c>
      <c r="O211" t="s">
        <v>11829</v>
      </c>
      <c r="P211" t="s">
        <v>456</v>
      </c>
      <c r="Q211" t="s">
        <v>70</v>
      </c>
      <c r="R211" t="s">
        <v>132</v>
      </c>
      <c r="S211" t="s">
        <v>93</v>
      </c>
      <c r="T211" t="s">
        <v>57</v>
      </c>
      <c r="U211" t="s">
        <v>11832</v>
      </c>
      <c r="V211" t="s">
        <v>3626</v>
      </c>
      <c r="AL211" t="s">
        <v>42</v>
      </c>
      <c r="AM211" t="s">
        <v>43</v>
      </c>
    </row>
    <row r="212" spans="1:39" x14ac:dyDescent="0.25">
      <c r="A212">
        <v>1153</v>
      </c>
      <c r="B212" t="s">
        <v>3627</v>
      </c>
      <c r="C212" s="5">
        <v>42944</v>
      </c>
      <c r="D212" s="1">
        <v>0</v>
      </c>
      <c r="E212">
        <v>50</v>
      </c>
      <c r="F212" t="s">
        <v>46</v>
      </c>
      <c r="G212" t="s">
        <v>106</v>
      </c>
      <c r="H212" t="s">
        <v>267</v>
      </c>
      <c r="I212" t="s">
        <v>142</v>
      </c>
      <c r="J212" t="s">
        <v>57</v>
      </c>
      <c r="K212" t="s">
        <v>267</v>
      </c>
      <c r="L212" t="s">
        <v>142</v>
      </c>
      <c r="M212" t="s">
        <v>50</v>
      </c>
      <c r="O212" t="s">
        <v>11829</v>
      </c>
      <c r="P212" t="s">
        <v>166</v>
      </c>
      <c r="Q212" t="s">
        <v>975</v>
      </c>
      <c r="R212" t="s">
        <v>267</v>
      </c>
      <c r="S212" t="s">
        <v>142</v>
      </c>
      <c r="T212" t="s">
        <v>57</v>
      </c>
      <c r="U212" t="s">
        <v>11830</v>
      </c>
      <c r="V212" t="s">
        <v>3629</v>
      </c>
      <c r="W212" t="s">
        <v>42</v>
      </c>
      <c r="Y212" t="s">
        <v>42</v>
      </c>
      <c r="AM212" t="s">
        <v>43</v>
      </c>
    </row>
    <row r="213" spans="1:39" x14ac:dyDescent="0.25">
      <c r="A213">
        <v>1167</v>
      </c>
      <c r="B213" t="s">
        <v>3665</v>
      </c>
      <c r="C213" s="5">
        <v>43099</v>
      </c>
      <c r="D213" s="1">
        <v>0</v>
      </c>
      <c r="E213">
        <v>30</v>
      </c>
      <c r="F213" t="s">
        <v>46</v>
      </c>
      <c r="G213" t="s">
        <v>55</v>
      </c>
      <c r="H213" t="s">
        <v>1548</v>
      </c>
      <c r="I213" t="s">
        <v>251</v>
      </c>
      <c r="J213" t="s">
        <v>57</v>
      </c>
      <c r="K213" t="s">
        <v>1548</v>
      </c>
      <c r="L213" t="s">
        <v>251</v>
      </c>
      <c r="M213" t="s">
        <v>70</v>
      </c>
      <c r="O213" t="s">
        <v>11829</v>
      </c>
      <c r="P213" t="s">
        <v>166</v>
      </c>
      <c r="Q213" t="s">
        <v>3667</v>
      </c>
      <c r="R213" t="s">
        <v>1548</v>
      </c>
      <c r="S213" t="s">
        <v>251</v>
      </c>
      <c r="T213" t="s">
        <v>57</v>
      </c>
      <c r="U213" t="s">
        <v>11830</v>
      </c>
      <c r="V213" t="s">
        <v>412</v>
      </c>
      <c r="Y213" t="s">
        <v>42</v>
      </c>
      <c r="AM213" t="s">
        <v>43</v>
      </c>
    </row>
    <row r="214" spans="1:39" x14ac:dyDescent="0.25">
      <c r="A214">
        <v>1175</v>
      </c>
      <c r="B214" t="s">
        <v>3689</v>
      </c>
      <c r="C214" s="5">
        <v>42772</v>
      </c>
      <c r="D214" s="1">
        <v>0</v>
      </c>
      <c r="E214">
        <v>54</v>
      </c>
      <c r="F214" t="s">
        <v>46</v>
      </c>
      <c r="G214" t="s">
        <v>55</v>
      </c>
      <c r="H214" t="s">
        <v>146</v>
      </c>
      <c r="I214" t="s">
        <v>49</v>
      </c>
      <c r="J214" t="s">
        <v>57</v>
      </c>
      <c r="K214" t="s">
        <v>146</v>
      </c>
      <c r="L214" t="s">
        <v>49</v>
      </c>
      <c r="M214" t="s">
        <v>50</v>
      </c>
      <c r="O214" t="s">
        <v>11831</v>
      </c>
      <c r="P214" t="s">
        <v>170</v>
      </c>
      <c r="Q214" t="s">
        <v>70</v>
      </c>
      <c r="R214" t="s">
        <v>146</v>
      </c>
      <c r="S214" t="s">
        <v>49</v>
      </c>
      <c r="T214" t="s">
        <v>57</v>
      </c>
      <c r="U214" t="s">
        <v>11830</v>
      </c>
      <c r="V214" t="s">
        <v>3691</v>
      </c>
      <c r="X214" t="s">
        <v>42</v>
      </c>
      <c r="AF214" t="s">
        <v>42</v>
      </c>
      <c r="AM214" t="s">
        <v>43</v>
      </c>
    </row>
    <row r="215" spans="1:39" x14ac:dyDescent="0.25">
      <c r="A215">
        <v>1179</v>
      </c>
      <c r="B215" t="s">
        <v>3700</v>
      </c>
      <c r="C215" s="5">
        <v>42940</v>
      </c>
      <c r="D215" s="1">
        <v>0</v>
      </c>
      <c r="E215">
        <v>32</v>
      </c>
      <c r="F215" t="s">
        <v>46</v>
      </c>
      <c r="G215" t="s">
        <v>60</v>
      </c>
      <c r="H215" t="s">
        <v>428</v>
      </c>
      <c r="I215" t="s">
        <v>93</v>
      </c>
      <c r="J215" t="s">
        <v>57</v>
      </c>
      <c r="K215" t="s">
        <v>208</v>
      </c>
      <c r="L215" t="s">
        <v>93</v>
      </c>
      <c r="M215" t="s">
        <v>50</v>
      </c>
      <c r="O215" t="s">
        <v>11831</v>
      </c>
      <c r="P215" t="s">
        <v>350</v>
      </c>
      <c r="Q215" t="s">
        <v>70</v>
      </c>
      <c r="R215" t="s">
        <v>428</v>
      </c>
      <c r="S215" t="s">
        <v>93</v>
      </c>
      <c r="T215" t="s">
        <v>57</v>
      </c>
      <c r="U215" t="s">
        <v>20</v>
      </c>
      <c r="V215" t="s">
        <v>89</v>
      </c>
      <c r="W215" t="s">
        <v>42</v>
      </c>
      <c r="AM215" t="s">
        <v>43</v>
      </c>
    </row>
    <row r="216" spans="1:39" x14ac:dyDescent="0.25">
      <c r="A216">
        <v>1187</v>
      </c>
      <c r="B216" t="s">
        <v>3716</v>
      </c>
      <c r="C216" s="5">
        <v>43086</v>
      </c>
      <c r="D216" s="1">
        <v>0</v>
      </c>
      <c r="E216">
        <v>56</v>
      </c>
      <c r="F216" t="s">
        <v>46</v>
      </c>
      <c r="G216" t="s">
        <v>55</v>
      </c>
      <c r="H216" t="s">
        <v>793</v>
      </c>
      <c r="I216" t="s">
        <v>137</v>
      </c>
      <c r="J216" t="s">
        <v>57</v>
      </c>
      <c r="K216" t="s">
        <v>793</v>
      </c>
      <c r="L216" t="s">
        <v>137</v>
      </c>
      <c r="M216" t="s">
        <v>70</v>
      </c>
      <c r="O216" t="s">
        <v>11829</v>
      </c>
      <c r="P216" t="s">
        <v>59</v>
      </c>
      <c r="Q216" t="s">
        <v>70</v>
      </c>
      <c r="R216" t="s">
        <v>793</v>
      </c>
      <c r="S216" t="s">
        <v>137</v>
      </c>
      <c r="T216" t="s">
        <v>57</v>
      </c>
      <c r="U216" t="s">
        <v>11830</v>
      </c>
      <c r="V216" t="s">
        <v>3717</v>
      </c>
      <c r="X216" t="s">
        <v>42</v>
      </c>
      <c r="Y216" t="s">
        <v>42</v>
      </c>
      <c r="AM216" t="s">
        <v>43</v>
      </c>
    </row>
    <row r="217" spans="1:39" x14ac:dyDescent="0.25">
      <c r="A217">
        <v>1188</v>
      </c>
      <c r="B217" t="s">
        <v>3718</v>
      </c>
      <c r="C217" s="5">
        <v>42839</v>
      </c>
      <c r="D217" s="1">
        <v>0</v>
      </c>
      <c r="E217">
        <v>42</v>
      </c>
      <c r="F217" t="s">
        <v>54</v>
      </c>
      <c r="G217" t="s">
        <v>55</v>
      </c>
      <c r="H217" t="s">
        <v>418</v>
      </c>
      <c r="I217" t="s">
        <v>93</v>
      </c>
      <c r="J217" t="s">
        <v>57</v>
      </c>
      <c r="K217" t="s">
        <v>418</v>
      </c>
      <c r="L217" t="s">
        <v>93</v>
      </c>
      <c r="M217" t="s">
        <v>70</v>
      </c>
      <c r="O217" t="s">
        <v>11831</v>
      </c>
      <c r="P217" t="s">
        <v>1510</v>
      </c>
      <c r="Q217" t="s">
        <v>70</v>
      </c>
      <c r="R217" t="s">
        <v>418</v>
      </c>
      <c r="S217" t="s">
        <v>93</v>
      </c>
      <c r="T217" t="s">
        <v>57</v>
      </c>
      <c r="U217" t="s">
        <v>11830</v>
      </c>
      <c r="V217" t="s">
        <v>3720</v>
      </c>
      <c r="AE217" t="s">
        <v>42</v>
      </c>
      <c r="AF217" t="s">
        <v>42</v>
      </c>
      <c r="AG217" t="s">
        <v>42</v>
      </c>
      <c r="AM217" t="s">
        <v>43</v>
      </c>
    </row>
    <row r="218" spans="1:39" x14ac:dyDescent="0.25">
      <c r="A218">
        <v>1191</v>
      </c>
      <c r="B218" t="s">
        <v>3725</v>
      </c>
      <c r="C218" s="5">
        <v>42971</v>
      </c>
      <c r="D218" s="1">
        <v>0</v>
      </c>
      <c r="E218">
        <v>22</v>
      </c>
      <c r="F218" t="s">
        <v>54</v>
      </c>
      <c r="G218" t="s">
        <v>55</v>
      </c>
      <c r="H218" t="s">
        <v>82</v>
      </c>
      <c r="I218" t="s">
        <v>82</v>
      </c>
      <c r="J218" t="s">
        <v>57</v>
      </c>
      <c r="K218" t="s">
        <v>82</v>
      </c>
      <c r="L218" t="s">
        <v>82</v>
      </c>
      <c r="M218" t="s">
        <v>50</v>
      </c>
      <c r="O218" t="s">
        <v>11829</v>
      </c>
      <c r="P218" t="s">
        <v>59</v>
      </c>
      <c r="Q218" t="s">
        <v>287</v>
      </c>
      <c r="R218" t="s">
        <v>82</v>
      </c>
      <c r="S218" t="s">
        <v>82</v>
      </c>
      <c r="T218" t="s">
        <v>57</v>
      </c>
      <c r="U218" t="s">
        <v>11830</v>
      </c>
      <c r="V218" t="s">
        <v>412</v>
      </c>
      <c r="Y218" t="s">
        <v>42</v>
      </c>
      <c r="AM218" t="s">
        <v>43</v>
      </c>
    </row>
    <row r="219" spans="1:39" x14ac:dyDescent="0.25">
      <c r="A219">
        <v>1193</v>
      </c>
      <c r="B219" t="s">
        <v>3729</v>
      </c>
      <c r="C219" s="5">
        <v>43053</v>
      </c>
      <c r="D219" s="1">
        <v>0</v>
      </c>
      <c r="E219">
        <v>55</v>
      </c>
      <c r="F219" t="s">
        <v>46</v>
      </c>
      <c r="G219" t="s">
        <v>55</v>
      </c>
      <c r="H219" t="s">
        <v>3731</v>
      </c>
      <c r="I219" t="s">
        <v>101</v>
      </c>
      <c r="J219" t="s">
        <v>57</v>
      </c>
      <c r="K219" t="s">
        <v>3731</v>
      </c>
      <c r="L219" t="s">
        <v>101</v>
      </c>
      <c r="M219" t="s">
        <v>70</v>
      </c>
      <c r="O219" t="s">
        <v>11829</v>
      </c>
      <c r="P219" t="s">
        <v>59</v>
      </c>
      <c r="Q219" t="s">
        <v>620</v>
      </c>
      <c r="R219" t="s">
        <v>3731</v>
      </c>
      <c r="S219" t="s">
        <v>101</v>
      </c>
      <c r="T219" t="s">
        <v>57</v>
      </c>
      <c r="U219" t="s">
        <v>11832</v>
      </c>
      <c r="V219" t="s">
        <v>3732</v>
      </c>
      <c r="X219" t="s">
        <v>42</v>
      </c>
      <c r="AC219" t="s">
        <v>42</v>
      </c>
      <c r="AD219" t="s">
        <v>42</v>
      </c>
      <c r="AM219" t="s">
        <v>43</v>
      </c>
    </row>
    <row r="220" spans="1:39" x14ac:dyDescent="0.25">
      <c r="A220">
        <v>1194</v>
      </c>
      <c r="B220" t="s">
        <v>3733</v>
      </c>
      <c r="C220" s="5">
        <v>42799</v>
      </c>
      <c r="D220" s="1">
        <v>0</v>
      </c>
      <c r="E220">
        <v>24</v>
      </c>
      <c r="F220" t="s">
        <v>46</v>
      </c>
      <c r="G220" t="s">
        <v>55</v>
      </c>
      <c r="H220" t="s">
        <v>357</v>
      </c>
      <c r="I220" t="s">
        <v>93</v>
      </c>
      <c r="J220" t="s">
        <v>57</v>
      </c>
      <c r="K220" t="s">
        <v>151</v>
      </c>
      <c r="L220" t="s">
        <v>93</v>
      </c>
      <c r="M220" t="s">
        <v>50</v>
      </c>
      <c r="O220" t="s">
        <v>11829</v>
      </c>
      <c r="P220" t="s">
        <v>59</v>
      </c>
      <c r="Q220" t="s">
        <v>70</v>
      </c>
      <c r="R220" t="s">
        <v>357</v>
      </c>
      <c r="S220" t="s">
        <v>93</v>
      </c>
      <c r="T220" t="s">
        <v>57</v>
      </c>
      <c r="U220" t="s">
        <v>11830</v>
      </c>
      <c r="V220" t="s">
        <v>3734</v>
      </c>
      <c r="W220" t="s">
        <v>42</v>
      </c>
      <c r="Y220" t="s">
        <v>42</v>
      </c>
      <c r="AC220" t="s">
        <v>42</v>
      </c>
      <c r="AM220" t="s">
        <v>43</v>
      </c>
    </row>
    <row r="221" spans="1:39" x14ac:dyDescent="0.25">
      <c r="A221">
        <v>1202</v>
      </c>
      <c r="B221" t="s">
        <v>3754</v>
      </c>
      <c r="C221" s="5">
        <v>43085</v>
      </c>
      <c r="D221" s="1">
        <v>0</v>
      </c>
      <c r="E221">
        <v>38</v>
      </c>
      <c r="F221" t="s">
        <v>46</v>
      </c>
      <c r="G221" t="s">
        <v>55</v>
      </c>
      <c r="H221" t="s">
        <v>341</v>
      </c>
      <c r="I221" t="s">
        <v>101</v>
      </c>
      <c r="J221" t="s">
        <v>57</v>
      </c>
      <c r="K221" t="s">
        <v>82</v>
      </c>
      <c r="L221" t="s">
        <v>82</v>
      </c>
      <c r="M221" t="s">
        <v>50</v>
      </c>
      <c r="O221" t="s">
        <v>11829</v>
      </c>
      <c r="P221" t="s">
        <v>166</v>
      </c>
      <c r="Q221" t="s">
        <v>70</v>
      </c>
      <c r="R221" t="s">
        <v>341</v>
      </c>
      <c r="S221" t="s">
        <v>101</v>
      </c>
      <c r="T221" t="s">
        <v>57</v>
      </c>
      <c r="U221" t="s">
        <v>11830</v>
      </c>
      <c r="V221" t="s">
        <v>1613</v>
      </c>
      <c r="W221" t="s">
        <v>42</v>
      </c>
      <c r="AC221" t="s">
        <v>42</v>
      </c>
      <c r="AM221" t="s">
        <v>43</v>
      </c>
    </row>
    <row r="222" spans="1:39" x14ac:dyDescent="0.25">
      <c r="A222">
        <v>1204</v>
      </c>
      <c r="B222" t="s">
        <v>3757</v>
      </c>
      <c r="C222" s="5">
        <v>42827</v>
      </c>
      <c r="D222" s="1">
        <v>0</v>
      </c>
      <c r="E222">
        <v>62</v>
      </c>
      <c r="F222" t="s">
        <v>46</v>
      </c>
      <c r="G222" t="s">
        <v>55</v>
      </c>
      <c r="H222" t="s">
        <v>3759</v>
      </c>
      <c r="I222" t="s">
        <v>251</v>
      </c>
      <c r="J222" t="s">
        <v>57</v>
      </c>
      <c r="K222" t="s">
        <v>3759</v>
      </c>
      <c r="L222" t="s">
        <v>251</v>
      </c>
      <c r="M222" t="s">
        <v>70</v>
      </c>
      <c r="O222" t="s">
        <v>11829</v>
      </c>
      <c r="P222" t="s">
        <v>59</v>
      </c>
      <c r="Q222" t="s">
        <v>70</v>
      </c>
      <c r="R222" t="s">
        <v>3759</v>
      </c>
      <c r="S222" t="s">
        <v>251</v>
      </c>
      <c r="T222" t="s">
        <v>57</v>
      </c>
      <c r="U222" t="s">
        <v>11830</v>
      </c>
      <c r="V222" t="s">
        <v>412</v>
      </c>
      <c r="Y222" t="s">
        <v>42</v>
      </c>
      <c r="AM222" t="s">
        <v>43</v>
      </c>
    </row>
    <row r="223" spans="1:39" x14ac:dyDescent="0.25">
      <c r="A223">
        <v>1212</v>
      </c>
      <c r="B223" t="s">
        <v>3778</v>
      </c>
      <c r="C223" s="5">
        <v>42794</v>
      </c>
      <c r="D223" s="1">
        <v>0</v>
      </c>
      <c r="E223">
        <v>25</v>
      </c>
      <c r="F223" t="s">
        <v>46</v>
      </c>
      <c r="G223" t="s">
        <v>55</v>
      </c>
      <c r="H223" t="s">
        <v>132</v>
      </c>
      <c r="I223" t="s">
        <v>93</v>
      </c>
      <c r="J223" t="s">
        <v>57</v>
      </c>
      <c r="K223" t="s">
        <v>165</v>
      </c>
      <c r="L223" t="s">
        <v>93</v>
      </c>
      <c r="M223" t="s">
        <v>50</v>
      </c>
      <c r="O223" t="s">
        <v>11829</v>
      </c>
      <c r="P223" t="s">
        <v>59</v>
      </c>
      <c r="Q223" t="s">
        <v>70</v>
      </c>
      <c r="R223" t="s">
        <v>132</v>
      </c>
      <c r="S223" t="s">
        <v>93</v>
      </c>
      <c r="T223" t="s">
        <v>57</v>
      </c>
      <c r="U223" t="s">
        <v>11830</v>
      </c>
      <c r="V223" t="s">
        <v>3780</v>
      </c>
      <c r="Y223" t="s">
        <v>42</v>
      </c>
      <c r="AE223" t="s">
        <v>42</v>
      </c>
      <c r="AM223" t="s">
        <v>43</v>
      </c>
    </row>
    <row r="224" spans="1:39" x14ac:dyDescent="0.25">
      <c r="A224">
        <v>1223</v>
      </c>
      <c r="B224" t="s">
        <v>3803</v>
      </c>
      <c r="C224" s="5">
        <v>43019</v>
      </c>
      <c r="D224" s="1">
        <v>0</v>
      </c>
      <c r="E224">
        <v>27</v>
      </c>
      <c r="F224" t="s">
        <v>46</v>
      </c>
      <c r="G224" t="s">
        <v>55</v>
      </c>
      <c r="H224" t="s">
        <v>1731</v>
      </c>
      <c r="I224" t="s">
        <v>93</v>
      </c>
      <c r="J224" t="s">
        <v>57</v>
      </c>
      <c r="K224" t="s">
        <v>208</v>
      </c>
      <c r="L224" t="s">
        <v>93</v>
      </c>
      <c r="M224" t="s">
        <v>50</v>
      </c>
      <c r="O224" t="s">
        <v>11829</v>
      </c>
      <c r="P224" t="s">
        <v>59</v>
      </c>
      <c r="Q224" t="s">
        <v>210</v>
      </c>
      <c r="R224" t="s">
        <v>208</v>
      </c>
      <c r="S224" t="s">
        <v>93</v>
      </c>
      <c r="T224" t="s">
        <v>57</v>
      </c>
      <c r="U224" t="s">
        <v>11830</v>
      </c>
      <c r="V224" t="s">
        <v>1376</v>
      </c>
      <c r="Y224" t="s">
        <v>42</v>
      </c>
      <c r="Z224" t="s">
        <v>42</v>
      </c>
      <c r="AM224" t="s">
        <v>43</v>
      </c>
    </row>
    <row r="225" spans="1:39" x14ac:dyDescent="0.25">
      <c r="A225">
        <v>1234</v>
      </c>
      <c r="B225" t="s">
        <v>3838</v>
      </c>
      <c r="C225" s="5">
        <v>42920</v>
      </c>
      <c r="D225" s="1">
        <v>0</v>
      </c>
      <c r="E225">
        <v>47</v>
      </c>
      <c r="F225" t="s">
        <v>46</v>
      </c>
      <c r="G225" t="s">
        <v>55</v>
      </c>
      <c r="H225" t="s">
        <v>58</v>
      </c>
      <c r="I225" t="s">
        <v>49</v>
      </c>
      <c r="J225" t="s">
        <v>57</v>
      </c>
      <c r="K225" t="s">
        <v>58</v>
      </c>
      <c r="L225" t="s">
        <v>49</v>
      </c>
      <c r="M225" t="s">
        <v>70</v>
      </c>
      <c r="O225" t="s">
        <v>11833</v>
      </c>
      <c r="P225" t="s">
        <v>3475</v>
      </c>
      <c r="Q225" t="s">
        <v>70</v>
      </c>
      <c r="R225" t="s">
        <v>58</v>
      </c>
      <c r="S225" t="s">
        <v>49</v>
      </c>
      <c r="T225" t="s">
        <v>57</v>
      </c>
      <c r="U225" t="s">
        <v>11830</v>
      </c>
      <c r="V225" t="s">
        <v>3840</v>
      </c>
      <c r="X225" t="s">
        <v>42</v>
      </c>
      <c r="AA225" t="s">
        <v>42</v>
      </c>
      <c r="AC225" t="s">
        <v>42</v>
      </c>
      <c r="AE225" t="s">
        <v>42</v>
      </c>
      <c r="AM225" t="s">
        <v>43</v>
      </c>
    </row>
    <row r="226" spans="1:39" x14ac:dyDescent="0.25">
      <c r="A226">
        <v>1235</v>
      </c>
      <c r="B226" t="s">
        <v>3841</v>
      </c>
      <c r="C226" s="5">
        <v>42786</v>
      </c>
      <c r="D226" s="1">
        <v>0</v>
      </c>
      <c r="E226">
        <v>34</v>
      </c>
      <c r="F226" t="s">
        <v>46</v>
      </c>
      <c r="G226" t="s">
        <v>106</v>
      </c>
      <c r="H226" t="s">
        <v>146</v>
      </c>
      <c r="I226" t="s">
        <v>49</v>
      </c>
      <c r="J226" t="s">
        <v>57</v>
      </c>
      <c r="K226" t="s">
        <v>146</v>
      </c>
      <c r="L226" t="s">
        <v>49</v>
      </c>
      <c r="M226" t="s">
        <v>50</v>
      </c>
      <c r="O226" t="s">
        <v>11829</v>
      </c>
      <c r="P226" t="s">
        <v>166</v>
      </c>
      <c r="Q226" t="s">
        <v>70</v>
      </c>
      <c r="R226" t="s">
        <v>146</v>
      </c>
      <c r="S226" t="s">
        <v>49</v>
      </c>
      <c r="T226" t="s">
        <v>57</v>
      </c>
      <c r="U226" t="s">
        <v>11830</v>
      </c>
      <c r="V226" t="s">
        <v>1829</v>
      </c>
      <c r="W226" t="s">
        <v>42</v>
      </c>
      <c r="AM226" t="s">
        <v>43</v>
      </c>
    </row>
    <row r="227" spans="1:39" x14ac:dyDescent="0.25">
      <c r="A227">
        <v>1238</v>
      </c>
      <c r="B227" t="s">
        <v>3850</v>
      </c>
      <c r="C227" s="5">
        <v>43035</v>
      </c>
      <c r="D227" s="1">
        <v>0</v>
      </c>
      <c r="E227">
        <v>41</v>
      </c>
      <c r="F227" t="s">
        <v>46</v>
      </c>
      <c r="G227" t="s">
        <v>55</v>
      </c>
      <c r="H227" t="s">
        <v>93</v>
      </c>
      <c r="I227" t="s">
        <v>93</v>
      </c>
      <c r="J227" t="s">
        <v>57</v>
      </c>
      <c r="K227" t="s">
        <v>93</v>
      </c>
      <c r="L227" t="s">
        <v>93</v>
      </c>
      <c r="M227" t="s">
        <v>70</v>
      </c>
      <c r="O227" t="s">
        <v>11829</v>
      </c>
      <c r="P227" t="s">
        <v>59</v>
      </c>
      <c r="Q227" t="s">
        <v>70</v>
      </c>
      <c r="R227" t="s">
        <v>93</v>
      </c>
      <c r="S227" t="s">
        <v>93</v>
      </c>
      <c r="T227" t="s">
        <v>57</v>
      </c>
      <c r="U227" t="s">
        <v>11830</v>
      </c>
      <c r="V227" t="s">
        <v>3852</v>
      </c>
      <c r="W227" t="s">
        <v>42</v>
      </c>
      <c r="Y227" t="s">
        <v>42</v>
      </c>
      <c r="AF227" t="s">
        <v>42</v>
      </c>
      <c r="AM227" t="s">
        <v>43</v>
      </c>
    </row>
    <row r="228" spans="1:39" x14ac:dyDescent="0.25">
      <c r="A228">
        <v>1247</v>
      </c>
      <c r="B228" t="s">
        <v>3874</v>
      </c>
      <c r="C228" s="5">
        <v>42884</v>
      </c>
      <c r="D228" s="1">
        <v>0</v>
      </c>
      <c r="E228">
        <v>35</v>
      </c>
      <c r="F228" t="s">
        <v>46</v>
      </c>
      <c r="G228" t="s">
        <v>106</v>
      </c>
      <c r="H228" t="s">
        <v>1243</v>
      </c>
      <c r="I228" t="s">
        <v>82</v>
      </c>
      <c r="J228" t="s">
        <v>57</v>
      </c>
      <c r="K228" t="s">
        <v>1243</v>
      </c>
      <c r="L228" t="s">
        <v>82</v>
      </c>
      <c r="M228" t="s">
        <v>70</v>
      </c>
      <c r="O228" t="s">
        <v>11829</v>
      </c>
      <c r="P228" t="s">
        <v>166</v>
      </c>
      <c r="Q228" t="s">
        <v>70</v>
      </c>
      <c r="R228" t="s">
        <v>1243</v>
      </c>
      <c r="S228" t="s">
        <v>82</v>
      </c>
      <c r="T228" t="s">
        <v>57</v>
      </c>
      <c r="U228" t="s">
        <v>11830</v>
      </c>
      <c r="V228" t="s">
        <v>3876</v>
      </c>
      <c r="W228" t="s">
        <v>42</v>
      </c>
      <c r="X228" t="s">
        <v>42</v>
      </c>
      <c r="AE228" t="s">
        <v>42</v>
      </c>
      <c r="AM228" t="s">
        <v>43</v>
      </c>
    </row>
    <row r="229" spans="1:39" x14ac:dyDescent="0.25">
      <c r="A229">
        <v>1249</v>
      </c>
      <c r="B229" t="s">
        <v>3881</v>
      </c>
      <c r="C229" s="5">
        <v>42857</v>
      </c>
      <c r="D229" s="1">
        <v>0</v>
      </c>
      <c r="E229">
        <v>55</v>
      </c>
      <c r="F229" t="s">
        <v>46</v>
      </c>
      <c r="G229" t="s">
        <v>47</v>
      </c>
      <c r="H229" t="s">
        <v>146</v>
      </c>
      <c r="I229" t="s">
        <v>49</v>
      </c>
      <c r="J229" t="s">
        <v>57</v>
      </c>
      <c r="K229" t="s">
        <v>146</v>
      </c>
      <c r="L229" t="s">
        <v>49</v>
      </c>
      <c r="M229" t="s">
        <v>50</v>
      </c>
      <c r="O229" t="s">
        <v>11829</v>
      </c>
      <c r="P229" t="s">
        <v>166</v>
      </c>
      <c r="Q229" t="s">
        <v>70</v>
      </c>
      <c r="R229" t="s">
        <v>146</v>
      </c>
      <c r="S229" t="s">
        <v>49</v>
      </c>
      <c r="T229" t="s">
        <v>57</v>
      </c>
      <c r="U229" t="s">
        <v>11830</v>
      </c>
      <c r="V229" t="s">
        <v>3883</v>
      </c>
      <c r="W229" t="s">
        <v>42</v>
      </c>
      <c r="X229" t="s">
        <v>42</v>
      </c>
      <c r="AE229" t="s">
        <v>42</v>
      </c>
      <c r="AM229" t="s">
        <v>231</v>
      </c>
    </row>
    <row r="230" spans="1:39" x14ac:dyDescent="0.25">
      <c r="A230">
        <v>1252</v>
      </c>
      <c r="B230" t="s">
        <v>3889</v>
      </c>
      <c r="C230" s="5">
        <v>42778</v>
      </c>
      <c r="D230" s="1">
        <v>0</v>
      </c>
      <c r="E230">
        <v>37</v>
      </c>
      <c r="F230" t="s">
        <v>54</v>
      </c>
      <c r="G230" t="s">
        <v>55</v>
      </c>
      <c r="H230" t="s">
        <v>1383</v>
      </c>
      <c r="I230" t="s">
        <v>101</v>
      </c>
      <c r="J230" t="s">
        <v>57</v>
      </c>
      <c r="K230" t="s">
        <v>1383</v>
      </c>
      <c r="L230" t="s">
        <v>101</v>
      </c>
      <c r="M230" t="s">
        <v>70</v>
      </c>
      <c r="O230" t="s">
        <v>11829</v>
      </c>
      <c r="P230" t="s">
        <v>59</v>
      </c>
      <c r="Q230" t="s">
        <v>70</v>
      </c>
      <c r="R230" t="s">
        <v>1383</v>
      </c>
      <c r="S230" t="s">
        <v>101</v>
      </c>
      <c r="T230" t="s">
        <v>57</v>
      </c>
      <c r="U230" t="s">
        <v>11830</v>
      </c>
      <c r="V230" t="s">
        <v>3890</v>
      </c>
      <c r="AE230" t="s">
        <v>42</v>
      </c>
      <c r="AG230" t="s">
        <v>42</v>
      </c>
      <c r="AM230" t="s">
        <v>43</v>
      </c>
    </row>
    <row r="231" spans="1:39" x14ac:dyDescent="0.25">
      <c r="A231">
        <v>1259</v>
      </c>
      <c r="B231" t="s">
        <v>3906</v>
      </c>
      <c r="C231" s="5">
        <v>43097</v>
      </c>
      <c r="D231" s="1">
        <v>0</v>
      </c>
      <c r="E231">
        <v>22</v>
      </c>
      <c r="F231" t="s">
        <v>54</v>
      </c>
      <c r="G231" t="s">
        <v>55</v>
      </c>
      <c r="H231" t="s">
        <v>260</v>
      </c>
      <c r="I231" t="s">
        <v>49</v>
      </c>
      <c r="J231" t="s">
        <v>57</v>
      </c>
      <c r="K231" t="s">
        <v>260</v>
      </c>
      <c r="L231" t="s">
        <v>49</v>
      </c>
      <c r="M231" t="s">
        <v>70</v>
      </c>
      <c r="O231" t="s">
        <v>11829</v>
      </c>
      <c r="P231" t="s">
        <v>166</v>
      </c>
      <c r="Q231" t="s">
        <v>70</v>
      </c>
      <c r="R231" t="s">
        <v>260</v>
      </c>
      <c r="S231" t="s">
        <v>49</v>
      </c>
      <c r="T231" t="s">
        <v>57</v>
      </c>
      <c r="U231" t="s">
        <v>11830</v>
      </c>
      <c r="V231" t="s">
        <v>3908</v>
      </c>
      <c r="Y231" t="s">
        <v>42</v>
      </c>
      <c r="AE231" t="s">
        <v>42</v>
      </c>
      <c r="AM231" t="s">
        <v>43</v>
      </c>
    </row>
    <row r="232" spans="1:39" x14ac:dyDescent="0.25">
      <c r="A232">
        <v>1261</v>
      </c>
      <c r="B232" t="s">
        <v>3913</v>
      </c>
      <c r="C232" s="5">
        <v>42889</v>
      </c>
      <c r="D232" s="1">
        <v>0</v>
      </c>
      <c r="E232">
        <v>50</v>
      </c>
      <c r="F232" t="s">
        <v>54</v>
      </c>
      <c r="G232" t="s">
        <v>55</v>
      </c>
      <c r="H232" t="s">
        <v>341</v>
      </c>
      <c r="I232" t="s">
        <v>101</v>
      </c>
      <c r="J232" t="s">
        <v>57</v>
      </c>
      <c r="K232" t="s">
        <v>341</v>
      </c>
      <c r="L232" t="s">
        <v>101</v>
      </c>
      <c r="M232" t="s">
        <v>70</v>
      </c>
      <c r="O232" t="s">
        <v>11829</v>
      </c>
      <c r="P232" t="s">
        <v>166</v>
      </c>
      <c r="Q232" t="s">
        <v>70</v>
      </c>
      <c r="R232" t="s">
        <v>341</v>
      </c>
      <c r="S232" t="s">
        <v>101</v>
      </c>
      <c r="T232" t="s">
        <v>57</v>
      </c>
      <c r="U232" t="s">
        <v>11830</v>
      </c>
      <c r="V232" t="s">
        <v>3915</v>
      </c>
      <c r="Y232" t="s">
        <v>42</v>
      </c>
      <c r="AC232" t="s">
        <v>42</v>
      </c>
      <c r="AM232" t="s">
        <v>43</v>
      </c>
    </row>
    <row r="233" spans="1:39" x14ac:dyDescent="0.25">
      <c r="A233">
        <v>1262</v>
      </c>
      <c r="B233" t="s">
        <v>3916</v>
      </c>
      <c r="C233" s="5">
        <v>43093</v>
      </c>
      <c r="D233" s="1">
        <v>0</v>
      </c>
      <c r="E233">
        <v>52</v>
      </c>
      <c r="F233" t="s">
        <v>54</v>
      </c>
      <c r="G233" t="s">
        <v>55</v>
      </c>
      <c r="H233" t="s">
        <v>1592</v>
      </c>
      <c r="I233" t="s">
        <v>142</v>
      </c>
      <c r="J233" t="s">
        <v>57</v>
      </c>
      <c r="K233" t="s">
        <v>1592</v>
      </c>
      <c r="L233" t="s">
        <v>142</v>
      </c>
      <c r="M233" t="s">
        <v>70</v>
      </c>
      <c r="O233" t="s">
        <v>11831</v>
      </c>
      <c r="P233" t="s">
        <v>350</v>
      </c>
      <c r="Q233" t="s">
        <v>70</v>
      </c>
      <c r="R233" t="s">
        <v>1592</v>
      </c>
      <c r="S233" t="s">
        <v>142</v>
      </c>
      <c r="T233" t="s">
        <v>57</v>
      </c>
      <c r="U233" t="s">
        <v>11830</v>
      </c>
      <c r="V233" t="s">
        <v>3917</v>
      </c>
      <c r="W233" t="s">
        <v>42</v>
      </c>
      <c r="Y233" t="s">
        <v>42</v>
      </c>
      <c r="AC233" t="s">
        <v>42</v>
      </c>
      <c r="AM233" t="s">
        <v>43</v>
      </c>
    </row>
    <row r="234" spans="1:39" x14ac:dyDescent="0.25">
      <c r="A234">
        <v>1265</v>
      </c>
      <c r="B234" t="s">
        <v>3923</v>
      </c>
      <c r="C234" s="5">
        <v>42848</v>
      </c>
      <c r="D234" s="1">
        <v>0</v>
      </c>
      <c r="E234">
        <v>61</v>
      </c>
      <c r="F234" t="s">
        <v>46</v>
      </c>
      <c r="G234" t="s">
        <v>55</v>
      </c>
      <c r="H234" t="s">
        <v>107</v>
      </c>
      <c r="I234" t="s">
        <v>49</v>
      </c>
      <c r="J234" t="s">
        <v>57</v>
      </c>
      <c r="K234" t="s">
        <v>107</v>
      </c>
      <c r="L234" t="s">
        <v>49</v>
      </c>
      <c r="M234" t="s">
        <v>70</v>
      </c>
      <c r="O234" t="s">
        <v>11829</v>
      </c>
      <c r="P234" t="s">
        <v>166</v>
      </c>
      <c r="Q234" t="s">
        <v>70</v>
      </c>
      <c r="R234" t="s">
        <v>107</v>
      </c>
      <c r="S234" t="s">
        <v>49</v>
      </c>
      <c r="T234" t="s">
        <v>57</v>
      </c>
      <c r="U234" t="s">
        <v>11830</v>
      </c>
      <c r="V234" t="s">
        <v>3925</v>
      </c>
      <c r="W234" t="s">
        <v>42</v>
      </c>
      <c r="Y234" t="s">
        <v>42</v>
      </c>
      <c r="AE234" t="s">
        <v>42</v>
      </c>
      <c r="AM234" t="s">
        <v>43</v>
      </c>
    </row>
    <row r="235" spans="1:39" x14ac:dyDescent="0.25">
      <c r="A235">
        <v>1267</v>
      </c>
      <c r="B235" t="s">
        <v>3928</v>
      </c>
      <c r="C235" s="5">
        <v>42864</v>
      </c>
      <c r="D235" s="1">
        <v>0</v>
      </c>
      <c r="E235">
        <v>50</v>
      </c>
      <c r="F235" t="s">
        <v>46</v>
      </c>
      <c r="G235" t="s">
        <v>55</v>
      </c>
      <c r="H235" t="s">
        <v>525</v>
      </c>
      <c r="I235" t="s">
        <v>93</v>
      </c>
      <c r="J235" t="s">
        <v>57</v>
      </c>
      <c r="K235" t="s">
        <v>525</v>
      </c>
      <c r="L235" t="s">
        <v>93</v>
      </c>
      <c r="M235" t="s">
        <v>70</v>
      </c>
      <c r="O235" t="s">
        <v>11831</v>
      </c>
      <c r="P235" t="s">
        <v>170</v>
      </c>
      <c r="Q235" t="s">
        <v>70</v>
      </c>
      <c r="R235" t="s">
        <v>525</v>
      </c>
      <c r="S235" t="s">
        <v>93</v>
      </c>
      <c r="T235" t="s">
        <v>57</v>
      </c>
      <c r="U235" t="s">
        <v>11830</v>
      </c>
      <c r="V235" t="s">
        <v>3929</v>
      </c>
      <c r="Y235" t="s">
        <v>42</v>
      </c>
      <c r="AM235" t="s">
        <v>43</v>
      </c>
    </row>
    <row r="236" spans="1:39" x14ac:dyDescent="0.25">
      <c r="A236">
        <v>1274</v>
      </c>
      <c r="B236" t="s">
        <v>3940</v>
      </c>
      <c r="C236" s="5">
        <v>43032</v>
      </c>
      <c r="D236" s="1">
        <v>0</v>
      </c>
      <c r="E236">
        <v>48</v>
      </c>
      <c r="F236" t="s">
        <v>46</v>
      </c>
      <c r="G236" t="s">
        <v>47</v>
      </c>
      <c r="H236" t="s">
        <v>2091</v>
      </c>
      <c r="I236" t="s">
        <v>82</v>
      </c>
      <c r="J236" t="s">
        <v>57</v>
      </c>
      <c r="K236" t="s">
        <v>82</v>
      </c>
      <c r="L236" t="s">
        <v>82</v>
      </c>
      <c r="M236" t="s">
        <v>50</v>
      </c>
      <c r="O236" t="s">
        <v>11829</v>
      </c>
      <c r="P236" t="s">
        <v>59</v>
      </c>
      <c r="Q236" t="s">
        <v>287</v>
      </c>
      <c r="R236" t="s">
        <v>1500</v>
      </c>
      <c r="S236" t="s">
        <v>82</v>
      </c>
      <c r="T236" t="s">
        <v>57</v>
      </c>
      <c r="U236" t="s">
        <v>11830</v>
      </c>
      <c r="V236" t="s">
        <v>2804</v>
      </c>
      <c r="W236" t="s">
        <v>42</v>
      </c>
      <c r="Y236" t="s">
        <v>42</v>
      </c>
      <c r="AC236" t="s">
        <v>42</v>
      </c>
      <c r="AM236" t="s">
        <v>43</v>
      </c>
    </row>
    <row r="237" spans="1:39" x14ac:dyDescent="0.25">
      <c r="A237">
        <v>1279</v>
      </c>
      <c r="B237" t="s">
        <v>3949</v>
      </c>
      <c r="C237" s="5">
        <v>42750</v>
      </c>
      <c r="D237" s="1">
        <v>0</v>
      </c>
      <c r="E237">
        <v>40</v>
      </c>
      <c r="F237" t="s">
        <v>46</v>
      </c>
      <c r="G237" t="s">
        <v>55</v>
      </c>
      <c r="H237" t="s">
        <v>3951</v>
      </c>
      <c r="I237" t="s">
        <v>82</v>
      </c>
      <c r="J237" t="s">
        <v>57</v>
      </c>
      <c r="K237" t="s">
        <v>3951</v>
      </c>
      <c r="L237" t="s">
        <v>82</v>
      </c>
      <c r="M237" t="s">
        <v>70</v>
      </c>
      <c r="O237" t="s">
        <v>11829</v>
      </c>
      <c r="P237" t="s">
        <v>59</v>
      </c>
      <c r="Q237" t="s">
        <v>70</v>
      </c>
      <c r="R237" t="s">
        <v>3951</v>
      </c>
      <c r="S237" t="s">
        <v>82</v>
      </c>
      <c r="T237" t="s">
        <v>57</v>
      </c>
      <c r="U237" t="s">
        <v>11830</v>
      </c>
      <c r="V237" t="s">
        <v>3952</v>
      </c>
      <c r="W237" t="s">
        <v>42</v>
      </c>
      <c r="Y237" t="s">
        <v>42</v>
      </c>
      <c r="Z237" t="s">
        <v>42</v>
      </c>
      <c r="AC237" t="s">
        <v>42</v>
      </c>
      <c r="AM237" t="s">
        <v>43</v>
      </c>
    </row>
    <row r="238" spans="1:39" x14ac:dyDescent="0.25">
      <c r="A238">
        <v>1281</v>
      </c>
      <c r="B238" t="s">
        <v>3955</v>
      </c>
      <c r="C238" s="5">
        <v>42915</v>
      </c>
      <c r="D238" s="1">
        <v>0</v>
      </c>
      <c r="E238">
        <v>65</v>
      </c>
      <c r="F238" t="s">
        <v>54</v>
      </c>
      <c r="G238" t="s">
        <v>55</v>
      </c>
      <c r="H238" t="s">
        <v>2091</v>
      </c>
      <c r="I238" t="s">
        <v>82</v>
      </c>
      <c r="J238" t="s">
        <v>57</v>
      </c>
      <c r="K238" t="s">
        <v>2091</v>
      </c>
      <c r="L238" t="s">
        <v>82</v>
      </c>
      <c r="M238" t="s">
        <v>70</v>
      </c>
      <c r="O238" t="s">
        <v>11831</v>
      </c>
      <c r="P238" t="s">
        <v>102</v>
      </c>
      <c r="Q238" t="s">
        <v>70</v>
      </c>
      <c r="R238" t="s">
        <v>2091</v>
      </c>
      <c r="S238" t="s">
        <v>82</v>
      </c>
      <c r="T238" t="s">
        <v>57</v>
      </c>
      <c r="U238" t="s">
        <v>11830</v>
      </c>
      <c r="V238" t="s">
        <v>3957</v>
      </c>
      <c r="AC238" t="s">
        <v>42</v>
      </c>
      <c r="AH238" t="s">
        <v>42</v>
      </c>
      <c r="AM238" t="s">
        <v>43</v>
      </c>
    </row>
    <row r="239" spans="1:39" x14ac:dyDescent="0.25">
      <c r="A239">
        <v>1292</v>
      </c>
      <c r="B239" t="s">
        <v>3980</v>
      </c>
      <c r="C239" s="5">
        <v>43015</v>
      </c>
      <c r="D239" s="1">
        <v>0</v>
      </c>
      <c r="E239">
        <v>36</v>
      </c>
      <c r="F239" t="s">
        <v>46</v>
      </c>
      <c r="G239" t="s">
        <v>55</v>
      </c>
      <c r="H239" t="s">
        <v>146</v>
      </c>
      <c r="I239" t="s">
        <v>49</v>
      </c>
      <c r="J239" t="s">
        <v>57</v>
      </c>
      <c r="K239" t="s">
        <v>146</v>
      </c>
      <c r="L239" t="s">
        <v>49</v>
      </c>
      <c r="M239" t="s">
        <v>70</v>
      </c>
      <c r="O239" t="s">
        <v>11831</v>
      </c>
      <c r="P239" t="s">
        <v>170</v>
      </c>
      <c r="Q239" t="s">
        <v>70</v>
      </c>
      <c r="R239" t="s">
        <v>146</v>
      </c>
      <c r="S239" t="s">
        <v>49</v>
      </c>
      <c r="T239" t="s">
        <v>57</v>
      </c>
      <c r="U239" t="s">
        <v>11830</v>
      </c>
      <c r="V239" t="s">
        <v>3981</v>
      </c>
      <c r="X239" t="s">
        <v>42</v>
      </c>
      <c r="Y239" t="s">
        <v>42</v>
      </c>
      <c r="Z239" t="s">
        <v>42</v>
      </c>
      <c r="AC239" t="s">
        <v>42</v>
      </c>
      <c r="AM239" t="s">
        <v>43</v>
      </c>
    </row>
    <row r="240" spans="1:39" x14ac:dyDescent="0.25">
      <c r="A240">
        <v>1296</v>
      </c>
      <c r="B240" t="s">
        <v>3988</v>
      </c>
      <c r="C240" s="5">
        <v>42871</v>
      </c>
      <c r="D240" s="1">
        <v>0</v>
      </c>
      <c r="E240">
        <v>41</v>
      </c>
      <c r="F240" t="s">
        <v>54</v>
      </c>
      <c r="G240" t="s">
        <v>55</v>
      </c>
      <c r="H240" t="s">
        <v>273</v>
      </c>
      <c r="I240" t="s">
        <v>202</v>
      </c>
      <c r="J240" t="s">
        <v>57</v>
      </c>
      <c r="K240" t="s">
        <v>273</v>
      </c>
      <c r="L240" t="s">
        <v>202</v>
      </c>
      <c r="M240" t="s">
        <v>70</v>
      </c>
      <c r="O240" t="s">
        <v>11831</v>
      </c>
      <c r="P240" t="s">
        <v>3989</v>
      </c>
      <c r="Q240" t="s">
        <v>70</v>
      </c>
      <c r="R240" t="s">
        <v>273</v>
      </c>
      <c r="S240" t="s">
        <v>202</v>
      </c>
      <c r="T240" t="s">
        <v>57</v>
      </c>
      <c r="U240" t="s">
        <v>11830</v>
      </c>
      <c r="V240" t="s">
        <v>3990</v>
      </c>
      <c r="AG240" t="s">
        <v>42</v>
      </c>
      <c r="AK240" t="s">
        <v>1324</v>
      </c>
      <c r="AM240" t="s">
        <v>43</v>
      </c>
    </row>
    <row r="241" spans="1:39" x14ac:dyDescent="0.25">
      <c r="A241">
        <v>1297</v>
      </c>
      <c r="B241" t="s">
        <v>3991</v>
      </c>
      <c r="C241" s="5">
        <v>42888</v>
      </c>
      <c r="D241" s="1">
        <v>0</v>
      </c>
      <c r="E241">
        <v>59</v>
      </c>
      <c r="F241" t="s">
        <v>46</v>
      </c>
      <c r="G241" t="s">
        <v>106</v>
      </c>
      <c r="H241" t="s">
        <v>82</v>
      </c>
      <c r="I241" t="s">
        <v>82</v>
      </c>
      <c r="J241" t="s">
        <v>57</v>
      </c>
      <c r="K241" t="s">
        <v>82</v>
      </c>
      <c r="L241" t="s">
        <v>82</v>
      </c>
      <c r="M241" t="s">
        <v>70</v>
      </c>
      <c r="O241" t="s">
        <v>11829</v>
      </c>
      <c r="P241" t="s">
        <v>166</v>
      </c>
      <c r="Q241" t="s">
        <v>70</v>
      </c>
      <c r="R241" t="s">
        <v>82</v>
      </c>
      <c r="S241" t="s">
        <v>82</v>
      </c>
      <c r="T241" t="s">
        <v>57</v>
      </c>
      <c r="U241" t="s">
        <v>11830</v>
      </c>
      <c r="V241" t="s">
        <v>1616</v>
      </c>
      <c r="X241" t="s">
        <v>42</v>
      </c>
      <c r="Y241" t="s">
        <v>42</v>
      </c>
      <c r="AM241" t="s">
        <v>43</v>
      </c>
    </row>
    <row r="242" spans="1:39" x14ac:dyDescent="0.25">
      <c r="A242">
        <v>1305</v>
      </c>
      <c r="B242" t="s">
        <v>4005</v>
      </c>
      <c r="C242" s="5">
        <v>42917</v>
      </c>
      <c r="D242" s="1">
        <v>0</v>
      </c>
      <c r="E242">
        <v>45</v>
      </c>
      <c r="F242" t="s">
        <v>46</v>
      </c>
      <c r="G242" t="s">
        <v>55</v>
      </c>
      <c r="H242" t="s">
        <v>422</v>
      </c>
      <c r="I242" t="s">
        <v>82</v>
      </c>
      <c r="J242" t="s">
        <v>57</v>
      </c>
      <c r="K242" t="s">
        <v>178</v>
      </c>
      <c r="L242" t="s">
        <v>82</v>
      </c>
      <c r="M242" t="s">
        <v>34</v>
      </c>
      <c r="N242" t="s">
        <v>4007</v>
      </c>
      <c r="O242" t="s">
        <v>11831</v>
      </c>
      <c r="P242" t="s">
        <v>170</v>
      </c>
      <c r="Q242" t="s">
        <v>210</v>
      </c>
      <c r="R242" t="s">
        <v>178</v>
      </c>
      <c r="S242" t="s">
        <v>82</v>
      </c>
      <c r="T242" t="s">
        <v>57</v>
      </c>
      <c r="U242" t="s">
        <v>11830</v>
      </c>
      <c r="V242" t="s">
        <v>2849</v>
      </c>
      <c r="X242" t="s">
        <v>42</v>
      </c>
      <c r="Y242" t="s">
        <v>42</v>
      </c>
      <c r="AC242" t="s">
        <v>42</v>
      </c>
      <c r="AM242" t="s">
        <v>43</v>
      </c>
    </row>
    <row r="243" spans="1:39" x14ac:dyDescent="0.25">
      <c r="A243">
        <v>1307</v>
      </c>
      <c r="B243" t="s">
        <v>4010</v>
      </c>
      <c r="C243" s="5">
        <v>42818</v>
      </c>
      <c r="D243" s="1">
        <v>0</v>
      </c>
      <c r="E243">
        <v>28</v>
      </c>
      <c r="F243" t="s">
        <v>46</v>
      </c>
      <c r="G243" t="s">
        <v>55</v>
      </c>
      <c r="H243" t="s">
        <v>208</v>
      </c>
      <c r="I243" t="s">
        <v>93</v>
      </c>
      <c r="J243" t="s">
        <v>57</v>
      </c>
      <c r="K243" t="s">
        <v>208</v>
      </c>
      <c r="L243" t="s">
        <v>93</v>
      </c>
      <c r="M243" t="s">
        <v>70</v>
      </c>
      <c r="O243" t="s">
        <v>11829</v>
      </c>
      <c r="P243" t="s">
        <v>59</v>
      </c>
      <c r="Q243" t="s">
        <v>70</v>
      </c>
      <c r="R243" t="s">
        <v>208</v>
      </c>
      <c r="S243" t="s">
        <v>93</v>
      </c>
      <c r="T243" t="s">
        <v>57</v>
      </c>
      <c r="U243" t="s">
        <v>11830</v>
      </c>
      <c r="V243" t="s">
        <v>1220</v>
      </c>
      <c r="W243" t="s">
        <v>42</v>
      </c>
      <c r="X243" t="s">
        <v>42</v>
      </c>
      <c r="AM243" t="s">
        <v>43</v>
      </c>
    </row>
    <row r="244" spans="1:39" x14ac:dyDescent="0.25">
      <c r="A244">
        <v>1309</v>
      </c>
      <c r="B244" t="s">
        <v>4014</v>
      </c>
      <c r="C244" s="5">
        <v>42819</v>
      </c>
      <c r="D244" s="1">
        <v>0</v>
      </c>
      <c r="E244">
        <v>57</v>
      </c>
      <c r="F244" t="s">
        <v>46</v>
      </c>
      <c r="G244" t="s">
        <v>55</v>
      </c>
      <c r="H244" t="s">
        <v>101</v>
      </c>
      <c r="I244" t="s">
        <v>101</v>
      </c>
      <c r="J244" t="s">
        <v>57</v>
      </c>
      <c r="K244" t="s">
        <v>101</v>
      </c>
      <c r="L244" t="s">
        <v>101</v>
      </c>
      <c r="M244" t="s">
        <v>50</v>
      </c>
      <c r="O244" t="s">
        <v>11829</v>
      </c>
      <c r="P244" t="s">
        <v>59</v>
      </c>
      <c r="Q244" t="s">
        <v>411</v>
      </c>
      <c r="R244" t="s">
        <v>101</v>
      </c>
      <c r="S244" t="s">
        <v>101</v>
      </c>
      <c r="T244" t="s">
        <v>57</v>
      </c>
      <c r="U244" t="s">
        <v>11830</v>
      </c>
      <c r="V244" t="s">
        <v>1316</v>
      </c>
      <c r="W244" t="s">
        <v>42</v>
      </c>
      <c r="X244" t="s">
        <v>42</v>
      </c>
      <c r="AC244" t="s">
        <v>42</v>
      </c>
      <c r="AM244" t="s">
        <v>43</v>
      </c>
    </row>
    <row r="245" spans="1:39" x14ac:dyDescent="0.25">
      <c r="A245">
        <v>1318</v>
      </c>
      <c r="B245" t="s">
        <v>4035</v>
      </c>
      <c r="C245" s="5">
        <v>42908</v>
      </c>
      <c r="D245" s="1">
        <v>0</v>
      </c>
      <c r="E245">
        <v>62</v>
      </c>
      <c r="F245" t="s">
        <v>46</v>
      </c>
      <c r="G245" t="s">
        <v>55</v>
      </c>
      <c r="H245" t="s">
        <v>201</v>
      </c>
      <c r="I245" t="s">
        <v>202</v>
      </c>
      <c r="J245" t="s">
        <v>57</v>
      </c>
      <c r="K245" t="s">
        <v>346</v>
      </c>
      <c r="L245" t="s">
        <v>93</v>
      </c>
      <c r="M245" t="s">
        <v>34</v>
      </c>
      <c r="N245" t="s">
        <v>4036</v>
      </c>
      <c r="O245" t="s">
        <v>11829</v>
      </c>
      <c r="P245" t="s">
        <v>59</v>
      </c>
      <c r="Q245" t="s">
        <v>110</v>
      </c>
      <c r="R245" t="s">
        <v>346</v>
      </c>
      <c r="S245" t="s">
        <v>93</v>
      </c>
      <c r="T245" t="s">
        <v>57</v>
      </c>
      <c r="U245" t="s">
        <v>11830</v>
      </c>
      <c r="V245" t="s">
        <v>4037</v>
      </c>
      <c r="W245" t="s">
        <v>42</v>
      </c>
      <c r="X245" t="s">
        <v>42</v>
      </c>
      <c r="Y245" t="s">
        <v>42</v>
      </c>
      <c r="AM245" t="s">
        <v>43</v>
      </c>
    </row>
    <row r="246" spans="1:39" x14ac:dyDescent="0.25">
      <c r="A246">
        <v>1323</v>
      </c>
      <c r="B246" t="s">
        <v>4045</v>
      </c>
      <c r="C246" s="5">
        <v>42959</v>
      </c>
      <c r="D246" s="1">
        <v>0</v>
      </c>
      <c r="E246">
        <v>23</v>
      </c>
      <c r="F246" t="s">
        <v>46</v>
      </c>
      <c r="G246" t="s">
        <v>106</v>
      </c>
      <c r="H246" t="s">
        <v>107</v>
      </c>
      <c r="I246" t="s">
        <v>49</v>
      </c>
      <c r="J246" t="s">
        <v>57</v>
      </c>
      <c r="K246" t="s">
        <v>146</v>
      </c>
      <c r="L246" t="s">
        <v>49</v>
      </c>
      <c r="M246" t="s">
        <v>50</v>
      </c>
      <c r="O246" t="s">
        <v>11833</v>
      </c>
      <c r="P246" t="s">
        <v>4047</v>
      </c>
      <c r="Q246" t="s">
        <v>70</v>
      </c>
      <c r="R246" t="s">
        <v>107</v>
      </c>
      <c r="S246" t="s">
        <v>49</v>
      </c>
      <c r="T246" t="s">
        <v>57</v>
      </c>
      <c r="U246" t="s">
        <v>11830</v>
      </c>
      <c r="V246" t="s">
        <v>4048</v>
      </c>
      <c r="Y246" t="s">
        <v>42</v>
      </c>
      <c r="AC246" t="s">
        <v>42</v>
      </c>
      <c r="AE246" t="s">
        <v>42</v>
      </c>
      <c r="AM246" t="s">
        <v>43</v>
      </c>
    </row>
    <row r="247" spans="1:39" x14ac:dyDescent="0.25">
      <c r="A247">
        <v>1327</v>
      </c>
      <c r="B247" t="s">
        <v>4059</v>
      </c>
      <c r="C247" s="5">
        <v>43065</v>
      </c>
      <c r="D247" s="1">
        <v>0</v>
      </c>
      <c r="E247">
        <v>38</v>
      </c>
      <c r="F247" t="s">
        <v>46</v>
      </c>
      <c r="G247" t="s">
        <v>55</v>
      </c>
      <c r="H247" t="s">
        <v>4061</v>
      </c>
      <c r="I247" t="s">
        <v>82</v>
      </c>
      <c r="J247" t="s">
        <v>57</v>
      </c>
      <c r="K247" t="s">
        <v>178</v>
      </c>
      <c r="L247" t="s">
        <v>82</v>
      </c>
      <c r="M247" t="s">
        <v>34</v>
      </c>
      <c r="N247" t="s">
        <v>1289</v>
      </c>
      <c r="O247" t="s">
        <v>11829</v>
      </c>
      <c r="P247" t="s">
        <v>59</v>
      </c>
      <c r="Q247" t="s">
        <v>34</v>
      </c>
      <c r="R247" t="s">
        <v>178</v>
      </c>
      <c r="S247" t="s">
        <v>82</v>
      </c>
      <c r="T247" t="s">
        <v>57</v>
      </c>
      <c r="U247" t="s">
        <v>11830</v>
      </c>
      <c r="V247" t="s">
        <v>4062</v>
      </c>
      <c r="X247" t="s">
        <v>42</v>
      </c>
      <c r="AC247" t="s">
        <v>42</v>
      </c>
      <c r="AF247" t="s">
        <v>42</v>
      </c>
      <c r="AM247" t="s">
        <v>43</v>
      </c>
    </row>
    <row r="248" spans="1:39" x14ac:dyDescent="0.25">
      <c r="A248">
        <v>1328</v>
      </c>
      <c r="B248" t="s">
        <v>4063</v>
      </c>
      <c r="C248" s="5">
        <v>42774</v>
      </c>
      <c r="D248" s="1">
        <v>0</v>
      </c>
      <c r="E248">
        <v>60</v>
      </c>
      <c r="F248" t="s">
        <v>46</v>
      </c>
      <c r="G248" t="s">
        <v>55</v>
      </c>
      <c r="H248" t="s">
        <v>503</v>
      </c>
      <c r="I248" t="s">
        <v>82</v>
      </c>
      <c r="J248" t="s">
        <v>57</v>
      </c>
      <c r="K248" t="s">
        <v>503</v>
      </c>
      <c r="L248" t="s">
        <v>82</v>
      </c>
      <c r="M248" t="s">
        <v>50</v>
      </c>
      <c r="O248" t="s">
        <v>11829</v>
      </c>
      <c r="P248" t="s">
        <v>166</v>
      </c>
      <c r="Q248" t="s">
        <v>70</v>
      </c>
      <c r="R248" t="s">
        <v>503</v>
      </c>
      <c r="S248" t="s">
        <v>82</v>
      </c>
      <c r="T248" t="s">
        <v>57</v>
      </c>
      <c r="U248" t="s">
        <v>11830</v>
      </c>
      <c r="V248" t="s">
        <v>873</v>
      </c>
      <c r="X248" t="s">
        <v>42</v>
      </c>
      <c r="AM248" t="s">
        <v>43</v>
      </c>
    </row>
    <row r="249" spans="1:39" x14ac:dyDescent="0.25">
      <c r="A249">
        <v>1330</v>
      </c>
      <c r="B249" t="s">
        <v>4066</v>
      </c>
      <c r="C249" s="5">
        <v>42805</v>
      </c>
      <c r="D249" s="1">
        <v>0</v>
      </c>
      <c r="E249">
        <v>45</v>
      </c>
      <c r="F249" t="s">
        <v>54</v>
      </c>
      <c r="G249" t="s">
        <v>55</v>
      </c>
      <c r="H249" t="s">
        <v>81</v>
      </c>
      <c r="I249" t="s">
        <v>82</v>
      </c>
      <c r="J249" t="s">
        <v>57</v>
      </c>
      <c r="K249" t="s">
        <v>81</v>
      </c>
      <c r="L249" t="s">
        <v>82</v>
      </c>
      <c r="M249" t="s">
        <v>70</v>
      </c>
      <c r="O249" t="s">
        <v>11831</v>
      </c>
      <c r="P249" t="s">
        <v>170</v>
      </c>
      <c r="Q249" t="s">
        <v>70</v>
      </c>
      <c r="R249" t="s">
        <v>81</v>
      </c>
      <c r="S249" t="s">
        <v>82</v>
      </c>
      <c r="T249" t="s">
        <v>57</v>
      </c>
      <c r="U249" t="s">
        <v>11830</v>
      </c>
      <c r="V249" t="s">
        <v>4067</v>
      </c>
      <c r="Y249" t="s">
        <v>42</v>
      </c>
      <c r="AE249" t="s">
        <v>42</v>
      </c>
      <c r="AM249" t="s">
        <v>43</v>
      </c>
    </row>
    <row r="250" spans="1:39" x14ac:dyDescent="0.25">
      <c r="A250">
        <v>1333</v>
      </c>
      <c r="B250" t="s">
        <v>4074</v>
      </c>
      <c r="C250" s="5">
        <v>43014</v>
      </c>
      <c r="D250" s="1">
        <v>0</v>
      </c>
      <c r="E250">
        <v>45</v>
      </c>
      <c r="F250" t="s">
        <v>46</v>
      </c>
      <c r="G250" t="s">
        <v>55</v>
      </c>
      <c r="H250" t="s">
        <v>2091</v>
      </c>
      <c r="I250" t="s">
        <v>82</v>
      </c>
      <c r="J250" t="s">
        <v>57</v>
      </c>
      <c r="K250" t="s">
        <v>2091</v>
      </c>
      <c r="L250" t="s">
        <v>82</v>
      </c>
      <c r="M250" t="s">
        <v>34</v>
      </c>
      <c r="N250" t="s">
        <v>4075</v>
      </c>
      <c r="O250" t="s">
        <v>11829</v>
      </c>
      <c r="P250" t="s">
        <v>59</v>
      </c>
      <c r="Q250" t="s">
        <v>110</v>
      </c>
      <c r="R250" t="s">
        <v>2091</v>
      </c>
      <c r="S250" t="s">
        <v>82</v>
      </c>
      <c r="T250" t="s">
        <v>57</v>
      </c>
      <c r="U250" t="s">
        <v>11830</v>
      </c>
      <c r="V250" t="s">
        <v>4076</v>
      </c>
      <c r="AC250" t="s">
        <v>42</v>
      </c>
      <c r="AM250" t="s">
        <v>43</v>
      </c>
    </row>
    <row r="251" spans="1:39" x14ac:dyDescent="0.25">
      <c r="A251">
        <v>1339</v>
      </c>
      <c r="B251" t="s">
        <v>4087</v>
      </c>
      <c r="C251" s="5">
        <v>42896</v>
      </c>
      <c r="D251" s="1">
        <v>0</v>
      </c>
      <c r="E251">
        <v>43</v>
      </c>
      <c r="F251" t="s">
        <v>46</v>
      </c>
      <c r="G251" t="s">
        <v>106</v>
      </c>
      <c r="H251" t="s">
        <v>107</v>
      </c>
      <c r="I251" t="s">
        <v>49</v>
      </c>
      <c r="J251" t="s">
        <v>57</v>
      </c>
      <c r="K251" t="s">
        <v>107</v>
      </c>
      <c r="L251" t="s">
        <v>49</v>
      </c>
      <c r="M251" t="s">
        <v>70</v>
      </c>
      <c r="O251" t="s">
        <v>11831</v>
      </c>
      <c r="P251" t="s">
        <v>350</v>
      </c>
      <c r="Q251" t="s">
        <v>70</v>
      </c>
      <c r="R251" t="s">
        <v>107</v>
      </c>
      <c r="S251" t="s">
        <v>49</v>
      </c>
      <c r="T251" t="s">
        <v>57</v>
      </c>
      <c r="U251" t="s">
        <v>11830</v>
      </c>
      <c r="V251" t="s">
        <v>4088</v>
      </c>
      <c r="W251" t="s">
        <v>42</v>
      </c>
      <c r="Y251" t="s">
        <v>42</v>
      </c>
      <c r="AK251" t="s">
        <v>607</v>
      </c>
      <c r="AM251" t="s">
        <v>43</v>
      </c>
    </row>
    <row r="252" spans="1:39" x14ac:dyDescent="0.25">
      <c r="A252">
        <v>1341</v>
      </c>
      <c r="B252" t="s">
        <v>4091</v>
      </c>
      <c r="C252" s="5">
        <v>42927</v>
      </c>
      <c r="D252" s="1">
        <v>0</v>
      </c>
      <c r="E252">
        <v>60</v>
      </c>
      <c r="F252" t="s">
        <v>46</v>
      </c>
      <c r="G252" t="s">
        <v>55</v>
      </c>
      <c r="H252" t="s">
        <v>93</v>
      </c>
      <c r="I252" t="s">
        <v>93</v>
      </c>
      <c r="J252" t="s">
        <v>57</v>
      </c>
      <c r="K252" t="s">
        <v>93</v>
      </c>
      <c r="L252" t="s">
        <v>93</v>
      </c>
      <c r="M252" t="s">
        <v>70</v>
      </c>
      <c r="O252" t="s">
        <v>11829</v>
      </c>
      <c r="P252" t="s">
        <v>59</v>
      </c>
      <c r="Q252" t="s">
        <v>70</v>
      </c>
      <c r="R252" t="s">
        <v>93</v>
      </c>
      <c r="S252" t="s">
        <v>93</v>
      </c>
      <c r="T252" t="s">
        <v>57</v>
      </c>
      <c r="U252" t="s">
        <v>11830</v>
      </c>
      <c r="V252" t="s">
        <v>4092</v>
      </c>
      <c r="W252" t="s">
        <v>42</v>
      </c>
      <c r="AK252" t="s">
        <v>1324</v>
      </c>
      <c r="AM252" t="s">
        <v>43</v>
      </c>
    </row>
    <row r="253" spans="1:39" x14ac:dyDescent="0.25">
      <c r="A253">
        <v>1346</v>
      </c>
      <c r="B253" t="s">
        <v>4105</v>
      </c>
      <c r="C253" s="5">
        <v>42778</v>
      </c>
      <c r="D253" s="1">
        <v>0</v>
      </c>
      <c r="E253">
        <v>29</v>
      </c>
      <c r="F253" t="s">
        <v>46</v>
      </c>
      <c r="G253" t="s">
        <v>106</v>
      </c>
      <c r="H253" t="s">
        <v>267</v>
      </c>
      <c r="I253" t="s">
        <v>142</v>
      </c>
      <c r="J253" t="s">
        <v>57</v>
      </c>
      <c r="K253" t="s">
        <v>267</v>
      </c>
      <c r="L253" t="s">
        <v>142</v>
      </c>
      <c r="M253" t="s">
        <v>50</v>
      </c>
      <c r="O253" t="s">
        <v>11829</v>
      </c>
      <c r="P253" t="s">
        <v>59</v>
      </c>
      <c r="Q253" t="s">
        <v>70</v>
      </c>
      <c r="R253" t="s">
        <v>267</v>
      </c>
      <c r="S253" t="s">
        <v>142</v>
      </c>
      <c r="T253" t="s">
        <v>57</v>
      </c>
      <c r="U253" t="s">
        <v>11830</v>
      </c>
      <c r="V253" t="s">
        <v>4106</v>
      </c>
      <c r="AA253" t="s">
        <v>42</v>
      </c>
      <c r="AE253" t="s">
        <v>42</v>
      </c>
      <c r="AM253" t="s">
        <v>43</v>
      </c>
    </row>
    <row r="254" spans="1:39" x14ac:dyDescent="0.25">
      <c r="A254">
        <v>1354</v>
      </c>
      <c r="B254" t="s">
        <v>4126</v>
      </c>
      <c r="C254" s="5">
        <v>43068</v>
      </c>
      <c r="D254" s="1">
        <v>0</v>
      </c>
      <c r="E254">
        <v>57</v>
      </c>
      <c r="F254" t="s">
        <v>54</v>
      </c>
      <c r="G254" t="s">
        <v>55</v>
      </c>
      <c r="H254" t="s">
        <v>496</v>
      </c>
      <c r="I254" t="s">
        <v>101</v>
      </c>
      <c r="J254" t="s">
        <v>57</v>
      </c>
      <c r="K254" t="s">
        <v>496</v>
      </c>
      <c r="L254" t="s">
        <v>101</v>
      </c>
      <c r="M254" t="s">
        <v>70</v>
      </c>
      <c r="O254" t="s">
        <v>11831</v>
      </c>
      <c r="P254" t="s">
        <v>1908</v>
      </c>
      <c r="Q254" t="s">
        <v>70</v>
      </c>
      <c r="R254" t="s">
        <v>496</v>
      </c>
      <c r="S254" t="s">
        <v>101</v>
      </c>
      <c r="T254" t="s">
        <v>57</v>
      </c>
      <c r="U254" t="s">
        <v>11830</v>
      </c>
      <c r="V254" t="s">
        <v>4128</v>
      </c>
      <c r="AA254" t="s">
        <v>42</v>
      </c>
      <c r="AE254" t="s">
        <v>42</v>
      </c>
      <c r="AF254" t="s">
        <v>42</v>
      </c>
      <c r="AM254" t="s">
        <v>43</v>
      </c>
    </row>
    <row r="255" spans="1:39" x14ac:dyDescent="0.25">
      <c r="A255">
        <v>1356</v>
      </c>
      <c r="B255" t="s">
        <v>4131</v>
      </c>
      <c r="C255" s="5">
        <v>42824</v>
      </c>
      <c r="D255" s="1">
        <v>0</v>
      </c>
      <c r="E255">
        <v>31</v>
      </c>
      <c r="F255" t="s">
        <v>46</v>
      </c>
      <c r="G255" t="s">
        <v>55</v>
      </c>
      <c r="H255" t="s">
        <v>1731</v>
      </c>
      <c r="I255" t="s">
        <v>93</v>
      </c>
      <c r="J255" t="s">
        <v>57</v>
      </c>
      <c r="K255" t="s">
        <v>93</v>
      </c>
      <c r="L255" t="s">
        <v>93</v>
      </c>
      <c r="M255" t="s">
        <v>34</v>
      </c>
      <c r="O255" t="s">
        <v>11831</v>
      </c>
      <c r="P255" t="s">
        <v>170</v>
      </c>
      <c r="Q255" t="s">
        <v>110</v>
      </c>
      <c r="R255" t="s">
        <v>93</v>
      </c>
      <c r="S255" t="s">
        <v>93</v>
      </c>
      <c r="T255" t="s">
        <v>57</v>
      </c>
      <c r="U255" t="s">
        <v>11830</v>
      </c>
      <c r="V255" t="s">
        <v>4132</v>
      </c>
      <c r="X255" t="s">
        <v>42</v>
      </c>
      <c r="AC255" t="s">
        <v>42</v>
      </c>
      <c r="AF255" t="s">
        <v>42</v>
      </c>
      <c r="AM255" t="s">
        <v>43</v>
      </c>
    </row>
    <row r="256" spans="1:39" x14ac:dyDescent="0.25">
      <c r="A256">
        <v>1362</v>
      </c>
      <c r="B256" t="s">
        <v>4144</v>
      </c>
      <c r="C256" s="5">
        <v>43096</v>
      </c>
      <c r="D256" s="1">
        <v>0</v>
      </c>
      <c r="E256">
        <v>46</v>
      </c>
      <c r="F256" t="s">
        <v>46</v>
      </c>
      <c r="G256" t="s">
        <v>55</v>
      </c>
      <c r="H256" t="s">
        <v>93</v>
      </c>
      <c r="I256" t="s">
        <v>93</v>
      </c>
      <c r="J256" t="s">
        <v>57</v>
      </c>
      <c r="K256" t="s">
        <v>165</v>
      </c>
      <c r="L256" t="s">
        <v>93</v>
      </c>
      <c r="M256" t="s">
        <v>50</v>
      </c>
      <c r="O256" t="s">
        <v>11829</v>
      </c>
      <c r="P256" t="s">
        <v>59</v>
      </c>
      <c r="Q256" t="s">
        <v>210</v>
      </c>
      <c r="R256" t="s">
        <v>132</v>
      </c>
      <c r="S256" t="s">
        <v>93</v>
      </c>
      <c r="T256" t="s">
        <v>57</v>
      </c>
      <c r="U256" t="s">
        <v>11830</v>
      </c>
      <c r="V256" t="s">
        <v>4145</v>
      </c>
      <c r="W256" t="s">
        <v>42</v>
      </c>
      <c r="X256" t="s">
        <v>42</v>
      </c>
      <c r="Y256" t="s">
        <v>42</v>
      </c>
      <c r="AM256" t="s">
        <v>43</v>
      </c>
    </row>
    <row r="257" spans="1:39" x14ac:dyDescent="0.25">
      <c r="A257">
        <v>1379</v>
      </c>
      <c r="B257" t="s">
        <v>4186</v>
      </c>
      <c r="C257" s="5">
        <v>43083</v>
      </c>
      <c r="D257" s="1">
        <v>0</v>
      </c>
      <c r="E257">
        <v>46</v>
      </c>
      <c r="F257" t="s">
        <v>46</v>
      </c>
      <c r="G257" t="s">
        <v>55</v>
      </c>
      <c r="H257" t="s">
        <v>341</v>
      </c>
      <c r="I257" t="s">
        <v>101</v>
      </c>
      <c r="J257" t="s">
        <v>57</v>
      </c>
      <c r="K257" t="s">
        <v>341</v>
      </c>
      <c r="L257" t="s">
        <v>101</v>
      </c>
      <c r="M257" t="s">
        <v>70</v>
      </c>
      <c r="O257" t="s">
        <v>11829</v>
      </c>
      <c r="P257" t="s">
        <v>59</v>
      </c>
      <c r="Q257" t="s">
        <v>70</v>
      </c>
      <c r="R257" t="s">
        <v>341</v>
      </c>
      <c r="S257" t="s">
        <v>101</v>
      </c>
      <c r="T257" t="s">
        <v>57</v>
      </c>
      <c r="U257" t="s">
        <v>11830</v>
      </c>
      <c r="V257" t="s">
        <v>2080</v>
      </c>
      <c r="Y257" t="s">
        <v>42</v>
      </c>
      <c r="AC257" t="s">
        <v>42</v>
      </c>
      <c r="AM257" t="s">
        <v>43</v>
      </c>
    </row>
    <row r="258" spans="1:39" x14ac:dyDescent="0.25">
      <c r="A258">
        <v>1387</v>
      </c>
      <c r="B258" t="s">
        <v>4199</v>
      </c>
      <c r="C258" s="5">
        <v>43092</v>
      </c>
      <c r="D258" s="1">
        <v>0</v>
      </c>
      <c r="E258">
        <v>32</v>
      </c>
      <c r="F258" t="s">
        <v>46</v>
      </c>
      <c r="G258" t="s">
        <v>55</v>
      </c>
      <c r="H258" t="s">
        <v>201</v>
      </c>
      <c r="I258" t="s">
        <v>202</v>
      </c>
      <c r="J258" t="s">
        <v>57</v>
      </c>
      <c r="K258" t="s">
        <v>201</v>
      </c>
      <c r="L258" t="s">
        <v>202</v>
      </c>
      <c r="M258" t="s">
        <v>70</v>
      </c>
      <c r="O258" t="s">
        <v>11829</v>
      </c>
      <c r="P258" t="s">
        <v>166</v>
      </c>
      <c r="Q258" t="s">
        <v>70</v>
      </c>
      <c r="R258" t="s">
        <v>201</v>
      </c>
      <c r="S258" t="s">
        <v>202</v>
      </c>
      <c r="T258" t="s">
        <v>57</v>
      </c>
      <c r="U258" t="s">
        <v>11830</v>
      </c>
      <c r="V258" t="s">
        <v>4200</v>
      </c>
      <c r="Y258" t="s">
        <v>42</v>
      </c>
      <c r="Z258" t="s">
        <v>42</v>
      </c>
      <c r="AC258" t="s">
        <v>42</v>
      </c>
      <c r="AM258" t="s">
        <v>43</v>
      </c>
    </row>
    <row r="259" spans="1:39" x14ac:dyDescent="0.25">
      <c r="A259">
        <v>1394</v>
      </c>
      <c r="B259" t="s">
        <v>4214</v>
      </c>
      <c r="C259" s="5">
        <v>42903</v>
      </c>
      <c r="D259" s="1">
        <v>0</v>
      </c>
      <c r="E259">
        <v>62</v>
      </c>
      <c r="F259" t="s">
        <v>46</v>
      </c>
      <c r="G259" t="s">
        <v>55</v>
      </c>
      <c r="H259" t="s">
        <v>4215</v>
      </c>
      <c r="I259" t="s">
        <v>251</v>
      </c>
      <c r="J259" t="s">
        <v>57</v>
      </c>
      <c r="K259" t="s">
        <v>362</v>
      </c>
      <c r="L259" t="s">
        <v>251</v>
      </c>
      <c r="M259" t="s">
        <v>50</v>
      </c>
      <c r="O259" t="s">
        <v>11829</v>
      </c>
      <c r="P259" t="s">
        <v>59</v>
      </c>
      <c r="Q259" t="s">
        <v>70</v>
      </c>
      <c r="R259" t="s">
        <v>4215</v>
      </c>
      <c r="S259" t="s">
        <v>251</v>
      </c>
      <c r="T259" t="s">
        <v>57</v>
      </c>
      <c r="U259" t="s">
        <v>11830</v>
      </c>
      <c r="V259" t="s">
        <v>4216</v>
      </c>
      <c r="Y259" t="s">
        <v>42</v>
      </c>
      <c r="AD259" t="s">
        <v>42</v>
      </c>
      <c r="AM259" t="s">
        <v>43</v>
      </c>
    </row>
    <row r="260" spans="1:39" x14ac:dyDescent="0.25">
      <c r="A260">
        <v>1400</v>
      </c>
      <c r="B260" t="s">
        <v>4228</v>
      </c>
      <c r="C260" s="5">
        <v>42860</v>
      </c>
      <c r="D260" s="1">
        <v>0</v>
      </c>
      <c r="E260">
        <v>46</v>
      </c>
      <c r="F260" t="s">
        <v>46</v>
      </c>
      <c r="G260" t="s">
        <v>55</v>
      </c>
      <c r="H260" t="s">
        <v>418</v>
      </c>
      <c r="I260" t="s">
        <v>93</v>
      </c>
      <c r="J260" t="s">
        <v>57</v>
      </c>
      <c r="K260" t="s">
        <v>93</v>
      </c>
      <c r="L260" t="s">
        <v>93</v>
      </c>
      <c r="M260" t="s">
        <v>50</v>
      </c>
      <c r="O260" t="s">
        <v>11829</v>
      </c>
      <c r="P260" t="s">
        <v>4229</v>
      </c>
      <c r="Q260" t="s">
        <v>70</v>
      </c>
      <c r="R260" t="s">
        <v>418</v>
      </c>
      <c r="S260" t="s">
        <v>93</v>
      </c>
      <c r="T260" t="s">
        <v>57</v>
      </c>
      <c r="U260" t="s">
        <v>11830</v>
      </c>
      <c r="V260" t="s">
        <v>4230</v>
      </c>
      <c r="AI260" t="s">
        <v>42</v>
      </c>
      <c r="AK260" t="s">
        <v>1528</v>
      </c>
      <c r="AM260" t="s">
        <v>43</v>
      </c>
    </row>
    <row r="261" spans="1:39" x14ac:dyDescent="0.25">
      <c r="A261">
        <v>1402</v>
      </c>
      <c r="B261" t="s">
        <v>4234</v>
      </c>
      <c r="C261" s="5">
        <v>42988</v>
      </c>
      <c r="D261" s="1">
        <v>0</v>
      </c>
      <c r="E261">
        <v>44</v>
      </c>
      <c r="F261" t="s">
        <v>46</v>
      </c>
      <c r="G261" t="s">
        <v>55</v>
      </c>
      <c r="H261" t="s">
        <v>208</v>
      </c>
      <c r="I261" t="s">
        <v>93</v>
      </c>
      <c r="J261" t="s">
        <v>57</v>
      </c>
      <c r="K261" t="s">
        <v>208</v>
      </c>
      <c r="L261" t="s">
        <v>93</v>
      </c>
      <c r="M261" t="s">
        <v>70</v>
      </c>
      <c r="O261" t="s">
        <v>11831</v>
      </c>
      <c r="P261" t="s">
        <v>350</v>
      </c>
      <c r="Q261" t="s">
        <v>70</v>
      </c>
      <c r="R261" t="s">
        <v>208</v>
      </c>
      <c r="S261" t="s">
        <v>93</v>
      </c>
      <c r="T261" t="s">
        <v>57</v>
      </c>
      <c r="U261" t="s">
        <v>11830</v>
      </c>
      <c r="V261" t="s">
        <v>4236</v>
      </c>
      <c r="W261" t="s">
        <v>42</v>
      </c>
      <c r="X261" t="s">
        <v>42</v>
      </c>
      <c r="Y261" t="s">
        <v>42</v>
      </c>
      <c r="AM261" t="s">
        <v>43</v>
      </c>
    </row>
    <row r="262" spans="1:39" x14ac:dyDescent="0.25">
      <c r="A262">
        <v>1408</v>
      </c>
      <c r="B262" t="s">
        <v>4247</v>
      </c>
      <c r="C262" s="5">
        <v>42941</v>
      </c>
      <c r="D262" s="1">
        <v>0</v>
      </c>
      <c r="E262">
        <v>28</v>
      </c>
      <c r="F262" t="s">
        <v>54</v>
      </c>
      <c r="G262" t="s">
        <v>55</v>
      </c>
      <c r="H262" t="s">
        <v>58</v>
      </c>
      <c r="I262" t="s">
        <v>49</v>
      </c>
      <c r="J262" t="s">
        <v>57</v>
      </c>
      <c r="K262" t="s">
        <v>58</v>
      </c>
      <c r="L262" t="s">
        <v>49</v>
      </c>
      <c r="M262" t="s">
        <v>50</v>
      </c>
      <c r="O262" t="s">
        <v>11829</v>
      </c>
      <c r="P262" t="s">
        <v>59</v>
      </c>
      <c r="Q262" t="s">
        <v>70</v>
      </c>
      <c r="R262" t="s">
        <v>58</v>
      </c>
      <c r="S262" t="s">
        <v>49</v>
      </c>
      <c r="T262" t="s">
        <v>57</v>
      </c>
      <c r="U262" t="s">
        <v>11830</v>
      </c>
      <c r="V262" t="s">
        <v>4249</v>
      </c>
      <c r="Y262" t="s">
        <v>42</v>
      </c>
      <c r="Z262" t="s">
        <v>42</v>
      </c>
      <c r="AM262" t="s">
        <v>43</v>
      </c>
    </row>
    <row r="263" spans="1:39" x14ac:dyDescent="0.25">
      <c r="A263">
        <v>1425</v>
      </c>
      <c r="B263" t="s">
        <v>4285</v>
      </c>
      <c r="C263" s="5">
        <v>42804</v>
      </c>
      <c r="D263" s="1">
        <v>0</v>
      </c>
      <c r="E263">
        <v>35</v>
      </c>
      <c r="F263" t="s">
        <v>54</v>
      </c>
      <c r="G263" t="s">
        <v>55</v>
      </c>
      <c r="H263" t="s">
        <v>136</v>
      </c>
      <c r="I263" t="s">
        <v>137</v>
      </c>
      <c r="J263" t="s">
        <v>57</v>
      </c>
      <c r="K263" t="s">
        <v>136</v>
      </c>
      <c r="L263" t="s">
        <v>137</v>
      </c>
      <c r="M263" t="s">
        <v>50</v>
      </c>
      <c r="O263" t="s">
        <v>11829</v>
      </c>
      <c r="P263" t="s">
        <v>59</v>
      </c>
      <c r="Q263" t="s">
        <v>171</v>
      </c>
      <c r="R263" t="s">
        <v>136</v>
      </c>
      <c r="S263" t="s">
        <v>137</v>
      </c>
      <c r="T263" t="s">
        <v>57</v>
      </c>
      <c r="U263" t="s">
        <v>11830</v>
      </c>
      <c r="V263" t="s">
        <v>4286</v>
      </c>
      <c r="X263" t="s">
        <v>42</v>
      </c>
      <c r="Y263" t="s">
        <v>42</v>
      </c>
      <c r="AM263" t="s">
        <v>43</v>
      </c>
    </row>
    <row r="264" spans="1:39" x14ac:dyDescent="0.25">
      <c r="A264">
        <v>1434</v>
      </c>
      <c r="B264" t="s">
        <v>4308</v>
      </c>
      <c r="C264" s="5">
        <v>43002</v>
      </c>
      <c r="D264" s="1">
        <v>0</v>
      </c>
      <c r="E264">
        <v>46</v>
      </c>
      <c r="F264" t="s">
        <v>46</v>
      </c>
      <c r="G264" t="s">
        <v>55</v>
      </c>
      <c r="H264" t="s">
        <v>58</v>
      </c>
      <c r="I264" t="s">
        <v>49</v>
      </c>
      <c r="J264" t="s">
        <v>57</v>
      </c>
      <c r="K264" t="s">
        <v>58</v>
      </c>
      <c r="L264" t="s">
        <v>49</v>
      </c>
      <c r="M264" t="s">
        <v>50</v>
      </c>
      <c r="O264" t="s">
        <v>11829</v>
      </c>
      <c r="P264" t="s">
        <v>166</v>
      </c>
      <c r="Q264" t="s">
        <v>70</v>
      </c>
      <c r="R264" t="s">
        <v>58</v>
      </c>
      <c r="S264" t="s">
        <v>49</v>
      </c>
      <c r="T264" t="s">
        <v>57</v>
      </c>
      <c r="U264" t="s">
        <v>11830</v>
      </c>
      <c r="V264" t="s">
        <v>4309</v>
      </c>
      <c r="W264" t="s">
        <v>42</v>
      </c>
      <c r="X264" t="s">
        <v>42</v>
      </c>
      <c r="Y264" t="s">
        <v>42</v>
      </c>
      <c r="Z264" t="s">
        <v>42</v>
      </c>
      <c r="AE264" t="s">
        <v>42</v>
      </c>
      <c r="AK264" t="s">
        <v>1324</v>
      </c>
      <c r="AM264" t="s">
        <v>43</v>
      </c>
    </row>
    <row r="265" spans="1:39" x14ac:dyDescent="0.25">
      <c r="A265">
        <v>1436</v>
      </c>
      <c r="B265" t="s">
        <v>4312</v>
      </c>
      <c r="C265" s="5">
        <v>42957</v>
      </c>
      <c r="D265" s="1">
        <v>0</v>
      </c>
      <c r="E265">
        <v>21</v>
      </c>
      <c r="F265" t="s">
        <v>46</v>
      </c>
      <c r="G265" t="s">
        <v>345</v>
      </c>
      <c r="H265" t="s">
        <v>3293</v>
      </c>
      <c r="I265" t="s">
        <v>93</v>
      </c>
      <c r="J265" t="s">
        <v>57</v>
      </c>
      <c r="K265" t="s">
        <v>3293</v>
      </c>
      <c r="L265" t="s">
        <v>93</v>
      </c>
      <c r="M265" t="s">
        <v>70</v>
      </c>
      <c r="O265" t="s">
        <v>11829</v>
      </c>
      <c r="P265" t="s">
        <v>59</v>
      </c>
      <c r="Q265" t="s">
        <v>70</v>
      </c>
      <c r="R265" t="s">
        <v>3293</v>
      </c>
      <c r="S265" t="s">
        <v>93</v>
      </c>
      <c r="T265" t="s">
        <v>57</v>
      </c>
      <c r="U265" t="s">
        <v>11830</v>
      </c>
      <c r="V265" t="s">
        <v>4313</v>
      </c>
      <c r="W265" t="s">
        <v>42</v>
      </c>
      <c r="X265" t="s">
        <v>42</v>
      </c>
      <c r="Y265" t="s">
        <v>42</v>
      </c>
      <c r="AC265" t="s">
        <v>42</v>
      </c>
      <c r="AM265" t="s">
        <v>43</v>
      </c>
    </row>
    <row r="266" spans="1:39" x14ac:dyDescent="0.25">
      <c r="A266">
        <v>1443</v>
      </c>
      <c r="B266" t="s">
        <v>4332</v>
      </c>
      <c r="C266" s="5">
        <v>43060</v>
      </c>
      <c r="D266" s="1">
        <v>0</v>
      </c>
      <c r="E266">
        <v>31</v>
      </c>
      <c r="F266" t="s">
        <v>46</v>
      </c>
      <c r="G266" t="s">
        <v>55</v>
      </c>
      <c r="H266" t="s">
        <v>192</v>
      </c>
      <c r="I266" t="s">
        <v>82</v>
      </c>
      <c r="J266" t="s">
        <v>57</v>
      </c>
      <c r="K266" t="s">
        <v>192</v>
      </c>
      <c r="L266" t="s">
        <v>82</v>
      </c>
      <c r="M266" t="s">
        <v>70</v>
      </c>
      <c r="O266" t="s">
        <v>11831</v>
      </c>
      <c r="P266" t="s">
        <v>350</v>
      </c>
      <c r="Q266" t="s">
        <v>70</v>
      </c>
      <c r="R266" t="s">
        <v>192</v>
      </c>
      <c r="S266" t="s">
        <v>82</v>
      </c>
      <c r="T266" t="s">
        <v>57</v>
      </c>
      <c r="U266" t="s">
        <v>11830</v>
      </c>
      <c r="V266" t="s">
        <v>4333</v>
      </c>
      <c r="Y266" t="s">
        <v>42</v>
      </c>
      <c r="AE266" t="s">
        <v>42</v>
      </c>
      <c r="AM266" t="s">
        <v>43</v>
      </c>
    </row>
    <row r="267" spans="1:39" x14ac:dyDescent="0.25">
      <c r="A267">
        <v>1446</v>
      </c>
      <c r="B267" t="s">
        <v>4339</v>
      </c>
      <c r="C267" s="5">
        <v>42919</v>
      </c>
      <c r="D267" s="1">
        <v>0</v>
      </c>
      <c r="E267">
        <v>27</v>
      </c>
      <c r="F267" t="s">
        <v>46</v>
      </c>
      <c r="G267" t="s">
        <v>55</v>
      </c>
      <c r="H267" t="s">
        <v>422</v>
      </c>
      <c r="I267" t="s">
        <v>82</v>
      </c>
      <c r="J267" t="s">
        <v>57</v>
      </c>
      <c r="K267" t="s">
        <v>422</v>
      </c>
      <c r="L267" t="s">
        <v>82</v>
      </c>
      <c r="M267" t="s">
        <v>70</v>
      </c>
      <c r="O267" t="s">
        <v>11829</v>
      </c>
      <c r="P267" t="s">
        <v>59</v>
      </c>
      <c r="Q267" t="s">
        <v>70</v>
      </c>
      <c r="R267" t="s">
        <v>422</v>
      </c>
      <c r="S267" t="s">
        <v>82</v>
      </c>
      <c r="T267" t="s">
        <v>57</v>
      </c>
      <c r="U267" t="s">
        <v>11830</v>
      </c>
      <c r="V267" t="s">
        <v>4340</v>
      </c>
      <c r="W267" t="s">
        <v>42</v>
      </c>
      <c r="X267" t="s">
        <v>42</v>
      </c>
      <c r="AM267" t="s">
        <v>43</v>
      </c>
    </row>
    <row r="268" spans="1:39" x14ac:dyDescent="0.25">
      <c r="A268">
        <v>1453</v>
      </c>
      <c r="B268" t="s">
        <v>4355</v>
      </c>
      <c r="C268" s="5">
        <v>43019</v>
      </c>
      <c r="D268" s="1">
        <v>0</v>
      </c>
      <c r="E268">
        <v>34</v>
      </c>
      <c r="F268" t="s">
        <v>46</v>
      </c>
      <c r="G268" t="s">
        <v>106</v>
      </c>
      <c r="H268" t="s">
        <v>146</v>
      </c>
      <c r="I268" t="s">
        <v>49</v>
      </c>
      <c r="J268" t="s">
        <v>57</v>
      </c>
      <c r="K268" t="s">
        <v>146</v>
      </c>
      <c r="L268" t="s">
        <v>49</v>
      </c>
      <c r="M268" t="s">
        <v>50</v>
      </c>
      <c r="O268" t="s">
        <v>11829</v>
      </c>
      <c r="P268" t="s">
        <v>166</v>
      </c>
      <c r="Q268" t="s">
        <v>411</v>
      </c>
      <c r="R268" t="s">
        <v>146</v>
      </c>
      <c r="S268" t="s">
        <v>49</v>
      </c>
      <c r="T268" t="s">
        <v>57</v>
      </c>
      <c r="U268" t="s">
        <v>11830</v>
      </c>
      <c r="V268" t="s">
        <v>1082</v>
      </c>
      <c r="Y268" t="s">
        <v>42</v>
      </c>
      <c r="AM268" t="s">
        <v>43</v>
      </c>
    </row>
    <row r="269" spans="1:39" x14ac:dyDescent="0.25">
      <c r="A269">
        <v>1489</v>
      </c>
      <c r="B269" t="s">
        <v>4438</v>
      </c>
      <c r="C269" s="5">
        <v>42920</v>
      </c>
      <c r="D269" s="1">
        <v>0</v>
      </c>
      <c r="E269">
        <v>48</v>
      </c>
      <c r="F269" t="s">
        <v>54</v>
      </c>
      <c r="G269" t="s">
        <v>55</v>
      </c>
      <c r="H269" t="s">
        <v>1337</v>
      </c>
      <c r="I269" t="s">
        <v>93</v>
      </c>
      <c r="J269" t="s">
        <v>57</v>
      </c>
      <c r="K269" t="s">
        <v>1337</v>
      </c>
      <c r="L269" t="s">
        <v>93</v>
      </c>
      <c r="M269" t="s">
        <v>70</v>
      </c>
      <c r="O269" t="s">
        <v>11831</v>
      </c>
      <c r="P269" t="s">
        <v>1042</v>
      </c>
      <c r="Q269" t="s">
        <v>70</v>
      </c>
      <c r="R269" t="s">
        <v>1337</v>
      </c>
      <c r="S269" t="s">
        <v>93</v>
      </c>
      <c r="T269" t="s">
        <v>57</v>
      </c>
      <c r="U269" t="s">
        <v>11830</v>
      </c>
      <c r="V269" t="s">
        <v>4439</v>
      </c>
      <c r="AE269" t="s">
        <v>42</v>
      </c>
      <c r="AI269" t="s">
        <v>42</v>
      </c>
      <c r="AJ269" t="s">
        <v>42</v>
      </c>
      <c r="AM269" t="s">
        <v>43</v>
      </c>
    </row>
    <row r="270" spans="1:39" x14ac:dyDescent="0.25">
      <c r="A270">
        <v>1492</v>
      </c>
      <c r="B270" t="s">
        <v>4444</v>
      </c>
      <c r="C270" s="5">
        <v>42965</v>
      </c>
      <c r="D270" s="1">
        <v>0</v>
      </c>
      <c r="E270">
        <v>56</v>
      </c>
      <c r="F270" t="s">
        <v>54</v>
      </c>
      <c r="G270" t="s">
        <v>106</v>
      </c>
      <c r="H270" t="s">
        <v>93</v>
      </c>
      <c r="I270" t="s">
        <v>93</v>
      </c>
      <c r="J270" t="s">
        <v>57</v>
      </c>
      <c r="K270" t="s">
        <v>93</v>
      </c>
      <c r="L270" t="s">
        <v>93</v>
      </c>
      <c r="M270" t="s">
        <v>70</v>
      </c>
      <c r="O270" t="s">
        <v>11831</v>
      </c>
      <c r="P270" t="s">
        <v>102</v>
      </c>
      <c r="Q270" t="s">
        <v>70</v>
      </c>
      <c r="R270" t="s">
        <v>93</v>
      </c>
      <c r="S270" t="s">
        <v>93</v>
      </c>
      <c r="T270" t="s">
        <v>57</v>
      </c>
      <c r="U270" t="s">
        <v>11830</v>
      </c>
      <c r="V270" t="s">
        <v>4445</v>
      </c>
      <c r="AE270" t="s">
        <v>42</v>
      </c>
      <c r="AF270" t="s">
        <v>42</v>
      </c>
      <c r="AM270" t="s">
        <v>43</v>
      </c>
    </row>
    <row r="271" spans="1:39" x14ac:dyDescent="0.25">
      <c r="A271">
        <v>1501</v>
      </c>
      <c r="B271" t="s">
        <v>4470</v>
      </c>
      <c r="C271" s="5">
        <v>42798</v>
      </c>
      <c r="D271" s="1">
        <v>0</v>
      </c>
      <c r="E271">
        <v>54</v>
      </c>
      <c r="F271" t="s">
        <v>54</v>
      </c>
      <c r="G271" t="s">
        <v>55</v>
      </c>
      <c r="H271" t="s">
        <v>4472</v>
      </c>
      <c r="I271" t="s">
        <v>202</v>
      </c>
      <c r="J271" t="s">
        <v>57</v>
      </c>
      <c r="K271" t="s">
        <v>4472</v>
      </c>
      <c r="L271" t="s">
        <v>202</v>
      </c>
      <c r="M271" t="s">
        <v>70</v>
      </c>
      <c r="O271" t="s">
        <v>11829</v>
      </c>
      <c r="P271" t="s">
        <v>59</v>
      </c>
      <c r="Q271" t="s">
        <v>70</v>
      </c>
      <c r="R271" t="s">
        <v>4472</v>
      </c>
      <c r="S271" t="s">
        <v>202</v>
      </c>
      <c r="T271" t="s">
        <v>57</v>
      </c>
      <c r="U271" t="s">
        <v>11830</v>
      </c>
      <c r="V271" t="s">
        <v>4473</v>
      </c>
      <c r="AA271" t="s">
        <v>42</v>
      </c>
      <c r="AC271" t="s">
        <v>42</v>
      </c>
      <c r="AE271" t="s">
        <v>42</v>
      </c>
      <c r="AM271" t="s">
        <v>43</v>
      </c>
    </row>
    <row r="272" spans="1:39" x14ac:dyDescent="0.25">
      <c r="A272">
        <v>1502</v>
      </c>
      <c r="B272" t="s">
        <v>4474</v>
      </c>
      <c r="C272" s="5">
        <v>42742</v>
      </c>
      <c r="D272" s="1">
        <v>0</v>
      </c>
      <c r="E272">
        <v>48</v>
      </c>
      <c r="F272" t="s">
        <v>46</v>
      </c>
      <c r="G272" t="s">
        <v>55</v>
      </c>
      <c r="H272" t="s">
        <v>136</v>
      </c>
      <c r="I272" t="s">
        <v>137</v>
      </c>
      <c r="J272" t="s">
        <v>57</v>
      </c>
      <c r="K272" t="s">
        <v>136</v>
      </c>
      <c r="L272" t="s">
        <v>137</v>
      </c>
      <c r="M272" t="s">
        <v>70</v>
      </c>
      <c r="O272" t="s">
        <v>11831</v>
      </c>
      <c r="P272" t="s">
        <v>170</v>
      </c>
      <c r="Q272" t="s">
        <v>70</v>
      </c>
      <c r="R272" t="s">
        <v>136</v>
      </c>
      <c r="S272" t="s">
        <v>137</v>
      </c>
      <c r="T272" t="s">
        <v>57</v>
      </c>
      <c r="U272" t="s">
        <v>11830</v>
      </c>
      <c r="V272" t="s">
        <v>4476</v>
      </c>
      <c r="Y272" t="s">
        <v>42</v>
      </c>
      <c r="Z272" t="s">
        <v>42</v>
      </c>
      <c r="AE272" t="s">
        <v>42</v>
      </c>
      <c r="AM272" t="s">
        <v>43</v>
      </c>
    </row>
    <row r="273" spans="1:39" x14ac:dyDescent="0.25">
      <c r="A273">
        <v>1503</v>
      </c>
      <c r="B273" t="s">
        <v>4477</v>
      </c>
      <c r="C273" s="5">
        <v>42797</v>
      </c>
      <c r="D273" s="1">
        <v>0</v>
      </c>
      <c r="E273">
        <v>39</v>
      </c>
      <c r="F273" t="s">
        <v>54</v>
      </c>
      <c r="G273" t="s">
        <v>55</v>
      </c>
      <c r="H273" t="s">
        <v>422</v>
      </c>
      <c r="I273" t="s">
        <v>82</v>
      </c>
      <c r="J273" t="s">
        <v>57</v>
      </c>
      <c r="K273" t="s">
        <v>422</v>
      </c>
      <c r="L273" t="s">
        <v>82</v>
      </c>
      <c r="M273" t="s">
        <v>70</v>
      </c>
      <c r="O273" t="s">
        <v>11829</v>
      </c>
      <c r="P273" t="s">
        <v>59</v>
      </c>
      <c r="Q273" t="s">
        <v>70</v>
      </c>
      <c r="R273" t="s">
        <v>422</v>
      </c>
      <c r="S273" t="s">
        <v>82</v>
      </c>
      <c r="T273" t="s">
        <v>57</v>
      </c>
      <c r="U273" t="s">
        <v>11830</v>
      </c>
      <c r="V273" t="s">
        <v>4478</v>
      </c>
      <c r="W273" t="s">
        <v>42</v>
      </c>
      <c r="Y273" t="s">
        <v>42</v>
      </c>
      <c r="AC273" t="s">
        <v>42</v>
      </c>
      <c r="AM273" t="s">
        <v>43</v>
      </c>
    </row>
    <row r="274" spans="1:39" x14ac:dyDescent="0.25">
      <c r="A274">
        <v>1509</v>
      </c>
      <c r="B274" t="s">
        <v>4491</v>
      </c>
      <c r="C274" s="5">
        <v>43027</v>
      </c>
      <c r="D274" s="1">
        <v>0</v>
      </c>
      <c r="E274">
        <v>58</v>
      </c>
      <c r="F274" t="s">
        <v>54</v>
      </c>
      <c r="G274" t="s">
        <v>55</v>
      </c>
      <c r="H274" t="s">
        <v>525</v>
      </c>
      <c r="I274" t="s">
        <v>93</v>
      </c>
      <c r="J274" t="s">
        <v>57</v>
      </c>
      <c r="K274" t="s">
        <v>93</v>
      </c>
      <c r="L274" t="s">
        <v>93</v>
      </c>
      <c r="M274" t="s">
        <v>50</v>
      </c>
      <c r="O274" t="s">
        <v>11829</v>
      </c>
      <c r="P274" t="s">
        <v>4492</v>
      </c>
      <c r="Q274" t="s">
        <v>110</v>
      </c>
      <c r="R274" t="s">
        <v>525</v>
      </c>
      <c r="S274" t="s">
        <v>93</v>
      </c>
      <c r="T274" t="s">
        <v>57</v>
      </c>
      <c r="U274" t="s">
        <v>11832</v>
      </c>
      <c r="V274" t="s">
        <v>4493</v>
      </c>
      <c r="Y274" t="s">
        <v>42</v>
      </c>
      <c r="AH274" t="s">
        <v>42</v>
      </c>
      <c r="AM274" t="s">
        <v>43</v>
      </c>
    </row>
    <row r="275" spans="1:39" x14ac:dyDescent="0.25">
      <c r="A275">
        <v>1516</v>
      </c>
      <c r="B275" t="s">
        <v>4511</v>
      </c>
      <c r="C275" s="5">
        <v>42771</v>
      </c>
      <c r="D275" s="1">
        <v>0</v>
      </c>
      <c r="E275">
        <v>56</v>
      </c>
      <c r="F275" t="s">
        <v>54</v>
      </c>
      <c r="G275" t="s">
        <v>47</v>
      </c>
      <c r="H275" t="s">
        <v>48</v>
      </c>
      <c r="I275" t="s">
        <v>49</v>
      </c>
      <c r="J275" t="s">
        <v>57</v>
      </c>
      <c r="K275" t="s">
        <v>48</v>
      </c>
      <c r="L275" t="s">
        <v>49</v>
      </c>
      <c r="M275" t="s">
        <v>70</v>
      </c>
      <c r="O275" t="s">
        <v>11829</v>
      </c>
      <c r="P275" t="s">
        <v>59</v>
      </c>
      <c r="Q275" t="s">
        <v>70</v>
      </c>
      <c r="R275" t="s">
        <v>48</v>
      </c>
      <c r="S275" t="s">
        <v>49</v>
      </c>
      <c r="T275" t="s">
        <v>57</v>
      </c>
      <c r="U275" t="s">
        <v>11830</v>
      </c>
      <c r="V275" t="s">
        <v>873</v>
      </c>
      <c r="X275" t="s">
        <v>42</v>
      </c>
      <c r="AM275" t="s">
        <v>43</v>
      </c>
    </row>
    <row r="276" spans="1:39" x14ac:dyDescent="0.25">
      <c r="A276">
        <v>1519</v>
      </c>
      <c r="B276" t="s">
        <v>4516</v>
      </c>
      <c r="C276" s="5">
        <v>42765</v>
      </c>
      <c r="D276" s="1">
        <v>0</v>
      </c>
      <c r="E276">
        <v>36</v>
      </c>
      <c r="F276" t="s">
        <v>46</v>
      </c>
      <c r="G276" t="s">
        <v>55</v>
      </c>
      <c r="H276" t="s">
        <v>2091</v>
      </c>
      <c r="I276" t="s">
        <v>82</v>
      </c>
      <c r="J276" t="s">
        <v>57</v>
      </c>
      <c r="K276" t="s">
        <v>2091</v>
      </c>
      <c r="L276" t="s">
        <v>82</v>
      </c>
      <c r="M276" t="s">
        <v>70</v>
      </c>
      <c r="O276" t="s">
        <v>11831</v>
      </c>
      <c r="P276" t="s">
        <v>170</v>
      </c>
      <c r="Q276" t="s">
        <v>70</v>
      </c>
      <c r="R276" t="s">
        <v>2091</v>
      </c>
      <c r="S276" t="s">
        <v>82</v>
      </c>
      <c r="T276" t="s">
        <v>57</v>
      </c>
      <c r="U276" t="s">
        <v>11830</v>
      </c>
      <c r="V276" t="s">
        <v>4518</v>
      </c>
      <c r="W276" t="s">
        <v>42</v>
      </c>
      <c r="X276" t="s">
        <v>42</v>
      </c>
      <c r="Y276" t="s">
        <v>42</v>
      </c>
      <c r="AC276" t="s">
        <v>42</v>
      </c>
      <c r="AE276" t="s">
        <v>42</v>
      </c>
      <c r="AM276" t="s">
        <v>43</v>
      </c>
    </row>
    <row r="277" spans="1:39" x14ac:dyDescent="0.25">
      <c r="A277">
        <v>1527</v>
      </c>
      <c r="B277" t="s">
        <v>4535</v>
      </c>
      <c r="C277" s="5">
        <v>42997</v>
      </c>
      <c r="D277" s="1">
        <v>0</v>
      </c>
      <c r="E277">
        <v>62</v>
      </c>
      <c r="F277" t="s">
        <v>54</v>
      </c>
      <c r="G277" t="s">
        <v>55</v>
      </c>
      <c r="H277" t="s">
        <v>2091</v>
      </c>
      <c r="I277" t="s">
        <v>82</v>
      </c>
      <c r="J277" t="s">
        <v>57</v>
      </c>
      <c r="K277" t="s">
        <v>2091</v>
      </c>
      <c r="L277" t="s">
        <v>82</v>
      </c>
      <c r="M277" t="s">
        <v>70</v>
      </c>
      <c r="O277" t="s">
        <v>11831</v>
      </c>
      <c r="P277" t="s">
        <v>2042</v>
      </c>
      <c r="Q277" t="s">
        <v>70</v>
      </c>
      <c r="R277" t="s">
        <v>2091</v>
      </c>
      <c r="S277" t="s">
        <v>82</v>
      </c>
      <c r="T277" t="s">
        <v>57</v>
      </c>
      <c r="U277" t="s">
        <v>11830</v>
      </c>
      <c r="V277" t="s">
        <v>4537</v>
      </c>
      <c r="AE277" t="s">
        <v>42</v>
      </c>
      <c r="AH277" t="s">
        <v>42</v>
      </c>
      <c r="AM277" t="s">
        <v>43</v>
      </c>
    </row>
    <row r="278" spans="1:39" x14ac:dyDescent="0.25">
      <c r="A278">
        <v>1535</v>
      </c>
      <c r="B278" t="s">
        <v>4556</v>
      </c>
      <c r="C278" s="5">
        <v>42995</v>
      </c>
      <c r="D278" s="1">
        <v>0</v>
      </c>
      <c r="E278">
        <v>50</v>
      </c>
      <c r="F278" t="s">
        <v>46</v>
      </c>
      <c r="G278" t="s">
        <v>55</v>
      </c>
      <c r="H278" t="s">
        <v>525</v>
      </c>
      <c r="I278" t="s">
        <v>93</v>
      </c>
      <c r="J278" t="s">
        <v>57</v>
      </c>
      <c r="K278" t="s">
        <v>525</v>
      </c>
      <c r="L278" t="s">
        <v>93</v>
      </c>
      <c r="M278" t="s">
        <v>70</v>
      </c>
      <c r="O278" t="s">
        <v>11833</v>
      </c>
      <c r="P278" t="s">
        <v>3475</v>
      </c>
      <c r="Q278" t="s">
        <v>70</v>
      </c>
      <c r="R278" t="s">
        <v>525</v>
      </c>
      <c r="S278" t="s">
        <v>93</v>
      </c>
      <c r="T278" t="s">
        <v>57</v>
      </c>
      <c r="U278" t="s">
        <v>11830</v>
      </c>
      <c r="V278" t="s">
        <v>2540</v>
      </c>
      <c r="Y278" t="s">
        <v>42</v>
      </c>
      <c r="AC278" t="s">
        <v>42</v>
      </c>
      <c r="AM278" t="s">
        <v>43</v>
      </c>
    </row>
    <row r="279" spans="1:39" x14ac:dyDescent="0.25">
      <c r="A279">
        <v>1541</v>
      </c>
      <c r="B279" t="s">
        <v>4565</v>
      </c>
      <c r="C279" s="5">
        <v>42800</v>
      </c>
      <c r="D279" s="1">
        <v>0</v>
      </c>
      <c r="E279">
        <v>36</v>
      </c>
      <c r="F279" t="s">
        <v>46</v>
      </c>
      <c r="G279" t="s">
        <v>55</v>
      </c>
      <c r="H279" t="s">
        <v>624</v>
      </c>
      <c r="I279" t="s">
        <v>93</v>
      </c>
      <c r="J279" t="s">
        <v>57</v>
      </c>
      <c r="K279" t="s">
        <v>624</v>
      </c>
      <c r="L279" t="s">
        <v>93</v>
      </c>
      <c r="M279" t="s">
        <v>70</v>
      </c>
      <c r="O279" t="s">
        <v>11829</v>
      </c>
      <c r="P279" t="s">
        <v>456</v>
      </c>
      <c r="Q279" t="s">
        <v>70</v>
      </c>
      <c r="R279" t="s">
        <v>624</v>
      </c>
      <c r="S279" t="s">
        <v>93</v>
      </c>
      <c r="T279" t="s">
        <v>57</v>
      </c>
      <c r="U279" t="s">
        <v>11830</v>
      </c>
      <c r="V279" t="s">
        <v>4566</v>
      </c>
      <c r="W279" t="s">
        <v>42</v>
      </c>
      <c r="X279" t="s">
        <v>42</v>
      </c>
      <c r="Y279" t="s">
        <v>42</v>
      </c>
      <c r="AE279" t="s">
        <v>42</v>
      </c>
      <c r="AF279" t="s">
        <v>42</v>
      </c>
      <c r="AM279" t="s">
        <v>43</v>
      </c>
    </row>
    <row r="280" spans="1:39" x14ac:dyDescent="0.25">
      <c r="A280">
        <v>1547</v>
      </c>
      <c r="B280" t="s">
        <v>4578</v>
      </c>
      <c r="C280" s="5">
        <v>42966</v>
      </c>
      <c r="D280" s="1">
        <v>0</v>
      </c>
      <c r="E280">
        <v>42</v>
      </c>
      <c r="F280" t="s">
        <v>46</v>
      </c>
      <c r="G280" t="s">
        <v>55</v>
      </c>
      <c r="H280" t="s">
        <v>151</v>
      </c>
      <c r="I280" t="s">
        <v>93</v>
      </c>
      <c r="J280" t="s">
        <v>57</v>
      </c>
      <c r="K280" t="s">
        <v>151</v>
      </c>
      <c r="L280" t="s">
        <v>93</v>
      </c>
      <c r="M280" t="s">
        <v>70</v>
      </c>
      <c r="O280" t="s">
        <v>11831</v>
      </c>
      <c r="P280" t="s">
        <v>170</v>
      </c>
      <c r="Q280" t="s">
        <v>70</v>
      </c>
      <c r="R280" t="s">
        <v>151</v>
      </c>
      <c r="S280" t="s">
        <v>93</v>
      </c>
      <c r="T280" t="s">
        <v>57</v>
      </c>
      <c r="U280" t="s">
        <v>11830</v>
      </c>
      <c r="V280" t="s">
        <v>342</v>
      </c>
      <c r="W280" t="s">
        <v>42</v>
      </c>
      <c r="AM280" t="s">
        <v>43</v>
      </c>
    </row>
    <row r="281" spans="1:39" x14ac:dyDescent="0.25">
      <c r="A281">
        <v>1548</v>
      </c>
      <c r="B281" t="s">
        <v>4579</v>
      </c>
      <c r="C281" s="5">
        <v>42785</v>
      </c>
      <c r="D281" s="1">
        <v>0</v>
      </c>
      <c r="E281">
        <v>53</v>
      </c>
      <c r="F281" t="s">
        <v>54</v>
      </c>
      <c r="G281" t="s">
        <v>55</v>
      </c>
      <c r="H281" t="s">
        <v>937</v>
      </c>
      <c r="I281" t="s">
        <v>202</v>
      </c>
      <c r="J281" t="s">
        <v>57</v>
      </c>
      <c r="K281" t="s">
        <v>201</v>
      </c>
      <c r="L281" t="s">
        <v>202</v>
      </c>
      <c r="M281" t="s">
        <v>50</v>
      </c>
      <c r="O281" t="s">
        <v>11831</v>
      </c>
      <c r="P281" t="s">
        <v>170</v>
      </c>
      <c r="Q281" t="s">
        <v>70</v>
      </c>
      <c r="R281" t="s">
        <v>937</v>
      </c>
      <c r="S281" t="s">
        <v>202</v>
      </c>
      <c r="T281" t="s">
        <v>57</v>
      </c>
      <c r="U281" t="s">
        <v>11830</v>
      </c>
      <c r="V281" t="s">
        <v>4581</v>
      </c>
      <c r="W281" t="s">
        <v>42</v>
      </c>
      <c r="AE281" t="s">
        <v>42</v>
      </c>
      <c r="AH281" t="s">
        <v>42</v>
      </c>
      <c r="AM281" t="s">
        <v>43</v>
      </c>
    </row>
    <row r="282" spans="1:39" x14ac:dyDescent="0.25">
      <c r="A282">
        <v>1551</v>
      </c>
      <c r="B282" t="s">
        <v>4586</v>
      </c>
      <c r="C282" s="5">
        <v>42891</v>
      </c>
      <c r="D282" s="1">
        <v>0</v>
      </c>
      <c r="E282">
        <v>34</v>
      </c>
      <c r="F282" t="s">
        <v>46</v>
      </c>
      <c r="G282" t="s">
        <v>55</v>
      </c>
      <c r="H282" t="s">
        <v>4587</v>
      </c>
      <c r="I282" t="s">
        <v>142</v>
      </c>
      <c r="J282" t="s">
        <v>57</v>
      </c>
      <c r="K282" t="s">
        <v>4587</v>
      </c>
      <c r="L282" t="s">
        <v>142</v>
      </c>
      <c r="M282" t="s">
        <v>70</v>
      </c>
      <c r="O282" t="s">
        <v>11829</v>
      </c>
      <c r="P282" t="s">
        <v>59</v>
      </c>
      <c r="Q282" t="s">
        <v>70</v>
      </c>
      <c r="R282" t="s">
        <v>4587</v>
      </c>
      <c r="S282" t="s">
        <v>142</v>
      </c>
      <c r="T282" t="s">
        <v>57</v>
      </c>
      <c r="U282" t="s">
        <v>11830</v>
      </c>
      <c r="V282" t="s">
        <v>2195</v>
      </c>
      <c r="W282" t="s">
        <v>42</v>
      </c>
      <c r="Y282" t="s">
        <v>42</v>
      </c>
      <c r="AM282" t="s">
        <v>43</v>
      </c>
    </row>
    <row r="283" spans="1:39" x14ac:dyDescent="0.25">
      <c r="A283">
        <v>1552</v>
      </c>
      <c r="B283" t="s">
        <v>4588</v>
      </c>
      <c r="C283" s="5">
        <v>42942</v>
      </c>
      <c r="D283" s="1">
        <v>0</v>
      </c>
      <c r="E283">
        <v>30</v>
      </c>
      <c r="F283" t="s">
        <v>46</v>
      </c>
      <c r="G283" t="s">
        <v>55</v>
      </c>
      <c r="H283" t="s">
        <v>560</v>
      </c>
      <c r="I283" t="s">
        <v>137</v>
      </c>
      <c r="J283" t="s">
        <v>57</v>
      </c>
      <c r="K283" t="s">
        <v>136</v>
      </c>
      <c r="L283" t="s">
        <v>137</v>
      </c>
      <c r="M283" t="s">
        <v>50</v>
      </c>
      <c r="O283" t="s">
        <v>11831</v>
      </c>
      <c r="P283" t="s">
        <v>350</v>
      </c>
      <c r="Q283" t="s">
        <v>70</v>
      </c>
      <c r="R283" t="s">
        <v>560</v>
      </c>
      <c r="S283" t="s">
        <v>137</v>
      </c>
      <c r="T283" t="s">
        <v>57</v>
      </c>
      <c r="U283" t="s">
        <v>11830</v>
      </c>
      <c r="V283" t="s">
        <v>4589</v>
      </c>
      <c r="W283" t="s">
        <v>42</v>
      </c>
      <c r="Y283" t="s">
        <v>42</v>
      </c>
      <c r="AC283" t="s">
        <v>42</v>
      </c>
      <c r="AM283" t="s">
        <v>43</v>
      </c>
    </row>
    <row r="284" spans="1:39" x14ac:dyDescent="0.25">
      <c r="A284">
        <v>1553</v>
      </c>
      <c r="B284" t="s">
        <v>4590</v>
      </c>
      <c r="C284" s="5">
        <v>43078</v>
      </c>
      <c r="D284" s="1">
        <v>0</v>
      </c>
      <c r="E284">
        <v>58</v>
      </c>
      <c r="F284" t="s">
        <v>46</v>
      </c>
      <c r="G284" t="s">
        <v>55</v>
      </c>
      <c r="H284" t="s">
        <v>245</v>
      </c>
      <c r="I284" t="s">
        <v>93</v>
      </c>
      <c r="J284" t="s">
        <v>57</v>
      </c>
      <c r="K284" t="s">
        <v>93</v>
      </c>
      <c r="L284" t="s">
        <v>93</v>
      </c>
      <c r="M284" t="s">
        <v>50</v>
      </c>
      <c r="O284" t="s">
        <v>11831</v>
      </c>
      <c r="P284" t="s">
        <v>350</v>
      </c>
      <c r="Q284" t="s">
        <v>70</v>
      </c>
      <c r="R284" t="s">
        <v>245</v>
      </c>
      <c r="S284" t="s">
        <v>93</v>
      </c>
      <c r="T284" t="s">
        <v>57</v>
      </c>
      <c r="U284" t="s">
        <v>20</v>
      </c>
      <c r="V284" t="s">
        <v>4591</v>
      </c>
      <c r="W284" t="s">
        <v>42</v>
      </c>
      <c r="AA284" t="s">
        <v>42</v>
      </c>
      <c r="AM284" t="s">
        <v>43</v>
      </c>
    </row>
    <row r="285" spans="1:39" x14ac:dyDescent="0.25">
      <c r="A285">
        <v>1554</v>
      </c>
      <c r="B285" t="s">
        <v>4592</v>
      </c>
      <c r="C285" s="5">
        <v>42832</v>
      </c>
      <c r="D285" s="1">
        <v>0</v>
      </c>
      <c r="E285">
        <v>41</v>
      </c>
      <c r="F285" t="s">
        <v>46</v>
      </c>
      <c r="G285" t="s">
        <v>55</v>
      </c>
      <c r="H285" t="s">
        <v>192</v>
      </c>
      <c r="I285" t="s">
        <v>82</v>
      </c>
      <c r="J285" t="s">
        <v>57</v>
      </c>
      <c r="K285" t="s">
        <v>192</v>
      </c>
      <c r="L285" t="s">
        <v>82</v>
      </c>
      <c r="M285" t="s">
        <v>70</v>
      </c>
      <c r="O285" t="s">
        <v>11829</v>
      </c>
      <c r="P285" t="s">
        <v>59</v>
      </c>
      <c r="Q285" t="s">
        <v>70</v>
      </c>
      <c r="R285" t="s">
        <v>192</v>
      </c>
      <c r="S285" t="s">
        <v>82</v>
      </c>
      <c r="T285" t="s">
        <v>57</v>
      </c>
      <c r="U285" t="s">
        <v>11830</v>
      </c>
      <c r="V285" t="s">
        <v>1220</v>
      </c>
      <c r="W285" t="s">
        <v>42</v>
      </c>
      <c r="X285" t="s">
        <v>42</v>
      </c>
      <c r="AM285" t="s">
        <v>43</v>
      </c>
    </row>
    <row r="286" spans="1:39" x14ac:dyDescent="0.25">
      <c r="A286">
        <v>1555</v>
      </c>
      <c r="B286" t="s">
        <v>4594</v>
      </c>
      <c r="C286" s="5">
        <v>42983</v>
      </c>
      <c r="D286" s="1">
        <v>0</v>
      </c>
      <c r="E286">
        <v>52</v>
      </c>
      <c r="F286" t="s">
        <v>46</v>
      </c>
      <c r="G286" t="s">
        <v>55</v>
      </c>
      <c r="H286" t="s">
        <v>749</v>
      </c>
      <c r="I286" t="s">
        <v>82</v>
      </c>
      <c r="J286" t="s">
        <v>57</v>
      </c>
      <c r="K286" t="s">
        <v>178</v>
      </c>
      <c r="L286" t="s">
        <v>82</v>
      </c>
      <c r="M286" t="s">
        <v>50</v>
      </c>
      <c r="O286" t="s">
        <v>11829</v>
      </c>
      <c r="P286" t="s">
        <v>59</v>
      </c>
      <c r="Q286" t="s">
        <v>70</v>
      </c>
      <c r="R286" t="s">
        <v>749</v>
      </c>
      <c r="S286" t="s">
        <v>82</v>
      </c>
      <c r="T286" t="s">
        <v>57</v>
      </c>
      <c r="U286" t="s">
        <v>11830</v>
      </c>
      <c r="V286" t="s">
        <v>4595</v>
      </c>
      <c r="W286" t="s">
        <v>42</v>
      </c>
      <c r="AC286" t="s">
        <v>42</v>
      </c>
      <c r="AM286" t="s">
        <v>43</v>
      </c>
    </row>
    <row r="287" spans="1:39" x14ac:dyDescent="0.25">
      <c r="A287">
        <v>1558</v>
      </c>
      <c r="B287" t="s">
        <v>4599</v>
      </c>
      <c r="C287" s="5">
        <v>43029</v>
      </c>
      <c r="D287" s="1">
        <v>0</v>
      </c>
      <c r="E287">
        <v>30</v>
      </c>
      <c r="F287" t="s">
        <v>46</v>
      </c>
      <c r="G287" t="s">
        <v>55</v>
      </c>
      <c r="H287" t="s">
        <v>422</v>
      </c>
      <c r="I287" t="s">
        <v>82</v>
      </c>
      <c r="J287" t="s">
        <v>57</v>
      </c>
      <c r="K287" t="s">
        <v>422</v>
      </c>
      <c r="L287" t="s">
        <v>82</v>
      </c>
      <c r="M287" t="s">
        <v>70</v>
      </c>
      <c r="O287" t="s">
        <v>11831</v>
      </c>
      <c r="P287" t="s">
        <v>350</v>
      </c>
      <c r="Q287" t="s">
        <v>70</v>
      </c>
      <c r="R287" t="s">
        <v>422</v>
      </c>
      <c r="S287" t="s">
        <v>82</v>
      </c>
      <c r="T287" t="s">
        <v>57</v>
      </c>
      <c r="U287" t="s">
        <v>11830</v>
      </c>
      <c r="V287" t="s">
        <v>4601</v>
      </c>
      <c r="X287" t="s">
        <v>42</v>
      </c>
      <c r="Y287" t="s">
        <v>42</v>
      </c>
      <c r="AC287" t="s">
        <v>42</v>
      </c>
      <c r="AE287" t="s">
        <v>42</v>
      </c>
      <c r="AM287" t="s">
        <v>43</v>
      </c>
    </row>
    <row r="288" spans="1:39" x14ac:dyDescent="0.25">
      <c r="A288">
        <v>1559</v>
      </c>
      <c r="B288" t="s">
        <v>4602</v>
      </c>
      <c r="C288" s="5">
        <v>42877</v>
      </c>
      <c r="D288" s="1">
        <v>0</v>
      </c>
      <c r="E288">
        <v>54</v>
      </c>
      <c r="F288" t="s">
        <v>46</v>
      </c>
      <c r="G288" t="s">
        <v>55</v>
      </c>
      <c r="H288" t="s">
        <v>201</v>
      </c>
      <c r="I288" t="s">
        <v>202</v>
      </c>
      <c r="J288" t="s">
        <v>57</v>
      </c>
      <c r="K288" t="s">
        <v>201</v>
      </c>
      <c r="L288" t="s">
        <v>202</v>
      </c>
      <c r="M288" t="s">
        <v>70</v>
      </c>
      <c r="O288" t="s">
        <v>11829</v>
      </c>
      <c r="P288" t="s">
        <v>59</v>
      </c>
      <c r="Q288" t="s">
        <v>70</v>
      </c>
      <c r="R288" t="s">
        <v>201</v>
      </c>
      <c r="S288" t="s">
        <v>202</v>
      </c>
      <c r="T288" t="s">
        <v>57</v>
      </c>
      <c r="U288" t="s">
        <v>11830</v>
      </c>
      <c r="V288" t="s">
        <v>4603</v>
      </c>
      <c r="W288" t="s">
        <v>42</v>
      </c>
      <c r="Y288" t="s">
        <v>42</v>
      </c>
      <c r="AM288" t="s">
        <v>43</v>
      </c>
    </row>
    <row r="289" spans="1:39" x14ac:dyDescent="0.25">
      <c r="A289">
        <v>1560</v>
      </c>
      <c r="B289" t="s">
        <v>4604</v>
      </c>
      <c r="C289" s="5">
        <v>43087</v>
      </c>
      <c r="D289" s="1">
        <v>0</v>
      </c>
      <c r="E289">
        <v>29</v>
      </c>
      <c r="F289" t="s">
        <v>46</v>
      </c>
      <c r="G289" t="s">
        <v>55</v>
      </c>
      <c r="H289" t="s">
        <v>82</v>
      </c>
      <c r="I289" t="s">
        <v>82</v>
      </c>
      <c r="J289" t="s">
        <v>57</v>
      </c>
      <c r="K289" t="s">
        <v>82</v>
      </c>
      <c r="L289" t="s">
        <v>82</v>
      </c>
      <c r="M289" t="s">
        <v>70</v>
      </c>
      <c r="O289" t="s">
        <v>11829</v>
      </c>
      <c r="P289" t="s">
        <v>59</v>
      </c>
      <c r="Q289" t="s">
        <v>70</v>
      </c>
      <c r="R289" t="s">
        <v>82</v>
      </c>
      <c r="S289" t="s">
        <v>82</v>
      </c>
      <c r="T289" t="s">
        <v>57</v>
      </c>
      <c r="U289" t="s">
        <v>11830</v>
      </c>
      <c r="V289" t="s">
        <v>2493</v>
      </c>
      <c r="Y289" t="s">
        <v>42</v>
      </c>
      <c r="AC289" t="s">
        <v>42</v>
      </c>
      <c r="AM289" t="s">
        <v>43</v>
      </c>
    </row>
    <row r="290" spans="1:39" x14ac:dyDescent="0.25">
      <c r="A290">
        <v>1561</v>
      </c>
      <c r="B290" t="s">
        <v>4605</v>
      </c>
      <c r="C290" s="5">
        <v>42813</v>
      </c>
      <c r="D290" s="1">
        <v>0</v>
      </c>
      <c r="E290">
        <v>38</v>
      </c>
      <c r="F290" t="s">
        <v>46</v>
      </c>
      <c r="G290" t="s">
        <v>55</v>
      </c>
      <c r="H290" t="s">
        <v>178</v>
      </c>
      <c r="I290" t="s">
        <v>82</v>
      </c>
      <c r="J290" t="s">
        <v>57</v>
      </c>
      <c r="K290" t="s">
        <v>178</v>
      </c>
      <c r="L290" t="s">
        <v>82</v>
      </c>
      <c r="M290" t="s">
        <v>50</v>
      </c>
      <c r="O290" t="s">
        <v>11829</v>
      </c>
      <c r="P290" t="s">
        <v>59</v>
      </c>
      <c r="Q290" t="s">
        <v>287</v>
      </c>
      <c r="R290" t="s">
        <v>178</v>
      </c>
      <c r="S290" t="s">
        <v>82</v>
      </c>
      <c r="T290" t="s">
        <v>57</v>
      </c>
      <c r="U290" t="s">
        <v>11830</v>
      </c>
      <c r="V290" t="s">
        <v>4607</v>
      </c>
      <c r="W290" t="s">
        <v>42</v>
      </c>
      <c r="Y290" t="s">
        <v>42</v>
      </c>
      <c r="AE290" t="s">
        <v>42</v>
      </c>
      <c r="AM290" t="s">
        <v>43</v>
      </c>
    </row>
    <row r="291" spans="1:39" x14ac:dyDescent="0.25">
      <c r="A291">
        <v>1564</v>
      </c>
      <c r="B291" t="s">
        <v>4615</v>
      </c>
      <c r="C291" s="5">
        <v>42812</v>
      </c>
      <c r="D291" s="1">
        <v>0</v>
      </c>
      <c r="E291">
        <v>45</v>
      </c>
      <c r="F291" t="s">
        <v>46</v>
      </c>
      <c r="G291" t="s">
        <v>55</v>
      </c>
      <c r="H291" t="s">
        <v>93</v>
      </c>
      <c r="I291" t="s">
        <v>93</v>
      </c>
      <c r="J291" t="s">
        <v>57</v>
      </c>
      <c r="K291" t="s">
        <v>93</v>
      </c>
      <c r="L291" t="s">
        <v>93</v>
      </c>
      <c r="M291" t="s">
        <v>50</v>
      </c>
      <c r="O291" t="s">
        <v>11831</v>
      </c>
      <c r="P291" t="s">
        <v>170</v>
      </c>
      <c r="Q291" t="s">
        <v>70</v>
      </c>
      <c r="R291" t="s">
        <v>93</v>
      </c>
      <c r="S291" t="s">
        <v>93</v>
      </c>
      <c r="T291" t="s">
        <v>57</v>
      </c>
      <c r="U291" t="s">
        <v>11830</v>
      </c>
      <c r="V291" t="s">
        <v>4616</v>
      </c>
      <c r="W291" t="s">
        <v>42</v>
      </c>
      <c r="AA291" t="s">
        <v>42</v>
      </c>
      <c r="AM291" t="s">
        <v>43</v>
      </c>
    </row>
    <row r="292" spans="1:39" x14ac:dyDescent="0.25">
      <c r="A292">
        <v>1569</v>
      </c>
      <c r="B292" t="s">
        <v>4625</v>
      </c>
      <c r="C292" s="5">
        <v>42820</v>
      </c>
      <c r="D292" s="1">
        <v>0</v>
      </c>
      <c r="E292">
        <v>22</v>
      </c>
      <c r="F292" t="s">
        <v>46</v>
      </c>
      <c r="G292" t="s">
        <v>55</v>
      </c>
      <c r="H292" t="s">
        <v>291</v>
      </c>
      <c r="I292" t="s">
        <v>49</v>
      </c>
      <c r="J292" t="s">
        <v>57</v>
      </c>
      <c r="K292" t="s">
        <v>291</v>
      </c>
      <c r="L292" t="s">
        <v>49</v>
      </c>
      <c r="M292" t="s">
        <v>34</v>
      </c>
      <c r="N292" t="s">
        <v>210</v>
      </c>
      <c r="O292" t="s">
        <v>11829</v>
      </c>
      <c r="P292" t="s">
        <v>59</v>
      </c>
      <c r="Q292" t="s">
        <v>210</v>
      </c>
      <c r="R292" t="s">
        <v>291</v>
      </c>
      <c r="S292" t="s">
        <v>49</v>
      </c>
      <c r="T292" t="s">
        <v>57</v>
      </c>
      <c r="U292" t="s">
        <v>11830</v>
      </c>
      <c r="V292" t="s">
        <v>4626</v>
      </c>
      <c r="W292" t="s">
        <v>42</v>
      </c>
      <c r="Y292" t="s">
        <v>42</v>
      </c>
      <c r="AE292" t="s">
        <v>42</v>
      </c>
      <c r="AM292" t="s">
        <v>43</v>
      </c>
    </row>
    <row r="293" spans="1:39" x14ac:dyDescent="0.25">
      <c r="A293">
        <v>1571</v>
      </c>
      <c r="B293" t="s">
        <v>4629</v>
      </c>
      <c r="C293" s="5">
        <v>42807</v>
      </c>
      <c r="D293" s="1">
        <v>0</v>
      </c>
      <c r="E293">
        <v>47</v>
      </c>
      <c r="F293" t="s">
        <v>46</v>
      </c>
      <c r="G293" t="s">
        <v>47</v>
      </c>
      <c r="H293" t="s">
        <v>146</v>
      </c>
      <c r="I293" t="s">
        <v>49</v>
      </c>
      <c r="J293" t="s">
        <v>57</v>
      </c>
      <c r="K293" t="s">
        <v>146</v>
      </c>
      <c r="L293" t="s">
        <v>49</v>
      </c>
      <c r="M293" t="s">
        <v>70</v>
      </c>
      <c r="O293" t="s">
        <v>11829</v>
      </c>
      <c r="P293" t="s">
        <v>59</v>
      </c>
      <c r="Q293" t="s">
        <v>70</v>
      </c>
      <c r="R293" t="s">
        <v>146</v>
      </c>
      <c r="S293" t="s">
        <v>49</v>
      </c>
      <c r="T293" t="s">
        <v>57</v>
      </c>
      <c r="U293" t="s">
        <v>11830</v>
      </c>
      <c r="V293" t="s">
        <v>873</v>
      </c>
      <c r="X293" t="s">
        <v>42</v>
      </c>
      <c r="AM293" t="s">
        <v>43</v>
      </c>
    </row>
    <row r="294" spans="1:39" x14ac:dyDescent="0.25">
      <c r="A294">
        <v>1573</v>
      </c>
      <c r="B294" t="s">
        <v>4632</v>
      </c>
      <c r="C294" s="5">
        <v>42774</v>
      </c>
      <c r="D294" s="1">
        <v>0</v>
      </c>
      <c r="E294">
        <v>52</v>
      </c>
      <c r="F294" t="s">
        <v>54</v>
      </c>
      <c r="G294" t="s">
        <v>55</v>
      </c>
      <c r="H294" t="s">
        <v>422</v>
      </c>
      <c r="I294" t="s">
        <v>82</v>
      </c>
      <c r="J294" t="s">
        <v>57</v>
      </c>
      <c r="K294" t="s">
        <v>82</v>
      </c>
      <c r="L294" t="s">
        <v>82</v>
      </c>
      <c r="M294" t="s">
        <v>50</v>
      </c>
      <c r="O294" t="s">
        <v>11829</v>
      </c>
      <c r="P294" t="s">
        <v>59</v>
      </c>
      <c r="Q294" t="s">
        <v>287</v>
      </c>
      <c r="R294" t="s">
        <v>422</v>
      </c>
      <c r="S294" t="s">
        <v>82</v>
      </c>
      <c r="T294" t="s">
        <v>57</v>
      </c>
      <c r="U294" t="s">
        <v>11830</v>
      </c>
      <c r="V294" t="s">
        <v>886</v>
      </c>
      <c r="Y294" t="s">
        <v>42</v>
      </c>
      <c r="AM294" t="s">
        <v>43</v>
      </c>
    </row>
    <row r="295" spans="1:39" x14ac:dyDescent="0.25">
      <c r="A295">
        <v>1588</v>
      </c>
      <c r="B295" t="s">
        <v>4662</v>
      </c>
      <c r="C295" s="5">
        <v>43063</v>
      </c>
      <c r="D295" s="1">
        <v>0</v>
      </c>
      <c r="E295">
        <v>60</v>
      </c>
      <c r="F295" t="s">
        <v>46</v>
      </c>
      <c r="G295" t="s">
        <v>55</v>
      </c>
      <c r="H295" t="s">
        <v>418</v>
      </c>
      <c r="I295" t="s">
        <v>93</v>
      </c>
      <c r="J295" t="s">
        <v>57</v>
      </c>
      <c r="K295" t="s">
        <v>418</v>
      </c>
      <c r="L295" t="s">
        <v>93</v>
      </c>
      <c r="M295" t="s">
        <v>70</v>
      </c>
      <c r="O295" t="s">
        <v>11831</v>
      </c>
      <c r="P295" t="s">
        <v>102</v>
      </c>
      <c r="Q295" t="s">
        <v>70</v>
      </c>
      <c r="R295" t="s">
        <v>418</v>
      </c>
      <c r="S295" t="s">
        <v>93</v>
      </c>
      <c r="T295" t="s">
        <v>57</v>
      </c>
      <c r="U295" t="s">
        <v>11830</v>
      </c>
      <c r="V295" t="s">
        <v>4663</v>
      </c>
      <c r="AE295" t="s">
        <v>42</v>
      </c>
      <c r="AF295" t="s">
        <v>42</v>
      </c>
      <c r="AM295" t="s">
        <v>43</v>
      </c>
    </row>
    <row r="296" spans="1:39" x14ac:dyDescent="0.25">
      <c r="A296">
        <v>1591</v>
      </c>
      <c r="B296" t="s">
        <v>4670</v>
      </c>
      <c r="C296" s="5">
        <v>42806</v>
      </c>
      <c r="D296" s="1">
        <v>0</v>
      </c>
      <c r="E296">
        <v>48</v>
      </c>
      <c r="F296" t="s">
        <v>46</v>
      </c>
      <c r="G296" t="s">
        <v>47</v>
      </c>
      <c r="H296" t="s">
        <v>208</v>
      </c>
      <c r="I296" t="s">
        <v>93</v>
      </c>
      <c r="J296" t="s">
        <v>57</v>
      </c>
      <c r="K296" t="s">
        <v>208</v>
      </c>
      <c r="L296" t="s">
        <v>93</v>
      </c>
      <c r="M296" t="s">
        <v>70</v>
      </c>
      <c r="O296" t="s">
        <v>11829</v>
      </c>
      <c r="P296" t="s">
        <v>59</v>
      </c>
      <c r="Q296" t="s">
        <v>70</v>
      </c>
      <c r="R296" t="s">
        <v>208</v>
      </c>
      <c r="S296" t="s">
        <v>93</v>
      </c>
      <c r="T296" t="s">
        <v>57</v>
      </c>
      <c r="U296" t="s">
        <v>11830</v>
      </c>
      <c r="V296" t="s">
        <v>4671</v>
      </c>
      <c r="X296" t="s">
        <v>42</v>
      </c>
      <c r="AH296" t="s">
        <v>42</v>
      </c>
      <c r="AM296" t="s">
        <v>43</v>
      </c>
    </row>
    <row r="297" spans="1:39" x14ac:dyDescent="0.25">
      <c r="A297">
        <v>1593</v>
      </c>
      <c r="B297" t="s">
        <v>4674</v>
      </c>
      <c r="C297" s="5">
        <v>42922</v>
      </c>
      <c r="D297" s="1">
        <v>0</v>
      </c>
      <c r="E297">
        <v>54</v>
      </c>
      <c r="F297" t="s">
        <v>54</v>
      </c>
      <c r="G297" t="s">
        <v>55</v>
      </c>
      <c r="H297" t="s">
        <v>346</v>
      </c>
      <c r="I297" t="s">
        <v>93</v>
      </c>
      <c r="J297" t="s">
        <v>57</v>
      </c>
      <c r="K297" t="s">
        <v>346</v>
      </c>
      <c r="L297" t="s">
        <v>93</v>
      </c>
      <c r="M297" t="s">
        <v>70</v>
      </c>
      <c r="O297" t="s">
        <v>11831</v>
      </c>
      <c r="P297" t="s">
        <v>350</v>
      </c>
      <c r="Q297" t="s">
        <v>70</v>
      </c>
      <c r="R297" t="s">
        <v>346</v>
      </c>
      <c r="S297" t="s">
        <v>93</v>
      </c>
      <c r="T297" t="s">
        <v>57</v>
      </c>
      <c r="U297" t="s">
        <v>11830</v>
      </c>
      <c r="V297" t="s">
        <v>859</v>
      </c>
      <c r="W297" t="s">
        <v>42</v>
      </c>
      <c r="Y297" t="s">
        <v>42</v>
      </c>
      <c r="Z297" t="s">
        <v>42</v>
      </c>
      <c r="AM297" t="s">
        <v>43</v>
      </c>
    </row>
    <row r="298" spans="1:39" x14ac:dyDescent="0.25">
      <c r="A298">
        <v>1603</v>
      </c>
      <c r="B298" t="s">
        <v>4696</v>
      </c>
      <c r="C298" s="5">
        <v>42994</v>
      </c>
      <c r="D298" s="1">
        <v>0</v>
      </c>
      <c r="E298">
        <v>29</v>
      </c>
      <c r="F298" t="s">
        <v>46</v>
      </c>
      <c r="G298" t="s">
        <v>55</v>
      </c>
      <c r="H298" t="s">
        <v>251</v>
      </c>
      <c r="I298" t="s">
        <v>251</v>
      </c>
      <c r="J298" t="s">
        <v>57</v>
      </c>
      <c r="K298" t="s">
        <v>251</v>
      </c>
      <c r="L298" t="s">
        <v>251</v>
      </c>
      <c r="M298" t="s">
        <v>70</v>
      </c>
      <c r="O298" t="s">
        <v>11829</v>
      </c>
      <c r="P298" t="s">
        <v>166</v>
      </c>
      <c r="Q298" t="s">
        <v>70</v>
      </c>
      <c r="R298" t="s">
        <v>251</v>
      </c>
      <c r="S298" t="s">
        <v>251</v>
      </c>
      <c r="T298" t="s">
        <v>57</v>
      </c>
      <c r="U298" t="s">
        <v>11830</v>
      </c>
      <c r="V298" t="s">
        <v>4697</v>
      </c>
      <c r="X298" t="s">
        <v>42</v>
      </c>
      <c r="Y298" t="s">
        <v>42</v>
      </c>
      <c r="AE298" t="s">
        <v>42</v>
      </c>
      <c r="AM298" t="s">
        <v>43</v>
      </c>
    </row>
    <row r="299" spans="1:39" x14ac:dyDescent="0.25">
      <c r="A299">
        <v>1606</v>
      </c>
      <c r="B299" t="s">
        <v>4703</v>
      </c>
      <c r="C299" s="5">
        <v>43091</v>
      </c>
      <c r="D299" s="1">
        <v>0</v>
      </c>
      <c r="E299">
        <v>41</v>
      </c>
      <c r="F299" t="s">
        <v>46</v>
      </c>
      <c r="G299" t="s">
        <v>55</v>
      </c>
      <c r="H299" t="s">
        <v>790</v>
      </c>
      <c r="I299" t="s">
        <v>82</v>
      </c>
      <c r="J299" t="s">
        <v>57</v>
      </c>
      <c r="K299" t="s">
        <v>2091</v>
      </c>
      <c r="L299" t="s">
        <v>82</v>
      </c>
      <c r="M299" t="s">
        <v>34</v>
      </c>
      <c r="N299" t="s">
        <v>4075</v>
      </c>
      <c r="O299" t="s">
        <v>11829</v>
      </c>
      <c r="P299" t="s">
        <v>59</v>
      </c>
      <c r="Q299" t="s">
        <v>110</v>
      </c>
      <c r="R299" t="s">
        <v>2091</v>
      </c>
      <c r="S299" t="s">
        <v>82</v>
      </c>
      <c r="T299" t="s">
        <v>57</v>
      </c>
      <c r="U299" t="s">
        <v>11830</v>
      </c>
      <c r="V299" t="s">
        <v>4705</v>
      </c>
      <c r="X299" t="s">
        <v>42</v>
      </c>
      <c r="Y299" t="s">
        <v>42</v>
      </c>
      <c r="AM299" t="s">
        <v>43</v>
      </c>
    </row>
    <row r="300" spans="1:39" x14ac:dyDescent="0.25">
      <c r="A300">
        <v>1614</v>
      </c>
      <c r="B300" t="s">
        <v>4722</v>
      </c>
      <c r="C300" s="5">
        <v>42748</v>
      </c>
      <c r="D300" s="1">
        <v>0</v>
      </c>
      <c r="E300">
        <v>40</v>
      </c>
      <c r="F300" t="s">
        <v>54</v>
      </c>
      <c r="G300" t="s">
        <v>55</v>
      </c>
      <c r="H300" t="s">
        <v>4723</v>
      </c>
      <c r="I300" t="s">
        <v>142</v>
      </c>
      <c r="J300" t="s">
        <v>57</v>
      </c>
      <c r="K300" t="s">
        <v>4723</v>
      </c>
      <c r="L300" t="s">
        <v>142</v>
      </c>
      <c r="M300" t="s">
        <v>70</v>
      </c>
      <c r="O300" t="s">
        <v>11829</v>
      </c>
      <c r="P300" t="s">
        <v>59</v>
      </c>
      <c r="Q300" t="s">
        <v>70</v>
      </c>
      <c r="R300" t="s">
        <v>4723</v>
      </c>
      <c r="S300" t="s">
        <v>142</v>
      </c>
      <c r="T300" t="s">
        <v>57</v>
      </c>
      <c r="U300" t="s">
        <v>11830</v>
      </c>
      <c r="V300" t="s">
        <v>897</v>
      </c>
      <c r="X300" t="s">
        <v>42</v>
      </c>
      <c r="Y300" t="s">
        <v>42</v>
      </c>
      <c r="AM300" t="s">
        <v>43</v>
      </c>
    </row>
    <row r="301" spans="1:39" x14ac:dyDescent="0.25">
      <c r="A301">
        <v>1616</v>
      </c>
      <c r="B301" t="s">
        <v>4728</v>
      </c>
      <c r="C301" s="5">
        <v>42782</v>
      </c>
      <c r="D301" s="1">
        <v>0</v>
      </c>
      <c r="E301">
        <v>64</v>
      </c>
      <c r="F301" t="s">
        <v>46</v>
      </c>
      <c r="G301" t="s">
        <v>106</v>
      </c>
      <c r="H301" t="s">
        <v>101</v>
      </c>
      <c r="I301" t="s">
        <v>101</v>
      </c>
      <c r="J301" t="s">
        <v>57</v>
      </c>
      <c r="K301" t="s">
        <v>101</v>
      </c>
      <c r="L301" t="s">
        <v>101</v>
      </c>
      <c r="M301" t="s">
        <v>70</v>
      </c>
      <c r="O301" t="s">
        <v>11829</v>
      </c>
      <c r="P301" t="s">
        <v>59</v>
      </c>
      <c r="Q301" t="s">
        <v>70</v>
      </c>
      <c r="R301" t="s">
        <v>101</v>
      </c>
      <c r="S301" t="s">
        <v>101</v>
      </c>
      <c r="T301" t="s">
        <v>57</v>
      </c>
      <c r="U301" t="s">
        <v>11830</v>
      </c>
      <c r="V301" t="s">
        <v>873</v>
      </c>
      <c r="X301" t="s">
        <v>42</v>
      </c>
      <c r="AM301" t="s">
        <v>43</v>
      </c>
    </row>
    <row r="302" spans="1:39" x14ac:dyDescent="0.25">
      <c r="A302">
        <v>1628</v>
      </c>
      <c r="B302" t="s">
        <v>4754</v>
      </c>
      <c r="C302" s="5">
        <v>42817</v>
      </c>
      <c r="D302" s="1">
        <v>0</v>
      </c>
      <c r="E302">
        <v>29</v>
      </c>
      <c r="F302" t="s">
        <v>54</v>
      </c>
      <c r="G302" t="s">
        <v>55</v>
      </c>
      <c r="H302" t="s">
        <v>48</v>
      </c>
      <c r="I302" t="s">
        <v>49</v>
      </c>
      <c r="J302" t="s">
        <v>57</v>
      </c>
      <c r="K302" t="s">
        <v>48</v>
      </c>
      <c r="L302" t="s">
        <v>49</v>
      </c>
      <c r="M302" t="s">
        <v>70</v>
      </c>
      <c r="O302" t="s">
        <v>11831</v>
      </c>
      <c r="P302" t="s">
        <v>170</v>
      </c>
      <c r="Q302" t="s">
        <v>70</v>
      </c>
      <c r="R302" t="s">
        <v>48</v>
      </c>
      <c r="S302" t="s">
        <v>49</v>
      </c>
      <c r="T302" t="s">
        <v>57</v>
      </c>
      <c r="U302" t="s">
        <v>11830</v>
      </c>
      <c r="V302" t="s">
        <v>4756</v>
      </c>
      <c r="W302" t="s">
        <v>42</v>
      </c>
      <c r="AM302" t="s">
        <v>43</v>
      </c>
    </row>
    <row r="303" spans="1:39" x14ac:dyDescent="0.25">
      <c r="A303">
        <v>1631</v>
      </c>
      <c r="B303" t="s">
        <v>4761</v>
      </c>
      <c r="C303" s="5">
        <v>42766</v>
      </c>
      <c r="D303" s="1">
        <v>0</v>
      </c>
      <c r="E303">
        <v>30</v>
      </c>
      <c r="F303" t="s">
        <v>46</v>
      </c>
      <c r="G303" t="s">
        <v>55</v>
      </c>
      <c r="H303" t="s">
        <v>1731</v>
      </c>
      <c r="I303" t="s">
        <v>93</v>
      </c>
      <c r="J303" t="s">
        <v>57</v>
      </c>
      <c r="K303" t="s">
        <v>1731</v>
      </c>
      <c r="L303" t="s">
        <v>93</v>
      </c>
      <c r="M303" t="s">
        <v>70</v>
      </c>
      <c r="O303" t="s">
        <v>11829</v>
      </c>
      <c r="P303" t="s">
        <v>2203</v>
      </c>
      <c r="Q303" t="s">
        <v>70</v>
      </c>
      <c r="R303" t="s">
        <v>1731</v>
      </c>
      <c r="S303" t="s">
        <v>93</v>
      </c>
      <c r="T303" t="s">
        <v>57</v>
      </c>
      <c r="U303" t="s">
        <v>11830</v>
      </c>
      <c r="V303" t="s">
        <v>4762</v>
      </c>
      <c r="AA303" t="s">
        <v>42</v>
      </c>
      <c r="AE303" t="s">
        <v>42</v>
      </c>
      <c r="AM303" t="s">
        <v>43</v>
      </c>
    </row>
    <row r="304" spans="1:39" x14ac:dyDescent="0.25">
      <c r="A304">
        <v>1632</v>
      </c>
      <c r="B304" t="s">
        <v>4763</v>
      </c>
      <c r="C304" s="5">
        <v>42887</v>
      </c>
      <c r="D304" s="1">
        <v>0</v>
      </c>
      <c r="E304">
        <v>43</v>
      </c>
      <c r="F304" t="s">
        <v>46</v>
      </c>
      <c r="G304" t="s">
        <v>106</v>
      </c>
      <c r="H304" t="s">
        <v>146</v>
      </c>
      <c r="I304" t="s">
        <v>49</v>
      </c>
      <c r="J304" t="s">
        <v>57</v>
      </c>
      <c r="K304" t="s">
        <v>146</v>
      </c>
      <c r="L304" t="s">
        <v>49</v>
      </c>
      <c r="M304" t="s">
        <v>70</v>
      </c>
      <c r="O304" t="s">
        <v>11833</v>
      </c>
      <c r="P304" t="s">
        <v>3210</v>
      </c>
      <c r="Q304" t="s">
        <v>70</v>
      </c>
      <c r="R304" t="s">
        <v>146</v>
      </c>
      <c r="S304" t="s">
        <v>49</v>
      </c>
      <c r="T304" t="s">
        <v>57</v>
      </c>
      <c r="U304" t="s">
        <v>11830</v>
      </c>
      <c r="V304" t="s">
        <v>1192</v>
      </c>
      <c r="W304" t="s">
        <v>42</v>
      </c>
      <c r="AC304" t="s">
        <v>42</v>
      </c>
      <c r="AM304" t="s">
        <v>43</v>
      </c>
    </row>
    <row r="305" spans="1:39" x14ac:dyDescent="0.25">
      <c r="A305">
        <v>1634</v>
      </c>
      <c r="B305" t="s">
        <v>4766</v>
      </c>
      <c r="C305" s="5">
        <v>42967</v>
      </c>
      <c r="D305" s="1">
        <v>0</v>
      </c>
      <c r="E305">
        <v>34</v>
      </c>
      <c r="F305" t="s">
        <v>54</v>
      </c>
      <c r="G305" t="s">
        <v>55</v>
      </c>
      <c r="H305" t="s">
        <v>208</v>
      </c>
      <c r="I305" t="s">
        <v>93</v>
      </c>
      <c r="J305" t="s">
        <v>57</v>
      </c>
      <c r="K305" t="s">
        <v>208</v>
      </c>
      <c r="L305" t="s">
        <v>93</v>
      </c>
      <c r="M305" t="s">
        <v>70</v>
      </c>
      <c r="O305" t="s">
        <v>11829</v>
      </c>
      <c r="P305" t="s">
        <v>166</v>
      </c>
      <c r="Q305" t="s">
        <v>70</v>
      </c>
      <c r="R305" t="s">
        <v>208</v>
      </c>
      <c r="S305" t="s">
        <v>93</v>
      </c>
      <c r="T305" t="s">
        <v>57</v>
      </c>
      <c r="U305" t="s">
        <v>11830</v>
      </c>
      <c r="V305" t="s">
        <v>4768</v>
      </c>
      <c r="W305" t="s">
        <v>42</v>
      </c>
      <c r="X305" t="s">
        <v>42</v>
      </c>
      <c r="Y305" t="s">
        <v>42</v>
      </c>
      <c r="AC305" t="s">
        <v>42</v>
      </c>
      <c r="AM305" t="s">
        <v>43</v>
      </c>
    </row>
    <row r="306" spans="1:39" x14ac:dyDescent="0.25">
      <c r="A306">
        <v>1635</v>
      </c>
      <c r="B306" t="s">
        <v>4769</v>
      </c>
      <c r="C306" s="5">
        <v>42835</v>
      </c>
      <c r="D306" s="1">
        <v>0</v>
      </c>
      <c r="E306">
        <v>47</v>
      </c>
      <c r="F306" t="s">
        <v>46</v>
      </c>
      <c r="G306" t="s">
        <v>106</v>
      </c>
      <c r="H306" t="s">
        <v>82</v>
      </c>
      <c r="I306" t="s">
        <v>82</v>
      </c>
      <c r="J306" t="s">
        <v>57</v>
      </c>
      <c r="K306" t="s">
        <v>82</v>
      </c>
      <c r="L306" t="s">
        <v>82</v>
      </c>
      <c r="M306" t="s">
        <v>50</v>
      </c>
      <c r="O306" t="s">
        <v>11829</v>
      </c>
      <c r="P306" t="s">
        <v>59</v>
      </c>
      <c r="Q306" t="s">
        <v>287</v>
      </c>
      <c r="R306" t="s">
        <v>82</v>
      </c>
      <c r="S306" t="s">
        <v>82</v>
      </c>
      <c r="T306" t="s">
        <v>57</v>
      </c>
      <c r="U306" t="s">
        <v>11830</v>
      </c>
      <c r="V306" t="s">
        <v>412</v>
      </c>
      <c r="Y306" t="s">
        <v>42</v>
      </c>
      <c r="AM306" t="s">
        <v>43</v>
      </c>
    </row>
    <row r="307" spans="1:39" x14ac:dyDescent="0.25">
      <c r="A307">
        <v>1636</v>
      </c>
      <c r="B307" t="s">
        <v>4770</v>
      </c>
      <c r="C307" s="5">
        <v>42904</v>
      </c>
      <c r="D307" s="1">
        <v>0</v>
      </c>
      <c r="E307">
        <v>44</v>
      </c>
      <c r="F307" t="s">
        <v>46</v>
      </c>
      <c r="G307" t="s">
        <v>106</v>
      </c>
      <c r="H307" t="s">
        <v>146</v>
      </c>
      <c r="I307" t="s">
        <v>49</v>
      </c>
      <c r="J307" t="s">
        <v>57</v>
      </c>
      <c r="K307" t="s">
        <v>146</v>
      </c>
      <c r="L307" t="s">
        <v>49</v>
      </c>
      <c r="M307" t="s">
        <v>70</v>
      </c>
      <c r="O307" t="s">
        <v>11829</v>
      </c>
      <c r="P307" t="s">
        <v>59</v>
      </c>
      <c r="Q307" t="s">
        <v>70</v>
      </c>
      <c r="R307" t="s">
        <v>146</v>
      </c>
      <c r="S307" t="s">
        <v>49</v>
      </c>
      <c r="T307" t="s">
        <v>57</v>
      </c>
      <c r="U307" t="s">
        <v>11830</v>
      </c>
      <c r="V307" t="s">
        <v>4771</v>
      </c>
      <c r="W307" t="s">
        <v>42</v>
      </c>
      <c r="X307" t="s">
        <v>42</v>
      </c>
      <c r="AE307" t="s">
        <v>42</v>
      </c>
      <c r="AM307" t="s">
        <v>43</v>
      </c>
    </row>
    <row r="308" spans="1:39" x14ac:dyDescent="0.25">
      <c r="A308">
        <v>1638</v>
      </c>
      <c r="B308" t="s">
        <v>4774</v>
      </c>
      <c r="C308" s="5">
        <v>42912</v>
      </c>
      <c r="D308" s="1">
        <v>0</v>
      </c>
      <c r="E308">
        <v>41</v>
      </c>
      <c r="F308" t="s">
        <v>46</v>
      </c>
      <c r="G308" t="s">
        <v>106</v>
      </c>
      <c r="H308" t="s">
        <v>81</v>
      </c>
      <c r="I308" t="s">
        <v>82</v>
      </c>
      <c r="J308" t="s">
        <v>57</v>
      </c>
      <c r="K308" t="s">
        <v>81</v>
      </c>
      <c r="L308" t="s">
        <v>82</v>
      </c>
      <c r="M308" t="s">
        <v>70</v>
      </c>
      <c r="O308" t="s">
        <v>11831</v>
      </c>
      <c r="P308" t="s">
        <v>350</v>
      </c>
      <c r="Q308" t="s">
        <v>70</v>
      </c>
      <c r="R308" t="s">
        <v>81</v>
      </c>
      <c r="S308" t="s">
        <v>82</v>
      </c>
      <c r="T308" t="s">
        <v>57</v>
      </c>
      <c r="U308" t="s">
        <v>11830</v>
      </c>
      <c r="V308" t="s">
        <v>4775</v>
      </c>
      <c r="W308" t="s">
        <v>42</v>
      </c>
      <c r="X308" t="s">
        <v>42</v>
      </c>
      <c r="Y308" t="s">
        <v>42</v>
      </c>
      <c r="AE308" t="s">
        <v>42</v>
      </c>
      <c r="AF308" t="s">
        <v>42</v>
      </c>
      <c r="AM308" t="s">
        <v>43</v>
      </c>
    </row>
    <row r="309" spans="1:39" x14ac:dyDescent="0.25">
      <c r="A309">
        <v>1647</v>
      </c>
      <c r="B309" t="s">
        <v>4794</v>
      </c>
      <c r="C309" s="5">
        <v>43100</v>
      </c>
      <c r="D309" s="1">
        <v>0</v>
      </c>
      <c r="E309">
        <v>39</v>
      </c>
      <c r="F309" t="s">
        <v>46</v>
      </c>
      <c r="G309" t="s">
        <v>106</v>
      </c>
      <c r="H309" t="s">
        <v>341</v>
      </c>
      <c r="I309" t="s">
        <v>101</v>
      </c>
      <c r="J309" t="s">
        <v>57</v>
      </c>
      <c r="K309" t="s">
        <v>341</v>
      </c>
      <c r="L309" t="s">
        <v>101</v>
      </c>
      <c r="M309" t="s">
        <v>70</v>
      </c>
      <c r="O309" t="s">
        <v>11829</v>
      </c>
      <c r="P309" t="s">
        <v>59</v>
      </c>
      <c r="Q309" t="s">
        <v>70</v>
      </c>
      <c r="R309" t="s">
        <v>341</v>
      </c>
      <c r="S309" t="s">
        <v>101</v>
      </c>
      <c r="T309" t="s">
        <v>57</v>
      </c>
      <c r="U309" t="s">
        <v>11830</v>
      </c>
      <c r="V309" t="s">
        <v>412</v>
      </c>
      <c r="Y309" t="s">
        <v>42</v>
      </c>
      <c r="AM309" t="s">
        <v>43</v>
      </c>
    </row>
    <row r="310" spans="1:39" x14ac:dyDescent="0.25">
      <c r="A310">
        <v>1649</v>
      </c>
      <c r="B310" t="s">
        <v>4798</v>
      </c>
      <c r="C310" s="5">
        <v>43022</v>
      </c>
      <c r="D310" s="1">
        <v>0</v>
      </c>
      <c r="E310">
        <v>31</v>
      </c>
      <c r="F310" t="s">
        <v>46</v>
      </c>
      <c r="G310" t="s">
        <v>55</v>
      </c>
      <c r="H310" t="s">
        <v>1536</v>
      </c>
      <c r="I310" t="s">
        <v>142</v>
      </c>
      <c r="J310" t="s">
        <v>57</v>
      </c>
      <c r="K310" t="s">
        <v>1536</v>
      </c>
      <c r="L310" t="s">
        <v>142</v>
      </c>
      <c r="M310" t="s">
        <v>70</v>
      </c>
      <c r="O310" t="s">
        <v>11829</v>
      </c>
      <c r="P310" t="s">
        <v>166</v>
      </c>
      <c r="Q310" t="s">
        <v>70</v>
      </c>
      <c r="R310" t="s">
        <v>1536</v>
      </c>
      <c r="S310" t="s">
        <v>142</v>
      </c>
      <c r="T310" t="s">
        <v>57</v>
      </c>
      <c r="U310" t="s">
        <v>11830</v>
      </c>
      <c r="V310" t="s">
        <v>4799</v>
      </c>
      <c r="X310" t="s">
        <v>42</v>
      </c>
      <c r="Y310" t="s">
        <v>42</v>
      </c>
      <c r="AA310" t="s">
        <v>42</v>
      </c>
      <c r="AE310" t="s">
        <v>42</v>
      </c>
      <c r="AM310" t="s">
        <v>43</v>
      </c>
    </row>
    <row r="311" spans="1:39" x14ac:dyDescent="0.25">
      <c r="A311">
        <v>1652</v>
      </c>
      <c r="B311" t="s">
        <v>4806</v>
      </c>
      <c r="C311" s="5">
        <v>42918</v>
      </c>
      <c r="D311" s="1">
        <v>0</v>
      </c>
      <c r="E311">
        <v>39</v>
      </c>
      <c r="F311" t="s">
        <v>46</v>
      </c>
      <c r="G311" t="s">
        <v>55</v>
      </c>
      <c r="H311" t="s">
        <v>668</v>
      </c>
      <c r="I311" t="s">
        <v>202</v>
      </c>
      <c r="J311" t="s">
        <v>57</v>
      </c>
      <c r="K311" t="s">
        <v>668</v>
      </c>
      <c r="L311" t="s">
        <v>202</v>
      </c>
      <c r="M311" t="s">
        <v>70</v>
      </c>
      <c r="O311" t="s">
        <v>11831</v>
      </c>
      <c r="P311" t="s">
        <v>350</v>
      </c>
      <c r="Q311" t="s">
        <v>70</v>
      </c>
      <c r="R311" t="s">
        <v>668</v>
      </c>
      <c r="S311" t="s">
        <v>202</v>
      </c>
      <c r="T311" t="s">
        <v>57</v>
      </c>
      <c r="U311" t="s">
        <v>11830</v>
      </c>
      <c r="V311" t="s">
        <v>4807</v>
      </c>
      <c r="W311" t="s">
        <v>42</v>
      </c>
      <c r="X311" t="s">
        <v>42</v>
      </c>
      <c r="Y311" t="s">
        <v>42</v>
      </c>
      <c r="AM311" t="s">
        <v>43</v>
      </c>
    </row>
    <row r="312" spans="1:39" x14ac:dyDescent="0.25">
      <c r="A312">
        <v>1655</v>
      </c>
      <c r="B312" t="s">
        <v>4812</v>
      </c>
      <c r="C312" s="5">
        <v>43031</v>
      </c>
      <c r="D312" s="1">
        <v>0</v>
      </c>
      <c r="E312">
        <v>42</v>
      </c>
      <c r="F312" t="s">
        <v>46</v>
      </c>
      <c r="G312" t="s">
        <v>55</v>
      </c>
      <c r="H312" t="s">
        <v>165</v>
      </c>
      <c r="I312" t="s">
        <v>93</v>
      </c>
      <c r="J312" t="s">
        <v>57</v>
      </c>
      <c r="K312" t="s">
        <v>165</v>
      </c>
      <c r="L312" t="s">
        <v>93</v>
      </c>
      <c r="M312" t="s">
        <v>34</v>
      </c>
      <c r="N312" t="s">
        <v>4813</v>
      </c>
      <c r="O312" t="s">
        <v>11829</v>
      </c>
      <c r="P312" t="s">
        <v>59</v>
      </c>
      <c r="Q312" t="s">
        <v>4727</v>
      </c>
      <c r="R312" t="s">
        <v>165</v>
      </c>
      <c r="S312" t="s">
        <v>93</v>
      </c>
      <c r="T312" t="s">
        <v>57</v>
      </c>
      <c r="U312" t="s">
        <v>11830</v>
      </c>
      <c r="V312" t="s">
        <v>4814</v>
      </c>
      <c r="W312" t="s">
        <v>42</v>
      </c>
      <c r="Y312" t="s">
        <v>42</v>
      </c>
      <c r="Z312" t="s">
        <v>42</v>
      </c>
      <c r="AE312" t="s">
        <v>42</v>
      </c>
      <c r="AM312" t="s">
        <v>43</v>
      </c>
    </row>
    <row r="313" spans="1:39" x14ac:dyDescent="0.25">
      <c r="A313">
        <v>1668</v>
      </c>
      <c r="B313" t="s">
        <v>4846</v>
      </c>
      <c r="C313" s="5">
        <v>42901</v>
      </c>
      <c r="D313" s="1">
        <v>0</v>
      </c>
      <c r="E313">
        <v>49</v>
      </c>
      <c r="F313" t="s">
        <v>46</v>
      </c>
      <c r="G313" t="s">
        <v>47</v>
      </c>
      <c r="H313" t="s">
        <v>136</v>
      </c>
      <c r="I313" t="s">
        <v>137</v>
      </c>
      <c r="J313" t="s">
        <v>57</v>
      </c>
      <c r="K313" t="s">
        <v>136</v>
      </c>
      <c r="L313" t="s">
        <v>137</v>
      </c>
      <c r="M313" t="s">
        <v>50</v>
      </c>
      <c r="O313" t="s">
        <v>11829</v>
      </c>
      <c r="P313" t="s">
        <v>59</v>
      </c>
      <c r="Q313" t="s">
        <v>1885</v>
      </c>
      <c r="R313" t="s">
        <v>136</v>
      </c>
      <c r="S313" t="s">
        <v>137</v>
      </c>
      <c r="T313" t="s">
        <v>57</v>
      </c>
      <c r="U313" t="s">
        <v>11830</v>
      </c>
      <c r="V313" t="s">
        <v>2637</v>
      </c>
      <c r="Y313" t="s">
        <v>42</v>
      </c>
      <c r="AC313" t="s">
        <v>42</v>
      </c>
      <c r="AM313" t="s">
        <v>43</v>
      </c>
    </row>
    <row r="314" spans="1:39" x14ac:dyDescent="0.25">
      <c r="A314">
        <v>1670</v>
      </c>
      <c r="B314" t="s">
        <v>4850</v>
      </c>
      <c r="C314" s="5">
        <v>42769</v>
      </c>
      <c r="D314" s="1">
        <v>0</v>
      </c>
      <c r="E314">
        <v>51</v>
      </c>
      <c r="F314" t="s">
        <v>54</v>
      </c>
      <c r="G314" t="s">
        <v>106</v>
      </c>
      <c r="H314" t="s">
        <v>165</v>
      </c>
      <c r="I314" t="s">
        <v>93</v>
      </c>
      <c r="J314" t="s">
        <v>57</v>
      </c>
      <c r="K314" t="s">
        <v>165</v>
      </c>
      <c r="L314" t="s">
        <v>93</v>
      </c>
      <c r="M314" t="s">
        <v>50</v>
      </c>
      <c r="O314" t="s">
        <v>11831</v>
      </c>
      <c r="P314" t="s">
        <v>170</v>
      </c>
      <c r="Q314" t="s">
        <v>70</v>
      </c>
      <c r="R314" t="s">
        <v>165</v>
      </c>
      <c r="S314" t="s">
        <v>93</v>
      </c>
      <c r="T314" t="s">
        <v>57</v>
      </c>
      <c r="U314" t="s">
        <v>11830</v>
      </c>
      <c r="V314" t="s">
        <v>873</v>
      </c>
      <c r="X314" t="s">
        <v>42</v>
      </c>
      <c r="AM314" t="s">
        <v>43</v>
      </c>
    </row>
    <row r="315" spans="1:39" x14ac:dyDescent="0.25">
      <c r="A315">
        <v>1675</v>
      </c>
      <c r="B315" t="s">
        <v>4862</v>
      </c>
      <c r="C315" s="5">
        <v>42907</v>
      </c>
      <c r="D315" s="1">
        <v>0</v>
      </c>
      <c r="E315">
        <v>33</v>
      </c>
      <c r="F315" t="s">
        <v>46</v>
      </c>
      <c r="G315" t="s">
        <v>55</v>
      </c>
      <c r="H315" t="s">
        <v>178</v>
      </c>
      <c r="I315" t="s">
        <v>82</v>
      </c>
      <c r="J315" t="s">
        <v>57</v>
      </c>
      <c r="K315" t="s">
        <v>178</v>
      </c>
      <c r="L315" t="s">
        <v>82</v>
      </c>
      <c r="M315" t="s">
        <v>70</v>
      </c>
      <c r="O315" t="s">
        <v>11829</v>
      </c>
      <c r="P315" t="s">
        <v>166</v>
      </c>
      <c r="Q315" t="s">
        <v>70</v>
      </c>
      <c r="R315" t="s">
        <v>178</v>
      </c>
      <c r="S315" t="s">
        <v>82</v>
      </c>
      <c r="T315" t="s">
        <v>57</v>
      </c>
      <c r="U315" t="s">
        <v>11830</v>
      </c>
      <c r="V315" t="s">
        <v>4863</v>
      </c>
      <c r="X315" t="s">
        <v>42</v>
      </c>
      <c r="Y315" t="s">
        <v>42</v>
      </c>
      <c r="AC315" t="s">
        <v>42</v>
      </c>
      <c r="AM315" t="s">
        <v>43</v>
      </c>
    </row>
    <row r="316" spans="1:39" x14ac:dyDescent="0.25">
      <c r="A316">
        <v>1694</v>
      </c>
      <c r="B316" t="s">
        <v>4908</v>
      </c>
      <c r="C316" s="5">
        <v>43043</v>
      </c>
      <c r="D316" s="1">
        <v>0</v>
      </c>
      <c r="E316">
        <v>37</v>
      </c>
      <c r="F316" t="s">
        <v>46</v>
      </c>
      <c r="G316" t="s">
        <v>55</v>
      </c>
      <c r="H316" t="s">
        <v>92</v>
      </c>
      <c r="I316" t="s">
        <v>93</v>
      </c>
      <c r="J316" t="s">
        <v>57</v>
      </c>
      <c r="K316" t="s">
        <v>92</v>
      </c>
      <c r="L316" t="s">
        <v>93</v>
      </c>
      <c r="M316" t="s">
        <v>70</v>
      </c>
      <c r="O316" t="s">
        <v>11831</v>
      </c>
      <c r="P316" t="s">
        <v>4909</v>
      </c>
      <c r="Q316" t="s">
        <v>70</v>
      </c>
      <c r="R316" t="s">
        <v>92</v>
      </c>
      <c r="S316" t="s">
        <v>93</v>
      </c>
      <c r="T316" t="s">
        <v>57</v>
      </c>
      <c r="U316" t="s">
        <v>11830</v>
      </c>
      <c r="V316" t="s">
        <v>4910</v>
      </c>
      <c r="AE316" t="s">
        <v>42</v>
      </c>
      <c r="AF316" t="s">
        <v>42</v>
      </c>
      <c r="AM316" t="s">
        <v>43</v>
      </c>
    </row>
    <row r="317" spans="1:39" x14ac:dyDescent="0.25">
      <c r="A317">
        <v>1701</v>
      </c>
      <c r="B317" t="s">
        <v>4922</v>
      </c>
      <c r="C317" s="5">
        <v>42974</v>
      </c>
      <c r="D317" s="1">
        <v>0</v>
      </c>
      <c r="E317">
        <v>54</v>
      </c>
      <c r="F317" t="s">
        <v>54</v>
      </c>
      <c r="G317" t="s">
        <v>47</v>
      </c>
      <c r="H317" t="s">
        <v>58</v>
      </c>
      <c r="I317" t="s">
        <v>49</v>
      </c>
      <c r="J317" t="s">
        <v>57</v>
      </c>
      <c r="K317" t="s">
        <v>58</v>
      </c>
      <c r="L317" t="s">
        <v>49</v>
      </c>
      <c r="M317" t="s">
        <v>50</v>
      </c>
      <c r="O317" t="s">
        <v>11831</v>
      </c>
      <c r="P317" t="s">
        <v>170</v>
      </c>
      <c r="Q317" t="s">
        <v>70</v>
      </c>
      <c r="R317" t="s">
        <v>58</v>
      </c>
      <c r="S317" t="s">
        <v>49</v>
      </c>
      <c r="T317" t="s">
        <v>57</v>
      </c>
      <c r="U317" t="s">
        <v>11830</v>
      </c>
      <c r="V317" t="s">
        <v>1813</v>
      </c>
      <c r="W317" t="s">
        <v>42</v>
      </c>
      <c r="X317" t="s">
        <v>42</v>
      </c>
      <c r="AM317" t="s">
        <v>43</v>
      </c>
    </row>
    <row r="318" spans="1:39" x14ac:dyDescent="0.25">
      <c r="A318">
        <v>1706</v>
      </c>
      <c r="B318" t="s">
        <v>4930</v>
      </c>
      <c r="C318" s="5">
        <v>42962</v>
      </c>
      <c r="D318" s="1">
        <v>0</v>
      </c>
      <c r="E318">
        <v>40</v>
      </c>
      <c r="F318" t="s">
        <v>46</v>
      </c>
      <c r="G318" t="s">
        <v>55</v>
      </c>
      <c r="H318" t="s">
        <v>146</v>
      </c>
      <c r="I318" t="s">
        <v>49</v>
      </c>
      <c r="J318" t="s">
        <v>57</v>
      </c>
      <c r="K318" t="s">
        <v>146</v>
      </c>
      <c r="L318" t="s">
        <v>49</v>
      </c>
      <c r="M318" t="s">
        <v>70</v>
      </c>
      <c r="O318" t="s">
        <v>11831</v>
      </c>
      <c r="P318" t="s">
        <v>350</v>
      </c>
      <c r="Q318" t="s">
        <v>70</v>
      </c>
      <c r="R318" t="s">
        <v>146</v>
      </c>
      <c r="S318" t="s">
        <v>49</v>
      </c>
      <c r="T318" t="s">
        <v>57</v>
      </c>
      <c r="U318" t="s">
        <v>20</v>
      </c>
      <c r="V318" t="s">
        <v>439</v>
      </c>
      <c r="W318" t="s">
        <v>42</v>
      </c>
      <c r="Y318" t="s">
        <v>42</v>
      </c>
      <c r="AM318" t="s">
        <v>43</v>
      </c>
    </row>
    <row r="319" spans="1:39" x14ac:dyDescent="0.25">
      <c r="A319">
        <v>1711</v>
      </c>
      <c r="B319" t="s">
        <v>4940</v>
      </c>
      <c r="C319" s="5">
        <v>42937</v>
      </c>
      <c r="D319" s="1">
        <v>0</v>
      </c>
      <c r="E319">
        <v>39</v>
      </c>
      <c r="F319" t="s">
        <v>46</v>
      </c>
      <c r="G319" t="s">
        <v>55</v>
      </c>
      <c r="H319" t="s">
        <v>341</v>
      </c>
      <c r="I319" t="s">
        <v>101</v>
      </c>
      <c r="J319" t="s">
        <v>57</v>
      </c>
      <c r="K319" t="s">
        <v>341</v>
      </c>
      <c r="L319" t="s">
        <v>101</v>
      </c>
      <c r="M319" t="s">
        <v>70</v>
      </c>
      <c r="O319" t="s">
        <v>11829</v>
      </c>
      <c r="P319" t="s">
        <v>59</v>
      </c>
      <c r="Q319" t="s">
        <v>70</v>
      </c>
      <c r="R319" t="s">
        <v>341</v>
      </c>
      <c r="S319" t="s">
        <v>101</v>
      </c>
      <c r="T319" t="s">
        <v>57</v>
      </c>
      <c r="U319" t="s">
        <v>11830</v>
      </c>
      <c r="V319" t="s">
        <v>2195</v>
      </c>
      <c r="W319" t="s">
        <v>42</v>
      </c>
      <c r="Y319" t="s">
        <v>42</v>
      </c>
      <c r="AM319" t="s">
        <v>43</v>
      </c>
    </row>
    <row r="320" spans="1:39" x14ac:dyDescent="0.25">
      <c r="A320">
        <v>1714</v>
      </c>
      <c r="B320" t="s">
        <v>4949</v>
      </c>
      <c r="C320" s="5">
        <v>42931</v>
      </c>
      <c r="D320" s="1">
        <v>0</v>
      </c>
      <c r="E320">
        <v>28</v>
      </c>
      <c r="F320" t="s">
        <v>46</v>
      </c>
      <c r="G320" t="s">
        <v>55</v>
      </c>
      <c r="H320" t="s">
        <v>260</v>
      </c>
      <c r="I320" t="s">
        <v>49</v>
      </c>
      <c r="J320" t="s">
        <v>57</v>
      </c>
      <c r="K320" t="s">
        <v>260</v>
      </c>
      <c r="L320" t="s">
        <v>49</v>
      </c>
      <c r="M320" t="s">
        <v>70</v>
      </c>
      <c r="O320" t="s">
        <v>11829</v>
      </c>
      <c r="P320" t="s">
        <v>59</v>
      </c>
      <c r="Q320" t="s">
        <v>70</v>
      </c>
      <c r="R320" t="s">
        <v>260</v>
      </c>
      <c r="S320" t="s">
        <v>49</v>
      </c>
      <c r="T320" t="s">
        <v>57</v>
      </c>
      <c r="U320" t="s">
        <v>11830</v>
      </c>
      <c r="V320" t="s">
        <v>4950</v>
      </c>
      <c r="W320" t="s">
        <v>42</v>
      </c>
      <c r="X320" t="s">
        <v>42</v>
      </c>
      <c r="Y320" t="s">
        <v>42</v>
      </c>
      <c r="Z320" t="s">
        <v>42</v>
      </c>
      <c r="AE320" t="s">
        <v>42</v>
      </c>
      <c r="AG320" t="s">
        <v>42</v>
      </c>
      <c r="AM320" t="s">
        <v>43</v>
      </c>
    </row>
    <row r="321" spans="1:39" x14ac:dyDescent="0.25">
      <c r="A321">
        <v>1717</v>
      </c>
      <c r="B321" t="s">
        <v>4954</v>
      </c>
      <c r="C321" s="5">
        <v>43097</v>
      </c>
      <c r="D321" s="1">
        <v>0</v>
      </c>
      <c r="E321">
        <v>36</v>
      </c>
      <c r="F321" t="s">
        <v>46</v>
      </c>
      <c r="G321" t="s">
        <v>55</v>
      </c>
      <c r="H321" t="s">
        <v>1500</v>
      </c>
      <c r="I321" t="s">
        <v>82</v>
      </c>
      <c r="J321" t="s">
        <v>57</v>
      </c>
      <c r="K321" t="s">
        <v>1500</v>
      </c>
      <c r="L321" t="s">
        <v>82</v>
      </c>
      <c r="M321" t="s">
        <v>70</v>
      </c>
      <c r="O321" t="s">
        <v>11829</v>
      </c>
      <c r="P321" t="s">
        <v>59</v>
      </c>
      <c r="Q321" t="s">
        <v>70</v>
      </c>
      <c r="R321" t="s">
        <v>1500</v>
      </c>
      <c r="S321" t="s">
        <v>82</v>
      </c>
      <c r="T321" t="s">
        <v>57</v>
      </c>
      <c r="U321" t="s">
        <v>11830</v>
      </c>
      <c r="V321" t="s">
        <v>2195</v>
      </c>
      <c r="W321" t="s">
        <v>42</v>
      </c>
      <c r="Y321" t="s">
        <v>42</v>
      </c>
      <c r="AM321" t="s">
        <v>43</v>
      </c>
    </row>
    <row r="322" spans="1:39" x14ac:dyDescent="0.25">
      <c r="A322">
        <v>1720</v>
      </c>
      <c r="B322" t="s">
        <v>4960</v>
      </c>
      <c r="C322" s="5">
        <v>43046</v>
      </c>
      <c r="D322" s="1">
        <v>0</v>
      </c>
      <c r="E322">
        <v>27</v>
      </c>
      <c r="F322" t="s">
        <v>46</v>
      </c>
      <c r="G322" t="s">
        <v>106</v>
      </c>
      <c r="H322" t="s">
        <v>136</v>
      </c>
      <c r="I322" t="s">
        <v>137</v>
      </c>
      <c r="J322" t="s">
        <v>57</v>
      </c>
      <c r="K322" t="s">
        <v>136</v>
      </c>
      <c r="L322" t="s">
        <v>137</v>
      </c>
      <c r="M322" t="s">
        <v>34</v>
      </c>
      <c r="N322" t="s">
        <v>4962</v>
      </c>
      <c r="O322" t="s">
        <v>11829</v>
      </c>
      <c r="P322" t="s">
        <v>59</v>
      </c>
      <c r="Q322" t="s">
        <v>171</v>
      </c>
      <c r="R322" t="s">
        <v>136</v>
      </c>
      <c r="S322" t="s">
        <v>137</v>
      </c>
      <c r="T322" t="s">
        <v>57</v>
      </c>
      <c r="U322" t="s">
        <v>11830</v>
      </c>
      <c r="V322" t="s">
        <v>412</v>
      </c>
      <c r="Y322" t="s">
        <v>42</v>
      </c>
      <c r="AM322" t="s">
        <v>43</v>
      </c>
    </row>
    <row r="323" spans="1:39" x14ac:dyDescent="0.25">
      <c r="A323">
        <v>1722</v>
      </c>
      <c r="B323" t="s">
        <v>4965</v>
      </c>
      <c r="C323" s="5">
        <v>42857</v>
      </c>
      <c r="D323" s="1">
        <v>0</v>
      </c>
      <c r="E323">
        <v>46</v>
      </c>
      <c r="F323" t="s">
        <v>54</v>
      </c>
      <c r="G323" t="s">
        <v>55</v>
      </c>
      <c r="H323" t="s">
        <v>525</v>
      </c>
      <c r="I323" t="s">
        <v>93</v>
      </c>
      <c r="J323" t="s">
        <v>57</v>
      </c>
      <c r="K323" t="s">
        <v>525</v>
      </c>
      <c r="L323" t="s">
        <v>93</v>
      </c>
      <c r="M323" t="s">
        <v>70</v>
      </c>
      <c r="O323" t="s">
        <v>11829</v>
      </c>
      <c r="P323" t="s">
        <v>59</v>
      </c>
      <c r="Q323" t="s">
        <v>70</v>
      </c>
      <c r="R323" t="s">
        <v>525</v>
      </c>
      <c r="S323" t="s">
        <v>93</v>
      </c>
      <c r="T323" t="s">
        <v>57</v>
      </c>
      <c r="U323" t="s">
        <v>11830</v>
      </c>
      <c r="V323" t="s">
        <v>4966</v>
      </c>
      <c r="W323" t="s">
        <v>42</v>
      </c>
      <c r="X323" t="s">
        <v>42</v>
      </c>
      <c r="Y323" t="s">
        <v>42</v>
      </c>
      <c r="AE323" t="s">
        <v>42</v>
      </c>
      <c r="AF323" t="s">
        <v>42</v>
      </c>
      <c r="AM323" t="s">
        <v>43</v>
      </c>
    </row>
    <row r="324" spans="1:39" x14ac:dyDescent="0.25">
      <c r="A324">
        <v>1729</v>
      </c>
      <c r="B324" t="s">
        <v>4979</v>
      </c>
      <c r="C324" s="5">
        <v>42989</v>
      </c>
      <c r="D324" s="1">
        <v>0</v>
      </c>
      <c r="E324">
        <v>54</v>
      </c>
      <c r="F324" t="s">
        <v>46</v>
      </c>
      <c r="G324" t="s">
        <v>55</v>
      </c>
      <c r="H324" t="s">
        <v>165</v>
      </c>
      <c r="I324" t="s">
        <v>93</v>
      </c>
      <c r="J324" t="s">
        <v>57</v>
      </c>
      <c r="K324" t="s">
        <v>165</v>
      </c>
      <c r="L324" t="s">
        <v>93</v>
      </c>
      <c r="M324" t="s">
        <v>50</v>
      </c>
      <c r="O324" t="s">
        <v>11831</v>
      </c>
      <c r="P324" t="s">
        <v>4980</v>
      </c>
      <c r="Q324" t="s">
        <v>186</v>
      </c>
      <c r="R324" t="s">
        <v>165</v>
      </c>
      <c r="S324" t="s">
        <v>93</v>
      </c>
      <c r="T324" t="s">
        <v>57</v>
      </c>
      <c r="U324" t="s">
        <v>11830</v>
      </c>
      <c r="V324" t="s">
        <v>4981</v>
      </c>
      <c r="AA324" t="s">
        <v>42</v>
      </c>
      <c r="AK324" t="s">
        <v>4982</v>
      </c>
      <c r="AM324" t="s">
        <v>43</v>
      </c>
    </row>
    <row r="325" spans="1:39" x14ac:dyDescent="0.25">
      <c r="A325">
        <v>1731</v>
      </c>
      <c r="B325" t="s">
        <v>4986</v>
      </c>
      <c r="C325" s="5">
        <v>42918</v>
      </c>
      <c r="D325" s="1">
        <v>0</v>
      </c>
      <c r="E325">
        <v>57</v>
      </c>
      <c r="F325" t="s">
        <v>46</v>
      </c>
      <c r="G325" t="s">
        <v>47</v>
      </c>
      <c r="H325" t="s">
        <v>93</v>
      </c>
      <c r="I325" t="s">
        <v>93</v>
      </c>
      <c r="J325" t="s">
        <v>57</v>
      </c>
      <c r="K325" t="s">
        <v>146</v>
      </c>
      <c r="L325" t="s">
        <v>49</v>
      </c>
      <c r="M325" t="s">
        <v>50</v>
      </c>
      <c r="O325" t="s">
        <v>11831</v>
      </c>
      <c r="P325" t="s">
        <v>170</v>
      </c>
      <c r="Q325" t="s">
        <v>2559</v>
      </c>
      <c r="R325" t="s">
        <v>146</v>
      </c>
      <c r="S325" t="s">
        <v>49</v>
      </c>
      <c r="T325" t="s">
        <v>57</v>
      </c>
      <c r="U325" t="s">
        <v>11830</v>
      </c>
      <c r="V325" t="s">
        <v>3057</v>
      </c>
      <c r="W325" t="s">
        <v>42</v>
      </c>
      <c r="Y325" t="s">
        <v>42</v>
      </c>
      <c r="AC325" t="s">
        <v>42</v>
      </c>
      <c r="AM325" t="s">
        <v>43</v>
      </c>
    </row>
    <row r="326" spans="1:39" x14ac:dyDescent="0.25">
      <c r="A326">
        <v>1735</v>
      </c>
      <c r="B326" t="s">
        <v>4993</v>
      </c>
      <c r="C326" s="5">
        <v>43080</v>
      </c>
      <c r="D326" s="1">
        <v>0</v>
      </c>
      <c r="E326">
        <v>52</v>
      </c>
      <c r="F326" t="s">
        <v>46</v>
      </c>
      <c r="G326" t="s">
        <v>47</v>
      </c>
      <c r="H326" t="s">
        <v>208</v>
      </c>
      <c r="I326" t="s">
        <v>93</v>
      </c>
      <c r="J326" t="s">
        <v>57</v>
      </c>
      <c r="K326" t="s">
        <v>208</v>
      </c>
      <c r="L326" t="s">
        <v>93</v>
      </c>
      <c r="M326" t="s">
        <v>70</v>
      </c>
      <c r="O326" t="s">
        <v>11831</v>
      </c>
      <c r="P326" t="s">
        <v>350</v>
      </c>
      <c r="Q326" t="s">
        <v>70</v>
      </c>
      <c r="R326" t="s">
        <v>208</v>
      </c>
      <c r="S326" t="s">
        <v>93</v>
      </c>
      <c r="T326" t="s">
        <v>57</v>
      </c>
      <c r="U326" t="s">
        <v>11830</v>
      </c>
      <c r="V326" t="s">
        <v>4995</v>
      </c>
      <c r="W326" t="s">
        <v>42</v>
      </c>
      <c r="X326" t="s">
        <v>42</v>
      </c>
      <c r="Y326" t="s">
        <v>42</v>
      </c>
      <c r="Z326" t="s">
        <v>42</v>
      </c>
      <c r="AC326" t="s">
        <v>42</v>
      </c>
      <c r="AM326" t="s">
        <v>43</v>
      </c>
    </row>
    <row r="327" spans="1:39" x14ac:dyDescent="0.25">
      <c r="A327">
        <v>1738</v>
      </c>
      <c r="B327" t="s">
        <v>5001</v>
      </c>
      <c r="C327" s="5">
        <v>43093</v>
      </c>
      <c r="D327" s="1">
        <v>0</v>
      </c>
      <c r="E327">
        <v>36</v>
      </c>
      <c r="F327" t="s">
        <v>46</v>
      </c>
      <c r="G327" t="s">
        <v>55</v>
      </c>
      <c r="H327" t="s">
        <v>136</v>
      </c>
      <c r="I327" t="s">
        <v>137</v>
      </c>
      <c r="J327" t="s">
        <v>57</v>
      </c>
      <c r="K327" t="s">
        <v>136</v>
      </c>
      <c r="L327" t="s">
        <v>137</v>
      </c>
      <c r="M327" t="s">
        <v>70</v>
      </c>
      <c r="O327" t="s">
        <v>11831</v>
      </c>
      <c r="P327" t="s">
        <v>350</v>
      </c>
      <c r="Q327" t="s">
        <v>70</v>
      </c>
      <c r="R327" t="s">
        <v>136</v>
      </c>
      <c r="S327" t="s">
        <v>137</v>
      </c>
      <c r="T327" t="s">
        <v>57</v>
      </c>
      <c r="U327" t="s">
        <v>11830</v>
      </c>
      <c r="V327" t="s">
        <v>5002</v>
      </c>
      <c r="X327" t="s">
        <v>42</v>
      </c>
      <c r="Y327" t="s">
        <v>42</v>
      </c>
      <c r="AF327" t="s">
        <v>42</v>
      </c>
      <c r="AK327" t="s">
        <v>1324</v>
      </c>
      <c r="AM327" t="s">
        <v>43</v>
      </c>
    </row>
    <row r="328" spans="1:39" x14ac:dyDescent="0.25">
      <c r="A328">
        <v>1745</v>
      </c>
      <c r="B328" t="s">
        <v>5020</v>
      </c>
      <c r="C328" s="5">
        <v>43056</v>
      </c>
      <c r="D328" s="1">
        <v>0</v>
      </c>
      <c r="E328">
        <v>47</v>
      </c>
      <c r="F328" t="s">
        <v>54</v>
      </c>
      <c r="G328" t="s">
        <v>55</v>
      </c>
      <c r="H328" t="s">
        <v>93</v>
      </c>
      <c r="I328" t="s">
        <v>93</v>
      </c>
      <c r="J328" t="s">
        <v>57</v>
      </c>
      <c r="K328" t="s">
        <v>93</v>
      </c>
      <c r="L328" t="s">
        <v>93</v>
      </c>
      <c r="M328" t="s">
        <v>34</v>
      </c>
      <c r="N328" t="s">
        <v>3040</v>
      </c>
      <c r="O328" t="s">
        <v>11829</v>
      </c>
      <c r="P328" t="s">
        <v>166</v>
      </c>
      <c r="Q328" t="s">
        <v>1773</v>
      </c>
      <c r="R328" t="s">
        <v>93</v>
      </c>
      <c r="S328" t="s">
        <v>93</v>
      </c>
      <c r="T328" t="s">
        <v>57</v>
      </c>
      <c r="U328" t="s">
        <v>11830</v>
      </c>
      <c r="V328" t="s">
        <v>5021</v>
      </c>
      <c r="W328" t="s">
        <v>42</v>
      </c>
      <c r="X328" t="s">
        <v>42</v>
      </c>
      <c r="Y328" t="s">
        <v>42</v>
      </c>
      <c r="Z328" t="s">
        <v>42</v>
      </c>
      <c r="AM328" t="s">
        <v>43</v>
      </c>
    </row>
    <row r="329" spans="1:39" x14ac:dyDescent="0.25">
      <c r="A329">
        <v>1755</v>
      </c>
      <c r="B329" t="s">
        <v>5041</v>
      </c>
      <c r="C329" s="5">
        <v>42952</v>
      </c>
      <c r="D329" s="1">
        <v>0</v>
      </c>
      <c r="E329">
        <v>29</v>
      </c>
      <c r="F329" t="s">
        <v>46</v>
      </c>
      <c r="G329" t="s">
        <v>47</v>
      </c>
      <c r="H329" t="s">
        <v>146</v>
      </c>
      <c r="I329" t="s">
        <v>49</v>
      </c>
      <c r="J329" t="s">
        <v>57</v>
      </c>
      <c r="K329" t="s">
        <v>146</v>
      </c>
      <c r="L329" t="s">
        <v>49</v>
      </c>
      <c r="M329" t="s">
        <v>70</v>
      </c>
      <c r="O329" t="s">
        <v>11829</v>
      </c>
      <c r="P329" t="s">
        <v>59</v>
      </c>
      <c r="Q329" t="s">
        <v>70</v>
      </c>
      <c r="R329" t="s">
        <v>146</v>
      </c>
      <c r="S329" t="s">
        <v>49</v>
      </c>
      <c r="T329" t="s">
        <v>57</v>
      </c>
      <c r="U329" t="s">
        <v>11830</v>
      </c>
      <c r="V329" t="s">
        <v>3086</v>
      </c>
      <c r="X329" t="s">
        <v>42</v>
      </c>
      <c r="AC329" t="s">
        <v>42</v>
      </c>
      <c r="AM329" t="s">
        <v>43</v>
      </c>
    </row>
    <row r="330" spans="1:39" x14ac:dyDescent="0.25">
      <c r="A330">
        <v>1758</v>
      </c>
      <c r="B330" t="s">
        <v>5047</v>
      </c>
      <c r="C330" s="5">
        <v>42984</v>
      </c>
      <c r="D330" s="1">
        <v>0</v>
      </c>
      <c r="E330">
        <v>22</v>
      </c>
      <c r="F330" t="s">
        <v>54</v>
      </c>
      <c r="G330" t="s">
        <v>55</v>
      </c>
      <c r="H330" t="s">
        <v>1268</v>
      </c>
      <c r="I330" t="s">
        <v>202</v>
      </c>
      <c r="J330" t="s">
        <v>57</v>
      </c>
      <c r="K330" t="s">
        <v>1268</v>
      </c>
      <c r="L330" t="s">
        <v>202</v>
      </c>
      <c r="M330" t="s">
        <v>70</v>
      </c>
      <c r="O330" t="s">
        <v>11829</v>
      </c>
      <c r="P330" t="s">
        <v>166</v>
      </c>
      <c r="Q330" t="s">
        <v>70</v>
      </c>
      <c r="R330" t="s">
        <v>1268</v>
      </c>
      <c r="S330" t="s">
        <v>202</v>
      </c>
      <c r="T330" t="s">
        <v>57</v>
      </c>
      <c r="U330" t="s">
        <v>11830</v>
      </c>
      <c r="V330" t="s">
        <v>5049</v>
      </c>
      <c r="X330" t="s">
        <v>42</v>
      </c>
      <c r="Y330" t="s">
        <v>42</v>
      </c>
      <c r="AM330" t="s">
        <v>43</v>
      </c>
    </row>
    <row r="331" spans="1:39" x14ac:dyDescent="0.25">
      <c r="A331">
        <v>1763</v>
      </c>
      <c r="B331" t="s">
        <v>5059</v>
      </c>
      <c r="C331" s="5">
        <v>43035</v>
      </c>
      <c r="D331" s="1">
        <v>0</v>
      </c>
      <c r="E331">
        <v>31</v>
      </c>
      <c r="F331" t="s">
        <v>46</v>
      </c>
      <c r="G331" t="s">
        <v>55</v>
      </c>
      <c r="H331" t="s">
        <v>3609</v>
      </c>
      <c r="I331" t="s">
        <v>251</v>
      </c>
      <c r="J331" t="s">
        <v>57</v>
      </c>
      <c r="K331" t="s">
        <v>3609</v>
      </c>
      <c r="L331" t="s">
        <v>251</v>
      </c>
      <c r="M331" t="s">
        <v>70</v>
      </c>
      <c r="O331" t="s">
        <v>11831</v>
      </c>
      <c r="P331" t="s">
        <v>170</v>
      </c>
      <c r="Q331" t="s">
        <v>70</v>
      </c>
      <c r="R331" t="s">
        <v>3609</v>
      </c>
      <c r="S331" t="s">
        <v>251</v>
      </c>
      <c r="T331" t="s">
        <v>57</v>
      </c>
      <c r="U331" t="s">
        <v>11830</v>
      </c>
      <c r="V331" t="s">
        <v>5061</v>
      </c>
      <c r="Y331" t="s">
        <v>42</v>
      </c>
      <c r="Z331" t="s">
        <v>42</v>
      </c>
      <c r="AE331" t="s">
        <v>42</v>
      </c>
      <c r="AG331" t="s">
        <v>42</v>
      </c>
      <c r="AM331" t="s">
        <v>43</v>
      </c>
    </row>
    <row r="332" spans="1:39" x14ac:dyDescent="0.25">
      <c r="A332">
        <v>1764</v>
      </c>
      <c r="B332" t="s">
        <v>5062</v>
      </c>
      <c r="C332" s="5">
        <v>42984</v>
      </c>
      <c r="D332" s="1">
        <v>0</v>
      </c>
      <c r="E332">
        <v>31</v>
      </c>
      <c r="F332" t="s">
        <v>54</v>
      </c>
      <c r="G332" t="s">
        <v>55</v>
      </c>
      <c r="H332" t="s">
        <v>395</v>
      </c>
      <c r="I332" t="s">
        <v>49</v>
      </c>
      <c r="J332" t="s">
        <v>57</v>
      </c>
      <c r="K332" t="s">
        <v>146</v>
      </c>
      <c r="L332" t="s">
        <v>49</v>
      </c>
      <c r="M332" t="s">
        <v>50</v>
      </c>
      <c r="O332" t="s">
        <v>11829</v>
      </c>
      <c r="P332" t="s">
        <v>59</v>
      </c>
      <c r="Q332" t="s">
        <v>287</v>
      </c>
      <c r="R332" t="s">
        <v>146</v>
      </c>
      <c r="S332" t="s">
        <v>49</v>
      </c>
      <c r="T332" t="s">
        <v>57</v>
      </c>
      <c r="U332" t="s">
        <v>11830</v>
      </c>
      <c r="V332" t="s">
        <v>5063</v>
      </c>
      <c r="Y332" t="s">
        <v>42</v>
      </c>
      <c r="AE332" t="s">
        <v>42</v>
      </c>
      <c r="AM332" t="s">
        <v>43</v>
      </c>
    </row>
    <row r="333" spans="1:39" x14ac:dyDescent="0.25">
      <c r="A333">
        <v>1777</v>
      </c>
      <c r="B333" t="s">
        <v>5095</v>
      </c>
      <c r="C333" s="5">
        <v>42882</v>
      </c>
      <c r="D333" s="1">
        <v>0</v>
      </c>
      <c r="E333">
        <v>23</v>
      </c>
      <c r="F333" t="s">
        <v>46</v>
      </c>
      <c r="G333" t="s">
        <v>55</v>
      </c>
      <c r="H333" t="s">
        <v>82</v>
      </c>
      <c r="I333" t="s">
        <v>82</v>
      </c>
      <c r="J333" t="s">
        <v>57</v>
      </c>
      <c r="K333" t="s">
        <v>82</v>
      </c>
      <c r="L333" t="s">
        <v>82</v>
      </c>
      <c r="M333" t="s">
        <v>70</v>
      </c>
      <c r="O333" t="s">
        <v>11829</v>
      </c>
      <c r="P333" t="s">
        <v>59</v>
      </c>
      <c r="Q333" t="s">
        <v>70</v>
      </c>
      <c r="R333" t="s">
        <v>82</v>
      </c>
      <c r="S333" t="s">
        <v>82</v>
      </c>
      <c r="T333" t="s">
        <v>57</v>
      </c>
      <c r="U333" t="s">
        <v>11830</v>
      </c>
      <c r="V333" t="s">
        <v>5097</v>
      </c>
      <c r="Y333" t="s">
        <v>42</v>
      </c>
      <c r="AG333" t="s">
        <v>42</v>
      </c>
      <c r="AM333" t="s">
        <v>43</v>
      </c>
    </row>
    <row r="334" spans="1:39" x14ac:dyDescent="0.25">
      <c r="A334">
        <v>1781</v>
      </c>
      <c r="B334" t="s">
        <v>5104</v>
      </c>
      <c r="C334" s="5">
        <v>42803</v>
      </c>
      <c r="D334" s="1">
        <v>0</v>
      </c>
      <c r="E334">
        <v>36</v>
      </c>
      <c r="F334" t="s">
        <v>46</v>
      </c>
      <c r="G334" t="s">
        <v>55</v>
      </c>
      <c r="H334" t="s">
        <v>250</v>
      </c>
      <c r="I334" t="s">
        <v>251</v>
      </c>
      <c r="J334" t="s">
        <v>57</v>
      </c>
      <c r="K334" t="s">
        <v>82</v>
      </c>
      <c r="L334" t="s">
        <v>82</v>
      </c>
      <c r="M334" t="s">
        <v>50</v>
      </c>
      <c r="O334" t="s">
        <v>11829</v>
      </c>
      <c r="P334" t="s">
        <v>59</v>
      </c>
      <c r="Q334" t="s">
        <v>70</v>
      </c>
      <c r="R334" t="s">
        <v>250</v>
      </c>
      <c r="S334" t="s">
        <v>251</v>
      </c>
      <c r="T334" t="s">
        <v>57</v>
      </c>
      <c r="U334" t="s">
        <v>11830</v>
      </c>
      <c r="V334" t="s">
        <v>5105</v>
      </c>
      <c r="X334" t="s">
        <v>42</v>
      </c>
      <c r="Y334" t="s">
        <v>42</v>
      </c>
      <c r="AE334" t="s">
        <v>42</v>
      </c>
      <c r="AG334" t="s">
        <v>42</v>
      </c>
      <c r="AM334" t="s">
        <v>43</v>
      </c>
    </row>
    <row r="335" spans="1:39" x14ac:dyDescent="0.25">
      <c r="A335">
        <v>1783</v>
      </c>
      <c r="B335" t="s">
        <v>5109</v>
      </c>
      <c r="C335" s="5">
        <v>42858</v>
      </c>
      <c r="D335" s="1">
        <v>0</v>
      </c>
      <c r="E335">
        <v>26</v>
      </c>
      <c r="F335" t="s">
        <v>46</v>
      </c>
      <c r="G335" t="s">
        <v>55</v>
      </c>
      <c r="H335" t="s">
        <v>82</v>
      </c>
      <c r="I335" t="s">
        <v>82</v>
      </c>
      <c r="J335" t="s">
        <v>57</v>
      </c>
      <c r="K335" t="s">
        <v>82</v>
      </c>
      <c r="L335" t="s">
        <v>82</v>
      </c>
      <c r="M335" t="s">
        <v>70</v>
      </c>
      <c r="O335" t="s">
        <v>11829</v>
      </c>
      <c r="P335" t="s">
        <v>59</v>
      </c>
      <c r="Q335" t="s">
        <v>70</v>
      </c>
      <c r="R335" t="s">
        <v>82</v>
      </c>
      <c r="S335" t="s">
        <v>82</v>
      </c>
      <c r="T335" t="s">
        <v>57</v>
      </c>
      <c r="U335" t="s">
        <v>11830</v>
      </c>
      <c r="V335" t="s">
        <v>726</v>
      </c>
      <c r="W335" t="s">
        <v>42</v>
      </c>
      <c r="Y335" t="s">
        <v>42</v>
      </c>
      <c r="AM335" t="s">
        <v>43</v>
      </c>
    </row>
    <row r="336" spans="1:39" x14ac:dyDescent="0.25">
      <c r="A336">
        <v>1789</v>
      </c>
      <c r="B336" t="s">
        <v>5120</v>
      </c>
      <c r="C336" s="5">
        <v>42759</v>
      </c>
      <c r="D336" s="1">
        <v>0</v>
      </c>
      <c r="E336">
        <v>53</v>
      </c>
      <c r="F336" t="s">
        <v>46</v>
      </c>
      <c r="G336" t="s">
        <v>55</v>
      </c>
      <c r="H336" t="s">
        <v>346</v>
      </c>
      <c r="I336" t="s">
        <v>93</v>
      </c>
      <c r="J336" t="s">
        <v>57</v>
      </c>
      <c r="K336" t="s">
        <v>208</v>
      </c>
      <c r="L336" t="s">
        <v>93</v>
      </c>
      <c r="M336" t="s">
        <v>50</v>
      </c>
      <c r="O336" t="s">
        <v>11829</v>
      </c>
      <c r="P336" t="s">
        <v>59</v>
      </c>
      <c r="Q336" t="s">
        <v>70</v>
      </c>
      <c r="R336" t="s">
        <v>346</v>
      </c>
      <c r="S336" t="s">
        <v>93</v>
      </c>
      <c r="T336" t="s">
        <v>57</v>
      </c>
      <c r="U336" t="s">
        <v>11830</v>
      </c>
      <c r="V336" t="s">
        <v>5121</v>
      </c>
      <c r="W336" t="s">
        <v>42</v>
      </c>
      <c r="Y336" t="s">
        <v>42</v>
      </c>
      <c r="Z336" t="s">
        <v>42</v>
      </c>
      <c r="AC336" t="s">
        <v>42</v>
      </c>
      <c r="AE336" t="s">
        <v>42</v>
      </c>
      <c r="AM336" t="s">
        <v>43</v>
      </c>
    </row>
    <row r="337" spans="1:39" x14ac:dyDescent="0.25">
      <c r="A337">
        <v>1822</v>
      </c>
      <c r="B337" t="s">
        <v>5200</v>
      </c>
      <c r="C337" s="5">
        <v>42849</v>
      </c>
      <c r="D337" s="1">
        <v>0</v>
      </c>
      <c r="E337">
        <v>62</v>
      </c>
      <c r="F337" t="s">
        <v>46</v>
      </c>
      <c r="G337" t="s">
        <v>55</v>
      </c>
      <c r="H337" t="s">
        <v>3060</v>
      </c>
      <c r="I337" t="s">
        <v>137</v>
      </c>
      <c r="J337" t="s">
        <v>57</v>
      </c>
      <c r="K337" t="s">
        <v>3060</v>
      </c>
      <c r="L337" t="s">
        <v>137</v>
      </c>
      <c r="M337" t="s">
        <v>70</v>
      </c>
      <c r="O337" t="s">
        <v>11831</v>
      </c>
      <c r="P337" t="s">
        <v>329</v>
      </c>
      <c r="Q337" t="s">
        <v>70</v>
      </c>
      <c r="R337" t="s">
        <v>3060</v>
      </c>
      <c r="S337" t="s">
        <v>137</v>
      </c>
      <c r="T337" t="s">
        <v>57</v>
      </c>
      <c r="U337" t="s">
        <v>11830</v>
      </c>
      <c r="V337" t="s">
        <v>5201</v>
      </c>
      <c r="AA337" t="s">
        <v>42</v>
      </c>
      <c r="AE337" t="s">
        <v>42</v>
      </c>
      <c r="AM337" t="s">
        <v>43</v>
      </c>
    </row>
    <row r="338" spans="1:39" x14ac:dyDescent="0.25">
      <c r="A338">
        <v>1827</v>
      </c>
      <c r="B338" t="s">
        <v>5212</v>
      </c>
      <c r="C338" s="5">
        <v>42791</v>
      </c>
      <c r="D338" s="1">
        <v>0</v>
      </c>
      <c r="E338">
        <v>47</v>
      </c>
      <c r="F338" t="s">
        <v>46</v>
      </c>
      <c r="G338" t="s">
        <v>55</v>
      </c>
      <c r="H338" t="s">
        <v>165</v>
      </c>
      <c r="I338" t="s">
        <v>93</v>
      </c>
      <c r="J338" t="s">
        <v>57</v>
      </c>
      <c r="K338" t="s">
        <v>208</v>
      </c>
      <c r="L338" t="s">
        <v>93</v>
      </c>
      <c r="M338" t="s">
        <v>50</v>
      </c>
      <c r="O338" t="s">
        <v>11829</v>
      </c>
      <c r="P338" t="s">
        <v>59</v>
      </c>
      <c r="Q338" t="s">
        <v>70</v>
      </c>
      <c r="R338" t="s">
        <v>208</v>
      </c>
      <c r="S338" t="s">
        <v>93</v>
      </c>
      <c r="T338" t="s">
        <v>57</v>
      </c>
      <c r="U338" t="s">
        <v>11830</v>
      </c>
      <c r="V338" t="s">
        <v>5214</v>
      </c>
      <c r="W338" t="s">
        <v>42</v>
      </c>
      <c r="Y338" t="s">
        <v>42</v>
      </c>
      <c r="Z338" t="s">
        <v>42</v>
      </c>
      <c r="AC338" t="s">
        <v>42</v>
      </c>
      <c r="AE338" t="s">
        <v>42</v>
      </c>
      <c r="AF338" t="s">
        <v>42</v>
      </c>
      <c r="AM338" t="s">
        <v>43</v>
      </c>
    </row>
    <row r="339" spans="1:39" x14ac:dyDescent="0.25">
      <c r="A339">
        <v>1829</v>
      </c>
      <c r="B339" t="s">
        <v>5216</v>
      </c>
      <c r="C339" s="5">
        <v>43088</v>
      </c>
      <c r="D339" s="1">
        <v>0</v>
      </c>
      <c r="E339">
        <v>33</v>
      </c>
      <c r="F339" t="s">
        <v>46</v>
      </c>
      <c r="G339" t="s">
        <v>55</v>
      </c>
      <c r="H339" t="s">
        <v>93</v>
      </c>
      <c r="I339" t="s">
        <v>93</v>
      </c>
      <c r="J339" t="s">
        <v>57</v>
      </c>
      <c r="K339" t="s">
        <v>93</v>
      </c>
      <c r="L339" t="s">
        <v>93</v>
      </c>
      <c r="M339" t="s">
        <v>70</v>
      </c>
      <c r="O339" t="s">
        <v>11831</v>
      </c>
      <c r="P339" t="s">
        <v>350</v>
      </c>
      <c r="Q339" t="s">
        <v>70</v>
      </c>
      <c r="R339" t="s">
        <v>93</v>
      </c>
      <c r="S339" t="s">
        <v>93</v>
      </c>
      <c r="T339" t="s">
        <v>57</v>
      </c>
      <c r="U339" t="s">
        <v>11830</v>
      </c>
      <c r="V339" t="s">
        <v>247</v>
      </c>
      <c r="Y339" t="s">
        <v>42</v>
      </c>
      <c r="AM339" t="s">
        <v>43</v>
      </c>
    </row>
    <row r="340" spans="1:39" x14ac:dyDescent="0.25">
      <c r="A340">
        <v>1847</v>
      </c>
      <c r="B340" t="s">
        <v>5251</v>
      </c>
      <c r="C340" s="5">
        <v>42752</v>
      </c>
      <c r="D340" s="1">
        <v>0</v>
      </c>
      <c r="E340">
        <v>49</v>
      </c>
      <c r="F340" t="s">
        <v>54</v>
      </c>
      <c r="G340" t="s">
        <v>55</v>
      </c>
      <c r="H340" t="s">
        <v>2091</v>
      </c>
      <c r="I340" t="s">
        <v>82</v>
      </c>
      <c r="J340" t="s">
        <v>57</v>
      </c>
      <c r="K340" t="s">
        <v>2091</v>
      </c>
      <c r="L340" t="s">
        <v>82</v>
      </c>
      <c r="M340" t="s">
        <v>70</v>
      </c>
      <c r="O340" t="s">
        <v>11831</v>
      </c>
      <c r="P340" t="s">
        <v>170</v>
      </c>
      <c r="Q340" t="s">
        <v>70</v>
      </c>
      <c r="R340" t="s">
        <v>2091</v>
      </c>
      <c r="S340" t="s">
        <v>82</v>
      </c>
      <c r="T340" t="s">
        <v>57</v>
      </c>
      <c r="U340" t="s">
        <v>11830</v>
      </c>
      <c r="V340" t="s">
        <v>5253</v>
      </c>
      <c r="Y340" t="s">
        <v>42</v>
      </c>
      <c r="AE340" t="s">
        <v>42</v>
      </c>
      <c r="AM340" t="s">
        <v>43</v>
      </c>
    </row>
    <row r="341" spans="1:39" x14ac:dyDescent="0.25">
      <c r="A341">
        <v>1850</v>
      </c>
      <c r="B341" t="s">
        <v>5258</v>
      </c>
      <c r="C341" s="5">
        <v>42953</v>
      </c>
      <c r="D341" s="1">
        <v>0</v>
      </c>
      <c r="E341">
        <v>44</v>
      </c>
      <c r="F341" t="s">
        <v>46</v>
      </c>
      <c r="G341" t="s">
        <v>34</v>
      </c>
      <c r="H341" t="s">
        <v>208</v>
      </c>
      <c r="I341" t="s">
        <v>93</v>
      </c>
      <c r="J341" t="s">
        <v>57</v>
      </c>
      <c r="K341" t="s">
        <v>208</v>
      </c>
      <c r="L341" t="s">
        <v>93</v>
      </c>
      <c r="M341" t="s">
        <v>50</v>
      </c>
      <c r="O341" t="s">
        <v>11829</v>
      </c>
      <c r="P341" t="s">
        <v>166</v>
      </c>
      <c r="Q341" t="s">
        <v>70</v>
      </c>
      <c r="R341" t="s">
        <v>208</v>
      </c>
      <c r="S341" t="s">
        <v>93</v>
      </c>
      <c r="T341" t="s">
        <v>57</v>
      </c>
      <c r="U341" t="s">
        <v>11830</v>
      </c>
      <c r="V341" t="s">
        <v>5259</v>
      </c>
      <c r="W341" t="s">
        <v>42</v>
      </c>
      <c r="AC341" t="s">
        <v>42</v>
      </c>
      <c r="AM341" t="s">
        <v>43</v>
      </c>
    </row>
    <row r="342" spans="1:39" x14ac:dyDescent="0.25">
      <c r="A342">
        <v>1853</v>
      </c>
      <c r="B342" t="s">
        <v>5266</v>
      </c>
      <c r="C342" s="5">
        <v>42892</v>
      </c>
      <c r="D342" s="1">
        <v>0</v>
      </c>
      <c r="E342">
        <v>34</v>
      </c>
      <c r="F342" t="s">
        <v>46</v>
      </c>
      <c r="G342" t="s">
        <v>55</v>
      </c>
      <c r="H342" t="s">
        <v>146</v>
      </c>
      <c r="I342" t="s">
        <v>49</v>
      </c>
      <c r="J342" t="s">
        <v>57</v>
      </c>
      <c r="K342" t="s">
        <v>146</v>
      </c>
      <c r="L342" t="s">
        <v>49</v>
      </c>
      <c r="M342" t="s">
        <v>70</v>
      </c>
      <c r="O342" t="s">
        <v>11829</v>
      </c>
      <c r="P342" t="s">
        <v>59</v>
      </c>
      <c r="Q342" t="s">
        <v>70</v>
      </c>
      <c r="R342" t="s">
        <v>146</v>
      </c>
      <c r="S342" t="s">
        <v>49</v>
      </c>
      <c r="T342" t="s">
        <v>57</v>
      </c>
      <c r="U342" t="s">
        <v>11830</v>
      </c>
      <c r="V342" t="s">
        <v>5267</v>
      </c>
      <c r="W342" t="s">
        <v>42</v>
      </c>
      <c r="Y342" t="s">
        <v>42</v>
      </c>
      <c r="Z342" t="s">
        <v>42</v>
      </c>
      <c r="AE342" t="s">
        <v>42</v>
      </c>
      <c r="AF342" t="s">
        <v>42</v>
      </c>
      <c r="AK342" t="s">
        <v>5268</v>
      </c>
      <c r="AM342" t="s">
        <v>43</v>
      </c>
    </row>
    <row r="343" spans="1:39" x14ac:dyDescent="0.25">
      <c r="A343">
        <v>1854</v>
      </c>
      <c r="B343" t="s">
        <v>5269</v>
      </c>
      <c r="C343" s="5">
        <v>43055</v>
      </c>
      <c r="D343" s="1">
        <v>0</v>
      </c>
      <c r="E343">
        <v>60</v>
      </c>
      <c r="F343" t="s">
        <v>46</v>
      </c>
      <c r="G343" t="s">
        <v>47</v>
      </c>
      <c r="H343" t="s">
        <v>146</v>
      </c>
      <c r="I343" t="s">
        <v>49</v>
      </c>
      <c r="J343" t="s">
        <v>57</v>
      </c>
      <c r="K343" t="s">
        <v>146</v>
      </c>
      <c r="L343" t="s">
        <v>49</v>
      </c>
      <c r="M343" t="s">
        <v>70</v>
      </c>
      <c r="O343" t="s">
        <v>11829</v>
      </c>
      <c r="P343" t="s">
        <v>59</v>
      </c>
      <c r="Q343" t="s">
        <v>70</v>
      </c>
      <c r="R343" t="s">
        <v>146</v>
      </c>
      <c r="S343" t="s">
        <v>49</v>
      </c>
      <c r="T343" t="s">
        <v>57</v>
      </c>
      <c r="U343" t="s">
        <v>11832</v>
      </c>
      <c r="V343" t="s">
        <v>5270</v>
      </c>
      <c r="X343" t="s">
        <v>42</v>
      </c>
      <c r="AM343" t="s">
        <v>43</v>
      </c>
    </row>
    <row r="344" spans="1:39" x14ac:dyDescent="0.25">
      <c r="A344">
        <v>1857</v>
      </c>
      <c r="B344" t="s">
        <v>5275</v>
      </c>
      <c r="C344" s="5">
        <v>42851</v>
      </c>
      <c r="D344" s="1">
        <v>0</v>
      </c>
      <c r="E344">
        <v>20</v>
      </c>
      <c r="F344" t="s">
        <v>46</v>
      </c>
      <c r="G344" t="s">
        <v>55</v>
      </c>
      <c r="H344" t="s">
        <v>97</v>
      </c>
      <c r="I344" t="s">
        <v>82</v>
      </c>
      <c r="J344" t="s">
        <v>57</v>
      </c>
      <c r="K344" t="s">
        <v>97</v>
      </c>
      <c r="L344" t="s">
        <v>82</v>
      </c>
      <c r="M344" t="s">
        <v>70</v>
      </c>
      <c r="O344" t="s">
        <v>11831</v>
      </c>
      <c r="P344" t="s">
        <v>170</v>
      </c>
      <c r="Q344" t="s">
        <v>70</v>
      </c>
      <c r="R344" t="s">
        <v>97</v>
      </c>
      <c r="S344" t="s">
        <v>82</v>
      </c>
      <c r="T344" t="s">
        <v>57</v>
      </c>
      <c r="U344" t="s">
        <v>11830</v>
      </c>
      <c r="V344" t="s">
        <v>5276</v>
      </c>
      <c r="W344" t="s">
        <v>42</v>
      </c>
      <c r="Y344" t="s">
        <v>42</v>
      </c>
      <c r="AE344" t="s">
        <v>42</v>
      </c>
      <c r="AM344" t="s">
        <v>43</v>
      </c>
    </row>
    <row r="345" spans="1:39" x14ac:dyDescent="0.25">
      <c r="A345">
        <v>1869</v>
      </c>
      <c r="B345" t="s">
        <v>5300</v>
      </c>
      <c r="C345" s="5">
        <v>42934</v>
      </c>
      <c r="D345" s="1">
        <v>0</v>
      </c>
      <c r="E345">
        <v>60</v>
      </c>
      <c r="F345" t="s">
        <v>46</v>
      </c>
      <c r="G345" t="s">
        <v>55</v>
      </c>
      <c r="H345" t="s">
        <v>208</v>
      </c>
      <c r="I345" t="s">
        <v>93</v>
      </c>
      <c r="J345" t="s">
        <v>57</v>
      </c>
      <c r="K345" t="s">
        <v>208</v>
      </c>
      <c r="L345" t="s">
        <v>93</v>
      </c>
      <c r="M345" t="s">
        <v>70</v>
      </c>
      <c r="O345" t="s">
        <v>11831</v>
      </c>
      <c r="P345" t="s">
        <v>350</v>
      </c>
      <c r="Q345" t="s">
        <v>70</v>
      </c>
      <c r="R345" t="s">
        <v>208</v>
      </c>
      <c r="S345" t="s">
        <v>93</v>
      </c>
      <c r="T345" t="s">
        <v>57</v>
      </c>
      <c r="U345" t="s">
        <v>20</v>
      </c>
      <c r="V345" t="s">
        <v>439</v>
      </c>
      <c r="W345" t="s">
        <v>42</v>
      </c>
      <c r="Y345" t="s">
        <v>42</v>
      </c>
      <c r="AM345" t="s">
        <v>43</v>
      </c>
    </row>
    <row r="346" spans="1:39" x14ac:dyDescent="0.25">
      <c r="A346">
        <v>1872</v>
      </c>
      <c r="B346" t="s">
        <v>5307</v>
      </c>
      <c r="C346" s="5">
        <v>42759</v>
      </c>
      <c r="D346" s="1">
        <v>0</v>
      </c>
      <c r="E346">
        <v>29</v>
      </c>
      <c r="F346" t="s">
        <v>46</v>
      </c>
      <c r="G346" t="s">
        <v>55</v>
      </c>
      <c r="H346" t="s">
        <v>260</v>
      </c>
      <c r="I346" t="s">
        <v>49</v>
      </c>
      <c r="J346" t="s">
        <v>57</v>
      </c>
      <c r="K346" t="s">
        <v>260</v>
      </c>
      <c r="L346" t="s">
        <v>49</v>
      </c>
      <c r="M346" t="s">
        <v>70</v>
      </c>
      <c r="O346" t="s">
        <v>11831</v>
      </c>
      <c r="P346" t="s">
        <v>2042</v>
      </c>
      <c r="Q346" t="s">
        <v>70</v>
      </c>
      <c r="R346" t="s">
        <v>260</v>
      </c>
      <c r="S346" t="s">
        <v>49</v>
      </c>
      <c r="T346" t="s">
        <v>57</v>
      </c>
      <c r="U346" t="s">
        <v>11830</v>
      </c>
      <c r="V346" t="s">
        <v>5308</v>
      </c>
      <c r="AA346" t="s">
        <v>42</v>
      </c>
      <c r="AB346" t="s">
        <v>42</v>
      </c>
      <c r="AE346" t="s">
        <v>42</v>
      </c>
      <c r="AM346" t="s">
        <v>43</v>
      </c>
    </row>
    <row r="347" spans="1:39" x14ac:dyDescent="0.25">
      <c r="A347">
        <v>1873</v>
      </c>
      <c r="B347" t="s">
        <v>5309</v>
      </c>
      <c r="C347" s="5">
        <v>42966</v>
      </c>
      <c r="D347" s="1">
        <v>0</v>
      </c>
      <c r="E347">
        <v>54</v>
      </c>
      <c r="F347" t="s">
        <v>46</v>
      </c>
      <c r="G347" t="s">
        <v>55</v>
      </c>
      <c r="H347" t="s">
        <v>1243</v>
      </c>
      <c r="I347" t="s">
        <v>82</v>
      </c>
      <c r="J347" t="s">
        <v>57</v>
      </c>
      <c r="K347" t="s">
        <v>1804</v>
      </c>
      <c r="L347" t="s">
        <v>82</v>
      </c>
      <c r="M347" t="s">
        <v>34</v>
      </c>
      <c r="N347" t="s">
        <v>5310</v>
      </c>
      <c r="O347" t="s">
        <v>11829</v>
      </c>
      <c r="P347" t="s">
        <v>166</v>
      </c>
      <c r="Q347" t="s">
        <v>110</v>
      </c>
      <c r="R347" t="s">
        <v>1804</v>
      </c>
      <c r="S347" t="s">
        <v>82</v>
      </c>
      <c r="T347" t="s">
        <v>57</v>
      </c>
      <c r="U347" t="s">
        <v>11830</v>
      </c>
      <c r="V347" t="s">
        <v>5311</v>
      </c>
      <c r="W347" t="s">
        <v>42</v>
      </c>
      <c r="X347" t="s">
        <v>42</v>
      </c>
      <c r="AE347" t="s">
        <v>42</v>
      </c>
      <c r="AM347" t="s">
        <v>43</v>
      </c>
    </row>
    <row r="348" spans="1:39" x14ac:dyDescent="0.25">
      <c r="A348">
        <v>1875</v>
      </c>
      <c r="B348" t="s">
        <v>5315</v>
      </c>
      <c r="C348" s="5">
        <v>42745</v>
      </c>
      <c r="D348" s="1">
        <v>0</v>
      </c>
      <c r="E348">
        <v>40</v>
      </c>
      <c r="F348" t="s">
        <v>54</v>
      </c>
      <c r="G348" t="s">
        <v>55</v>
      </c>
      <c r="H348" t="s">
        <v>346</v>
      </c>
      <c r="I348" t="s">
        <v>93</v>
      </c>
      <c r="J348" t="s">
        <v>57</v>
      </c>
      <c r="K348" t="s">
        <v>346</v>
      </c>
      <c r="L348" t="s">
        <v>93</v>
      </c>
      <c r="M348" t="s">
        <v>70</v>
      </c>
      <c r="O348" t="s">
        <v>11831</v>
      </c>
      <c r="P348" t="s">
        <v>170</v>
      </c>
      <c r="Q348" t="s">
        <v>70</v>
      </c>
      <c r="R348" t="s">
        <v>346</v>
      </c>
      <c r="S348" t="s">
        <v>93</v>
      </c>
      <c r="T348" t="s">
        <v>57</v>
      </c>
      <c r="U348" t="s">
        <v>11830</v>
      </c>
      <c r="V348" t="s">
        <v>5317</v>
      </c>
      <c r="AA348" t="s">
        <v>42</v>
      </c>
      <c r="AC348" t="s">
        <v>42</v>
      </c>
      <c r="AM348" t="s">
        <v>43</v>
      </c>
    </row>
    <row r="349" spans="1:39" x14ac:dyDescent="0.25">
      <c r="A349">
        <v>1882</v>
      </c>
      <c r="B349" t="s">
        <v>5331</v>
      </c>
      <c r="C349" s="5">
        <v>43074</v>
      </c>
      <c r="D349" s="1">
        <v>0</v>
      </c>
      <c r="E349">
        <v>41</v>
      </c>
      <c r="F349" t="s">
        <v>54</v>
      </c>
      <c r="G349" t="s">
        <v>47</v>
      </c>
      <c r="H349" t="s">
        <v>93</v>
      </c>
      <c r="I349" t="s">
        <v>93</v>
      </c>
      <c r="J349" t="s">
        <v>57</v>
      </c>
      <c r="K349" t="s">
        <v>93</v>
      </c>
      <c r="L349" t="s">
        <v>93</v>
      </c>
      <c r="M349" t="s">
        <v>50</v>
      </c>
      <c r="O349" t="s">
        <v>11831</v>
      </c>
      <c r="P349" t="s">
        <v>350</v>
      </c>
      <c r="Q349" t="s">
        <v>70</v>
      </c>
      <c r="R349" t="s">
        <v>93</v>
      </c>
      <c r="S349" t="s">
        <v>93</v>
      </c>
      <c r="T349" t="s">
        <v>57</v>
      </c>
      <c r="U349" t="s">
        <v>21</v>
      </c>
      <c r="V349" t="s">
        <v>994</v>
      </c>
      <c r="X349" t="s">
        <v>42</v>
      </c>
      <c r="AM349" t="s">
        <v>43</v>
      </c>
    </row>
    <row r="350" spans="1:39" x14ac:dyDescent="0.25">
      <c r="A350">
        <v>1883</v>
      </c>
      <c r="B350" t="s">
        <v>5332</v>
      </c>
      <c r="C350" s="5">
        <v>43039</v>
      </c>
      <c r="D350" s="1">
        <v>0</v>
      </c>
      <c r="E350">
        <v>53</v>
      </c>
      <c r="F350" t="s">
        <v>46</v>
      </c>
      <c r="G350" t="s">
        <v>55</v>
      </c>
      <c r="H350" t="s">
        <v>320</v>
      </c>
      <c r="I350" t="s">
        <v>49</v>
      </c>
      <c r="J350" t="s">
        <v>57</v>
      </c>
      <c r="K350" t="s">
        <v>320</v>
      </c>
      <c r="L350" t="s">
        <v>49</v>
      </c>
      <c r="M350" t="s">
        <v>70</v>
      </c>
      <c r="O350" t="s">
        <v>11829</v>
      </c>
      <c r="P350" t="s">
        <v>166</v>
      </c>
      <c r="Q350" t="s">
        <v>70</v>
      </c>
      <c r="R350" t="s">
        <v>320</v>
      </c>
      <c r="S350" t="s">
        <v>49</v>
      </c>
      <c r="T350" t="s">
        <v>57</v>
      </c>
      <c r="U350" t="s">
        <v>11830</v>
      </c>
      <c r="V350" t="s">
        <v>5334</v>
      </c>
      <c r="W350" t="s">
        <v>42</v>
      </c>
      <c r="Y350" t="s">
        <v>42</v>
      </c>
      <c r="AC350" t="s">
        <v>42</v>
      </c>
      <c r="AM350" t="s">
        <v>43</v>
      </c>
    </row>
    <row r="351" spans="1:39" x14ac:dyDescent="0.25">
      <c r="A351">
        <v>1884</v>
      </c>
      <c r="B351" t="s">
        <v>5335</v>
      </c>
      <c r="C351" s="5">
        <v>42798</v>
      </c>
      <c r="D351" s="1">
        <v>0</v>
      </c>
      <c r="E351">
        <v>46</v>
      </c>
      <c r="F351" t="s">
        <v>46</v>
      </c>
      <c r="G351" t="s">
        <v>55</v>
      </c>
      <c r="H351" t="s">
        <v>251</v>
      </c>
      <c r="I351" t="s">
        <v>251</v>
      </c>
      <c r="J351" t="s">
        <v>57</v>
      </c>
      <c r="K351" t="s">
        <v>251</v>
      </c>
      <c r="L351" t="s">
        <v>251</v>
      </c>
      <c r="M351" t="s">
        <v>70</v>
      </c>
      <c r="O351" t="s">
        <v>11829</v>
      </c>
      <c r="P351" t="s">
        <v>59</v>
      </c>
      <c r="Q351" t="s">
        <v>70</v>
      </c>
      <c r="R351" t="s">
        <v>251</v>
      </c>
      <c r="S351" t="s">
        <v>251</v>
      </c>
      <c r="T351" t="s">
        <v>57</v>
      </c>
      <c r="U351" t="s">
        <v>11830</v>
      </c>
      <c r="V351" t="s">
        <v>726</v>
      </c>
      <c r="W351" t="s">
        <v>42</v>
      </c>
      <c r="Y351" t="s">
        <v>42</v>
      </c>
      <c r="AM351" t="s">
        <v>43</v>
      </c>
    </row>
    <row r="352" spans="1:39" x14ac:dyDescent="0.25">
      <c r="A352">
        <v>1887</v>
      </c>
      <c r="B352" t="s">
        <v>5340</v>
      </c>
      <c r="C352" s="5">
        <v>43048</v>
      </c>
      <c r="D352" s="1">
        <v>0</v>
      </c>
      <c r="E352">
        <v>53</v>
      </c>
      <c r="F352" t="s">
        <v>46</v>
      </c>
      <c r="G352" t="s">
        <v>55</v>
      </c>
      <c r="H352" t="s">
        <v>260</v>
      </c>
      <c r="I352" t="s">
        <v>49</v>
      </c>
      <c r="J352" t="s">
        <v>57</v>
      </c>
      <c r="K352" t="s">
        <v>260</v>
      </c>
      <c r="L352" t="s">
        <v>49</v>
      </c>
      <c r="M352" t="s">
        <v>70</v>
      </c>
      <c r="O352" t="s">
        <v>11829</v>
      </c>
      <c r="P352" t="s">
        <v>166</v>
      </c>
      <c r="Q352" t="s">
        <v>70</v>
      </c>
      <c r="R352" t="s">
        <v>260</v>
      </c>
      <c r="S352" t="s">
        <v>49</v>
      </c>
      <c r="T352" t="s">
        <v>57</v>
      </c>
      <c r="U352" t="s">
        <v>11830</v>
      </c>
      <c r="V352" t="s">
        <v>5341</v>
      </c>
      <c r="AG352" t="s">
        <v>42</v>
      </c>
      <c r="AM352" t="s">
        <v>43</v>
      </c>
    </row>
    <row r="353" spans="1:39" x14ac:dyDescent="0.25">
      <c r="A353">
        <v>1894</v>
      </c>
      <c r="B353" t="s">
        <v>5354</v>
      </c>
      <c r="C353" s="5">
        <v>42867</v>
      </c>
      <c r="D353" s="1">
        <v>0</v>
      </c>
      <c r="E353">
        <v>53</v>
      </c>
      <c r="F353" t="s">
        <v>46</v>
      </c>
      <c r="G353" t="s">
        <v>55</v>
      </c>
      <c r="H353" t="s">
        <v>341</v>
      </c>
      <c r="I353" t="s">
        <v>101</v>
      </c>
      <c r="J353" t="s">
        <v>57</v>
      </c>
      <c r="K353" t="s">
        <v>341</v>
      </c>
      <c r="L353" t="s">
        <v>101</v>
      </c>
      <c r="M353" t="s">
        <v>70</v>
      </c>
      <c r="O353" t="s">
        <v>11831</v>
      </c>
      <c r="P353" t="s">
        <v>170</v>
      </c>
      <c r="Q353" t="s">
        <v>70</v>
      </c>
      <c r="R353" t="s">
        <v>341</v>
      </c>
      <c r="S353" t="s">
        <v>101</v>
      </c>
      <c r="T353" t="s">
        <v>57</v>
      </c>
      <c r="U353" t="s">
        <v>11830</v>
      </c>
      <c r="V353" t="s">
        <v>5355</v>
      </c>
      <c r="W353" t="s">
        <v>42</v>
      </c>
      <c r="X353" t="s">
        <v>42</v>
      </c>
      <c r="Y353" t="s">
        <v>42</v>
      </c>
      <c r="Z353" t="s">
        <v>42</v>
      </c>
      <c r="AM353" t="s">
        <v>43</v>
      </c>
    </row>
    <row r="354" spans="1:39" x14ac:dyDescent="0.25">
      <c r="A354">
        <v>1900</v>
      </c>
      <c r="B354" t="s">
        <v>5370</v>
      </c>
      <c r="C354" s="5">
        <v>42739</v>
      </c>
      <c r="D354" s="1">
        <v>0</v>
      </c>
      <c r="E354">
        <v>27</v>
      </c>
      <c r="F354" t="s">
        <v>46</v>
      </c>
      <c r="G354" t="s">
        <v>55</v>
      </c>
      <c r="H354" t="s">
        <v>58</v>
      </c>
      <c r="I354" t="s">
        <v>49</v>
      </c>
      <c r="J354" t="s">
        <v>57</v>
      </c>
      <c r="K354" t="s">
        <v>58</v>
      </c>
      <c r="L354" t="s">
        <v>49</v>
      </c>
      <c r="M354" t="s">
        <v>70</v>
      </c>
      <c r="O354" t="s">
        <v>11829</v>
      </c>
      <c r="P354" t="s">
        <v>59</v>
      </c>
      <c r="Q354" t="s">
        <v>70</v>
      </c>
      <c r="R354" t="s">
        <v>58</v>
      </c>
      <c r="S354" t="s">
        <v>49</v>
      </c>
      <c r="T354" t="s">
        <v>57</v>
      </c>
      <c r="U354" t="s">
        <v>11830</v>
      </c>
      <c r="V354" t="s">
        <v>5372</v>
      </c>
      <c r="W354" t="s">
        <v>42</v>
      </c>
      <c r="X354" t="s">
        <v>42</v>
      </c>
      <c r="AE354" t="s">
        <v>42</v>
      </c>
      <c r="AM354" t="s">
        <v>43</v>
      </c>
    </row>
    <row r="355" spans="1:39" x14ac:dyDescent="0.25">
      <c r="A355">
        <v>1901</v>
      </c>
      <c r="B355" t="s">
        <v>5373</v>
      </c>
      <c r="C355" s="5">
        <v>42776</v>
      </c>
      <c r="D355" s="1">
        <v>0</v>
      </c>
      <c r="E355">
        <v>30</v>
      </c>
      <c r="F355" t="s">
        <v>46</v>
      </c>
      <c r="G355" t="s">
        <v>55</v>
      </c>
      <c r="H355" t="s">
        <v>422</v>
      </c>
      <c r="I355" t="s">
        <v>82</v>
      </c>
      <c r="J355" t="s">
        <v>57</v>
      </c>
      <c r="K355" t="s">
        <v>422</v>
      </c>
      <c r="L355" t="s">
        <v>82</v>
      </c>
      <c r="M355" t="s">
        <v>34</v>
      </c>
      <c r="N355" t="s">
        <v>5374</v>
      </c>
      <c r="O355" t="s">
        <v>11829</v>
      </c>
      <c r="P355" t="s">
        <v>59</v>
      </c>
      <c r="Q355" t="s">
        <v>287</v>
      </c>
      <c r="R355" t="s">
        <v>422</v>
      </c>
      <c r="S355" t="s">
        <v>82</v>
      </c>
      <c r="T355" t="s">
        <v>57</v>
      </c>
      <c r="U355" t="s">
        <v>11830</v>
      </c>
      <c r="V355" t="s">
        <v>412</v>
      </c>
      <c r="Y355" t="s">
        <v>42</v>
      </c>
      <c r="AM355" t="s">
        <v>43</v>
      </c>
    </row>
    <row r="356" spans="1:39" x14ac:dyDescent="0.25">
      <c r="A356">
        <v>1902</v>
      </c>
      <c r="B356" t="s">
        <v>5375</v>
      </c>
      <c r="C356" s="5">
        <v>42747</v>
      </c>
      <c r="D356" s="1">
        <v>0</v>
      </c>
      <c r="E356">
        <v>49</v>
      </c>
      <c r="F356" t="s">
        <v>54</v>
      </c>
      <c r="G356" t="s">
        <v>55</v>
      </c>
      <c r="H356" t="s">
        <v>208</v>
      </c>
      <c r="I356" t="s">
        <v>93</v>
      </c>
      <c r="J356" t="s">
        <v>57</v>
      </c>
      <c r="K356" t="s">
        <v>208</v>
      </c>
      <c r="L356" t="s">
        <v>93</v>
      </c>
      <c r="M356" t="s">
        <v>50</v>
      </c>
      <c r="O356" t="s">
        <v>11829</v>
      </c>
      <c r="P356" t="s">
        <v>59</v>
      </c>
      <c r="Q356" t="s">
        <v>70</v>
      </c>
      <c r="R356" t="s">
        <v>208</v>
      </c>
      <c r="S356" t="s">
        <v>93</v>
      </c>
      <c r="T356" t="s">
        <v>57</v>
      </c>
      <c r="U356" t="s">
        <v>11830</v>
      </c>
      <c r="V356" t="s">
        <v>873</v>
      </c>
      <c r="X356" t="s">
        <v>42</v>
      </c>
      <c r="AM356" t="s">
        <v>43</v>
      </c>
    </row>
    <row r="357" spans="1:39" x14ac:dyDescent="0.25">
      <c r="A357">
        <v>1922</v>
      </c>
      <c r="B357" t="s">
        <v>5417</v>
      </c>
      <c r="C357" s="5">
        <v>43052</v>
      </c>
      <c r="D357" s="1">
        <v>0</v>
      </c>
      <c r="E357">
        <v>37</v>
      </c>
      <c r="F357" t="s">
        <v>46</v>
      </c>
      <c r="G357" t="s">
        <v>55</v>
      </c>
      <c r="H357" t="s">
        <v>1804</v>
      </c>
      <c r="I357" t="s">
        <v>82</v>
      </c>
      <c r="J357" t="s">
        <v>57</v>
      </c>
      <c r="K357" t="s">
        <v>1804</v>
      </c>
      <c r="L357" t="s">
        <v>82</v>
      </c>
      <c r="M357" t="s">
        <v>70</v>
      </c>
      <c r="O357" t="s">
        <v>11829</v>
      </c>
      <c r="P357" t="s">
        <v>166</v>
      </c>
      <c r="Q357" t="s">
        <v>70</v>
      </c>
      <c r="R357" t="s">
        <v>1804</v>
      </c>
      <c r="S357" t="s">
        <v>82</v>
      </c>
      <c r="T357" t="s">
        <v>57</v>
      </c>
      <c r="U357" t="s">
        <v>11830</v>
      </c>
      <c r="V357" t="s">
        <v>5418</v>
      </c>
      <c r="Y357" t="s">
        <v>42</v>
      </c>
      <c r="Z357" t="s">
        <v>42</v>
      </c>
      <c r="AC357" t="s">
        <v>42</v>
      </c>
      <c r="AE357" t="s">
        <v>42</v>
      </c>
      <c r="AM357" t="s">
        <v>43</v>
      </c>
    </row>
    <row r="358" spans="1:39" x14ac:dyDescent="0.25">
      <c r="A358">
        <v>1923</v>
      </c>
      <c r="B358" t="s">
        <v>5419</v>
      </c>
      <c r="C358" s="5">
        <v>43088</v>
      </c>
      <c r="D358" s="1">
        <v>0</v>
      </c>
      <c r="E358">
        <v>24</v>
      </c>
      <c r="F358" t="s">
        <v>54</v>
      </c>
      <c r="G358" t="s">
        <v>55</v>
      </c>
      <c r="H358" t="s">
        <v>937</v>
      </c>
      <c r="I358" t="s">
        <v>202</v>
      </c>
      <c r="J358" t="s">
        <v>57</v>
      </c>
      <c r="K358" t="s">
        <v>937</v>
      </c>
      <c r="L358" t="s">
        <v>202</v>
      </c>
      <c r="M358" t="s">
        <v>70</v>
      </c>
      <c r="O358" t="s">
        <v>11829</v>
      </c>
      <c r="P358" t="s">
        <v>166</v>
      </c>
      <c r="Q358" t="s">
        <v>70</v>
      </c>
      <c r="R358" t="s">
        <v>937</v>
      </c>
      <c r="S358" t="s">
        <v>202</v>
      </c>
      <c r="T358" t="s">
        <v>57</v>
      </c>
      <c r="U358" t="s">
        <v>11830</v>
      </c>
      <c r="V358" t="s">
        <v>5420</v>
      </c>
      <c r="W358" t="s">
        <v>42</v>
      </c>
      <c r="X358" t="s">
        <v>42</v>
      </c>
      <c r="Y358" t="s">
        <v>42</v>
      </c>
      <c r="AF358" t="s">
        <v>42</v>
      </c>
      <c r="AM358" t="s">
        <v>43</v>
      </c>
    </row>
    <row r="359" spans="1:39" x14ac:dyDescent="0.25">
      <c r="A359">
        <v>1928</v>
      </c>
      <c r="B359" t="s">
        <v>5432</v>
      </c>
      <c r="C359" s="5">
        <v>42981</v>
      </c>
      <c r="D359" s="1">
        <v>0</v>
      </c>
      <c r="E359">
        <v>53</v>
      </c>
      <c r="F359" t="s">
        <v>46</v>
      </c>
      <c r="G359" t="s">
        <v>55</v>
      </c>
      <c r="H359" t="s">
        <v>341</v>
      </c>
      <c r="I359" t="s">
        <v>101</v>
      </c>
      <c r="J359" t="s">
        <v>57</v>
      </c>
      <c r="K359" t="s">
        <v>82</v>
      </c>
      <c r="L359" t="s">
        <v>82</v>
      </c>
      <c r="M359" t="s">
        <v>50</v>
      </c>
      <c r="O359" t="s">
        <v>11829</v>
      </c>
      <c r="P359" t="s">
        <v>166</v>
      </c>
      <c r="Q359" t="s">
        <v>70</v>
      </c>
      <c r="R359" t="s">
        <v>82</v>
      </c>
      <c r="S359" t="s">
        <v>82</v>
      </c>
      <c r="T359" t="s">
        <v>57</v>
      </c>
      <c r="U359" t="s">
        <v>11830</v>
      </c>
      <c r="V359" t="s">
        <v>5434</v>
      </c>
      <c r="X359" t="s">
        <v>42</v>
      </c>
      <c r="Y359" t="s">
        <v>42</v>
      </c>
      <c r="AM359" t="s">
        <v>43</v>
      </c>
    </row>
    <row r="360" spans="1:39" x14ac:dyDescent="0.25">
      <c r="A360">
        <v>1929</v>
      </c>
      <c r="B360" t="s">
        <v>5435</v>
      </c>
      <c r="C360" s="5">
        <v>42768</v>
      </c>
      <c r="D360" s="1">
        <v>0</v>
      </c>
      <c r="E360">
        <v>35</v>
      </c>
      <c r="F360" t="s">
        <v>54</v>
      </c>
      <c r="G360" t="s">
        <v>47</v>
      </c>
      <c r="H360" t="s">
        <v>165</v>
      </c>
      <c r="I360" t="s">
        <v>93</v>
      </c>
      <c r="J360" t="s">
        <v>57</v>
      </c>
      <c r="K360" t="s">
        <v>93</v>
      </c>
      <c r="L360" t="s">
        <v>93</v>
      </c>
      <c r="M360" t="s">
        <v>50</v>
      </c>
      <c r="O360" t="s">
        <v>11829</v>
      </c>
      <c r="P360" t="s">
        <v>456</v>
      </c>
      <c r="Q360" t="s">
        <v>70</v>
      </c>
      <c r="R360" t="s">
        <v>165</v>
      </c>
      <c r="S360" t="s">
        <v>93</v>
      </c>
      <c r="T360" t="s">
        <v>57</v>
      </c>
      <c r="U360" t="s">
        <v>11830</v>
      </c>
      <c r="V360" t="s">
        <v>5436</v>
      </c>
      <c r="W360" t="s">
        <v>42</v>
      </c>
      <c r="Y360" t="s">
        <v>42</v>
      </c>
      <c r="AE360" t="s">
        <v>42</v>
      </c>
      <c r="AM360" t="s">
        <v>43</v>
      </c>
    </row>
    <row r="361" spans="1:39" x14ac:dyDescent="0.25">
      <c r="A361">
        <v>1930</v>
      </c>
      <c r="B361" t="s">
        <v>5437</v>
      </c>
      <c r="C361" s="5">
        <v>43052</v>
      </c>
      <c r="D361" s="1">
        <v>0</v>
      </c>
      <c r="E361">
        <v>22</v>
      </c>
      <c r="F361" t="s">
        <v>46</v>
      </c>
      <c r="G361" t="s">
        <v>55</v>
      </c>
      <c r="H361" t="s">
        <v>146</v>
      </c>
      <c r="I361" t="s">
        <v>49</v>
      </c>
      <c r="J361" t="s">
        <v>57</v>
      </c>
      <c r="K361" t="s">
        <v>146</v>
      </c>
      <c r="L361" t="s">
        <v>49</v>
      </c>
      <c r="M361" t="s">
        <v>70</v>
      </c>
      <c r="O361" t="s">
        <v>11829</v>
      </c>
      <c r="P361" t="s">
        <v>166</v>
      </c>
      <c r="Q361" t="s">
        <v>70</v>
      </c>
      <c r="R361" t="s">
        <v>146</v>
      </c>
      <c r="S361" t="s">
        <v>49</v>
      </c>
      <c r="T361" t="s">
        <v>57</v>
      </c>
      <c r="U361" t="s">
        <v>11830</v>
      </c>
      <c r="V361" t="s">
        <v>5438</v>
      </c>
      <c r="W361" t="s">
        <v>42</v>
      </c>
      <c r="X361" t="s">
        <v>42</v>
      </c>
      <c r="Y361" t="s">
        <v>42</v>
      </c>
      <c r="AC361" t="s">
        <v>42</v>
      </c>
      <c r="AM361" t="s">
        <v>43</v>
      </c>
    </row>
    <row r="362" spans="1:39" x14ac:dyDescent="0.25">
      <c r="A362">
        <v>1932</v>
      </c>
      <c r="B362" t="s">
        <v>5441</v>
      </c>
      <c r="C362" s="5">
        <v>42821</v>
      </c>
      <c r="D362" s="1">
        <v>0</v>
      </c>
      <c r="E362">
        <v>60</v>
      </c>
      <c r="F362" t="s">
        <v>46</v>
      </c>
      <c r="G362" t="s">
        <v>55</v>
      </c>
      <c r="H362" t="s">
        <v>82</v>
      </c>
      <c r="I362" t="s">
        <v>82</v>
      </c>
      <c r="J362" t="s">
        <v>57</v>
      </c>
      <c r="K362" t="s">
        <v>82</v>
      </c>
      <c r="L362" t="s">
        <v>82</v>
      </c>
      <c r="M362" t="s">
        <v>70</v>
      </c>
      <c r="O362" t="s">
        <v>11829</v>
      </c>
      <c r="P362" t="s">
        <v>456</v>
      </c>
      <c r="Q362" t="s">
        <v>70</v>
      </c>
      <c r="R362" t="s">
        <v>82</v>
      </c>
      <c r="S362" t="s">
        <v>82</v>
      </c>
      <c r="T362" t="s">
        <v>57</v>
      </c>
      <c r="U362" t="s">
        <v>11830</v>
      </c>
      <c r="V362" t="s">
        <v>5443</v>
      </c>
      <c r="W362" t="s">
        <v>42</v>
      </c>
      <c r="AE362" t="s">
        <v>42</v>
      </c>
      <c r="AM362" t="s">
        <v>43</v>
      </c>
    </row>
    <row r="363" spans="1:39" x14ac:dyDescent="0.25">
      <c r="A363">
        <v>1941</v>
      </c>
      <c r="B363" t="s">
        <v>5463</v>
      </c>
      <c r="C363" s="5">
        <v>42769</v>
      </c>
      <c r="D363" s="1">
        <v>0</v>
      </c>
      <c r="E363">
        <v>25</v>
      </c>
      <c r="F363" t="s">
        <v>54</v>
      </c>
      <c r="G363" t="s">
        <v>55</v>
      </c>
      <c r="H363" t="s">
        <v>749</v>
      </c>
      <c r="I363" t="s">
        <v>82</v>
      </c>
      <c r="J363" t="s">
        <v>57</v>
      </c>
      <c r="K363" t="s">
        <v>81</v>
      </c>
      <c r="L363" t="s">
        <v>82</v>
      </c>
      <c r="M363" t="s">
        <v>50</v>
      </c>
      <c r="O363" t="s">
        <v>11831</v>
      </c>
      <c r="P363" t="s">
        <v>170</v>
      </c>
      <c r="Q363" t="s">
        <v>70</v>
      </c>
      <c r="R363" t="s">
        <v>749</v>
      </c>
      <c r="S363" t="s">
        <v>82</v>
      </c>
      <c r="T363" t="s">
        <v>57</v>
      </c>
      <c r="U363" t="s">
        <v>11830</v>
      </c>
      <c r="V363" t="s">
        <v>5464</v>
      </c>
      <c r="W363" t="s">
        <v>42</v>
      </c>
      <c r="X363" t="s">
        <v>42</v>
      </c>
      <c r="Y363" t="s">
        <v>42</v>
      </c>
      <c r="AM363" t="s">
        <v>43</v>
      </c>
    </row>
    <row r="364" spans="1:39" x14ac:dyDescent="0.25">
      <c r="A364">
        <v>1952</v>
      </c>
      <c r="B364" t="s">
        <v>5493</v>
      </c>
      <c r="C364" s="5">
        <v>43042</v>
      </c>
      <c r="D364" s="1">
        <v>0</v>
      </c>
      <c r="E364">
        <v>48</v>
      </c>
      <c r="F364" t="s">
        <v>46</v>
      </c>
      <c r="G364" t="s">
        <v>55</v>
      </c>
      <c r="H364" t="s">
        <v>93</v>
      </c>
      <c r="I364" t="s">
        <v>93</v>
      </c>
      <c r="J364" t="s">
        <v>57</v>
      </c>
      <c r="K364" t="s">
        <v>93</v>
      </c>
      <c r="L364" t="s">
        <v>93</v>
      </c>
      <c r="M364" t="s">
        <v>70</v>
      </c>
      <c r="O364" t="s">
        <v>11829</v>
      </c>
      <c r="P364" t="s">
        <v>166</v>
      </c>
      <c r="Q364" t="s">
        <v>70</v>
      </c>
      <c r="R364" t="s">
        <v>93</v>
      </c>
      <c r="S364" t="s">
        <v>93</v>
      </c>
      <c r="T364" t="s">
        <v>57</v>
      </c>
      <c r="U364" t="s">
        <v>11830</v>
      </c>
      <c r="V364" t="s">
        <v>5495</v>
      </c>
      <c r="X364" t="s">
        <v>42</v>
      </c>
      <c r="Y364" t="s">
        <v>42</v>
      </c>
      <c r="AE364" t="s">
        <v>42</v>
      </c>
      <c r="AF364" t="s">
        <v>42</v>
      </c>
      <c r="AM364" t="s">
        <v>43</v>
      </c>
    </row>
    <row r="365" spans="1:39" x14ac:dyDescent="0.25">
      <c r="A365">
        <v>1964</v>
      </c>
      <c r="B365" t="s">
        <v>5516</v>
      </c>
      <c r="C365" s="5">
        <v>42924</v>
      </c>
      <c r="D365" s="1">
        <v>0</v>
      </c>
      <c r="E365">
        <v>24</v>
      </c>
      <c r="F365" t="s">
        <v>46</v>
      </c>
      <c r="G365" t="s">
        <v>55</v>
      </c>
      <c r="H365" t="s">
        <v>2279</v>
      </c>
      <c r="I365" t="s">
        <v>202</v>
      </c>
      <c r="J365" t="s">
        <v>57</v>
      </c>
      <c r="K365" t="s">
        <v>2279</v>
      </c>
      <c r="L365" t="s">
        <v>202</v>
      </c>
      <c r="M365" t="s">
        <v>70</v>
      </c>
      <c r="O365" t="s">
        <v>11829</v>
      </c>
      <c r="P365" t="s">
        <v>166</v>
      </c>
      <c r="Q365" t="s">
        <v>70</v>
      </c>
      <c r="R365" t="s">
        <v>2279</v>
      </c>
      <c r="S365" t="s">
        <v>202</v>
      </c>
      <c r="T365" t="s">
        <v>57</v>
      </c>
      <c r="U365" t="s">
        <v>11830</v>
      </c>
      <c r="V365" t="s">
        <v>5518</v>
      </c>
      <c r="W365" t="s">
        <v>42</v>
      </c>
      <c r="X365" t="s">
        <v>42</v>
      </c>
      <c r="Y365" t="s">
        <v>42</v>
      </c>
      <c r="AC365" t="s">
        <v>42</v>
      </c>
      <c r="AM365" t="s">
        <v>43</v>
      </c>
    </row>
    <row r="366" spans="1:39" x14ac:dyDescent="0.25">
      <c r="A366">
        <v>1965</v>
      </c>
      <c r="B366" t="s">
        <v>5519</v>
      </c>
      <c r="C366" s="5">
        <v>42857</v>
      </c>
      <c r="D366" s="1">
        <v>0</v>
      </c>
      <c r="E366">
        <v>61</v>
      </c>
      <c r="F366" t="s">
        <v>46</v>
      </c>
      <c r="G366" t="s">
        <v>55</v>
      </c>
      <c r="H366" t="s">
        <v>346</v>
      </c>
      <c r="I366" t="s">
        <v>93</v>
      </c>
      <c r="J366" t="s">
        <v>57</v>
      </c>
      <c r="K366" t="s">
        <v>346</v>
      </c>
      <c r="L366" t="s">
        <v>93</v>
      </c>
      <c r="M366" t="s">
        <v>70</v>
      </c>
      <c r="O366" t="s">
        <v>11829</v>
      </c>
      <c r="P366" t="s">
        <v>59</v>
      </c>
      <c r="Q366" t="s">
        <v>70</v>
      </c>
      <c r="R366" t="s">
        <v>346</v>
      </c>
      <c r="S366" t="s">
        <v>93</v>
      </c>
      <c r="T366" t="s">
        <v>57</v>
      </c>
      <c r="U366" t="s">
        <v>11830</v>
      </c>
      <c r="V366" t="s">
        <v>5520</v>
      </c>
      <c r="W366" t="s">
        <v>42</v>
      </c>
      <c r="Y366" t="s">
        <v>42</v>
      </c>
      <c r="AA366" t="s">
        <v>42</v>
      </c>
      <c r="AC366" t="s">
        <v>42</v>
      </c>
      <c r="AM366" t="s">
        <v>43</v>
      </c>
    </row>
    <row r="367" spans="1:39" x14ac:dyDescent="0.25">
      <c r="A367">
        <v>1970</v>
      </c>
      <c r="B367" t="s">
        <v>5532</v>
      </c>
      <c r="C367" s="5">
        <v>42786</v>
      </c>
      <c r="D367" s="1">
        <v>0</v>
      </c>
      <c r="E367">
        <v>39</v>
      </c>
      <c r="F367" t="s">
        <v>54</v>
      </c>
      <c r="G367" t="s">
        <v>55</v>
      </c>
      <c r="H367" t="s">
        <v>238</v>
      </c>
      <c r="I367" t="s">
        <v>93</v>
      </c>
      <c r="J367" t="s">
        <v>57</v>
      </c>
      <c r="K367" t="s">
        <v>238</v>
      </c>
      <c r="L367" t="s">
        <v>93</v>
      </c>
      <c r="M367" t="s">
        <v>70</v>
      </c>
      <c r="O367" t="s">
        <v>11833</v>
      </c>
      <c r="P367" t="s">
        <v>5533</v>
      </c>
      <c r="Q367" t="s">
        <v>287</v>
      </c>
      <c r="R367" t="s">
        <v>238</v>
      </c>
      <c r="S367" t="s">
        <v>93</v>
      </c>
      <c r="T367" t="s">
        <v>57</v>
      </c>
      <c r="U367" t="s">
        <v>11830</v>
      </c>
      <c r="V367" t="s">
        <v>5534</v>
      </c>
      <c r="AC367" t="s">
        <v>42</v>
      </c>
      <c r="AE367" t="s">
        <v>42</v>
      </c>
      <c r="AF367" t="s">
        <v>42</v>
      </c>
      <c r="AM367" t="s">
        <v>43</v>
      </c>
    </row>
    <row r="368" spans="1:39" x14ac:dyDescent="0.25">
      <c r="A368">
        <v>1973</v>
      </c>
      <c r="B368" t="s">
        <v>5541</v>
      </c>
      <c r="C368" s="5">
        <v>42750</v>
      </c>
      <c r="D368" s="1">
        <v>0</v>
      </c>
      <c r="E368">
        <v>41</v>
      </c>
      <c r="F368" t="s">
        <v>46</v>
      </c>
      <c r="G368" t="s">
        <v>55</v>
      </c>
      <c r="H368" t="s">
        <v>136</v>
      </c>
      <c r="I368" t="s">
        <v>137</v>
      </c>
      <c r="J368" t="s">
        <v>57</v>
      </c>
      <c r="K368" t="s">
        <v>136</v>
      </c>
      <c r="L368" t="s">
        <v>137</v>
      </c>
      <c r="M368" t="s">
        <v>70</v>
      </c>
      <c r="O368" t="s">
        <v>11829</v>
      </c>
      <c r="P368" t="s">
        <v>59</v>
      </c>
      <c r="Q368" t="s">
        <v>70</v>
      </c>
      <c r="R368" t="s">
        <v>136</v>
      </c>
      <c r="S368" t="s">
        <v>137</v>
      </c>
      <c r="T368" t="s">
        <v>57</v>
      </c>
      <c r="U368" t="s">
        <v>11830</v>
      </c>
      <c r="V368" t="s">
        <v>2880</v>
      </c>
      <c r="X368" t="s">
        <v>42</v>
      </c>
      <c r="Y368" t="s">
        <v>42</v>
      </c>
      <c r="AC368" t="s">
        <v>42</v>
      </c>
      <c r="AM368" t="s">
        <v>43</v>
      </c>
    </row>
    <row r="369" spans="1:39" x14ac:dyDescent="0.25">
      <c r="A369">
        <v>1981</v>
      </c>
      <c r="B369" t="s">
        <v>5557</v>
      </c>
      <c r="C369" s="5">
        <v>42958</v>
      </c>
      <c r="D369" s="1">
        <v>0</v>
      </c>
      <c r="E369">
        <v>60</v>
      </c>
      <c r="F369" t="s">
        <v>46</v>
      </c>
      <c r="G369" t="s">
        <v>55</v>
      </c>
      <c r="H369" t="s">
        <v>93</v>
      </c>
      <c r="I369" t="s">
        <v>93</v>
      </c>
      <c r="J369" t="s">
        <v>57</v>
      </c>
      <c r="K369" t="s">
        <v>93</v>
      </c>
      <c r="L369" t="s">
        <v>93</v>
      </c>
      <c r="M369" t="s">
        <v>70</v>
      </c>
      <c r="O369" t="s">
        <v>11829</v>
      </c>
      <c r="P369" t="s">
        <v>59</v>
      </c>
      <c r="Q369" t="s">
        <v>411</v>
      </c>
      <c r="R369" t="s">
        <v>93</v>
      </c>
      <c r="S369" t="s">
        <v>93</v>
      </c>
      <c r="T369" t="s">
        <v>57</v>
      </c>
      <c r="U369" t="s">
        <v>11830</v>
      </c>
      <c r="V369" t="s">
        <v>5558</v>
      </c>
      <c r="W369" t="s">
        <v>42</v>
      </c>
      <c r="Y369" t="s">
        <v>42</v>
      </c>
      <c r="AE369" t="s">
        <v>42</v>
      </c>
      <c r="AM369" t="s">
        <v>43</v>
      </c>
    </row>
    <row r="370" spans="1:39" x14ac:dyDescent="0.25">
      <c r="A370">
        <v>1984</v>
      </c>
      <c r="B370" t="s">
        <v>5562</v>
      </c>
      <c r="C370" s="5">
        <v>42962</v>
      </c>
      <c r="D370" s="1">
        <v>0</v>
      </c>
      <c r="E370">
        <v>62</v>
      </c>
      <c r="F370" t="s">
        <v>46</v>
      </c>
      <c r="G370" t="s">
        <v>47</v>
      </c>
      <c r="H370" t="s">
        <v>82</v>
      </c>
      <c r="I370" t="s">
        <v>82</v>
      </c>
      <c r="J370" t="s">
        <v>57</v>
      </c>
      <c r="K370" t="s">
        <v>82</v>
      </c>
      <c r="L370" t="s">
        <v>82</v>
      </c>
      <c r="M370" t="s">
        <v>70</v>
      </c>
      <c r="O370" t="s">
        <v>11831</v>
      </c>
      <c r="P370" t="s">
        <v>170</v>
      </c>
      <c r="Q370" t="s">
        <v>70</v>
      </c>
      <c r="R370" t="s">
        <v>82</v>
      </c>
      <c r="S370" t="s">
        <v>82</v>
      </c>
      <c r="T370" t="s">
        <v>57</v>
      </c>
      <c r="U370" t="s">
        <v>11830</v>
      </c>
      <c r="V370" t="s">
        <v>5563</v>
      </c>
      <c r="X370" t="s">
        <v>42</v>
      </c>
      <c r="AC370" t="s">
        <v>42</v>
      </c>
      <c r="AM370" t="s">
        <v>43</v>
      </c>
    </row>
    <row r="371" spans="1:39" x14ac:dyDescent="0.25">
      <c r="A371">
        <v>1987</v>
      </c>
      <c r="B371" t="s">
        <v>5567</v>
      </c>
      <c r="C371" s="5">
        <v>42918</v>
      </c>
      <c r="D371" s="1">
        <v>0</v>
      </c>
      <c r="E371">
        <v>44</v>
      </c>
      <c r="F371" t="s">
        <v>46</v>
      </c>
      <c r="G371" t="s">
        <v>47</v>
      </c>
      <c r="H371" t="s">
        <v>341</v>
      </c>
      <c r="I371" t="s">
        <v>101</v>
      </c>
      <c r="J371" t="s">
        <v>57</v>
      </c>
      <c r="K371" t="s">
        <v>341</v>
      </c>
      <c r="L371" t="s">
        <v>101</v>
      </c>
      <c r="M371" t="s">
        <v>34</v>
      </c>
      <c r="N371" t="s">
        <v>423</v>
      </c>
      <c r="O371" t="s">
        <v>11829</v>
      </c>
      <c r="P371" t="s">
        <v>59</v>
      </c>
      <c r="Q371" t="s">
        <v>34</v>
      </c>
      <c r="R371" t="s">
        <v>341</v>
      </c>
      <c r="S371" t="s">
        <v>101</v>
      </c>
      <c r="T371" t="s">
        <v>57</v>
      </c>
      <c r="U371" t="s">
        <v>11830</v>
      </c>
      <c r="V371" t="s">
        <v>5568</v>
      </c>
      <c r="Y371" t="s">
        <v>42</v>
      </c>
      <c r="Z371" t="s">
        <v>42</v>
      </c>
      <c r="AC371" t="s">
        <v>42</v>
      </c>
      <c r="AM371" t="s">
        <v>43</v>
      </c>
    </row>
    <row r="372" spans="1:39" x14ac:dyDescent="0.25">
      <c r="A372">
        <v>1996</v>
      </c>
      <c r="B372" t="s">
        <v>5588</v>
      </c>
      <c r="C372" s="5">
        <v>42867</v>
      </c>
      <c r="D372" s="1">
        <v>0</v>
      </c>
      <c r="E372">
        <v>33</v>
      </c>
      <c r="F372" t="s">
        <v>46</v>
      </c>
      <c r="G372" t="s">
        <v>732</v>
      </c>
      <c r="H372" t="s">
        <v>208</v>
      </c>
      <c r="I372" t="s">
        <v>93</v>
      </c>
      <c r="J372" t="s">
        <v>57</v>
      </c>
      <c r="K372" t="s">
        <v>208</v>
      </c>
      <c r="L372" t="s">
        <v>93</v>
      </c>
      <c r="M372" t="s">
        <v>34</v>
      </c>
      <c r="N372" t="s">
        <v>2795</v>
      </c>
      <c r="O372" t="s">
        <v>11829</v>
      </c>
      <c r="P372" t="s">
        <v>59</v>
      </c>
      <c r="Q372" t="s">
        <v>34</v>
      </c>
      <c r="R372" t="s">
        <v>208</v>
      </c>
      <c r="S372" t="s">
        <v>93</v>
      </c>
      <c r="T372" t="s">
        <v>57</v>
      </c>
      <c r="U372" t="s">
        <v>11830</v>
      </c>
      <c r="V372" t="s">
        <v>5589</v>
      </c>
      <c r="X372" t="s">
        <v>42</v>
      </c>
      <c r="Y372" t="s">
        <v>42</v>
      </c>
      <c r="AA372" t="s">
        <v>42</v>
      </c>
      <c r="AM372" t="s">
        <v>43</v>
      </c>
    </row>
    <row r="373" spans="1:39" x14ac:dyDescent="0.25">
      <c r="A373">
        <v>2019</v>
      </c>
      <c r="B373" t="s">
        <v>5644</v>
      </c>
      <c r="C373" s="5">
        <v>42869</v>
      </c>
      <c r="D373" s="1">
        <v>0</v>
      </c>
      <c r="E373">
        <v>58</v>
      </c>
      <c r="F373" t="s">
        <v>54</v>
      </c>
      <c r="G373" t="s">
        <v>55</v>
      </c>
      <c r="H373" t="s">
        <v>909</v>
      </c>
      <c r="I373" t="s">
        <v>93</v>
      </c>
      <c r="J373" t="s">
        <v>57</v>
      </c>
      <c r="K373" t="s">
        <v>151</v>
      </c>
      <c r="L373" t="s">
        <v>93</v>
      </c>
      <c r="M373" t="s">
        <v>50</v>
      </c>
      <c r="O373" t="s">
        <v>11829</v>
      </c>
      <c r="P373" t="s">
        <v>59</v>
      </c>
      <c r="Q373" t="s">
        <v>70</v>
      </c>
      <c r="R373" t="s">
        <v>909</v>
      </c>
      <c r="S373" t="s">
        <v>93</v>
      </c>
      <c r="T373" t="s">
        <v>57</v>
      </c>
      <c r="U373" t="s">
        <v>11830</v>
      </c>
      <c r="V373" t="s">
        <v>979</v>
      </c>
      <c r="W373" t="s">
        <v>42</v>
      </c>
      <c r="AC373" t="s">
        <v>42</v>
      </c>
      <c r="AM373" t="s">
        <v>43</v>
      </c>
    </row>
    <row r="374" spans="1:39" x14ac:dyDescent="0.25">
      <c r="A374">
        <v>2029</v>
      </c>
      <c r="B374" t="s">
        <v>5665</v>
      </c>
      <c r="C374" s="5">
        <v>42781</v>
      </c>
      <c r="D374" s="1">
        <v>0</v>
      </c>
      <c r="E374">
        <v>58</v>
      </c>
      <c r="F374" t="s">
        <v>54</v>
      </c>
      <c r="G374" t="s">
        <v>106</v>
      </c>
      <c r="H374" t="s">
        <v>82</v>
      </c>
      <c r="I374" t="s">
        <v>82</v>
      </c>
      <c r="J374" t="s">
        <v>57</v>
      </c>
      <c r="K374" t="s">
        <v>82</v>
      </c>
      <c r="L374" t="s">
        <v>82</v>
      </c>
      <c r="M374" t="s">
        <v>70</v>
      </c>
      <c r="O374" t="s">
        <v>11829</v>
      </c>
      <c r="P374" t="s">
        <v>166</v>
      </c>
      <c r="Q374" t="s">
        <v>70</v>
      </c>
      <c r="R374" t="s">
        <v>82</v>
      </c>
      <c r="S374" t="s">
        <v>82</v>
      </c>
      <c r="T374" t="s">
        <v>57</v>
      </c>
      <c r="U374" t="s">
        <v>11830</v>
      </c>
      <c r="V374" t="s">
        <v>5666</v>
      </c>
      <c r="Y374" t="s">
        <v>42</v>
      </c>
      <c r="AE374" t="s">
        <v>42</v>
      </c>
      <c r="AM374" t="s">
        <v>43</v>
      </c>
    </row>
    <row r="375" spans="1:39" x14ac:dyDescent="0.25">
      <c r="A375">
        <v>2040</v>
      </c>
      <c r="B375" t="s">
        <v>5689</v>
      </c>
      <c r="C375" s="5">
        <v>42959</v>
      </c>
      <c r="D375" s="1">
        <v>0</v>
      </c>
      <c r="E375">
        <v>62</v>
      </c>
      <c r="F375" t="s">
        <v>46</v>
      </c>
      <c r="G375" t="s">
        <v>55</v>
      </c>
      <c r="H375" t="s">
        <v>93</v>
      </c>
      <c r="I375" t="s">
        <v>93</v>
      </c>
      <c r="J375" t="s">
        <v>57</v>
      </c>
      <c r="K375" t="s">
        <v>93</v>
      </c>
      <c r="L375" t="s">
        <v>93</v>
      </c>
      <c r="M375" t="s">
        <v>70</v>
      </c>
      <c r="O375" t="s">
        <v>11831</v>
      </c>
      <c r="P375" t="s">
        <v>350</v>
      </c>
      <c r="Q375" t="s">
        <v>70</v>
      </c>
      <c r="R375" t="s">
        <v>93</v>
      </c>
      <c r="S375" t="s">
        <v>93</v>
      </c>
      <c r="T375" t="s">
        <v>57</v>
      </c>
      <c r="U375" t="s">
        <v>11830</v>
      </c>
      <c r="V375" t="s">
        <v>5690</v>
      </c>
      <c r="W375" t="s">
        <v>42</v>
      </c>
      <c r="X375" t="s">
        <v>42</v>
      </c>
      <c r="Y375" t="s">
        <v>42</v>
      </c>
      <c r="AH375" t="s">
        <v>42</v>
      </c>
      <c r="AM375" t="s">
        <v>43</v>
      </c>
    </row>
    <row r="376" spans="1:39" x14ac:dyDescent="0.25">
      <c r="A376">
        <v>2042</v>
      </c>
      <c r="B376" t="s">
        <v>5693</v>
      </c>
      <c r="C376" s="5">
        <v>42930</v>
      </c>
      <c r="D376" s="1">
        <v>0</v>
      </c>
      <c r="E376">
        <v>30</v>
      </c>
      <c r="F376" t="s">
        <v>46</v>
      </c>
      <c r="G376" t="s">
        <v>47</v>
      </c>
      <c r="H376" t="s">
        <v>48</v>
      </c>
      <c r="I376" t="s">
        <v>49</v>
      </c>
      <c r="J376" t="s">
        <v>57</v>
      </c>
      <c r="K376" t="s">
        <v>3983</v>
      </c>
      <c r="L376" t="s">
        <v>49</v>
      </c>
      <c r="M376" t="s">
        <v>34</v>
      </c>
      <c r="N376" t="s">
        <v>423</v>
      </c>
      <c r="O376" t="s">
        <v>11829</v>
      </c>
      <c r="P376" t="s">
        <v>59</v>
      </c>
      <c r="Q376" t="s">
        <v>287</v>
      </c>
      <c r="R376" t="s">
        <v>3983</v>
      </c>
      <c r="S376" t="s">
        <v>49</v>
      </c>
      <c r="T376" t="s">
        <v>57</v>
      </c>
      <c r="U376" t="s">
        <v>11830</v>
      </c>
      <c r="V376" t="s">
        <v>2493</v>
      </c>
      <c r="Y376" t="s">
        <v>42</v>
      </c>
      <c r="AC376" t="s">
        <v>42</v>
      </c>
      <c r="AM376" t="s">
        <v>43</v>
      </c>
    </row>
    <row r="377" spans="1:39" x14ac:dyDescent="0.25">
      <c r="A377">
        <v>2047</v>
      </c>
      <c r="B377" t="s">
        <v>5704</v>
      </c>
      <c r="C377" s="5">
        <v>42904</v>
      </c>
      <c r="D377" s="1">
        <v>0</v>
      </c>
      <c r="E377">
        <v>34</v>
      </c>
      <c r="F377" t="s">
        <v>46</v>
      </c>
      <c r="G377" t="s">
        <v>55</v>
      </c>
      <c r="H377" t="s">
        <v>296</v>
      </c>
      <c r="I377" t="s">
        <v>49</v>
      </c>
      <c r="J377" t="s">
        <v>57</v>
      </c>
      <c r="K377" t="s">
        <v>296</v>
      </c>
      <c r="L377" t="s">
        <v>49</v>
      </c>
      <c r="M377" t="s">
        <v>70</v>
      </c>
      <c r="O377" t="s">
        <v>11831</v>
      </c>
      <c r="P377" t="s">
        <v>170</v>
      </c>
      <c r="Q377" t="s">
        <v>70</v>
      </c>
      <c r="R377" t="s">
        <v>296</v>
      </c>
      <c r="S377" t="s">
        <v>49</v>
      </c>
      <c r="T377" t="s">
        <v>57</v>
      </c>
      <c r="U377" t="s">
        <v>11830</v>
      </c>
      <c r="V377" t="s">
        <v>5705</v>
      </c>
      <c r="W377" t="s">
        <v>42</v>
      </c>
      <c r="Y377" t="s">
        <v>42</v>
      </c>
      <c r="AM377" t="s">
        <v>43</v>
      </c>
    </row>
    <row r="378" spans="1:39" x14ac:dyDescent="0.25">
      <c r="A378">
        <v>2061</v>
      </c>
      <c r="B378" t="s">
        <v>5735</v>
      </c>
      <c r="C378" s="5">
        <v>42815</v>
      </c>
      <c r="D378" s="1">
        <v>0</v>
      </c>
      <c r="E378">
        <v>57</v>
      </c>
      <c r="F378" t="s">
        <v>46</v>
      </c>
      <c r="G378" t="s">
        <v>55</v>
      </c>
      <c r="H378" t="s">
        <v>201</v>
      </c>
      <c r="I378" t="s">
        <v>202</v>
      </c>
      <c r="J378" t="s">
        <v>57</v>
      </c>
      <c r="K378" t="s">
        <v>201</v>
      </c>
      <c r="L378" t="s">
        <v>202</v>
      </c>
      <c r="M378" t="s">
        <v>70</v>
      </c>
      <c r="O378" t="s">
        <v>11829</v>
      </c>
      <c r="P378" t="s">
        <v>59</v>
      </c>
      <c r="Q378" t="s">
        <v>70</v>
      </c>
      <c r="R378" t="s">
        <v>201</v>
      </c>
      <c r="S378" t="s">
        <v>202</v>
      </c>
      <c r="T378" t="s">
        <v>57</v>
      </c>
      <c r="U378" t="s">
        <v>20</v>
      </c>
      <c r="V378" t="s">
        <v>5737</v>
      </c>
      <c r="W378" t="s">
        <v>42</v>
      </c>
      <c r="X378" t="s">
        <v>42</v>
      </c>
      <c r="AC378" t="s">
        <v>42</v>
      </c>
      <c r="AM378" t="s">
        <v>43</v>
      </c>
    </row>
    <row r="379" spans="1:39" x14ac:dyDescent="0.25">
      <c r="A379">
        <v>2065</v>
      </c>
      <c r="B379" t="s">
        <v>5743</v>
      </c>
      <c r="C379" s="5">
        <v>42910</v>
      </c>
      <c r="D379" s="1">
        <v>0</v>
      </c>
      <c r="E379">
        <v>32</v>
      </c>
      <c r="F379" t="s">
        <v>46</v>
      </c>
      <c r="G379" t="s">
        <v>55</v>
      </c>
      <c r="H379" t="s">
        <v>1731</v>
      </c>
      <c r="I379" t="s">
        <v>93</v>
      </c>
      <c r="J379" t="s">
        <v>57</v>
      </c>
      <c r="K379" t="s">
        <v>1731</v>
      </c>
      <c r="L379" t="s">
        <v>93</v>
      </c>
      <c r="M379" t="s">
        <v>70</v>
      </c>
      <c r="O379" t="s">
        <v>11831</v>
      </c>
      <c r="P379" t="s">
        <v>170</v>
      </c>
      <c r="Q379" t="s">
        <v>70</v>
      </c>
      <c r="R379" t="s">
        <v>1731</v>
      </c>
      <c r="S379" t="s">
        <v>93</v>
      </c>
      <c r="T379" t="s">
        <v>57</v>
      </c>
      <c r="U379" t="s">
        <v>11830</v>
      </c>
      <c r="V379" t="s">
        <v>621</v>
      </c>
      <c r="W379" t="s">
        <v>42</v>
      </c>
      <c r="X379" t="s">
        <v>42</v>
      </c>
      <c r="Y379" t="s">
        <v>42</v>
      </c>
      <c r="AM379" t="s">
        <v>43</v>
      </c>
    </row>
    <row r="380" spans="1:39" x14ac:dyDescent="0.25">
      <c r="A380">
        <v>2070</v>
      </c>
      <c r="B380" t="s">
        <v>5758</v>
      </c>
      <c r="C380" s="5">
        <v>43047</v>
      </c>
      <c r="D380" s="1">
        <v>0</v>
      </c>
      <c r="E380">
        <v>25</v>
      </c>
      <c r="F380" t="s">
        <v>54</v>
      </c>
      <c r="G380" t="s">
        <v>55</v>
      </c>
      <c r="H380" t="s">
        <v>749</v>
      </c>
      <c r="I380" t="s">
        <v>82</v>
      </c>
      <c r="J380" t="s">
        <v>57</v>
      </c>
      <c r="K380" t="s">
        <v>749</v>
      </c>
      <c r="L380" t="s">
        <v>82</v>
      </c>
      <c r="M380" t="s">
        <v>70</v>
      </c>
      <c r="O380" t="s">
        <v>11829</v>
      </c>
      <c r="P380" t="s">
        <v>166</v>
      </c>
      <c r="Q380" t="s">
        <v>70</v>
      </c>
      <c r="R380" t="s">
        <v>749</v>
      </c>
      <c r="S380" t="s">
        <v>82</v>
      </c>
      <c r="T380" t="s">
        <v>57</v>
      </c>
      <c r="U380" t="s">
        <v>11830</v>
      </c>
      <c r="V380" t="s">
        <v>5759</v>
      </c>
      <c r="X380" t="s">
        <v>42</v>
      </c>
      <c r="Y380" t="s">
        <v>42</v>
      </c>
      <c r="AC380" t="s">
        <v>42</v>
      </c>
      <c r="AM380" t="s">
        <v>43</v>
      </c>
    </row>
    <row r="381" spans="1:39" x14ac:dyDescent="0.25">
      <c r="A381">
        <v>2076</v>
      </c>
      <c r="B381" t="s">
        <v>5773</v>
      </c>
      <c r="C381" s="5">
        <v>42799</v>
      </c>
      <c r="D381" s="1">
        <v>0</v>
      </c>
      <c r="E381">
        <v>58</v>
      </c>
      <c r="F381" t="s">
        <v>46</v>
      </c>
      <c r="G381" t="s">
        <v>55</v>
      </c>
      <c r="H381" t="s">
        <v>3240</v>
      </c>
      <c r="I381" t="s">
        <v>93</v>
      </c>
      <c r="J381" t="s">
        <v>57</v>
      </c>
      <c r="K381" t="s">
        <v>3240</v>
      </c>
      <c r="L381" t="s">
        <v>93</v>
      </c>
      <c r="M381" t="s">
        <v>70</v>
      </c>
      <c r="O381" t="s">
        <v>11831</v>
      </c>
      <c r="P381" t="s">
        <v>1691</v>
      </c>
      <c r="Q381" t="s">
        <v>70</v>
      </c>
      <c r="R381" t="s">
        <v>3240</v>
      </c>
      <c r="S381" t="s">
        <v>93</v>
      </c>
      <c r="T381" t="s">
        <v>57</v>
      </c>
      <c r="U381" t="s">
        <v>11830</v>
      </c>
      <c r="V381" t="s">
        <v>5774</v>
      </c>
      <c r="AA381" t="s">
        <v>42</v>
      </c>
      <c r="AE381" t="s">
        <v>42</v>
      </c>
      <c r="AH381" t="s">
        <v>42</v>
      </c>
      <c r="AM381" t="s">
        <v>43</v>
      </c>
    </row>
    <row r="382" spans="1:39" x14ac:dyDescent="0.25">
      <c r="A382">
        <v>2077</v>
      </c>
      <c r="B382" t="s">
        <v>5775</v>
      </c>
      <c r="C382" s="5">
        <v>42953</v>
      </c>
      <c r="D382" s="1">
        <v>0</v>
      </c>
      <c r="E382">
        <v>26</v>
      </c>
      <c r="F382" t="s">
        <v>46</v>
      </c>
      <c r="G382" t="s">
        <v>55</v>
      </c>
      <c r="H382" t="s">
        <v>92</v>
      </c>
      <c r="I382" t="s">
        <v>93</v>
      </c>
      <c r="J382" t="s">
        <v>57</v>
      </c>
      <c r="K382" t="s">
        <v>296</v>
      </c>
      <c r="L382" t="s">
        <v>49</v>
      </c>
      <c r="M382" t="s">
        <v>34</v>
      </c>
      <c r="N382" t="s">
        <v>5374</v>
      </c>
      <c r="O382" t="s">
        <v>11829</v>
      </c>
      <c r="P382" t="s">
        <v>59</v>
      </c>
      <c r="Q382" t="s">
        <v>34</v>
      </c>
      <c r="R382" t="s">
        <v>296</v>
      </c>
      <c r="S382" t="s">
        <v>49</v>
      </c>
      <c r="T382" t="s">
        <v>57</v>
      </c>
      <c r="U382" t="s">
        <v>11830</v>
      </c>
      <c r="V382" t="s">
        <v>5776</v>
      </c>
      <c r="Y382" t="s">
        <v>42</v>
      </c>
      <c r="AM382" t="s">
        <v>43</v>
      </c>
    </row>
    <row r="383" spans="1:39" x14ac:dyDescent="0.25">
      <c r="A383">
        <v>2091</v>
      </c>
      <c r="B383" t="s">
        <v>5809</v>
      </c>
      <c r="C383" s="5">
        <v>42921</v>
      </c>
      <c r="D383" s="1">
        <v>0</v>
      </c>
      <c r="E383">
        <v>38</v>
      </c>
      <c r="F383" t="s">
        <v>46</v>
      </c>
      <c r="G383" t="s">
        <v>55</v>
      </c>
      <c r="H383" t="s">
        <v>146</v>
      </c>
      <c r="I383" t="s">
        <v>49</v>
      </c>
      <c r="J383" t="s">
        <v>57</v>
      </c>
      <c r="K383" t="s">
        <v>146</v>
      </c>
      <c r="L383" t="s">
        <v>49</v>
      </c>
      <c r="M383" t="s">
        <v>70</v>
      </c>
      <c r="O383" t="s">
        <v>11829</v>
      </c>
      <c r="P383" t="s">
        <v>59</v>
      </c>
      <c r="Q383" t="s">
        <v>70</v>
      </c>
      <c r="R383" t="s">
        <v>146</v>
      </c>
      <c r="S383" t="s">
        <v>49</v>
      </c>
      <c r="T383" t="s">
        <v>57</v>
      </c>
      <c r="U383" t="s">
        <v>11830</v>
      </c>
      <c r="V383" t="s">
        <v>1376</v>
      </c>
      <c r="Y383" t="s">
        <v>42</v>
      </c>
      <c r="Z383" t="s">
        <v>42</v>
      </c>
      <c r="AM383" t="s">
        <v>43</v>
      </c>
    </row>
    <row r="384" spans="1:39" x14ac:dyDescent="0.25">
      <c r="A384">
        <v>2092</v>
      </c>
      <c r="B384" t="s">
        <v>5810</v>
      </c>
      <c r="C384" s="5">
        <v>42933</v>
      </c>
      <c r="D384" s="1">
        <v>0</v>
      </c>
      <c r="E384">
        <v>26</v>
      </c>
      <c r="F384" t="s">
        <v>46</v>
      </c>
      <c r="G384" t="s">
        <v>55</v>
      </c>
      <c r="H384" t="s">
        <v>469</v>
      </c>
      <c r="I384" t="s">
        <v>202</v>
      </c>
      <c r="J384" t="s">
        <v>57</v>
      </c>
      <c r="K384" t="s">
        <v>208</v>
      </c>
      <c r="L384" t="s">
        <v>93</v>
      </c>
      <c r="M384" t="s">
        <v>50</v>
      </c>
      <c r="O384" t="s">
        <v>11829</v>
      </c>
      <c r="P384" t="s">
        <v>59</v>
      </c>
      <c r="Q384" t="s">
        <v>2475</v>
      </c>
      <c r="R384" t="s">
        <v>208</v>
      </c>
      <c r="S384" t="s">
        <v>93</v>
      </c>
      <c r="T384" t="s">
        <v>57</v>
      </c>
      <c r="U384" t="s">
        <v>11830</v>
      </c>
      <c r="V384" t="s">
        <v>412</v>
      </c>
      <c r="Y384" t="s">
        <v>42</v>
      </c>
      <c r="AM384" t="s">
        <v>43</v>
      </c>
    </row>
    <row r="385" spans="1:39" x14ac:dyDescent="0.25">
      <c r="A385">
        <v>2095</v>
      </c>
      <c r="B385" t="s">
        <v>5815</v>
      </c>
      <c r="C385" s="5">
        <v>42884</v>
      </c>
      <c r="D385" s="1">
        <v>0</v>
      </c>
      <c r="E385">
        <v>60</v>
      </c>
      <c r="F385" t="s">
        <v>46</v>
      </c>
      <c r="G385" t="s">
        <v>55</v>
      </c>
      <c r="H385" t="s">
        <v>267</v>
      </c>
      <c r="I385" t="s">
        <v>142</v>
      </c>
      <c r="J385" t="s">
        <v>57</v>
      </c>
      <c r="K385" t="s">
        <v>267</v>
      </c>
      <c r="L385" t="s">
        <v>142</v>
      </c>
      <c r="M385" t="s">
        <v>70</v>
      </c>
      <c r="O385" t="s">
        <v>11829</v>
      </c>
      <c r="P385" t="s">
        <v>5816</v>
      </c>
      <c r="Q385" t="s">
        <v>70</v>
      </c>
      <c r="R385" t="s">
        <v>267</v>
      </c>
      <c r="S385" t="s">
        <v>142</v>
      </c>
      <c r="T385" t="s">
        <v>57</v>
      </c>
      <c r="U385" t="s">
        <v>11830</v>
      </c>
      <c r="V385" t="s">
        <v>5817</v>
      </c>
      <c r="AF385" t="s">
        <v>42</v>
      </c>
      <c r="AM385" t="s">
        <v>43</v>
      </c>
    </row>
    <row r="386" spans="1:39" x14ac:dyDescent="0.25">
      <c r="A386">
        <v>2097</v>
      </c>
      <c r="B386" t="s">
        <v>5822</v>
      </c>
      <c r="C386" s="5">
        <v>42933</v>
      </c>
      <c r="D386" s="1">
        <v>0</v>
      </c>
      <c r="E386">
        <v>49</v>
      </c>
      <c r="F386" t="s">
        <v>54</v>
      </c>
      <c r="G386" t="s">
        <v>55</v>
      </c>
      <c r="H386" t="s">
        <v>48</v>
      </c>
      <c r="I386" t="s">
        <v>49</v>
      </c>
      <c r="J386" t="s">
        <v>57</v>
      </c>
      <c r="K386" t="s">
        <v>48</v>
      </c>
      <c r="L386" t="s">
        <v>49</v>
      </c>
      <c r="M386" t="s">
        <v>50</v>
      </c>
      <c r="O386" t="s">
        <v>11829</v>
      </c>
      <c r="P386" t="s">
        <v>59</v>
      </c>
      <c r="Q386" t="s">
        <v>70</v>
      </c>
      <c r="R386" t="s">
        <v>48</v>
      </c>
      <c r="S386" t="s">
        <v>49</v>
      </c>
      <c r="T386" t="s">
        <v>57</v>
      </c>
      <c r="U386" t="s">
        <v>11830</v>
      </c>
      <c r="V386" t="s">
        <v>159</v>
      </c>
      <c r="W386" t="s">
        <v>42</v>
      </c>
      <c r="Y386" t="s">
        <v>42</v>
      </c>
      <c r="AM386" t="s">
        <v>43</v>
      </c>
    </row>
    <row r="387" spans="1:39" x14ac:dyDescent="0.25">
      <c r="A387">
        <v>2110</v>
      </c>
      <c r="B387" t="s">
        <v>5849</v>
      </c>
      <c r="C387" s="5">
        <v>42761</v>
      </c>
      <c r="D387" s="1">
        <v>0</v>
      </c>
      <c r="E387">
        <v>33</v>
      </c>
      <c r="F387" t="s">
        <v>46</v>
      </c>
      <c r="G387" t="s">
        <v>55</v>
      </c>
      <c r="H387" t="s">
        <v>92</v>
      </c>
      <c r="I387" t="s">
        <v>93</v>
      </c>
      <c r="J387" t="s">
        <v>57</v>
      </c>
      <c r="K387" t="s">
        <v>92</v>
      </c>
      <c r="L387" t="s">
        <v>93</v>
      </c>
      <c r="M387" t="s">
        <v>70</v>
      </c>
      <c r="O387" t="s">
        <v>11829</v>
      </c>
      <c r="P387" t="s">
        <v>5851</v>
      </c>
      <c r="Q387" t="s">
        <v>70</v>
      </c>
      <c r="R387" t="s">
        <v>92</v>
      </c>
      <c r="S387" t="s">
        <v>93</v>
      </c>
      <c r="T387" t="s">
        <v>57</v>
      </c>
      <c r="U387" t="s">
        <v>11830</v>
      </c>
      <c r="V387" t="s">
        <v>5852</v>
      </c>
      <c r="AE387" t="s">
        <v>42</v>
      </c>
      <c r="AI387" t="s">
        <v>42</v>
      </c>
      <c r="AK387" t="s">
        <v>1528</v>
      </c>
      <c r="AM387" t="s">
        <v>43</v>
      </c>
    </row>
    <row r="388" spans="1:39" x14ac:dyDescent="0.25">
      <c r="A388">
        <v>2112</v>
      </c>
      <c r="B388" t="s">
        <v>5856</v>
      </c>
      <c r="C388" s="5">
        <v>42899</v>
      </c>
      <c r="D388" s="1">
        <v>0</v>
      </c>
      <c r="E388">
        <v>60</v>
      </c>
      <c r="F388" t="s">
        <v>46</v>
      </c>
      <c r="G388" t="s">
        <v>55</v>
      </c>
      <c r="H388" t="s">
        <v>107</v>
      </c>
      <c r="I388" t="s">
        <v>49</v>
      </c>
      <c r="J388" t="s">
        <v>57</v>
      </c>
      <c r="K388" t="s">
        <v>107</v>
      </c>
      <c r="L388" t="s">
        <v>49</v>
      </c>
      <c r="M388" t="s">
        <v>70</v>
      </c>
      <c r="O388" t="s">
        <v>11831</v>
      </c>
      <c r="P388" t="s">
        <v>5363</v>
      </c>
      <c r="Q388" t="s">
        <v>70</v>
      </c>
      <c r="R388" t="s">
        <v>107</v>
      </c>
      <c r="S388" t="s">
        <v>49</v>
      </c>
      <c r="T388" t="s">
        <v>57</v>
      </c>
      <c r="U388" t="s">
        <v>11830</v>
      </c>
      <c r="V388" t="s">
        <v>5857</v>
      </c>
      <c r="AA388" t="s">
        <v>42</v>
      </c>
      <c r="AB388" t="s">
        <v>42</v>
      </c>
      <c r="AE388" t="s">
        <v>42</v>
      </c>
      <c r="AI388" t="s">
        <v>42</v>
      </c>
      <c r="AJ388" t="s">
        <v>42</v>
      </c>
      <c r="AK388" t="s">
        <v>1528</v>
      </c>
      <c r="AM388" t="s">
        <v>43</v>
      </c>
    </row>
    <row r="389" spans="1:39" x14ac:dyDescent="0.25">
      <c r="A389">
        <v>2116</v>
      </c>
      <c r="B389" t="s">
        <v>5865</v>
      </c>
      <c r="C389" s="5">
        <v>42985</v>
      </c>
      <c r="D389" s="1">
        <v>0</v>
      </c>
      <c r="E389">
        <v>32</v>
      </c>
      <c r="F389" t="s">
        <v>46</v>
      </c>
      <c r="G389" t="s">
        <v>55</v>
      </c>
      <c r="H389" t="s">
        <v>2091</v>
      </c>
      <c r="I389" t="s">
        <v>82</v>
      </c>
      <c r="J389" t="s">
        <v>57</v>
      </c>
      <c r="K389" t="s">
        <v>777</v>
      </c>
      <c r="L389" t="s">
        <v>82</v>
      </c>
      <c r="M389" t="s">
        <v>34</v>
      </c>
      <c r="N389" t="s">
        <v>5867</v>
      </c>
      <c r="O389" t="s">
        <v>11829</v>
      </c>
      <c r="P389" t="s">
        <v>166</v>
      </c>
      <c r="Q389" t="s">
        <v>1796</v>
      </c>
      <c r="R389" t="s">
        <v>777</v>
      </c>
      <c r="S389" t="s">
        <v>82</v>
      </c>
      <c r="T389" t="s">
        <v>57</v>
      </c>
      <c r="U389" t="s">
        <v>11830</v>
      </c>
      <c r="V389" t="s">
        <v>412</v>
      </c>
      <c r="Y389" t="s">
        <v>42</v>
      </c>
      <c r="AM389" t="s">
        <v>43</v>
      </c>
    </row>
    <row r="390" spans="1:39" x14ac:dyDescent="0.25">
      <c r="A390">
        <v>2128</v>
      </c>
      <c r="B390" t="s">
        <v>5894</v>
      </c>
      <c r="C390" s="5">
        <v>42836</v>
      </c>
      <c r="D390" s="1">
        <v>0</v>
      </c>
      <c r="E390">
        <v>57</v>
      </c>
      <c r="F390" t="s">
        <v>46</v>
      </c>
      <c r="G390" t="s">
        <v>55</v>
      </c>
      <c r="H390" t="s">
        <v>82</v>
      </c>
      <c r="I390" t="s">
        <v>82</v>
      </c>
      <c r="J390" t="s">
        <v>57</v>
      </c>
      <c r="K390" t="s">
        <v>82</v>
      </c>
      <c r="L390" t="s">
        <v>82</v>
      </c>
      <c r="M390" t="s">
        <v>70</v>
      </c>
      <c r="O390" t="s">
        <v>11829</v>
      </c>
      <c r="P390" t="s">
        <v>59</v>
      </c>
      <c r="Q390" t="s">
        <v>70</v>
      </c>
      <c r="R390" t="s">
        <v>82</v>
      </c>
      <c r="S390" t="s">
        <v>82</v>
      </c>
      <c r="T390" t="s">
        <v>57</v>
      </c>
      <c r="U390" t="s">
        <v>11830</v>
      </c>
      <c r="V390" t="s">
        <v>4286</v>
      </c>
      <c r="X390" t="s">
        <v>42</v>
      </c>
      <c r="Y390" t="s">
        <v>42</v>
      </c>
      <c r="AM390" t="s">
        <v>43</v>
      </c>
    </row>
    <row r="391" spans="1:39" x14ac:dyDescent="0.25">
      <c r="A391">
        <v>2129</v>
      </c>
      <c r="B391" t="s">
        <v>5895</v>
      </c>
      <c r="C391" s="5">
        <v>43094</v>
      </c>
      <c r="D391" s="1">
        <v>0</v>
      </c>
      <c r="E391">
        <v>39</v>
      </c>
      <c r="F391" t="s">
        <v>46</v>
      </c>
      <c r="G391" t="s">
        <v>55</v>
      </c>
      <c r="H391" t="s">
        <v>513</v>
      </c>
      <c r="I391" t="s">
        <v>101</v>
      </c>
      <c r="J391" t="s">
        <v>57</v>
      </c>
      <c r="K391" t="s">
        <v>513</v>
      </c>
      <c r="L391" t="s">
        <v>101</v>
      </c>
      <c r="M391" t="s">
        <v>70</v>
      </c>
      <c r="O391" t="s">
        <v>11831</v>
      </c>
      <c r="P391" t="s">
        <v>170</v>
      </c>
      <c r="Q391" t="s">
        <v>70</v>
      </c>
      <c r="R391" t="s">
        <v>513</v>
      </c>
      <c r="S391" t="s">
        <v>101</v>
      </c>
      <c r="T391" t="s">
        <v>57</v>
      </c>
      <c r="U391" t="s">
        <v>11830</v>
      </c>
      <c r="V391" t="s">
        <v>5897</v>
      </c>
      <c r="W391" t="s">
        <v>42</v>
      </c>
      <c r="Y391" t="s">
        <v>42</v>
      </c>
      <c r="Z391" t="s">
        <v>42</v>
      </c>
      <c r="AC391" t="s">
        <v>42</v>
      </c>
      <c r="AM391" t="s">
        <v>43</v>
      </c>
    </row>
    <row r="392" spans="1:39" x14ac:dyDescent="0.25">
      <c r="A392">
        <v>2138</v>
      </c>
      <c r="B392" t="s">
        <v>5918</v>
      </c>
      <c r="C392" s="5">
        <v>42966</v>
      </c>
      <c r="D392" s="1">
        <v>0</v>
      </c>
      <c r="E392">
        <v>24</v>
      </c>
      <c r="F392" t="s">
        <v>46</v>
      </c>
      <c r="G392" t="s">
        <v>55</v>
      </c>
      <c r="H392" t="s">
        <v>87</v>
      </c>
      <c r="I392" t="s">
        <v>82</v>
      </c>
      <c r="J392" t="s">
        <v>57</v>
      </c>
      <c r="K392" t="s">
        <v>87</v>
      </c>
      <c r="L392" t="s">
        <v>82</v>
      </c>
      <c r="M392" t="s">
        <v>70</v>
      </c>
      <c r="O392" t="s">
        <v>11829</v>
      </c>
      <c r="P392" t="s">
        <v>59</v>
      </c>
      <c r="Q392" t="s">
        <v>70</v>
      </c>
      <c r="R392" t="s">
        <v>87</v>
      </c>
      <c r="S392" t="s">
        <v>82</v>
      </c>
      <c r="T392" t="s">
        <v>57</v>
      </c>
      <c r="U392" t="s">
        <v>11830</v>
      </c>
      <c r="V392" t="s">
        <v>5919</v>
      </c>
      <c r="X392" t="s">
        <v>42</v>
      </c>
      <c r="AA392" t="s">
        <v>42</v>
      </c>
      <c r="AC392" t="s">
        <v>42</v>
      </c>
      <c r="AE392" t="s">
        <v>42</v>
      </c>
      <c r="AM392" t="s">
        <v>43</v>
      </c>
    </row>
    <row r="393" spans="1:39" x14ac:dyDescent="0.25">
      <c r="A393">
        <v>2139</v>
      </c>
      <c r="B393" t="s">
        <v>5920</v>
      </c>
      <c r="C393" s="5">
        <v>42979</v>
      </c>
      <c r="D393" s="1">
        <v>0</v>
      </c>
      <c r="E393">
        <v>41</v>
      </c>
      <c r="F393" t="s">
        <v>46</v>
      </c>
      <c r="G393" t="s">
        <v>55</v>
      </c>
      <c r="H393" t="s">
        <v>346</v>
      </c>
      <c r="I393" t="s">
        <v>93</v>
      </c>
      <c r="J393" t="s">
        <v>57</v>
      </c>
      <c r="K393" t="s">
        <v>346</v>
      </c>
      <c r="L393" t="s">
        <v>93</v>
      </c>
      <c r="M393" t="s">
        <v>70</v>
      </c>
      <c r="O393" t="s">
        <v>11831</v>
      </c>
      <c r="P393" t="s">
        <v>2978</v>
      </c>
      <c r="Q393" t="s">
        <v>70</v>
      </c>
      <c r="R393" t="s">
        <v>346</v>
      </c>
      <c r="S393" t="s">
        <v>93</v>
      </c>
      <c r="T393" t="s">
        <v>57</v>
      </c>
      <c r="U393" t="s">
        <v>11830</v>
      </c>
      <c r="V393" t="s">
        <v>5922</v>
      </c>
      <c r="X393" t="s">
        <v>42</v>
      </c>
      <c r="Y393" t="s">
        <v>42</v>
      </c>
      <c r="Z393" t="s">
        <v>42</v>
      </c>
      <c r="AH393" t="s">
        <v>42</v>
      </c>
      <c r="AM393" t="s">
        <v>43</v>
      </c>
    </row>
    <row r="394" spans="1:39" x14ac:dyDescent="0.25">
      <c r="A394">
        <v>2159</v>
      </c>
      <c r="B394" t="s">
        <v>5968</v>
      </c>
      <c r="C394" s="5">
        <v>42999</v>
      </c>
      <c r="D394" s="1">
        <v>0</v>
      </c>
      <c r="E394">
        <v>54</v>
      </c>
      <c r="F394" t="s">
        <v>46</v>
      </c>
      <c r="G394" t="s">
        <v>55</v>
      </c>
      <c r="H394" t="s">
        <v>267</v>
      </c>
      <c r="I394" t="s">
        <v>142</v>
      </c>
      <c r="J394" t="s">
        <v>57</v>
      </c>
      <c r="K394" t="s">
        <v>82</v>
      </c>
      <c r="L394" t="s">
        <v>82</v>
      </c>
      <c r="M394" t="s">
        <v>50</v>
      </c>
      <c r="O394" t="s">
        <v>11829</v>
      </c>
      <c r="P394" t="s">
        <v>59</v>
      </c>
      <c r="Q394" t="s">
        <v>70</v>
      </c>
      <c r="R394" t="s">
        <v>267</v>
      </c>
      <c r="S394" t="s">
        <v>142</v>
      </c>
      <c r="T394" t="s">
        <v>57</v>
      </c>
      <c r="U394" t="s">
        <v>11830</v>
      </c>
      <c r="V394" t="s">
        <v>5970</v>
      </c>
      <c r="W394" t="s">
        <v>42</v>
      </c>
      <c r="X394" t="s">
        <v>42</v>
      </c>
      <c r="AM394" t="s">
        <v>43</v>
      </c>
    </row>
    <row r="395" spans="1:39" x14ac:dyDescent="0.25">
      <c r="A395">
        <v>2166</v>
      </c>
      <c r="B395" t="s">
        <v>5984</v>
      </c>
      <c r="C395" s="5">
        <v>42899</v>
      </c>
      <c r="D395" s="1">
        <v>0</v>
      </c>
      <c r="E395">
        <v>37</v>
      </c>
      <c r="F395" t="s">
        <v>46</v>
      </c>
      <c r="G395" t="s">
        <v>55</v>
      </c>
      <c r="H395" t="s">
        <v>362</v>
      </c>
      <c r="I395" t="s">
        <v>251</v>
      </c>
      <c r="J395" t="s">
        <v>57</v>
      </c>
      <c r="K395" t="s">
        <v>362</v>
      </c>
      <c r="L395" t="s">
        <v>251</v>
      </c>
      <c r="M395" t="s">
        <v>70</v>
      </c>
      <c r="O395" t="s">
        <v>11829</v>
      </c>
      <c r="P395" t="s">
        <v>59</v>
      </c>
      <c r="Q395" t="s">
        <v>70</v>
      </c>
      <c r="R395" t="s">
        <v>362</v>
      </c>
      <c r="S395" t="s">
        <v>251</v>
      </c>
      <c r="T395" t="s">
        <v>57</v>
      </c>
      <c r="U395" t="s">
        <v>11830</v>
      </c>
      <c r="V395" t="s">
        <v>1530</v>
      </c>
      <c r="Y395" t="s">
        <v>42</v>
      </c>
      <c r="AC395" t="s">
        <v>42</v>
      </c>
      <c r="AM395" t="s">
        <v>43</v>
      </c>
    </row>
    <row r="396" spans="1:39" x14ac:dyDescent="0.25">
      <c r="A396">
        <v>2174</v>
      </c>
      <c r="B396" t="s">
        <v>5998</v>
      </c>
      <c r="C396" s="5">
        <v>43048</v>
      </c>
      <c r="D396" s="1">
        <v>0</v>
      </c>
      <c r="E396">
        <v>33</v>
      </c>
      <c r="F396" t="s">
        <v>46</v>
      </c>
      <c r="G396" t="s">
        <v>55</v>
      </c>
      <c r="H396" t="s">
        <v>48</v>
      </c>
      <c r="I396" t="s">
        <v>49</v>
      </c>
      <c r="J396" t="s">
        <v>57</v>
      </c>
      <c r="K396" t="s">
        <v>48</v>
      </c>
      <c r="L396" t="s">
        <v>49</v>
      </c>
      <c r="M396" t="s">
        <v>70</v>
      </c>
      <c r="O396" t="s">
        <v>11829</v>
      </c>
      <c r="P396" t="s">
        <v>59</v>
      </c>
      <c r="Q396" t="s">
        <v>70</v>
      </c>
      <c r="R396" t="s">
        <v>48</v>
      </c>
      <c r="S396" t="s">
        <v>49</v>
      </c>
      <c r="T396" t="s">
        <v>57</v>
      </c>
      <c r="U396" t="s">
        <v>11830</v>
      </c>
      <c r="V396" t="s">
        <v>5999</v>
      </c>
      <c r="W396" t="s">
        <v>42</v>
      </c>
      <c r="X396" t="s">
        <v>42</v>
      </c>
      <c r="Y396" t="s">
        <v>42</v>
      </c>
      <c r="AC396" t="s">
        <v>42</v>
      </c>
      <c r="AE396" t="s">
        <v>42</v>
      </c>
      <c r="AM396" t="s">
        <v>43</v>
      </c>
    </row>
    <row r="397" spans="1:39" x14ac:dyDescent="0.25">
      <c r="A397">
        <v>2185</v>
      </c>
      <c r="B397" t="s">
        <v>6017</v>
      </c>
      <c r="C397" s="5">
        <v>42925</v>
      </c>
      <c r="D397" s="1">
        <v>0</v>
      </c>
      <c r="E397">
        <v>29</v>
      </c>
      <c r="F397" t="s">
        <v>46</v>
      </c>
      <c r="G397" t="s">
        <v>55</v>
      </c>
      <c r="H397" t="s">
        <v>909</v>
      </c>
      <c r="I397" t="s">
        <v>93</v>
      </c>
      <c r="J397" t="s">
        <v>57</v>
      </c>
      <c r="K397" t="s">
        <v>909</v>
      </c>
      <c r="L397" t="s">
        <v>93</v>
      </c>
      <c r="M397" t="s">
        <v>70</v>
      </c>
      <c r="O397" t="s">
        <v>11829</v>
      </c>
      <c r="P397" t="s">
        <v>59</v>
      </c>
      <c r="Q397" t="s">
        <v>70</v>
      </c>
      <c r="R397" t="s">
        <v>909</v>
      </c>
      <c r="S397" t="s">
        <v>93</v>
      </c>
      <c r="T397" t="s">
        <v>57</v>
      </c>
      <c r="U397" t="s">
        <v>11830</v>
      </c>
      <c r="V397" t="s">
        <v>6019</v>
      </c>
      <c r="W397" t="s">
        <v>42</v>
      </c>
      <c r="X397" t="s">
        <v>42</v>
      </c>
      <c r="Y397" t="s">
        <v>42</v>
      </c>
      <c r="AE397" t="s">
        <v>42</v>
      </c>
      <c r="AM397" t="s">
        <v>43</v>
      </c>
    </row>
    <row r="398" spans="1:39" x14ac:dyDescent="0.25">
      <c r="A398">
        <v>2187</v>
      </c>
      <c r="B398" t="s">
        <v>6022</v>
      </c>
      <c r="C398" s="5">
        <v>42757</v>
      </c>
      <c r="D398" s="1">
        <v>0</v>
      </c>
      <c r="E398">
        <v>35</v>
      </c>
      <c r="F398" t="s">
        <v>46</v>
      </c>
      <c r="G398" t="s">
        <v>55</v>
      </c>
      <c r="H398" t="s">
        <v>418</v>
      </c>
      <c r="I398" t="s">
        <v>93</v>
      </c>
      <c r="J398" t="s">
        <v>57</v>
      </c>
      <c r="K398" t="s">
        <v>418</v>
      </c>
      <c r="L398" t="s">
        <v>93</v>
      </c>
      <c r="M398" t="s">
        <v>70</v>
      </c>
      <c r="O398" t="s">
        <v>11829</v>
      </c>
      <c r="P398" t="s">
        <v>59</v>
      </c>
      <c r="Q398" t="s">
        <v>70</v>
      </c>
      <c r="R398" t="s">
        <v>418</v>
      </c>
      <c r="S398" t="s">
        <v>93</v>
      </c>
      <c r="T398" t="s">
        <v>57</v>
      </c>
      <c r="U398" t="s">
        <v>11830</v>
      </c>
      <c r="V398" t="s">
        <v>6023</v>
      </c>
      <c r="W398" t="s">
        <v>42</v>
      </c>
      <c r="X398" t="s">
        <v>42</v>
      </c>
      <c r="Y398" t="s">
        <v>42</v>
      </c>
      <c r="AE398" t="s">
        <v>42</v>
      </c>
      <c r="AM398" t="s">
        <v>43</v>
      </c>
    </row>
    <row r="399" spans="1:39" x14ac:dyDescent="0.25">
      <c r="A399">
        <v>2188</v>
      </c>
      <c r="B399" t="s">
        <v>6024</v>
      </c>
      <c r="C399" s="5">
        <v>42972</v>
      </c>
      <c r="D399" s="1">
        <v>0</v>
      </c>
      <c r="E399">
        <v>50</v>
      </c>
      <c r="F399" t="s">
        <v>46</v>
      </c>
      <c r="G399" t="s">
        <v>47</v>
      </c>
      <c r="H399" t="s">
        <v>3759</v>
      </c>
      <c r="I399" t="s">
        <v>251</v>
      </c>
      <c r="J399" t="s">
        <v>57</v>
      </c>
      <c r="K399" t="s">
        <v>82</v>
      </c>
      <c r="L399" t="s">
        <v>82</v>
      </c>
      <c r="M399" t="s">
        <v>50</v>
      </c>
      <c r="O399" t="s">
        <v>11829</v>
      </c>
      <c r="P399" t="s">
        <v>59</v>
      </c>
      <c r="Q399" t="s">
        <v>287</v>
      </c>
      <c r="R399" t="s">
        <v>82</v>
      </c>
      <c r="S399" t="s">
        <v>82</v>
      </c>
      <c r="T399" t="s">
        <v>57</v>
      </c>
      <c r="U399" t="s">
        <v>11830</v>
      </c>
      <c r="V399" t="s">
        <v>6026</v>
      </c>
      <c r="X399" t="s">
        <v>42</v>
      </c>
      <c r="Y399" t="s">
        <v>42</v>
      </c>
      <c r="Z399" t="s">
        <v>42</v>
      </c>
      <c r="AA399" t="s">
        <v>42</v>
      </c>
      <c r="AE399" t="s">
        <v>42</v>
      </c>
      <c r="AM399" t="s">
        <v>43</v>
      </c>
    </row>
    <row r="400" spans="1:39" x14ac:dyDescent="0.25">
      <c r="A400">
        <v>2191</v>
      </c>
      <c r="B400" t="s">
        <v>6035</v>
      </c>
      <c r="C400" s="5">
        <v>43056</v>
      </c>
      <c r="D400" s="1">
        <v>0</v>
      </c>
      <c r="E400">
        <v>44</v>
      </c>
      <c r="F400" t="s">
        <v>54</v>
      </c>
      <c r="G400" t="s">
        <v>55</v>
      </c>
      <c r="H400" t="s">
        <v>749</v>
      </c>
      <c r="I400" t="s">
        <v>82</v>
      </c>
      <c r="J400" t="s">
        <v>57</v>
      </c>
      <c r="K400" t="s">
        <v>749</v>
      </c>
      <c r="L400" t="s">
        <v>82</v>
      </c>
      <c r="M400" t="s">
        <v>70</v>
      </c>
      <c r="O400" t="s">
        <v>11829</v>
      </c>
      <c r="P400" t="s">
        <v>59</v>
      </c>
      <c r="Q400" t="s">
        <v>70</v>
      </c>
      <c r="R400" t="s">
        <v>749</v>
      </c>
      <c r="S400" t="s">
        <v>82</v>
      </c>
      <c r="T400" t="s">
        <v>57</v>
      </c>
      <c r="U400" t="s">
        <v>11830</v>
      </c>
      <c r="V400" t="s">
        <v>6036</v>
      </c>
      <c r="W400" t="s">
        <v>42</v>
      </c>
      <c r="X400" t="s">
        <v>42</v>
      </c>
      <c r="Y400" t="s">
        <v>42</v>
      </c>
      <c r="Z400" t="s">
        <v>42</v>
      </c>
      <c r="AC400" t="s">
        <v>42</v>
      </c>
      <c r="AM400" t="s">
        <v>43</v>
      </c>
    </row>
    <row r="401" spans="1:39" x14ac:dyDescent="0.25">
      <c r="A401">
        <v>2192</v>
      </c>
      <c r="B401" t="s">
        <v>6037</v>
      </c>
      <c r="C401" s="5">
        <v>42799</v>
      </c>
      <c r="D401" s="1">
        <v>0</v>
      </c>
      <c r="E401">
        <v>51</v>
      </c>
      <c r="F401" t="s">
        <v>46</v>
      </c>
      <c r="G401" t="s">
        <v>55</v>
      </c>
      <c r="H401" t="s">
        <v>49</v>
      </c>
      <c r="I401" t="s">
        <v>49</v>
      </c>
      <c r="J401" t="s">
        <v>57</v>
      </c>
      <c r="K401" t="s">
        <v>146</v>
      </c>
      <c r="L401" t="s">
        <v>49</v>
      </c>
      <c r="M401" t="s">
        <v>50</v>
      </c>
      <c r="O401" t="s">
        <v>11829</v>
      </c>
      <c r="P401" t="s">
        <v>59</v>
      </c>
      <c r="Q401" t="s">
        <v>70</v>
      </c>
      <c r="R401" t="s">
        <v>49</v>
      </c>
      <c r="S401" t="s">
        <v>49</v>
      </c>
      <c r="T401" t="s">
        <v>57</v>
      </c>
      <c r="U401" t="s">
        <v>11830</v>
      </c>
      <c r="V401" t="s">
        <v>6038</v>
      </c>
      <c r="X401" t="s">
        <v>42</v>
      </c>
      <c r="AA401" t="s">
        <v>42</v>
      </c>
      <c r="AB401" t="s">
        <v>42</v>
      </c>
      <c r="AC401" t="s">
        <v>42</v>
      </c>
      <c r="AE401" t="s">
        <v>42</v>
      </c>
      <c r="AM401" t="s">
        <v>43</v>
      </c>
    </row>
    <row r="402" spans="1:39" x14ac:dyDescent="0.25">
      <c r="A402">
        <v>2193</v>
      </c>
      <c r="B402" t="s">
        <v>6039</v>
      </c>
      <c r="C402" s="5">
        <v>42857</v>
      </c>
      <c r="D402" s="1">
        <v>0</v>
      </c>
      <c r="E402">
        <v>31</v>
      </c>
      <c r="F402" t="s">
        <v>46</v>
      </c>
      <c r="G402" t="s">
        <v>345</v>
      </c>
      <c r="H402" t="s">
        <v>58</v>
      </c>
      <c r="I402" t="s">
        <v>49</v>
      </c>
      <c r="J402" t="s">
        <v>57</v>
      </c>
      <c r="K402" t="s">
        <v>58</v>
      </c>
      <c r="L402" t="s">
        <v>49</v>
      </c>
      <c r="M402" t="s">
        <v>70</v>
      </c>
      <c r="O402" t="s">
        <v>11829</v>
      </c>
      <c r="P402" t="s">
        <v>59</v>
      </c>
      <c r="Q402" t="s">
        <v>70</v>
      </c>
      <c r="R402" t="s">
        <v>58</v>
      </c>
      <c r="S402" t="s">
        <v>49</v>
      </c>
      <c r="T402" t="s">
        <v>57</v>
      </c>
      <c r="U402" t="s">
        <v>11830</v>
      </c>
      <c r="V402" t="s">
        <v>6040</v>
      </c>
      <c r="W402" t="s">
        <v>42</v>
      </c>
      <c r="Y402" t="s">
        <v>42</v>
      </c>
      <c r="AM402" t="s">
        <v>43</v>
      </c>
    </row>
    <row r="403" spans="1:39" x14ac:dyDescent="0.25">
      <c r="A403">
        <v>2197</v>
      </c>
      <c r="B403" t="s">
        <v>6049</v>
      </c>
      <c r="C403" s="5">
        <v>42950</v>
      </c>
      <c r="D403" s="1">
        <v>0</v>
      </c>
      <c r="E403">
        <v>46</v>
      </c>
      <c r="F403" t="s">
        <v>46</v>
      </c>
      <c r="G403" t="s">
        <v>55</v>
      </c>
      <c r="H403" t="s">
        <v>624</v>
      </c>
      <c r="I403" t="s">
        <v>93</v>
      </c>
      <c r="J403" t="s">
        <v>57</v>
      </c>
      <c r="K403" t="s">
        <v>624</v>
      </c>
      <c r="L403" t="s">
        <v>93</v>
      </c>
      <c r="M403" t="s">
        <v>70</v>
      </c>
      <c r="O403" t="s">
        <v>11831</v>
      </c>
      <c r="P403" t="s">
        <v>170</v>
      </c>
      <c r="Q403" t="s">
        <v>70</v>
      </c>
      <c r="R403" t="s">
        <v>624</v>
      </c>
      <c r="S403" t="s">
        <v>93</v>
      </c>
      <c r="T403" t="s">
        <v>57</v>
      </c>
      <c r="U403" t="s">
        <v>11830</v>
      </c>
      <c r="V403" t="s">
        <v>6051</v>
      </c>
      <c r="W403" t="s">
        <v>42</v>
      </c>
      <c r="Y403" t="s">
        <v>42</v>
      </c>
      <c r="AE403" t="s">
        <v>42</v>
      </c>
      <c r="AM403" t="s">
        <v>43</v>
      </c>
    </row>
    <row r="404" spans="1:39" x14ac:dyDescent="0.25">
      <c r="A404">
        <v>2205</v>
      </c>
      <c r="B404" t="s">
        <v>6068</v>
      </c>
      <c r="C404" s="5">
        <v>42828</v>
      </c>
      <c r="D404" s="1">
        <v>0</v>
      </c>
      <c r="E404">
        <v>29</v>
      </c>
      <c r="F404" t="s">
        <v>46</v>
      </c>
      <c r="G404" t="s">
        <v>55</v>
      </c>
      <c r="H404" t="s">
        <v>341</v>
      </c>
      <c r="I404" t="s">
        <v>101</v>
      </c>
      <c r="J404" t="s">
        <v>57</v>
      </c>
      <c r="K404" t="s">
        <v>341</v>
      </c>
      <c r="L404" t="s">
        <v>101</v>
      </c>
      <c r="M404" t="s">
        <v>34</v>
      </c>
      <c r="N404" t="s">
        <v>6069</v>
      </c>
      <c r="O404" t="s">
        <v>11831</v>
      </c>
      <c r="P404" t="s">
        <v>170</v>
      </c>
      <c r="Q404" t="s">
        <v>110</v>
      </c>
      <c r="R404" t="s">
        <v>341</v>
      </c>
      <c r="S404" t="s">
        <v>101</v>
      </c>
      <c r="T404" t="s">
        <v>57</v>
      </c>
      <c r="U404" t="s">
        <v>11830</v>
      </c>
      <c r="V404" t="s">
        <v>6070</v>
      </c>
      <c r="W404" t="s">
        <v>42</v>
      </c>
      <c r="X404" t="s">
        <v>42</v>
      </c>
      <c r="Y404" t="s">
        <v>42</v>
      </c>
      <c r="AE404" t="s">
        <v>42</v>
      </c>
      <c r="AK404" t="s">
        <v>1324</v>
      </c>
      <c r="AM404" t="s">
        <v>43</v>
      </c>
    </row>
    <row r="405" spans="1:39" x14ac:dyDescent="0.25">
      <c r="A405">
        <v>2211</v>
      </c>
      <c r="B405" t="s">
        <v>6078</v>
      </c>
      <c r="C405" s="5">
        <v>42755</v>
      </c>
      <c r="D405" s="1">
        <v>0</v>
      </c>
      <c r="E405">
        <v>54</v>
      </c>
      <c r="F405" t="s">
        <v>46</v>
      </c>
      <c r="G405" t="s">
        <v>55</v>
      </c>
      <c r="H405" t="s">
        <v>82</v>
      </c>
      <c r="I405" t="s">
        <v>82</v>
      </c>
      <c r="J405" t="s">
        <v>57</v>
      </c>
      <c r="K405" t="s">
        <v>82</v>
      </c>
      <c r="L405" t="s">
        <v>82</v>
      </c>
      <c r="M405" t="s">
        <v>70</v>
      </c>
      <c r="O405" t="s">
        <v>11831</v>
      </c>
      <c r="P405" t="s">
        <v>170</v>
      </c>
      <c r="Q405" t="s">
        <v>70</v>
      </c>
      <c r="R405" t="s">
        <v>82</v>
      </c>
      <c r="S405" t="s">
        <v>82</v>
      </c>
      <c r="T405" t="s">
        <v>57</v>
      </c>
      <c r="U405" t="s">
        <v>11830</v>
      </c>
      <c r="V405" t="s">
        <v>6079</v>
      </c>
      <c r="W405" t="s">
        <v>42</v>
      </c>
      <c r="Y405" t="s">
        <v>42</v>
      </c>
      <c r="AC405" t="s">
        <v>42</v>
      </c>
      <c r="AM405" t="s">
        <v>43</v>
      </c>
    </row>
    <row r="406" spans="1:39" x14ac:dyDescent="0.25">
      <c r="A406">
        <v>2215</v>
      </c>
      <c r="B406" t="s">
        <v>6086</v>
      </c>
      <c r="C406" s="5">
        <v>42744</v>
      </c>
      <c r="D406" s="1">
        <v>0</v>
      </c>
      <c r="E406">
        <v>48</v>
      </c>
      <c r="F406" t="s">
        <v>54</v>
      </c>
      <c r="G406" t="s">
        <v>106</v>
      </c>
      <c r="H406" t="s">
        <v>48</v>
      </c>
      <c r="I406" t="s">
        <v>49</v>
      </c>
      <c r="J406" t="s">
        <v>57</v>
      </c>
      <c r="K406" t="s">
        <v>48</v>
      </c>
      <c r="L406" t="s">
        <v>49</v>
      </c>
      <c r="M406" t="s">
        <v>70</v>
      </c>
      <c r="O406" t="s">
        <v>11831</v>
      </c>
      <c r="P406" t="s">
        <v>170</v>
      </c>
      <c r="Q406" t="s">
        <v>70</v>
      </c>
      <c r="R406" t="s">
        <v>48</v>
      </c>
      <c r="S406" t="s">
        <v>49</v>
      </c>
      <c r="T406" t="s">
        <v>57</v>
      </c>
      <c r="U406" t="s">
        <v>11830</v>
      </c>
      <c r="V406" t="s">
        <v>6087</v>
      </c>
      <c r="W406" t="s">
        <v>42</v>
      </c>
      <c r="X406" t="s">
        <v>42</v>
      </c>
      <c r="AE406" t="s">
        <v>42</v>
      </c>
      <c r="AM406" t="s">
        <v>43</v>
      </c>
    </row>
    <row r="407" spans="1:39" x14ac:dyDescent="0.25">
      <c r="A407">
        <v>2218</v>
      </c>
      <c r="B407" t="s">
        <v>6091</v>
      </c>
      <c r="C407" s="5">
        <v>43094</v>
      </c>
      <c r="D407" s="1">
        <v>0</v>
      </c>
      <c r="E407">
        <v>31</v>
      </c>
      <c r="F407" t="s">
        <v>46</v>
      </c>
      <c r="G407" t="s">
        <v>55</v>
      </c>
      <c r="H407" t="s">
        <v>346</v>
      </c>
      <c r="I407" t="s">
        <v>93</v>
      </c>
      <c r="J407" t="s">
        <v>57</v>
      </c>
      <c r="K407" t="s">
        <v>208</v>
      </c>
      <c r="L407" t="s">
        <v>93</v>
      </c>
      <c r="M407" t="s">
        <v>50</v>
      </c>
      <c r="O407" t="s">
        <v>11829</v>
      </c>
      <c r="P407" t="s">
        <v>166</v>
      </c>
      <c r="Q407" t="s">
        <v>60</v>
      </c>
      <c r="R407" t="s">
        <v>208</v>
      </c>
      <c r="S407" t="s">
        <v>93</v>
      </c>
      <c r="T407" t="s">
        <v>57</v>
      </c>
      <c r="U407" t="s">
        <v>11830</v>
      </c>
      <c r="V407" t="s">
        <v>3785</v>
      </c>
      <c r="W407" t="s">
        <v>42</v>
      </c>
      <c r="AM407" t="s">
        <v>43</v>
      </c>
    </row>
    <row r="408" spans="1:39" x14ac:dyDescent="0.25">
      <c r="A408">
        <v>2220</v>
      </c>
      <c r="B408" t="s">
        <v>6095</v>
      </c>
      <c r="C408" s="5">
        <v>43042</v>
      </c>
      <c r="D408" s="1">
        <v>0</v>
      </c>
      <c r="E408">
        <v>30</v>
      </c>
      <c r="F408" t="s">
        <v>46</v>
      </c>
      <c r="G408" t="s">
        <v>106</v>
      </c>
      <c r="H408" t="s">
        <v>82</v>
      </c>
      <c r="I408" t="s">
        <v>82</v>
      </c>
      <c r="J408" t="s">
        <v>57</v>
      </c>
      <c r="K408" t="s">
        <v>82</v>
      </c>
      <c r="L408" t="s">
        <v>82</v>
      </c>
      <c r="M408" t="s">
        <v>34</v>
      </c>
      <c r="N408" t="s">
        <v>6096</v>
      </c>
      <c r="O408" t="s">
        <v>11829</v>
      </c>
      <c r="P408" t="s">
        <v>59</v>
      </c>
      <c r="Q408" t="s">
        <v>287</v>
      </c>
      <c r="R408" t="s">
        <v>82</v>
      </c>
      <c r="S408" t="s">
        <v>82</v>
      </c>
      <c r="T408" t="s">
        <v>57</v>
      </c>
      <c r="U408" t="s">
        <v>11830</v>
      </c>
      <c r="V408" t="s">
        <v>6097</v>
      </c>
      <c r="W408" t="s">
        <v>42</v>
      </c>
      <c r="X408" t="s">
        <v>42</v>
      </c>
      <c r="Y408" t="s">
        <v>42</v>
      </c>
      <c r="Z408" t="s">
        <v>42</v>
      </c>
      <c r="AA408" t="s">
        <v>42</v>
      </c>
      <c r="AM408" t="s">
        <v>43</v>
      </c>
    </row>
    <row r="409" spans="1:39" x14ac:dyDescent="0.25">
      <c r="A409">
        <v>2223</v>
      </c>
      <c r="B409" t="s">
        <v>6102</v>
      </c>
      <c r="C409" s="5">
        <v>42840</v>
      </c>
      <c r="D409" s="1">
        <v>0</v>
      </c>
      <c r="E409">
        <v>19</v>
      </c>
      <c r="F409" t="s">
        <v>54</v>
      </c>
      <c r="G409" t="s">
        <v>55</v>
      </c>
      <c r="H409" t="s">
        <v>192</v>
      </c>
      <c r="I409" t="s">
        <v>82</v>
      </c>
      <c r="J409" t="s">
        <v>57</v>
      </c>
      <c r="K409" t="s">
        <v>192</v>
      </c>
      <c r="L409" t="s">
        <v>82</v>
      </c>
      <c r="M409" t="s">
        <v>70</v>
      </c>
      <c r="O409" t="s">
        <v>11831</v>
      </c>
      <c r="P409" t="s">
        <v>170</v>
      </c>
      <c r="Q409" t="s">
        <v>70</v>
      </c>
      <c r="R409" t="s">
        <v>192</v>
      </c>
      <c r="S409" t="s">
        <v>82</v>
      </c>
      <c r="T409" t="s">
        <v>57</v>
      </c>
      <c r="U409" t="s">
        <v>11830</v>
      </c>
      <c r="V409" t="s">
        <v>6104</v>
      </c>
      <c r="Y409" t="s">
        <v>42</v>
      </c>
      <c r="AM409" t="s">
        <v>43</v>
      </c>
    </row>
    <row r="410" spans="1:39" x14ac:dyDescent="0.25">
      <c r="A410">
        <v>2225</v>
      </c>
      <c r="B410" t="s">
        <v>6107</v>
      </c>
      <c r="C410" s="5">
        <v>43098</v>
      </c>
      <c r="D410" s="1">
        <v>0</v>
      </c>
      <c r="E410">
        <v>47</v>
      </c>
      <c r="F410" t="s">
        <v>46</v>
      </c>
      <c r="G410" t="s">
        <v>55</v>
      </c>
      <c r="H410" t="s">
        <v>165</v>
      </c>
      <c r="I410" t="s">
        <v>93</v>
      </c>
      <c r="J410" t="s">
        <v>57</v>
      </c>
      <c r="K410" t="s">
        <v>165</v>
      </c>
      <c r="L410" t="s">
        <v>93</v>
      </c>
      <c r="M410" t="s">
        <v>70</v>
      </c>
      <c r="O410" t="s">
        <v>11829</v>
      </c>
      <c r="P410" t="s">
        <v>59</v>
      </c>
      <c r="Q410" t="s">
        <v>287</v>
      </c>
      <c r="R410" t="s">
        <v>165</v>
      </c>
      <c r="S410" t="s">
        <v>93</v>
      </c>
      <c r="T410" t="s">
        <v>57</v>
      </c>
      <c r="U410" t="s">
        <v>11830</v>
      </c>
      <c r="V410" t="s">
        <v>6109</v>
      </c>
      <c r="W410" t="s">
        <v>42</v>
      </c>
      <c r="X410" t="s">
        <v>42</v>
      </c>
      <c r="AM410" t="s">
        <v>43</v>
      </c>
    </row>
    <row r="411" spans="1:39" x14ac:dyDescent="0.25">
      <c r="A411">
        <v>2228</v>
      </c>
      <c r="B411" t="s">
        <v>6114</v>
      </c>
      <c r="C411" s="5">
        <v>42746</v>
      </c>
      <c r="D411" s="1">
        <v>0</v>
      </c>
      <c r="E411">
        <v>47</v>
      </c>
      <c r="F411" t="s">
        <v>54</v>
      </c>
      <c r="G411" t="s">
        <v>47</v>
      </c>
      <c r="H411" t="s">
        <v>93</v>
      </c>
      <c r="I411" t="s">
        <v>93</v>
      </c>
      <c r="J411" t="s">
        <v>57</v>
      </c>
      <c r="K411" t="s">
        <v>93</v>
      </c>
      <c r="L411" t="s">
        <v>93</v>
      </c>
      <c r="M411" t="s">
        <v>50</v>
      </c>
      <c r="O411" t="s">
        <v>11829</v>
      </c>
      <c r="P411" t="s">
        <v>6115</v>
      </c>
      <c r="Q411" t="s">
        <v>70</v>
      </c>
      <c r="R411" t="s">
        <v>93</v>
      </c>
      <c r="S411" t="s">
        <v>93</v>
      </c>
      <c r="T411" t="s">
        <v>57</v>
      </c>
      <c r="U411" t="s">
        <v>11830</v>
      </c>
      <c r="V411" t="s">
        <v>6116</v>
      </c>
      <c r="X411" t="s">
        <v>42</v>
      </c>
      <c r="AM411" t="s">
        <v>43</v>
      </c>
    </row>
    <row r="412" spans="1:39" x14ac:dyDescent="0.25">
      <c r="A412">
        <v>2229</v>
      </c>
      <c r="B412" t="s">
        <v>6117</v>
      </c>
      <c r="C412" s="5">
        <v>42773</v>
      </c>
      <c r="D412" s="1">
        <v>0</v>
      </c>
      <c r="E412">
        <v>22</v>
      </c>
      <c r="F412" t="s">
        <v>54</v>
      </c>
      <c r="G412" t="s">
        <v>55</v>
      </c>
      <c r="H412" t="s">
        <v>296</v>
      </c>
      <c r="I412" t="s">
        <v>49</v>
      </c>
      <c r="J412" t="s">
        <v>57</v>
      </c>
      <c r="K412" t="s">
        <v>48</v>
      </c>
      <c r="L412" t="s">
        <v>49</v>
      </c>
      <c r="M412" t="s">
        <v>34</v>
      </c>
      <c r="N412" t="s">
        <v>951</v>
      </c>
      <c r="O412" t="s">
        <v>11829</v>
      </c>
      <c r="P412" t="s">
        <v>59</v>
      </c>
      <c r="Q412" t="s">
        <v>287</v>
      </c>
      <c r="R412" t="s">
        <v>48</v>
      </c>
      <c r="S412" t="s">
        <v>49</v>
      </c>
      <c r="T412" t="s">
        <v>57</v>
      </c>
      <c r="U412" t="s">
        <v>11830</v>
      </c>
      <c r="V412" t="s">
        <v>726</v>
      </c>
      <c r="W412" t="s">
        <v>42</v>
      </c>
      <c r="Y412" t="s">
        <v>42</v>
      </c>
      <c r="AM412" t="s">
        <v>43</v>
      </c>
    </row>
    <row r="413" spans="1:39" x14ac:dyDescent="0.25">
      <c r="A413">
        <v>2230</v>
      </c>
      <c r="B413" t="s">
        <v>6118</v>
      </c>
      <c r="C413" s="5">
        <v>42783</v>
      </c>
      <c r="D413" s="1">
        <v>0</v>
      </c>
      <c r="E413">
        <v>40</v>
      </c>
      <c r="F413" t="s">
        <v>46</v>
      </c>
      <c r="G413" t="s">
        <v>55</v>
      </c>
      <c r="H413" t="s">
        <v>909</v>
      </c>
      <c r="I413" t="s">
        <v>93</v>
      </c>
      <c r="J413" t="s">
        <v>57</v>
      </c>
      <c r="K413" t="s">
        <v>909</v>
      </c>
      <c r="L413" t="s">
        <v>93</v>
      </c>
      <c r="M413" t="s">
        <v>70</v>
      </c>
      <c r="O413" t="s">
        <v>11829</v>
      </c>
      <c r="P413" t="s">
        <v>456</v>
      </c>
      <c r="Q413" t="s">
        <v>70</v>
      </c>
      <c r="R413" t="s">
        <v>909</v>
      </c>
      <c r="S413" t="s">
        <v>93</v>
      </c>
      <c r="T413" t="s">
        <v>57</v>
      </c>
      <c r="U413" t="s">
        <v>11830</v>
      </c>
      <c r="V413" t="s">
        <v>6119</v>
      </c>
      <c r="W413" t="s">
        <v>42</v>
      </c>
      <c r="X413" t="s">
        <v>42</v>
      </c>
      <c r="Y413" t="s">
        <v>42</v>
      </c>
      <c r="AM413" t="s">
        <v>43</v>
      </c>
    </row>
    <row r="414" spans="1:39" x14ac:dyDescent="0.25">
      <c r="A414">
        <v>2238</v>
      </c>
      <c r="B414" t="s">
        <v>6135</v>
      </c>
      <c r="C414" s="5">
        <v>42789</v>
      </c>
      <c r="D414" s="1">
        <v>0</v>
      </c>
      <c r="E414">
        <v>23</v>
      </c>
      <c r="F414" t="s">
        <v>46</v>
      </c>
      <c r="G414" t="s">
        <v>106</v>
      </c>
      <c r="H414" t="s">
        <v>165</v>
      </c>
      <c r="I414" t="s">
        <v>93</v>
      </c>
      <c r="J414" t="s">
        <v>57</v>
      </c>
      <c r="K414" t="s">
        <v>165</v>
      </c>
      <c r="L414" t="s">
        <v>93</v>
      </c>
      <c r="M414" t="s">
        <v>50</v>
      </c>
      <c r="O414" t="s">
        <v>11829</v>
      </c>
      <c r="P414" t="s">
        <v>59</v>
      </c>
      <c r="Q414" t="s">
        <v>287</v>
      </c>
      <c r="R414" t="s">
        <v>165</v>
      </c>
      <c r="S414" t="s">
        <v>93</v>
      </c>
      <c r="T414" t="s">
        <v>57</v>
      </c>
      <c r="U414" t="s">
        <v>11830</v>
      </c>
      <c r="V414" t="s">
        <v>159</v>
      </c>
      <c r="W414" t="s">
        <v>42</v>
      </c>
      <c r="Y414" t="s">
        <v>42</v>
      </c>
      <c r="AM414" t="s">
        <v>43</v>
      </c>
    </row>
    <row r="415" spans="1:39" x14ac:dyDescent="0.25">
      <c r="A415">
        <v>2242</v>
      </c>
      <c r="B415" t="s">
        <v>6144</v>
      </c>
      <c r="C415" s="5">
        <v>42769</v>
      </c>
      <c r="D415" s="1">
        <v>0</v>
      </c>
      <c r="E415">
        <v>38</v>
      </c>
      <c r="F415" t="s">
        <v>46</v>
      </c>
      <c r="G415" t="s">
        <v>55</v>
      </c>
      <c r="H415" t="s">
        <v>208</v>
      </c>
      <c r="I415" t="s">
        <v>93</v>
      </c>
      <c r="J415" t="s">
        <v>57</v>
      </c>
      <c r="K415" t="s">
        <v>208</v>
      </c>
      <c r="L415" t="s">
        <v>93</v>
      </c>
      <c r="M415" t="s">
        <v>50</v>
      </c>
      <c r="O415" t="s">
        <v>11829</v>
      </c>
      <c r="P415" t="s">
        <v>456</v>
      </c>
      <c r="Q415" t="s">
        <v>70</v>
      </c>
      <c r="R415" t="s">
        <v>208</v>
      </c>
      <c r="S415" t="s">
        <v>93</v>
      </c>
      <c r="T415" t="s">
        <v>57</v>
      </c>
      <c r="U415" t="s">
        <v>11830</v>
      </c>
      <c r="V415" t="s">
        <v>6145</v>
      </c>
      <c r="W415" t="s">
        <v>42</v>
      </c>
      <c r="X415" t="s">
        <v>42</v>
      </c>
      <c r="AM415" t="s">
        <v>43</v>
      </c>
    </row>
    <row r="416" spans="1:39" x14ac:dyDescent="0.25">
      <c r="A416">
        <v>2247</v>
      </c>
      <c r="B416" t="s">
        <v>6154</v>
      </c>
      <c r="C416" s="5">
        <v>42969</v>
      </c>
      <c r="D416" s="1">
        <v>0</v>
      </c>
      <c r="E416">
        <v>55</v>
      </c>
      <c r="F416" t="s">
        <v>46</v>
      </c>
      <c r="G416" t="s">
        <v>55</v>
      </c>
      <c r="H416" t="s">
        <v>58</v>
      </c>
      <c r="I416" t="s">
        <v>49</v>
      </c>
      <c r="J416" t="s">
        <v>57</v>
      </c>
      <c r="K416" t="s">
        <v>58</v>
      </c>
      <c r="L416" t="s">
        <v>49</v>
      </c>
      <c r="M416" t="s">
        <v>70</v>
      </c>
      <c r="O416" t="s">
        <v>11831</v>
      </c>
      <c r="P416" t="s">
        <v>170</v>
      </c>
      <c r="Q416" t="s">
        <v>70</v>
      </c>
      <c r="R416" t="s">
        <v>58</v>
      </c>
      <c r="S416" t="s">
        <v>49</v>
      </c>
      <c r="T416" t="s">
        <v>57</v>
      </c>
      <c r="U416" t="s">
        <v>11830</v>
      </c>
      <c r="V416" t="s">
        <v>6156</v>
      </c>
      <c r="Y416" t="s">
        <v>42</v>
      </c>
      <c r="Z416" t="s">
        <v>42</v>
      </c>
      <c r="AC416" t="s">
        <v>42</v>
      </c>
      <c r="AK416" t="s">
        <v>2682</v>
      </c>
      <c r="AM416" t="s">
        <v>43</v>
      </c>
    </row>
    <row r="417" spans="1:39" x14ac:dyDescent="0.25">
      <c r="A417">
        <v>2249</v>
      </c>
      <c r="B417" t="s">
        <v>6159</v>
      </c>
      <c r="C417" s="5">
        <v>43002</v>
      </c>
      <c r="D417" s="1">
        <v>0</v>
      </c>
      <c r="E417">
        <v>55</v>
      </c>
      <c r="F417" t="s">
        <v>46</v>
      </c>
      <c r="G417" t="s">
        <v>47</v>
      </c>
      <c r="H417" t="s">
        <v>146</v>
      </c>
      <c r="I417" t="s">
        <v>49</v>
      </c>
      <c r="J417" t="s">
        <v>57</v>
      </c>
      <c r="K417" t="s">
        <v>146</v>
      </c>
      <c r="L417" t="s">
        <v>49</v>
      </c>
      <c r="M417" t="s">
        <v>50</v>
      </c>
      <c r="O417" t="s">
        <v>11829</v>
      </c>
      <c r="P417" t="s">
        <v>59</v>
      </c>
      <c r="Q417" t="s">
        <v>287</v>
      </c>
      <c r="R417" t="s">
        <v>146</v>
      </c>
      <c r="S417" t="s">
        <v>49</v>
      </c>
      <c r="T417" t="s">
        <v>57</v>
      </c>
      <c r="U417" t="s">
        <v>11830</v>
      </c>
      <c r="V417" t="s">
        <v>6160</v>
      </c>
      <c r="X417" t="s">
        <v>42</v>
      </c>
      <c r="Y417" t="s">
        <v>42</v>
      </c>
      <c r="Z417" t="s">
        <v>42</v>
      </c>
      <c r="AC417" t="s">
        <v>42</v>
      </c>
      <c r="AM417" t="s">
        <v>43</v>
      </c>
    </row>
    <row r="418" spans="1:39" x14ac:dyDescent="0.25">
      <c r="A418">
        <v>2254</v>
      </c>
      <c r="B418" t="s">
        <v>6170</v>
      </c>
      <c r="C418" s="5">
        <v>43034</v>
      </c>
      <c r="D418" s="1">
        <v>0</v>
      </c>
      <c r="E418">
        <v>51</v>
      </c>
      <c r="F418" t="s">
        <v>54</v>
      </c>
      <c r="G418" t="s">
        <v>55</v>
      </c>
      <c r="H418" t="s">
        <v>208</v>
      </c>
      <c r="I418" t="s">
        <v>93</v>
      </c>
      <c r="J418" t="s">
        <v>57</v>
      </c>
      <c r="K418" t="s">
        <v>208</v>
      </c>
      <c r="L418" t="s">
        <v>93</v>
      </c>
      <c r="M418" t="s">
        <v>50</v>
      </c>
      <c r="O418" t="s">
        <v>11831</v>
      </c>
      <c r="P418" t="s">
        <v>350</v>
      </c>
      <c r="Q418" t="s">
        <v>70</v>
      </c>
      <c r="R418" t="s">
        <v>208</v>
      </c>
      <c r="S418" t="s">
        <v>93</v>
      </c>
      <c r="T418" t="s">
        <v>57</v>
      </c>
      <c r="U418" t="s">
        <v>11830</v>
      </c>
      <c r="V418" t="s">
        <v>6171</v>
      </c>
      <c r="X418" t="s">
        <v>42</v>
      </c>
      <c r="AF418" t="s">
        <v>42</v>
      </c>
      <c r="AM418" t="s">
        <v>43</v>
      </c>
    </row>
    <row r="419" spans="1:39" x14ac:dyDescent="0.25">
      <c r="A419">
        <v>2263</v>
      </c>
      <c r="B419" t="s">
        <v>6187</v>
      </c>
      <c r="C419" s="5">
        <v>43006</v>
      </c>
      <c r="D419" s="1">
        <v>0</v>
      </c>
      <c r="E419">
        <v>37</v>
      </c>
      <c r="F419" t="s">
        <v>46</v>
      </c>
      <c r="G419" t="s">
        <v>55</v>
      </c>
      <c r="H419" t="s">
        <v>3736</v>
      </c>
      <c r="I419" t="s">
        <v>251</v>
      </c>
      <c r="J419" t="s">
        <v>57</v>
      </c>
      <c r="K419" t="s">
        <v>3736</v>
      </c>
      <c r="L419" t="s">
        <v>251</v>
      </c>
      <c r="M419" t="s">
        <v>70</v>
      </c>
      <c r="O419" t="s">
        <v>11831</v>
      </c>
      <c r="P419" t="s">
        <v>350</v>
      </c>
      <c r="Q419" t="s">
        <v>70</v>
      </c>
      <c r="R419" t="s">
        <v>3736</v>
      </c>
      <c r="S419" t="s">
        <v>251</v>
      </c>
      <c r="T419" t="s">
        <v>57</v>
      </c>
      <c r="U419" t="s">
        <v>11830</v>
      </c>
      <c r="V419" t="s">
        <v>1298</v>
      </c>
      <c r="W419" t="s">
        <v>42</v>
      </c>
      <c r="X419" t="s">
        <v>42</v>
      </c>
      <c r="Y419" t="s">
        <v>42</v>
      </c>
      <c r="AM419" t="s">
        <v>43</v>
      </c>
    </row>
    <row r="420" spans="1:39" x14ac:dyDescent="0.25">
      <c r="A420">
        <v>2265</v>
      </c>
      <c r="B420" t="s">
        <v>6191</v>
      </c>
      <c r="C420" s="5">
        <v>42991</v>
      </c>
      <c r="D420" s="1">
        <v>0</v>
      </c>
      <c r="E420">
        <v>41</v>
      </c>
      <c r="F420" t="s">
        <v>46</v>
      </c>
      <c r="G420" t="s">
        <v>55</v>
      </c>
      <c r="H420" t="s">
        <v>1337</v>
      </c>
      <c r="I420" t="s">
        <v>93</v>
      </c>
      <c r="J420" t="s">
        <v>57</v>
      </c>
      <c r="K420" t="s">
        <v>1337</v>
      </c>
      <c r="L420" t="s">
        <v>93</v>
      </c>
      <c r="M420" t="s">
        <v>70</v>
      </c>
      <c r="O420" t="s">
        <v>11831</v>
      </c>
      <c r="P420" t="s">
        <v>350</v>
      </c>
      <c r="Q420" t="s">
        <v>70</v>
      </c>
      <c r="R420" t="s">
        <v>1337</v>
      </c>
      <c r="S420" t="s">
        <v>93</v>
      </c>
      <c r="T420" t="s">
        <v>57</v>
      </c>
      <c r="U420" t="s">
        <v>11830</v>
      </c>
      <c r="V420" t="s">
        <v>247</v>
      </c>
      <c r="Y420" t="s">
        <v>42</v>
      </c>
      <c r="AM420" t="s">
        <v>43</v>
      </c>
    </row>
    <row r="421" spans="1:39" x14ac:dyDescent="0.25">
      <c r="A421">
        <v>2284</v>
      </c>
      <c r="B421" t="s">
        <v>6234</v>
      </c>
      <c r="C421" s="5">
        <v>42906</v>
      </c>
      <c r="D421" s="1">
        <v>0</v>
      </c>
      <c r="E421">
        <v>37</v>
      </c>
      <c r="F421" t="s">
        <v>46</v>
      </c>
      <c r="G421" t="s">
        <v>55</v>
      </c>
      <c r="H421" t="s">
        <v>1496</v>
      </c>
      <c r="I421" t="s">
        <v>101</v>
      </c>
      <c r="J421" t="s">
        <v>57</v>
      </c>
      <c r="K421" t="s">
        <v>82</v>
      </c>
      <c r="L421" t="s">
        <v>82</v>
      </c>
      <c r="M421" t="s">
        <v>50</v>
      </c>
      <c r="O421" t="s">
        <v>11829</v>
      </c>
      <c r="P421" t="s">
        <v>59</v>
      </c>
      <c r="Q421" t="s">
        <v>70</v>
      </c>
      <c r="R421" t="s">
        <v>1496</v>
      </c>
      <c r="S421" t="s">
        <v>101</v>
      </c>
      <c r="T421" t="s">
        <v>57</v>
      </c>
      <c r="U421" t="s">
        <v>11830</v>
      </c>
      <c r="V421" t="s">
        <v>979</v>
      </c>
      <c r="W421" t="s">
        <v>42</v>
      </c>
      <c r="AC421" t="s">
        <v>42</v>
      </c>
      <c r="AM421" t="s">
        <v>43</v>
      </c>
    </row>
    <row r="422" spans="1:39" x14ac:dyDescent="0.25">
      <c r="A422">
        <v>2289</v>
      </c>
      <c r="B422" t="s">
        <v>6247</v>
      </c>
      <c r="C422" s="5">
        <v>42924</v>
      </c>
      <c r="D422" s="1">
        <v>0</v>
      </c>
      <c r="E422">
        <v>56</v>
      </c>
      <c r="F422" t="s">
        <v>46</v>
      </c>
      <c r="G422" t="s">
        <v>55</v>
      </c>
      <c r="H422" t="s">
        <v>260</v>
      </c>
      <c r="I422" t="s">
        <v>49</v>
      </c>
      <c r="J422" t="s">
        <v>57</v>
      </c>
      <c r="K422" t="s">
        <v>260</v>
      </c>
      <c r="L422" t="s">
        <v>49</v>
      </c>
      <c r="M422" t="s">
        <v>70</v>
      </c>
      <c r="O422" t="s">
        <v>11831</v>
      </c>
      <c r="P422" t="s">
        <v>350</v>
      </c>
      <c r="Q422" t="s">
        <v>70</v>
      </c>
      <c r="R422" t="s">
        <v>260</v>
      </c>
      <c r="S422" t="s">
        <v>49</v>
      </c>
      <c r="T422" t="s">
        <v>57</v>
      </c>
      <c r="U422" t="s">
        <v>11832</v>
      </c>
      <c r="V422" t="s">
        <v>2623</v>
      </c>
      <c r="AF422" t="s">
        <v>42</v>
      </c>
      <c r="AM422" t="s">
        <v>43</v>
      </c>
    </row>
    <row r="423" spans="1:39" x14ac:dyDescent="0.25">
      <c r="A423">
        <v>2298</v>
      </c>
      <c r="B423" t="s">
        <v>6264</v>
      </c>
      <c r="C423" s="5">
        <v>43097</v>
      </c>
      <c r="D423" s="1">
        <v>0</v>
      </c>
      <c r="E423">
        <v>21</v>
      </c>
      <c r="F423" t="s">
        <v>54</v>
      </c>
      <c r="G423" t="s">
        <v>55</v>
      </c>
      <c r="H423" t="s">
        <v>790</v>
      </c>
      <c r="I423" t="s">
        <v>82</v>
      </c>
      <c r="J423" t="s">
        <v>57</v>
      </c>
      <c r="K423" t="s">
        <v>790</v>
      </c>
      <c r="L423" t="s">
        <v>82</v>
      </c>
      <c r="M423" t="s">
        <v>70</v>
      </c>
      <c r="O423" t="s">
        <v>11829</v>
      </c>
      <c r="P423" t="s">
        <v>166</v>
      </c>
      <c r="Q423" t="s">
        <v>70</v>
      </c>
      <c r="R423" t="s">
        <v>790</v>
      </c>
      <c r="S423" t="s">
        <v>82</v>
      </c>
      <c r="T423" t="s">
        <v>57</v>
      </c>
      <c r="U423" t="s">
        <v>11830</v>
      </c>
      <c r="V423" t="s">
        <v>415</v>
      </c>
      <c r="X423" t="s">
        <v>42</v>
      </c>
      <c r="Y423" t="s">
        <v>42</v>
      </c>
      <c r="AM423" t="s">
        <v>43</v>
      </c>
    </row>
    <row r="424" spans="1:39" x14ac:dyDescent="0.25">
      <c r="A424">
        <v>2301</v>
      </c>
      <c r="B424" t="s">
        <v>6268</v>
      </c>
      <c r="C424" s="5">
        <v>42812</v>
      </c>
      <c r="D424" s="1">
        <v>0</v>
      </c>
      <c r="E424">
        <v>53</v>
      </c>
      <c r="F424" t="s">
        <v>46</v>
      </c>
      <c r="G424" t="s">
        <v>55</v>
      </c>
      <c r="H424" t="s">
        <v>944</v>
      </c>
      <c r="I424" t="s">
        <v>101</v>
      </c>
      <c r="J424" t="s">
        <v>57</v>
      </c>
      <c r="K424" t="s">
        <v>944</v>
      </c>
      <c r="L424" t="s">
        <v>101</v>
      </c>
      <c r="M424" t="s">
        <v>70</v>
      </c>
      <c r="O424" t="s">
        <v>11829</v>
      </c>
      <c r="P424" t="s">
        <v>59</v>
      </c>
      <c r="Q424" t="s">
        <v>70</v>
      </c>
      <c r="R424" t="s">
        <v>944</v>
      </c>
      <c r="S424" t="s">
        <v>101</v>
      </c>
      <c r="T424" t="s">
        <v>57</v>
      </c>
      <c r="U424" t="s">
        <v>11830</v>
      </c>
      <c r="V424" t="s">
        <v>6269</v>
      </c>
      <c r="W424" t="s">
        <v>42</v>
      </c>
      <c r="X424" t="s">
        <v>42</v>
      </c>
      <c r="Y424" t="s">
        <v>42</v>
      </c>
      <c r="AE424" t="s">
        <v>42</v>
      </c>
      <c r="AJ424" t="s">
        <v>42</v>
      </c>
      <c r="AM424" t="s">
        <v>43</v>
      </c>
    </row>
    <row r="425" spans="1:39" x14ac:dyDescent="0.25">
      <c r="A425">
        <v>2304</v>
      </c>
      <c r="B425" t="s">
        <v>6273</v>
      </c>
      <c r="C425" s="5">
        <v>42916</v>
      </c>
      <c r="D425" s="1">
        <v>0</v>
      </c>
      <c r="E425">
        <v>34</v>
      </c>
      <c r="F425" t="s">
        <v>46</v>
      </c>
      <c r="G425" t="s">
        <v>55</v>
      </c>
      <c r="H425" t="s">
        <v>2091</v>
      </c>
      <c r="I425" t="s">
        <v>82</v>
      </c>
      <c r="J425" t="s">
        <v>57</v>
      </c>
      <c r="K425" t="s">
        <v>2091</v>
      </c>
      <c r="L425" t="s">
        <v>82</v>
      </c>
      <c r="M425" t="s">
        <v>70</v>
      </c>
      <c r="O425" t="s">
        <v>11831</v>
      </c>
      <c r="P425" t="s">
        <v>170</v>
      </c>
      <c r="Q425" t="s">
        <v>70</v>
      </c>
      <c r="R425" t="s">
        <v>2091</v>
      </c>
      <c r="S425" t="s">
        <v>82</v>
      </c>
      <c r="T425" t="s">
        <v>57</v>
      </c>
      <c r="U425" t="s">
        <v>11830</v>
      </c>
      <c r="V425" t="s">
        <v>6274</v>
      </c>
      <c r="W425" t="s">
        <v>42</v>
      </c>
      <c r="AD425" t="s">
        <v>42</v>
      </c>
      <c r="AE425" t="s">
        <v>42</v>
      </c>
      <c r="AM425" t="s">
        <v>43</v>
      </c>
    </row>
    <row r="426" spans="1:39" x14ac:dyDescent="0.25">
      <c r="A426">
        <v>2305</v>
      </c>
      <c r="B426" t="s">
        <v>6275</v>
      </c>
      <c r="C426" s="5">
        <v>42777</v>
      </c>
      <c r="D426" s="1">
        <v>0</v>
      </c>
      <c r="E426">
        <v>57</v>
      </c>
      <c r="F426" t="s">
        <v>46</v>
      </c>
      <c r="G426" t="s">
        <v>55</v>
      </c>
      <c r="H426" t="s">
        <v>1804</v>
      </c>
      <c r="I426" t="s">
        <v>82</v>
      </c>
      <c r="J426" t="s">
        <v>57</v>
      </c>
      <c r="K426" t="s">
        <v>1804</v>
      </c>
      <c r="L426" t="s">
        <v>82</v>
      </c>
      <c r="M426" t="s">
        <v>70</v>
      </c>
      <c r="O426" t="s">
        <v>11829</v>
      </c>
      <c r="P426" t="s">
        <v>166</v>
      </c>
      <c r="Q426" t="s">
        <v>70</v>
      </c>
      <c r="R426" t="s">
        <v>1804</v>
      </c>
      <c r="S426" t="s">
        <v>82</v>
      </c>
      <c r="T426" t="s">
        <v>57</v>
      </c>
      <c r="U426" t="s">
        <v>11830</v>
      </c>
      <c r="V426" t="s">
        <v>6276</v>
      </c>
      <c r="W426" t="s">
        <v>42</v>
      </c>
      <c r="Y426" t="s">
        <v>42</v>
      </c>
      <c r="AA426" t="s">
        <v>42</v>
      </c>
      <c r="AC426" t="s">
        <v>42</v>
      </c>
      <c r="AJ426" t="s">
        <v>42</v>
      </c>
      <c r="AM426" t="s">
        <v>43</v>
      </c>
    </row>
    <row r="427" spans="1:39" x14ac:dyDescent="0.25">
      <c r="A427">
        <v>2311</v>
      </c>
      <c r="B427" t="s">
        <v>6286</v>
      </c>
      <c r="C427" s="5">
        <v>42775</v>
      </c>
      <c r="D427" s="1">
        <v>0</v>
      </c>
      <c r="E427">
        <v>36</v>
      </c>
      <c r="F427" t="s">
        <v>46</v>
      </c>
      <c r="G427" t="s">
        <v>55</v>
      </c>
      <c r="H427" t="s">
        <v>1740</v>
      </c>
      <c r="I427" t="s">
        <v>142</v>
      </c>
      <c r="J427" t="s">
        <v>57</v>
      </c>
      <c r="K427" t="s">
        <v>1740</v>
      </c>
      <c r="L427" t="s">
        <v>142</v>
      </c>
      <c r="M427" t="s">
        <v>70</v>
      </c>
      <c r="O427" t="s">
        <v>11829</v>
      </c>
      <c r="P427" t="s">
        <v>59</v>
      </c>
      <c r="Q427" t="s">
        <v>70</v>
      </c>
      <c r="R427" t="s">
        <v>1740</v>
      </c>
      <c r="S427" t="s">
        <v>142</v>
      </c>
      <c r="T427" t="s">
        <v>57</v>
      </c>
      <c r="U427" t="s">
        <v>11830</v>
      </c>
      <c r="V427" t="s">
        <v>3263</v>
      </c>
      <c r="W427" t="s">
        <v>42</v>
      </c>
      <c r="Y427" t="s">
        <v>42</v>
      </c>
      <c r="Z427" t="s">
        <v>42</v>
      </c>
      <c r="AC427" t="s">
        <v>42</v>
      </c>
      <c r="AM427" t="s">
        <v>43</v>
      </c>
    </row>
    <row r="428" spans="1:39" x14ac:dyDescent="0.25">
      <c r="A428">
        <v>2314</v>
      </c>
      <c r="B428" t="s">
        <v>6290</v>
      </c>
      <c r="C428" s="5">
        <v>43015</v>
      </c>
      <c r="D428" s="1">
        <v>0</v>
      </c>
      <c r="E428">
        <v>31</v>
      </c>
      <c r="F428" t="s">
        <v>46</v>
      </c>
      <c r="G428" t="s">
        <v>55</v>
      </c>
      <c r="H428" t="s">
        <v>525</v>
      </c>
      <c r="I428" t="s">
        <v>93</v>
      </c>
      <c r="J428" t="s">
        <v>57</v>
      </c>
      <c r="K428" t="s">
        <v>525</v>
      </c>
      <c r="L428" t="s">
        <v>93</v>
      </c>
      <c r="M428" t="s">
        <v>70</v>
      </c>
      <c r="O428" t="s">
        <v>11829</v>
      </c>
      <c r="P428" t="s">
        <v>59</v>
      </c>
      <c r="Q428" t="s">
        <v>70</v>
      </c>
      <c r="R428" t="s">
        <v>525</v>
      </c>
      <c r="S428" t="s">
        <v>93</v>
      </c>
      <c r="T428" t="s">
        <v>57</v>
      </c>
      <c r="U428" t="s">
        <v>11830</v>
      </c>
      <c r="V428" t="s">
        <v>6291</v>
      </c>
      <c r="Y428" t="s">
        <v>42</v>
      </c>
      <c r="AC428" t="s">
        <v>42</v>
      </c>
      <c r="AE428" t="s">
        <v>42</v>
      </c>
      <c r="AF428" t="s">
        <v>42</v>
      </c>
      <c r="AM428" t="s">
        <v>43</v>
      </c>
    </row>
    <row r="429" spans="1:39" x14ac:dyDescent="0.25">
      <c r="A429">
        <v>2321</v>
      </c>
      <c r="B429" t="s">
        <v>6308</v>
      </c>
      <c r="C429" s="5">
        <v>42819</v>
      </c>
      <c r="D429" s="1">
        <v>0</v>
      </c>
      <c r="E429">
        <v>43</v>
      </c>
      <c r="F429" t="s">
        <v>46</v>
      </c>
      <c r="G429" t="s">
        <v>55</v>
      </c>
      <c r="H429" t="s">
        <v>128</v>
      </c>
      <c r="I429" t="s">
        <v>142</v>
      </c>
      <c r="J429" t="s">
        <v>57</v>
      </c>
      <c r="K429" t="s">
        <v>128</v>
      </c>
      <c r="L429" t="s">
        <v>142</v>
      </c>
      <c r="M429" t="s">
        <v>70</v>
      </c>
      <c r="O429" t="s">
        <v>11829</v>
      </c>
      <c r="P429" t="s">
        <v>59</v>
      </c>
      <c r="Q429" t="s">
        <v>70</v>
      </c>
      <c r="R429" t="s">
        <v>128</v>
      </c>
      <c r="S429" t="s">
        <v>142</v>
      </c>
      <c r="T429" t="s">
        <v>57</v>
      </c>
      <c r="U429" t="s">
        <v>11830</v>
      </c>
      <c r="V429" t="s">
        <v>6309</v>
      </c>
      <c r="W429" t="s">
        <v>42</v>
      </c>
      <c r="Y429" t="s">
        <v>42</v>
      </c>
      <c r="AK429" t="s">
        <v>2682</v>
      </c>
      <c r="AM429" t="s">
        <v>43</v>
      </c>
    </row>
    <row r="430" spans="1:39" x14ac:dyDescent="0.25">
      <c r="A430">
        <v>2322</v>
      </c>
      <c r="B430" t="s">
        <v>6310</v>
      </c>
      <c r="C430" s="5">
        <v>42917</v>
      </c>
      <c r="D430" s="1">
        <v>0</v>
      </c>
      <c r="E430">
        <v>40</v>
      </c>
      <c r="F430" t="s">
        <v>46</v>
      </c>
      <c r="G430" t="s">
        <v>55</v>
      </c>
      <c r="H430" t="s">
        <v>1500</v>
      </c>
      <c r="I430" t="s">
        <v>82</v>
      </c>
      <c r="J430" t="s">
        <v>57</v>
      </c>
      <c r="K430" t="s">
        <v>92</v>
      </c>
      <c r="L430" t="s">
        <v>93</v>
      </c>
      <c r="M430" t="s">
        <v>34</v>
      </c>
      <c r="N430" t="s">
        <v>6311</v>
      </c>
      <c r="O430" t="s">
        <v>11829</v>
      </c>
      <c r="P430" t="s">
        <v>59</v>
      </c>
      <c r="Q430" t="s">
        <v>1895</v>
      </c>
      <c r="R430" t="s">
        <v>92</v>
      </c>
      <c r="S430" t="s">
        <v>93</v>
      </c>
      <c r="T430" t="s">
        <v>57</v>
      </c>
      <c r="U430" t="s">
        <v>11830</v>
      </c>
      <c r="V430" t="s">
        <v>6312</v>
      </c>
      <c r="W430" t="s">
        <v>42</v>
      </c>
      <c r="Y430" t="s">
        <v>42</v>
      </c>
      <c r="AC430" t="s">
        <v>42</v>
      </c>
      <c r="AF430" t="s">
        <v>42</v>
      </c>
      <c r="AM430" t="s">
        <v>43</v>
      </c>
    </row>
    <row r="431" spans="1:39" x14ac:dyDescent="0.25">
      <c r="A431">
        <v>2328</v>
      </c>
      <c r="B431" t="s">
        <v>6323</v>
      </c>
      <c r="C431" s="5">
        <v>43070</v>
      </c>
      <c r="D431" s="1">
        <v>0</v>
      </c>
      <c r="E431">
        <v>49</v>
      </c>
      <c r="F431" t="s">
        <v>46</v>
      </c>
      <c r="G431" t="s">
        <v>55</v>
      </c>
      <c r="H431" t="s">
        <v>790</v>
      </c>
      <c r="I431" t="s">
        <v>82</v>
      </c>
      <c r="J431" t="s">
        <v>57</v>
      </c>
      <c r="K431" t="s">
        <v>790</v>
      </c>
      <c r="L431" t="s">
        <v>82</v>
      </c>
      <c r="M431" t="s">
        <v>70</v>
      </c>
      <c r="O431" t="s">
        <v>11829</v>
      </c>
      <c r="P431" t="s">
        <v>59</v>
      </c>
      <c r="Q431" t="s">
        <v>70</v>
      </c>
      <c r="R431" t="s">
        <v>790</v>
      </c>
      <c r="S431" t="s">
        <v>82</v>
      </c>
      <c r="T431" t="s">
        <v>57</v>
      </c>
      <c r="U431" t="s">
        <v>11830</v>
      </c>
      <c r="V431" t="s">
        <v>6324</v>
      </c>
      <c r="Y431" t="s">
        <v>42</v>
      </c>
      <c r="Z431" t="s">
        <v>42</v>
      </c>
      <c r="AA431" t="s">
        <v>42</v>
      </c>
      <c r="AC431" t="s">
        <v>42</v>
      </c>
      <c r="AE431" t="s">
        <v>42</v>
      </c>
      <c r="AM431" t="s">
        <v>43</v>
      </c>
    </row>
    <row r="432" spans="1:39" x14ac:dyDescent="0.25">
      <c r="A432">
        <v>2331</v>
      </c>
      <c r="B432" t="s">
        <v>6331</v>
      </c>
      <c r="C432" s="5">
        <v>42824</v>
      </c>
      <c r="D432" s="1">
        <v>0</v>
      </c>
      <c r="E432">
        <v>59</v>
      </c>
      <c r="F432" t="s">
        <v>46</v>
      </c>
      <c r="G432" t="s">
        <v>55</v>
      </c>
      <c r="H432" t="s">
        <v>496</v>
      </c>
      <c r="I432" t="s">
        <v>101</v>
      </c>
      <c r="J432" t="s">
        <v>57</v>
      </c>
      <c r="K432" t="s">
        <v>496</v>
      </c>
      <c r="L432" t="s">
        <v>101</v>
      </c>
      <c r="M432" t="s">
        <v>70</v>
      </c>
      <c r="O432" t="s">
        <v>11829</v>
      </c>
      <c r="P432" t="s">
        <v>59</v>
      </c>
      <c r="Q432" t="s">
        <v>110</v>
      </c>
      <c r="R432" t="s">
        <v>496</v>
      </c>
      <c r="S432" t="s">
        <v>101</v>
      </c>
      <c r="T432" t="s">
        <v>57</v>
      </c>
      <c r="U432" t="s">
        <v>11830</v>
      </c>
      <c r="V432" t="s">
        <v>6332</v>
      </c>
      <c r="W432" t="s">
        <v>42</v>
      </c>
      <c r="AE432" t="s">
        <v>42</v>
      </c>
      <c r="AH432" t="s">
        <v>42</v>
      </c>
      <c r="AM432" t="s">
        <v>43</v>
      </c>
    </row>
    <row r="433" spans="1:39" x14ac:dyDescent="0.25">
      <c r="A433">
        <v>2342</v>
      </c>
      <c r="B433" t="s">
        <v>6349</v>
      </c>
      <c r="C433" s="5">
        <v>42929</v>
      </c>
      <c r="D433" s="1">
        <v>0</v>
      </c>
      <c r="E433">
        <v>35</v>
      </c>
      <c r="F433" t="s">
        <v>46</v>
      </c>
      <c r="G433" t="s">
        <v>55</v>
      </c>
      <c r="H433" t="s">
        <v>944</v>
      </c>
      <c r="I433" t="s">
        <v>101</v>
      </c>
      <c r="J433" t="s">
        <v>57</v>
      </c>
      <c r="K433" t="s">
        <v>777</v>
      </c>
      <c r="L433" t="s">
        <v>82</v>
      </c>
      <c r="M433" t="s">
        <v>50</v>
      </c>
      <c r="O433" t="s">
        <v>11831</v>
      </c>
      <c r="P433" t="s">
        <v>350</v>
      </c>
      <c r="Q433" t="s">
        <v>70</v>
      </c>
      <c r="R433" t="s">
        <v>944</v>
      </c>
      <c r="S433" t="s">
        <v>101</v>
      </c>
      <c r="T433" t="s">
        <v>57</v>
      </c>
      <c r="U433" t="s">
        <v>11830</v>
      </c>
      <c r="V433" t="s">
        <v>6351</v>
      </c>
      <c r="Y433" t="s">
        <v>42</v>
      </c>
      <c r="AC433" t="s">
        <v>42</v>
      </c>
      <c r="AM433" t="s">
        <v>43</v>
      </c>
    </row>
    <row r="434" spans="1:39" x14ac:dyDescent="0.25">
      <c r="A434">
        <v>2351</v>
      </c>
      <c r="B434" t="s">
        <v>6375</v>
      </c>
      <c r="C434" s="5">
        <v>42779</v>
      </c>
      <c r="D434" s="1">
        <v>0</v>
      </c>
      <c r="E434">
        <v>38</v>
      </c>
      <c r="F434" t="s">
        <v>54</v>
      </c>
      <c r="G434" t="s">
        <v>55</v>
      </c>
      <c r="H434" t="s">
        <v>101</v>
      </c>
      <c r="I434" t="s">
        <v>101</v>
      </c>
      <c r="J434" t="s">
        <v>57</v>
      </c>
      <c r="K434" t="s">
        <v>101</v>
      </c>
      <c r="L434" t="s">
        <v>101</v>
      </c>
      <c r="M434" t="s">
        <v>50</v>
      </c>
      <c r="O434" t="s">
        <v>11831</v>
      </c>
      <c r="P434" t="s">
        <v>6377</v>
      </c>
      <c r="Q434" t="s">
        <v>70</v>
      </c>
      <c r="R434" t="s">
        <v>101</v>
      </c>
      <c r="S434" t="s">
        <v>101</v>
      </c>
      <c r="T434" t="s">
        <v>57</v>
      </c>
      <c r="U434" t="s">
        <v>11830</v>
      </c>
      <c r="V434" t="s">
        <v>6378</v>
      </c>
      <c r="AM434" t="s">
        <v>43</v>
      </c>
    </row>
    <row r="435" spans="1:39" x14ac:dyDescent="0.25">
      <c r="A435">
        <v>2356</v>
      </c>
      <c r="B435" t="s">
        <v>6387</v>
      </c>
      <c r="C435" s="5">
        <v>42888</v>
      </c>
      <c r="D435" s="1">
        <v>0</v>
      </c>
      <c r="E435">
        <v>26</v>
      </c>
      <c r="F435" t="s">
        <v>54</v>
      </c>
      <c r="G435" t="s">
        <v>55</v>
      </c>
      <c r="H435" t="s">
        <v>136</v>
      </c>
      <c r="I435" t="s">
        <v>137</v>
      </c>
      <c r="J435" t="s">
        <v>57</v>
      </c>
      <c r="K435" t="s">
        <v>136</v>
      </c>
      <c r="L435" t="s">
        <v>137</v>
      </c>
      <c r="M435" t="s">
        <v>70</v>
      </c>
      <c r="O435" t="s">
        <v>11831</v>
      </c>
      <c r="P435" t="s">
        <v>170</v>
      </c>
      <c r="Q435" t="s">
        <v>70</v>
      </c>
      <c r="R435" t="s">
        <v>136</v>
      </c>
      <c r="S435" t="s">
        <v>137</v>
      </c>
      <c r="T435" t="s">
        <v>57</v>
      </c>
      <c r="U435" t="s">
        <v>11830</v>
      </c>
      <c r="V435" t="s">
        <v>412</v>
      </c>
      <c r="Y435" t="s">
        <v>42</v>
      </c>
      <c r="AM435" t="s">
        <v>43</v>
      </c>
    </row>
    <row r="436" spans="1:39" x14ac:dyDescent="0.25">
      <c r="A436">
        <v>2361</v>
      </c>
      <c r="B436" t="s">
        <v>6401</v>
      </c>
      <c r="C436" s="5">
        <v>42860</v>
      </c>
      <c r="D436" s="1">
        <v>0</v>
      </c>
      <c r="E436">
        <v>27</v>
      </c>
      <c r="F436" t="s">
        <v>46</v>
      </c>
      <c r="G436" t="s">
        <v>55</v>
      </c>
      <c r="H436" t="s">
        <v>937</v>
      </c>
      <c r="I436" t="s">
        <v>202</v>
      </c>
      <c r="J436" t="s">
        <v>57</v>
      </c>
      <c r="K436" t="s">
        <v>937</v>
      </c>
      <c r="L436" t="s">
        <v>202</v>
      </c>
      <c r="M436" t="s">
        <v>70</v>
      </c>
      <c r="O436" t="s">
        <v>11829</v>
      </c>
      <c r="P436" t="s">
        <v>166</v>
      </c>
      <c r="Q436" t="s">
        <v>70</v>
      </c>
      <c r="R436" t="s">
        <v>937</v>
      </c>
      <c r="S436" t="s">
        <v>202</v>
      </c>
      <c r="T436" t="s">
        <v>57</v>
      </c>
      <c r="U436" t="s">
        <v>11830</v>
      </c>
      <c r="V436" t="s">
        <v>6402</v>
      </c>
      <c r="W436" t="s">
        <v>42</v>
      </c>
      <c r="AM436" t="s">
        <v>43</v>
      </c>
    </row>
    <row r="437" spans="1:39" x14ac:dyDescent="0.25">
      <c r="A437">
        <v>2363</v>
      </c>
      <c r="B437" t="s">
        <v>6405</v>
      </c>
      <c r="C437" s="5">
        <v>43012</v>
      </c>
      <c r="D437" s="1">
        <v>0</v>
      </c>
      <c r="E437">
        <v>28</v>
      </c>
      <c r="F437" t="s">
        <v>46</v>
      </c>
      <c r="G437" t="s">
        <v>732</v>
      </c>
      <c r="H437" t="s">
        <v>341</v>
      </c>
      <c r="I437" t="s">
        <v>101</v>
      </c>
      <c r="J437" t="s">
        <v>57</v>
      </c>
      <c r="K437" t="s">
        <v>341</v>
      </c>
      <c r="L437" t="s">
        <v>101</v>
      </c>
      <c r="M437" t="s">
        <v>70</v>
      </c>
      <c r="O437" t="s">
        <v>11829</v>
      </c>
      <c r="P437" t="s">
        <v>59</v>
      </c>
      <c r="Q437" t="s">
        <v>70</v>
      </c>
      <c r="R437" t="s">
        <v>341</v>
      </c>
      <c r="S437" t="s">
        <v>101</v>
      </c>
      <c r="T437" t="s">
        <v>57</v>
      </c>
      <c r="U437" t="s">
        <v>11830</v>
      </c>
      <c r="V437" t="s">
        <v>159</v>
      </c>
      <c r="W437" t="s">
        <v>42</v>
      </c>
      <c r="Y437" t="s">
        <v>42</v>
      </c>
      <c r="AM437" t="s">
        <v>43</v>
      </c>
    </row>
    <row r="438" spans="1:39" x14ac:dyDescent="0.25">
      <c r="A438">
        <v>2371</v>
      </c>
      <c r="B438" t="s">
        <v>6421</v>
      </c>
      <c r="C438" s="5">
        <v>43072</v>
      </c>
      <c r="D438" s="1">
        <v>0</v>
      </c>
      <c r="E438">
        <v>25</v>
      </c>
      <c r="F438" t="s">
        <v>46</v>
      </c>
      <c r="G438" t="s">
        <v>55</v>
      </c>
      <c r="H438" t="s">
        <v>842</v>
      </c>
      <c r="I438" t="s">
        <v>82</v>
      </c>
      <c r="J438" t="s">
        <v>57</v>
      </c>
      <c r="K438" t="s">
        <v>842</v>
      </c>
      <c r="L438" t="s">
        <v>82</v>
      </c>
      <c r="M438" t="s">
        <v>70</v>
      </c>
      <c r="O438" t="s">
        <v>11829</v>
      </c>
      <c r="P438" t="s">
        <v>59</v>
      </c>
      <c r="Q438" t="s">
        <v>70</v>
      </c>
      <c r="R438" t="s">
        <v>842</v>
      </c>
      <c r="S438" t="s">
        <v>82</v>
      </c>
      <c r="T438" t="s">
        <v>57</v>
      </c>
      <c r="U438" t="s">
        <v>11830</v>
      </c>
      <c r="V438" t="s">
        <v>6422</v>
      </c>
      <c r="Y438" t="s">
        <v>42</v>
      </c>
      <c r="AE438" t="s">
        <v>42</v>
      </c>
      <c r="AM438" t="s">
        <v>43</v>
      </c>
    </row>
    <row r="439" spans="1:39" x14ac:dyDescent="0.25">
      <c r="A439">
        <v>2375</v>
      </c>
      <c r="B439" t="s">
        <v>6431</v>
      </c>
      <c r="C439" s="5">
        <v>42940</v>
      </c>
      <c r="D439" s="1">
        <v>0</v>
      </c>
      <c r="E439">
        <v>62</v>
      </c>
      <c r="F439" t="s">
        <v>54</v>
      </c>
      <c r="G439" t="s">
        <v>55</v>
      </c>
      <c r="H439" t="s">
        <v>81</v>
      </c>
      <c r="I439" t="s">
        <v>82</v>
      </c>
      <c r="J439" t="s">
        <v>57</v>
      </c>
      <c r="K439" t="s">
        <v>81</v>
      </c>
      <c r="L439" t="s">
        <v>82</v>
      </c>
      <c r="M439" t="s">
        <v>70</v>
      </c>
      <c r="O439" t="s">
        <v>11831</v>
      </c>
      <c r="P439" t="s">
        <v>6045</v>
      </c>
      <c r="Q439" t="s">
        <v>70</v>
      </c>
      <c r="R439" t="s">
        <v>81</v>
      </c>
      <c r="S439" t="s">
        <v>82</v>
      </c>
      <c r="T439" t="s">
        <v>57</v>
      </c>
      <c r="U439" t="s">
        <v>11830</v>
      </c>
      <c r="V439" t="s">
        <v>6432</v>
      </c>
      <c r="Y439" t="s">
        <v>42</v>
      </c>
      <c r="AD439" t="s">
        <v>42</v>
      </c>
      <c r="AM439" t="s">
        <v>43</v>
      </c>
    </row>
    <row r="440" spans="1:39" x14ac:dyDescent="0.25">
      <c r="A440">
        <v>2388</v>
      </c>
      <c r="B440" t="s">
        <v>6455</v>
      </c>
      <c r="C440" s="5">
        <v>42993</v>
      </c>
      <c r="D440" s="1">
        <v>0</v>
      </c>
      <c r="E440">
        <v>51</v>
      </c>
      <c r="F440" t="s">
        <v>46</v>
      </c>
      <c r="G440" t="s">
        <v>55</v>
      </c>
      <c r="H440" t="s">
        <v>250</v>
      </c>
      <c r="I440" t="s">
        <v>251</v>
      </c>
      <c r="J440" t="s">
        <v>57</v>
      </c>
      <c r="K440" t="s">
        <v>250</v>
      </c>
      <c r="L440" t="s">
        <v>251</v>
      </c>
      <c r="M440" t="s">
        <v>70</v>
      </c>
      <c r="O440" t="s">
        <v>11829</v>
      </c>
      <c r="P440" t="s">
        <v>59</v>
      </c>
      <c r="Q440" t="s">
        <v>70</v>
      </c>
      <c r="R440" t="s">
        <v>250</v>
      </c>
      <c r="S440" t="s">
        <v>251</v>
      </c>
      <c r="T440" t="s">
        <v>57</v>
      </c>
      <c r="U440" t="s">
        <v>11830</v>
      </c>
      <c r="V440" t="s">
        <v>517</v>
      </c>
      <c r="W440" t="s">
        <v>42</v>
      </c>
      <c r="X440" t="s">
        <v>42</v>
      </c>
      <c r="AM440" t="s">
        <v>43</v>
      </c>
    </row>
    <row r="441" spans="1:39" x14ac:dyDescent="0.25">
      <c r="A441">
        <v>2403</v>
      </c>
      <c r="B441" t="s">
        <v>6487</v>
      </c>
      <c r="C441" s="5">
        <v>42934</v>
      </c>
      <c r="D441" s="1">
        <v>0</v>
      </c>
      <c r="E441">
        <v>25</v>
      </c>
      <c r="F441" t="s">
        <v>46</v>
      </c>
      <c r="G441" t="s">
        <v>55</v>
      </c>
      <c r="H441" t="s">
        <v>842</v>
      </c>
      <c r="I441" t="s">
        <v>82</v>
      </c>
      <c r="J441" t="s">
        <v>57</v>
      </c>
      <c r="K441" t="s">
        <v>842</v>
      </c>
      <c r="L441" t="s">
        <v>82</v>
      </c>
      <c r="M441" t="s">
        <v>70</v>
      </c>
      <c r="O441" t="s">
        <v>11829</v>
      </c>
      <c r="P441" t="s">
        <v>59</v>
      </c>
      <c r="Q441" t="s">
        <v>60</v>
      </c>
      <c r="R441" t="s">
        <v>842</v>
      </c>
      <c r="S441" t="s">
        <v>82</v>
      </c>
      <c r="T441" t="s">
        <v>57</v>
      </c>
      <c r="U441" t="s">
        <v>11830</v>
      </c>
      <c r="V441" t="s">
        <v>6488</v>
      </c>
      <c r="Y441" t="s">
        <v>42</v>
      </c>
      <c r="AE441" t="s">
        <v>42</v>
      </c>
      <c r="AM441" t="s">
        <v>43</v>
      </c>
    </row>
    <row r="442" spans="1:39" x14ac:dyDescent="0.25">
      <c r="A442">
        <v>2407</v>
      </c>
      <c r="B442" t="s">
        <v>6498</v>
      </c>
      <c r="C442" s="5">
        <v>42955</v>
      </c>
      <c r="D442" s="1">
        <v>0</v>
      </c>
      <c r="E442">
        <v>42</v>
      </c>
      <c r="F442" t="s">
        <v>46</v>
      </c>
      <c r="G442" t="s">
        <v>55</v>
      </c>
      <c r="H442" t="s">
        <v>107</v>
      </c>
      <c r="I442" t="s">
        <v>49</v>
      </c>
      <c r="J442" t="s">
        <v>57</v>
      </c>
      <c r="K442" t="s">
        <v>93</v>
      </c>
      <c r="L442" t="s">
        <v>93</v>
      </c>
      <c r="M442" t="s">
        <v>34</v>
      </c>
      <c r="N442" t="s">
        <v>6499</v>
      </c>
      <c r="O442" t="s">
        <v>11829</v>
      </c>
      <c r="P442" t="s">
        <v>59</v>
      </c>
      <c r="Q442" t="s">
        <v>287</v>
      </c>
      <c r="R442" t="s">
        <v>93</v>
      </c>
      <c r="S442" t="s">
        <v>93</v>
      </c>
      <c r="T442" t="s">
        <v>57</v>
      </c>
      <c r="U442" t="s">
        <v>11830</v>
      </c>
      <c r="V442" t="s">
        <v>6500</v>
      </c>
      <c r="X442" t="s">
        <v>42</v>
      </c>
      <c r="Y442" t="s">
        <v>42</v>
      </c>
      <c r="AE442" t="s">
        <v>42</v>
      </c>
      <c r="AM442" t="s">
        <v>43</v>
      </c>
    </row>
    <row r="443" spans="1:39" x14ac:dyDescent="0.25">
      <c r="A443">
        <v>2415</v>
      </c>
      <c r="B443" t="s">
        <v>6514</v>
      </c>
      <c r="C443" s="5">
        <v>42764</v>
      </c>
      <c r="D443" s="1">
        <v>0</v>
      </c>
      <c r="E443">
        <v>61</v>
      </c>
      <c r="F443" t="s">
        <v>54</v>
      </c>
      <c r="G443" t="s">
        <v>55</v>
      </c>
      <c r="H443" t="s">
        <v>1548</v>
      </c>
      <c r="I443" t="s">
        <v>251</v>
      </c>
      <c r="J443" t="s">
        <v>57</v>
      </c>
      <c r="K443" t="s">
        <v>1548</v>
      </c>
      <c r="L443" t="s">
        <v>251</v>
      </c>
      <c r="M443" t="s">
        <v>70</v>
      </c>
      <c r="O443" t="s">
        <v>11831</v>
      </c>
      <c r="P443" t="s">
        <v>2042</v>
      </c>
      <c r="Q443" t="s">
        <v>70</v>
      </c>
      <c r="R443" t="s">
        <v>1548</v>
      </c>
      <c r="S443" t="s">
        <v>251</v>
      </c>
      <c r="T443" t="s">
        <v>57</v>
      </c>
      <c r="U443" t="s">
        <v>11830</v>
      </c>
      <c r="V443" t="s">
        <v>6515</v>
      </c>
      <c r="AA443" t="s">
        <v>42</v>
      </c>
      <c r="AE443" t="s">
        <v>42</v>
      </c>
      <c r="AI443" t="s">
        <v>42</v>
      </c>
      <c r="AJ443" t="s">
        <v>42</v>
      </c>
      <c r="AK443" t="s">
        <v>1528</v>
      </c>
      <c r="AM443" t="s">
        <v>43</v>
      </c>
    </row>
    <row r="444" spans="1:39" x14ac:dyDescent="0.25">
      <c r="A444">
        <v>2439</v>
      </c>
      <c r="B444" t="s">
        <v>6561</v>
      </c>
      <c r="C444" s="5">
        <v>42839</v>
      </c>
      <c r="D444" s="1">
        <v>0</v>
      </c>
      <c r="E444">
        <v>33</v>
      </c>
      <c r="F444" t="s">
        <v>46</v>
      </c>
      <c r="G444" t="s">
        <v>55</v>
      </c>
      <c r="H444" t="s">
        <v>132</v>
      </c>
      <c r="I444" t="s">
        <v>93</v>
      </c>
      <c r="J444" t="s">
        <v>57</v>
      </c>
      <c r="K444" t="s">
        <v>132</v>
      </c>
      <c r="L444" t="s">
        <v>93</v>
      </c>
      <c r="M444" t="s">
        <v>70</v>
      </c>
      <c r="O444" t="s">
        <v>11831</v>
      </c>
      <c r="P444" t="s">
        <v>170</v>
      </c>
      <c r="Q444" t="s">
        <v>70</v>
      </c>
      <c r="R444" t="s">
        <v>132</v>
      </c>
      <c r="S444" t="s">
        <v>93</v>
      </c>
      <c r="T444" t="s">
        <v>57</v>
      </c>
      <c r="U444" t="s">
        <v>11830</v>
      </c>
      <c r="V444" t="s">
        <v>6562</v>
      </c>
      <c r="W444" t="s">
        <v>42</v>
      </c>
      <c r="X444" t="s">
        <v>42</v>
      </c>
      <c r="Y444" t="s">
        <v>42</v>
      </c>
      <c r="Z444" t="s">
        <v>42</v>
      </c>
      <c r="AM444" t="s">
        <v>43</v>
      </c>
    </row>
    <row r="445" spans="1:39" x14ac:dyDescent="0.25">
      <c r="A445">
        <v>2442</v>
      </c>
      <c r="B445" t="s">
        <v>6567</v>
      </c>
      <c r="C445" s="5">
        <v>43020</v>
      </c>
      <c r="D445" s="1">
        <v>0</v>
      </c>
      <c r="E445">
        <v>36</v>
      </c>
      <c r="F445" t="s">
        <v>46</v>
      </c>
      <c r="G445" t="s">
        <v>55</v>
      </c>
      <c r="H445" t="s">
        <v>937</v>
      </c>
      <c r="I445" t="s">
        <v>202</v>
      </c>
      <c r="J445" t="s">
        <v>57</v>
      </c>
      <c r="K445" t="s">
        <v>937</v>
      </c>
      <c r="L445" t="s">
        <v>202</v>
      </c>
      <c r="M445" t="s">
        <v>70</v>
      </c>
      <c r="O445" t="s">
        <v>11831</v>
      </c>
      <c r="P445" t="s">
        <v>350</v>
      </c>
      <c r="Q445" t="s">
        <v>70</v>
      </c>
      <c r="R445" t="s">
        <v>937</v>
      </c>
      <c r="S445" t="s">
        <v>202</v>
      </c>
      <c r="T445" t="s">
        <v>57</v>
      </c>
      <c r="U445" t="s">
        <v>11830</v>
      </c>
      <c r="V445" t="s">
        <v>1533</v>
      </c>
      <c r="W445" t="s">
        <v>42</v>
      </c>
      <c r="Y445" t="s">
        <v>42</v>
      </c>
      <c r="AM445" t="s">
        <v>43</v>
      </c>
    </row>
    <row r="446" spans="1:39" x14ac:dyDescent="0.25">
      <c r="A446">
        <v>2449</v>
      </c>
      <c r="B446" t="s">
        <v>6580</v>
      </c>
      <c r="C446" s="5">
        <v>42803</v>
      </c>
      <c r="D446" s="1">
        <v>0</v>
      </c>
      <c r="E446">
        <v>30</v>
      </c>
      <c r="F446" t="s">
        <v>46</v>
      </c>
      <c r="G446" t="s">
        <v>55</v>
      </c>
      <c r="H446" t="s">
        <v>92</v>
      </c>
      <c r="I446" t="s">
        <v>93</v>
      </c>
      <c r="J446" t="s">
        <v>57</v>
      </c>
      <c r="K446" t="s">
        <v>92</v>
      </c>
      <c r="L446" t="s">
        <v>93</v>
      </c>
      <c r="M446" t="s">
        <v>70</v>
      </c>
      <c r="O446" t="s">
        <v>11829</v>
      </c>
      <c r="P446" t="s">
        <v>456</v>
      </c>
      <c r="Q446" t="s">
        <v>70</v>
      </c>
      <c r="R446" t="s">
        <v>92</v>
      </c>
      <c r="S446" t="s">
        <v>93</v>
      </c>
      <c r="T446" t="s">
        <v>57</v>
      </c>
      <c r="U446" t="s">
        <v>11830</v>
      </c>
      <c r="V446" t="s">
        <v>6581</v>
      </c>
      <c r="Y446" t="s">
        <v>42</v>
      </c>
      <c r="AE446" t="s">
        <v>42</v>
      </c>
      <c r="AM446" t="s">
        <v>43</v>
      </c>
    </row>
    <row r="447" spans="1:39" x14ac:dyDescent="0.25">
      <c r="A447">
        <v>2453</v>
      </c>
      <c r="B447" t="s">
        <v>6586</v>
      </c>
      <c r="C447" s="5">
        <v>42920</v>
      </c>
      <c r="D447" s="1">
        <v>0</v>
      </c>
      <c r="E447">
        <v>27</v>
      </c>
      <c r="F447" t="s">
        <v>46</v>
      </c>
      <c r="G447" t="s">
        <v>55</v>
      </c>
      <c r="H447" t="s">
        <v>142</v>
      </c>
      <c r="I447" t="s">
        <v>142</v>
      </c>
      <c r="J447" t="s">
        <v>57</v>
      </c>
      <c r="K447" t="s">
        <v>1561</v>
      </c>
      <c r="L447" t="s">
        <v>251</v>
      </c>
      <c r="M447" t="s">
        <v>34</v>
      </c>
      <c r="N447" t="s">
        <v>6587</v>
      </c>
      <c r="O447" t="s">
        <v>11829</v>
      </c>
      <c r="P447" t="s">
        <v>59</v>
      </c>
      <c r="Q447" t="s">
        <v>110</v>
      </c>
      <c r="R447" t="s">
        <v>1561</v>
      </c>
      <c r="S447" t="s">
        <v>251</v>
      </c>
      <c r="T447" t="s">
        <v>57</v>
      </c>
      <c r="U447" t="s">
        <v>11830</v>
      </c>
      <c r="V447" t="s">
        <v>662</v>
      </c>
      <c r="X447" t="s">
        <v>42</v>
      </c>
      <c r="Y447" t="s">
        <v>42</v>
      </c>
      <c r="AM447" t="s">
        <v>43</v>
      </c>
    </row>
    <row r="448" spans="1:39" x14ac:dyDescent="0.25">
      <c r="A448">
        <v>2454</v>
      </c>
      <c r="B448" t="s">
        <v>6588</v>
      </c>
      <c r="C448" s="5">
        <v>43029</v>
      </c>
      <c r="D448" s="1">
        <v>0</v>
      </c>
      <c r="E448">
        <v>51</v>
      </c>
      <c r="F448" t="s">
        <v>46</v>
      </c>
      <c r="G448" t="s">
        <v>55</v>
      </c>
      <c r="H448" t="s">
        <v>418</v>
      </c>
      <c r="I448" t="s">
        <v>93</v>
      </c>
      <c r="J448" t="s">
        <v>57</v>
      </c>
      <c r="K448" t="s">
        <v>178</v>
      </c>
      <c r="L448" t="s">
        <v>82</v>
      </c>
      <c r="M448" t="s">
        <v>50</v>
      </c>
      <c r="O448" t="s">
        <v>11833</v>
      </c>
      <c r="P448" t="s">
        <v>6589</v>
      </c>
      <c r="Q448" t="s">
        <v>70</v>
      </c>
      <c r="R448" t="s">
        <v>178</v>
      </c>
      <c r="S448" t="s">
        <v>82</v>
      </c>
      <c r="T448" t="s">
        <v>57</v>
      </c>
      <c r="U448" t="s">
        <v>11830</v>
      </c>
      <c r="V448" t="s">
        <v>2540</v>
      </c>
      <c r="Y448" t="s">
        <v>42</v>
      </c>
      <c r="AC448" t="s">
        <v>42</v>
      </c>
      <c r="AM448" t="s">
        <v>43</v>
      </c>
    </row>
    <row r="449" spans="1:39" x14ac:dyDescent="0.25">
      <c r="A449">
        <v>2457</v>
      </c>
      <c r="B449" t="s">
        <v>6594</v>
      </c>
      <c r="C449" s="5">
        <v>42884</v>
      </c>
      <c r="D449" s="1">
        <v>0</v>
      </c>
      <c r="E449">
        <v>45</v>
      </c>
      <c r="F449" t="s">
        <v>46</v>
      </c>
      <c r="G449" t="s">
        <v>55</v>
      </c>
      <c r="H449" t="s">
        <v>208</v>
      </c>
      <c r="I449" t="s">
        <v>93</v>
      </c>
      <c r="J449" t="s">
        <v>57</v>
      </c>
      <c r="K449" t="s">
        <v>208</v>
      </c>
      <c r="L449" t="s">
        <v>93</v>
      </c>
      <c r="M449" t="s">
        <v>34</v>
      </c>
      <c r="N449" t="s">
        <v>2772</v>
      </c>
      <c r="O449" t="s">
        <v>11831</v>
      </c>
      <c r="P449" t="s">
        <v>350</v>
      </c>
      <c r="Q449" t="s">
        <v>70</v>
      </c>
      <c r="R449" t="s">
        <v>208</v>
      </c>
      <c r="S449" t="s">
        <v>93</v>
      </c>
      <c r="T449" t="s">
        <v>57</v>
      </c>
      <c r="U449" t="s">
        <v>11830</v>
      </c>
      <c r="V449" t="s">
        <v>6595</v>
      </c>
      <c r="W449" t="s">
        <v>42</v>
      </c>
      <c r="X449" t="s">
        <v>42</v>
      </c>
      <c r="Y449" t="s">
        <v>42</v>
      </c>
      <c r="AC449" t="s">
        <v>42</v>
      </c>
      <c r="AM449" t="s">
        <v>43</v>
      </c>
    </row>
    <row r="450" spans="1:39" x14ac:dyDescent="0.25">
      <c r="A450">
        <v>2479</v>
      </c>
      <c r="B450" t="s">
        <v>6641</v>
      </c>
      <c r="C450" s="5">
        <v>42804</v>
      </c>
      <c r="D450" s="1">
        <v>0</v>
      </c>
      <c r="E450">
        <v>37</v>
      </c>
      <c r="F450" t="s">
        <v>46</v>
      </c>
      <c r="G450" t="s">
        <v>55</v>
      </c>
      <c r="H450" t="s">
        <v>341</v>
      </c>
      <c r="I450" t="s">
        <v>101</v>
      </c>
      <c r="J450" t="s">
        <v>57</v>
      </c>
      <c r="K450" t="s">
        <v>341</v>
      </c>
      <c r="L450" t="s">
        <v>101</v>
      </c>
      <c r="M450" t="s">
        <v>50</v>
      </c>
      <c r="O450" t="s">
        <v>11829</v>
      </c>
      <c r="P450" t="s">
        <v>456</v>
      </c>
      <c r="Q450" t="s">
        <v>70</v>
      </c>
      <c r="R450" t="s">
        <v>341</v>
      </c>
      <c r="S450" t="s">
        <v>101</v>
      </c>
      <c r="T450" t="s">
        <v>57</v>
      </c>
      <c r="U450" t="s">
        <v>11830</v>
      </c>
      <c r="V450" t="s">
        <v>6642</v>
      </c>
      <c r="W450" t="s">
        <v>42</v>
      </c>
      <c r="Y450" t="s">
        <v>42</v>
      </c>
      <c r="AE450" t="s">
        <v>42</v>
      </c>
      <c r="AF450" t="s">
        <v>42</v>
      </c>
      <c r="AM450" t="s">
        <v>43</v>
      </c>
    </row>
    <row r="451" spans="1:39" x14ac:dyDescent="0.25">
      <c r="A451">
        <v>2483</v>
      </c>
      <c r="B451" t="s">
        <v>6648</v>
      </c>
      <c r="C451" s="5">
        <v>42814</v>
      </c>
      <c r="D451" s="1">
        <v>0</v>
      </c>
      <c r="E451">
        <v>56</v>
      </c>
      <c r="F451" t="s">
        <v>46</v>
      </c>
      <c r="G451" t="s">
        <v>55</v>
      </c>
      <c r="H451" t="s">
        <v>525</v>
      </c>
      <c r="I451" t="s">
        <v>93</v>
      </c>
      <c r="J451" t="s">
        <v>57</v>
      </c>
      <c r="K451" t="s">
        <v>525</v>
      </c>
      <c r="L451" t="s">
        <v>93</v>
      </c>
      <c r="M451" t="s">
        <v>70</v>
      </c>
      <c r="O451" t="s">
        <v>11829</v>
      </c>
      <c r="P451" t="s">
        <v>59</v>
      </c>
      <c r="Q451" t="s">
        <v>70</v>
      </c>
      <c r="R451" t="s">
        <v>525</v>
      </c>
      <c r="S451" t="s">
        <v>93</v>
      </c>
      <c r="T451" t="s">
        <v>57</v>
      </c>
      <c r="U451" t="s">
        <v>20</v>
      </c>
      <c r="V451" t="s">
        <v>6649</v>
      </c>
      <c r="W451" t="s">
        <v>42</v>
      </c>
      <c r="AM451" t="s">
        <v>43</v>
      </c>
    </row>
    <row r="452" spans="1:39" x14ac:dyDescent="0.25">
      <c r="A452">
        <v>2488</v>
      </c>
      <c r="B452" t="s">
        <v>6655</v>
      </c>
      <c r="C452" s="5">
        <v>42965</v>
      </c>
      <c r="D452" s="1">
        <v>0</v>
      </c>
      <c r="E452">
        <v>35</v>
      </c>
      <c r="F452" t="s">
        <v>46</v>
      </c>
      <c r="G452" t="s">
        <v>106</v>
      </c>
      <c r="H452" t="s">
        <v>305</v>
      </c>
      <c r="I452" t="s">
        <v>93</v>
      </c>
      <c r="J452" t="s">
        <v>57</v>
      </c>
      <c r="K452" t="s">
        <v>305</v>
      </c>
      <c r="L452" t="s">
        <v>93</v>
      </c>
      <c r="M452" t="s">
        <v>70</v>
      </c>
      <c r="O452" t="s">
        <v>11831</v>
      </c>
      <c r="P452" t="s">
        <v>170</v>
      </c>
      <c r="Q452" t="s">
        <v>70</v>
      </c>
      <c r="R452" t="s">
        <v>305</v>
      </c>
      <c r="S452" t="s">
        <v>93</v>
      </c>
      <c r="T452" t="s">
        <v>57</v>
      </c>
      <c r="U452" t="s">
        <v>11830</v>
      </c>
      <c r="V452" t="s">
        <v>6656</v>
      </c>
      <c r="W452" t="s">
        <v>42</v>
      </c>
      <c r="X452" t="s">
        <v>42</v>
      </c>
      <c r="AM452" t="s">
        <v>43</v>
      </c>
    </row>
    <row r="453" spans="1:39" x14ac:dyDescent="0.25">
      <c r="A453">
        <v>2494</v>
      </c>
      <c r="B453" t="s">
        <v>6665</v>
      </c>
      <c r="C453" s="5">
        <v>43028</v>
      </c>
      <c r="D453" s="1">
        <v>0</v>
      </c>
      <c r="E453">
        <v>33</v>
      </c>
      <c r="F453" t="s">
        <v>46</v>
      </c>
      <c r="G453" t="s">
        <v>55</v>
      </c>
      <c r="H453" t="s">
        <v>3293</v>
      </c>
      <c r="I453" t="s">
        <v>93</v>
      </c>
      <c r="J453" t="s">
        <v>57</v>
      </c>
      <c r="K453" t="s">
        <v>93</v>
      </c>
      <c r="L453" t="s">
        <v>93</v>
      </c>
      <c r="M453" t="s">
        <v>50</v>
      </c>
      <c r="O453" t="s">
        <v>11829</v>
      </c>
      <c r="P453" t="s">
        <v>59</v>
      </c>
      <c r="Q453" t="s">
        <v>70</v>
      </c>
      <c r="R453" t="s">
        <v>3293</v>
      </c>
      <c r="S453" t="s">
        <v>93</v>
      </c>
      <c r="T453" t="s">
        <v>57</v>
      </c>
      <c r="U453" t="s">
        <v>11830</v>
      </c>
      <c r="V453" t="s">
        <v>4325</v>
      </c>
      <c r="Y453" t="s">
        <v>42</v>
      </c>
      <c r="Z453" t="s">
        <v>42</v>
      </c>
      <c r="AE453" t="s">
        <v>42</v>
      </c>
      <c r="AM453" t="s">
        <v>43</v>
      </c>
    </row>
    <row r="454" spans="1:39" x14ac:dyDescent="0.25">
      <c r="A454">
        <v>2495</v>
      </c>
      <c r="B454" t="s">
        <v>6667</v>
      </c>
      <c r="C454" s="5">
        <v>43010</v>
      </c>
      <c r="D454" s="1">
        <v>0</v>
      </c>
      <c r="E454">
        <v>28</v>
      </c>
      <c r="F454" t="s">
        <v>54</v>
      </c>
      <c r="G454" t="s">
        <v>55</v>
      </c>
      <c r="H454" t="s">
        <v>624</v>
      </c>
      <c r="I454" t="s">
        <v>93</v>
      </c>
      <c r="J454" t="s">
        <v>57</v>
      </c>
      <c r="K454" t="s">
        <v>624</v>
      </c>
      <c r="L454" t="s">
        <v>93</v>
      </c>
      <c r="M454" t="s">
        <v>70</v>
      </c>
      <c r="O454" t="s">
        <v>11831</v>
      </c>
      <c r="P454" t="s">
        <v>350</v>
      </c>
      <c r="Q454" t="s">
        <v>70</v>
      </c>
      <c r="R454" t="s">
        <v>624</v>
      </c>
      <c r="S454" t="s">
        <v>93</v>
      </c>
      <c r="T454" t="s">
        <v>57</v>
      </c>
      <c r="U454" t="s">
        <v>11830</v>
      </c>
      <c r="V454" t="s">
        <v>6669</v>
      </c>
      <c r="Y454" t="s">
        <v>42</v>
      </c>
      <c r="Z454" t="s">
        <v>42</v>
      </c>
      <c r="AM454" t="s">
        <v>43</v>
      </c>
    </row>
    <row r="455" spans="1:39" x14ac:dyDescent="0.25">
      <c r="A455">
        <v>2496</v>
      </c>
      <c r="B455" t="s">
        <v>6670</v>
      </c>
      <c r="C455" s="5">
        <v>42894</v>
      </c>
      <c r="D455" s="1">
        <v>0</v>
      </c>
      <c r="E455">
        <v>52</v>
      </c>
      <c r="F455" t="s">
        <v>54</v>
      </c>
      <c r="G455" t="s">
        <v>55</v>
      </c>
      <c r="H455" t="s">
        <v>107</v>
      </c>
      <c r="I455" t="s">
        <v>49</v>
      </c>
      <c r="J455" t="s">
        <v>57</v>
      </c>
      <c r="K455" t="s">
        <v>107</v>
      </c>
      <c r="L455" t="s">
        <v>49</v>
      </c>
      <c r="M455" t="s">
        <v>70</v>
      </c>
      <c r="O455" t="s">
        <v>11829</v>
      </c>
      <c r="P455" t="s">
        <v>59</v>
      </c>
      <c r="Q455" t="s">
        <v>70</v>
      </c>
      <c r="R455" t="s">
        <v>107</v>
      </c>
      <c r="S455" t="s">
        <v>49</v>
      </c>
      <c r="T455" t="s">
        <v>57</v>
      </c>
      <c r="U455" t="s">
        <v>11830</v>
      </c>
      <c r="V455" t="s">
        <v>6671</v>
      </c>
      <c r="W455" t="s">
        <v>42</v>
      </c>
      <c r="Y455" t="s">
        <v>42</v>
      </c>
      <c r="Z455" t="s">
        <v>42</v>
      </c>
      <c r="AE455" t="s">
        <v>42</v>
      </c>
      <c r="AK455" t="s">
        <v>998</v>
      </c>
      <c r="AM455" t="s">
        <v>43</v>
      </c>
    </row>
    <row r="456" spans="1:39" x14ac:dyDescent="0.25">
      <c r="A456">
        <v>2502</v>
      </c>
      <c r="B456" t="s">
        <v>6683</v>
      </c>
      <c r="C456" s="5">
        <v>42987</v>
      </c>
      <c r="D456" s="1">
        <v>0</v>
      </c>
      <c r="E456">
        <v>60</v>
      </c>
      <c r="F456" t="s">
        <v>46</v>
      </c>
      <c r="G456" t="s">
        <v>55</v>
      </c>
      <c r="H456" t="s">
        <v>136</v>
      </c>
      <c r="I456" t="s">
        <v>137</v>
      </c>
      <c r="J456" t="s">
        <v>57</v>
      </c>
      <c r="K456" t="s">
        <v>136</v>
      </c>
      <c r="L456" t="s">
        <v>137</v>
      </c>
      <c r="M456" t="s">
        <v>34</v>
      </c>
      <c r="N456" t="s">
        <v>6684</v>
      </c>
      <c r="O456" t="s">
        <v>11829</v>
      </c>
      <c r="P456" t="s">
        <v>59</v>
      </c>
      <c r="Q456" t="s">
        <v>411</v>
      </c>
      <c r="R456" t="s">
        <v>136</v>
      </c>
      <c r="S456" t="s">
        <v>137</v>
      </c>
      <c r="T456" t="s">
        <v>57</v>
      </c>
      <c r="U456" t="s">
        <v>11830</v>
      </c>
      <c r="V456" t="s">
        <v>813</v>
      </c>
      <c r="W456" t="s">
        <v>42</v>
      </c>
      <c r="AC456" t="s">
        <v>42</v>
      </c>
      <c r="AM456" t="s">
        <v>43</v>
      </c>
    </row>
    <row r="457" spans="1:39" x14ac:dyDescent="0.25">
      <c r="A457">
        <v>2508</v>
      </c>
      <c r="B457" t="s">
        <v>6695</v>
      </c>
      <c r="C457" s="5">
        <v>42755</v>
      </c>
      <c r="D457" s="1">
        <v>0</v>
      </c>
      <c r="E457">
        <v>28</v>
      </c>
      <c r="F457" t="s">
        <v>46</v>
      </c>
      <c r="G457" t="s">
        <v>47</v>
      </c>
      <c r="H457" t="s">
        <v>150</v>
      </c>
      <c r="I457" t="s">
        <v>93</v>
      </c>
      <c r="J457" t="s">
        <v>57</v>
      </c>
      <c r="K457" t="s">
        <v>150</v>
      </c>
      <c r="L457" t="s">
        <v>93</v>
      </c>
      <c r="M457" t="s">
        <v>70</v>
      </c>
      <c r="O457" t="s">
        <v>11831</v>
      </c>
      <c r="P457" t="s">
        <v>170</v>
      </c>
      <c r="Q457" t="s">
        <v>70</v>
      </c>
      <c r="R457" t="s">
        <v>150</v>
      </c>
      <c r="S457" t="s">
        <v>93</v>
      </c>
      <c r="T457" t="s">
        <v>57</v>
      </c>
      <c r="U457" t="s">
        <v>11830</v>
      </c>
      <c r="V457" t="s">
        <v>1577</v>
      </c>
      <c r="W457" t="s">
        <v>42</v>
      </c>
      <c r="AC457" t="s">
        <v>42</v>
      </c>
      <c r="AM457" t="s">
        <v>43</v>
      </c>
    </row>
    <row r="458" spans="1:39" x14ac:dyDescent="0.25">
      <c r="A458">
        <v>2509</v>
      </c>
      <c r="B458" t="s">
        <v>6696</v>
      </c>
      <c r="C458" s="5">
        <v>42810</v>
      </c>
      <c r="D458" s="1">
        <v>0</v>
      </c>
      <c r="E458">
        <v>51</v>
      </c>
      <c r="F458" t="s">
        <v>46</v>
      </c>
      <c r="G458" t="s">
        <v>55</v>
      </c>
      <c r="H458" t="s">
        <v>615</v>
      </c>
      <c r="I458" t="s">
        <v>101</v>
      </c>
      <c r="J458" t="s">
        <v>57</v>
      </c>
      <c r="K458" t="s">
        <v>615</v>
      </c>
      <c r="L458" t="s">
        <v>101</v>
      </c>
      <c r="M458" t="s">
        <v>70</v>
      </c>
      <c r="O458" t="s">
        <v>11829</v>
      </c>
      <c r="P458" t="s">
        <v>59</v>
      </c>
      <c r="Q458" t="s">
        <v>70</v>
      </c>
      <c r="R458" t="s">
        <v>615</v>
      </c>
      <c r="S458" t="s">
        <v>101</v>
      </c>
      <c r="T458" t="s">
        <v>57</v>
      </c>
      <c r="U458" t="s">
        <v>11830</v>
      </c>
      <c r="V458" t="s">
        <v>6697</v>
      </c>
      <c r="Y458" t="s">
        <v>42</v>
      </c>
      <c r="AH458" t="s">
        <v>42</v>
      </c>
      <c r="AM458" t="s">
        <v>43</v>
      </c>
    </row>
    <row r="459" spans="1:39" x14ac:dyDescent="0.25">
      <c r="A459">
        <v>2513</v>
      </c>
      <c r="B459" t="s">
        <v>6708</v>
      </c>
      <c r="C459" s="5">
        <v>43075</v>
      </c>
      <c r="D459" s="1">
        <v>0</v>
      </c>
      <c r="E459">
        <v>58</v>
      </c>
      <c r="F459" t="s">
        <v>54</v>
      </c>
      <c r="G459" t="s">
        <v>55</v>
      </c>
      <c r="H459" t="s">
        <v>341</v>
      </c>
      <c r="I459" t="s">
        <v>101</v>
      </c>
      <c r="J459" t="s">
        <v>57</v>
      </c>
      <c r="K459" t="s">
        <v>341</v>
      </c>
      <c r="L459" t="s">
        <v>101</v>
      </c>
      <c r="M459" t="s">
        <v>70</v>
      </c>
      <c r="O459" t="s">
        <v>11829</v>
      </c>
      <c r="P459" t="s">
        <v>59</v>
      </c>
      <c r="Q459" t="s">
        <v>70</v>
      </c>
      <c r="R459" t="s">
        <v>341</v>
      </c>
      <c r="S459" t="s">
        <v>101</v>
      </c>
      <c r="T459" t="s">
        <v>57</v>
      </c>
      <c r="U459" t="s">
        <v>11830</v>
      </c>
      <c r="V459" t="s">
        <v>1714</v>
      </c>
      <c r="X459" t="s">
        <v>42</v>
      </c>
      <c r="AC459" t="s">
        <v>42</v>
      </c>
      <c r="AM459" t="s">
        <v>43</v>
      </c>
    </row>
    <row r="460" spans="1:39" x14ac:dyDescent="0.25">
      <c r="A460">
        <v>2524</v>
      </c>
      <c r="B460" t="s">
        <v>6728</v>
      </c>
      <c r="C460" s="5">
        <v>42854</v>
      </c>
      <c r="D460" s="1">
        <v>0</v>
      </c>
      <c r="E460">
        <v>54</v>
      </c>
      <c r="F460" t="s">
        <v>54</v>
      </c>
      <c r="G460" t="s">
        <v>55</v>
      </c>
      <c r="H460" t="s">
        <v>208</v>
      </c>
      <c r="I460" t="s">
        <v>93</v>
      </c>
      <c r="J460" t="s">
        <v>57</v>
      </c>
      <c r="K460" t="s">
        <v>208</v>
      </c>
      <c r="L460" t="s">
        <v>93</v>
      </c>
      <c r="M460" t="s">
        <v>70</v>
      </c>
      <c r="O460" t="s">
        <v>11829</v>
      </c>
      <c r="P460" t="s">
        <v>59</v>
      </c>
      <c r="Q460" t="s">
        <v>70</v>
      </c>
      <c r="R460" t="s">
        <v>208</v>
      </c>
      <c r="S460" t="s">
        <v>93</v>
      </c>
      <c r="T460" t="s">
        <v>57</v>
      </c>
      <c r="U460" t="s">
        <v>11830</v>
      </c>
      <c r="V460" t="s">
        <v>6729</v>
      </c>
      <c r="W460" t="s">
        <v>42</v>
      </c>
      <c r="Y460" t="s">
        <v>42</v>
      </c>
      <c r="AM460" t="s">
        <v>43</v>
      </c>
    </row>
    <row r="461" spans="1:39" x14ac:dyDescent="0.25">
      <c r="A461">
        <v>2531</v>
      </c>
      <c r="B461" t="s">
        <v>6741</v>
      </c>
      <c r="C461" s="5">
        <v>42833</v>
      </c>
      <c r="D461" s="1">
        <v>0</v>
      </c>
      <c r="E461">
        <v>34</v>
      </c>
      <c r="F461" t="s">
        <v>46</v>
      </c>
      <c r="G461" t="s">
        <v>55</v>
      </c>
      <c r="H461" t="s">
        <v>136</v>
      </c>
      <c r="I461" t="s">
        <v>137</v>
      </c>
      <c r="J461" t="s">
        <v>57</v>
      </c>
      <c r="K461" t="s">
        <v>136</v>
      </c>
      <c r="L461" t="s">
        <v>137</v>
      </c>
      <c r="M461" t="s">
        <v>50</v>
      </c>
      <c r="O461" t="s">
        <v>11829</v>
      </c>
      <c r="P461" t="s">
        <v>166</v>
      </c>
      <c r="Q461" t="s">
        <v>70</v>
      </c>
      <c r="R461" t="s">
        <v>136</v>
      </c>
      <c r="S461" t="s">
        <v>137</v>
      </c>
      <c r="T461" t="s">
        <v>57</v>
      </c>
      <c r="U461" t="s">
        <v>11830</v>
      </c>
      <c r="V461" t="s">
        <v>252</v>
      </c>
      <c r="W461" t="s">
        <v>42</v>
      </c>
      <c r="Y461" t="s">
        <v>42</v>
      </c>
      <c r="AM461" t="s">
        <v>43</v>
      </c>
    </row>
    <row r="462" spans="1:39" x14ac:dyDescent="0.25">
      <c r="A462">
        <v>2532</v>
      </c>
      <c r="B462" t="s">
        <v>6742</v>
      </c>
      <c r="C462" s="5">
        <v>42772</v>
      </c>
      <c r="D462" s="1">
        <v>0</v>
      </c>
      <c r="E462">
        <v>57</v>
      </c>
      <c r="F462" t="s">
        <v>46</v>
      </c>
      <c r="G462" t="s">
        <v>55</v>
      </c>
      <c r="H462" t="s">
        <v>1496</v>
      </c>
      <c r="I462" t="s">
        <v>101</v>
      </c>
      <c r="J462" t="s">
        <v>57</v>
      </c>
      <c r="K462" t="s">
        <v>422</v>
      </c>
      <c r="L462" t="s">
        <v>82</v>
      </c>
      <c r="M462" t="s">
        <v>50</v>
      </c>
      <c r="O462" t="s">
        <v>11829</v>
      </c>
      <c r="P462" t="s">
        <v>59</v>
      </c>
      <c r="Q462" t="s">
        <v>287</v>
      </c>
      <c r="R462" t="s">
        <v>422</v>
      </c>
      <c r="S462" t="s">
        <v>82</v>
      </c>
      <c r="T462" t="s">
        <v>57</v>
      </c>
      <c r="U462" t="s">
        <v>11830</v>
      </c>
      <c r="V462" t="s">
        <v>342</v>
      </c>
      <c r="W462" t="s">
        <v>42</v>
      </c>
      <c r="AM462" t="s">
        <v>43</v>
      </c>
    </row>
    <row r="463" spans="1:39" x14ac:dyDescent="0.25">
      <c r="A463">
        <v>2537</v>
      </c>
      <c r="B463" t="s">
        <v>6754</v>
      </c>
      <c r="C463" s="5">
        <v>42896</v>
      </c>
      <c r="D463" s="1">
        <v>0</v>
      </c>
      <c r="E463">
        <v>24</v>
      </c>
      <c r="F463" t="s">
        <v>46</v>
      </c>
      <c r="G463" t="s">
        <v>55</v>
      </c>
      <c r="H463" t="s">
        <v>418</v>
      </c>
      <c r="I463" t="s">
        <v>93</v>
      </c>
      <c r="J463" t="s">
        <v>57</v>
      </c>
      <c r="K463" t="s">
        <v>93</v>
      </c>
      <c r="L463" t="s">
        <v>93</v>
      </c>
      <c r="M463" t="s">
        <v>50</v>
      </c>
      <c r="O463" t="s">
        <v>11829</v>
      </c>
      <c r="P463" t="s">
        <v>59</v>
      </c>
      <c r="Q463" t="s">
        <v>287</v>
      </c>
      <c r="R463" t="s">
        <v>93</v>
      </c>
      <c r="S463" t="s">
        <v>93</v>
      </c>
      <c r="T463" t="s">
        <v>57</v>
      </c>
      <c r="U463" t="s">
        <v>11830</v>
      </c>
      <c r="V463" t="s">
        <v>159</v>
      </c>
      <c r="W463" t="s">
        <v>42</v>
      </c>
      <c r="Y463" t="s">
        <v>42</v>
      </c>
      <c r="AM463" t="s">
        <v>43</v>
      </c>
    </row>
    <row r="464" spans="1:39" x14ac:dyDescent="0.25">
      <c r="A464">
        <v>2541</v>
      </c>
      <c r="B464" t="s">
        <v>6762</v>
      </c>
      <c r="C464" s="5">
        <v>43086</v>
      </c>
      <c r="D464" s="1">
        <v>0</v>
      </c>
      <c r="E464">
        <v>58</v>
      </c>
      <c r="F464" t="s">
        <v>46</v>
      </c>
      <c r="G464" t="s">
        <v>55</v>
      </c>
      <c r="H464" t="s">
        <v>136</v>
      </c>
      <c r="I464" t="s">
        <v>137</v>
      </c>
      <c r="J464" t="s">
        <v>57</v>
      </c>
      <c r="K464" t="s">
        <v>136</v>
      </c>
      <c r="L464" t="s">
        <v>137</v>
      </c>
      <c r="M464" t="s">
        <v>34</v>
      </c>
      <c r="N464" t="s">
        <v>1019</v>
      </c>
      <c r="O464" t="s">
        <v>11833</v>
      </c>
      <c r="P464" t="s">
        <v>6763</v>
      </c>
      <c r="Q464" t="s">
        <v>377</v>
      </c>
      <c r="R464" t="s">
        <v>136</v>
      </c>
      <c r="S464" t="s">
        <v>137</v>
      </c>
      <c r="T464" t="s">
        <v>57</v>
      </c>
      <c r="U464" t="s">
        <v>11830</v>
      </c>
      <c r="V464" t="s">
        <v>6764</v>
      </c>
      <c r="AA464" t="s">
        <v>42</v>
      </c>
      <c r="AC464" t="s">
        <v>42</v>
      </c>
      <c r="AM464" t="s">
        <v>43</v>
      </c>
    </row>
    <row r="465" spans="1:39" x14ac:dyDescent="0.25">
      <c r="A465">
        <v>2543</v>
      </c>
      <c r="B465" t="s">
        <v>6767</v>
      </c>
      <c r="C465" s="5">
        <v>42845</v>
      </c>
      <c r="D465" s="1">
        <v>0</v>
      </c>
      <c r="E465">
        <v>28</v>
      </c>
      <c r="F465" t="s">
        <v>54</v>
      </c>
      <c r="G465" t="s">
        <v>55</v>
      </c>
      <c r="H465" t="s">
        <v>93</v>
      </c>
      <c r="I465" t="s">
        <v>93</v>
      </c>
      <c r="J465" t="s">
        <v>57</v>
      </c>
      <c r="K465" t="s">
        <v>93</v>
      </c>
      <c r="L465" t="s">
        <v>93</v>
      </c>
      <c r="M465" t="s">
        <v>50</v>
      </c>
      <c r="O465" t="s">
        <v>11829</v>
      </c>
      <c r="P465" t="s">
        <v>166</v>
      </c>
      <c r="Q465" t="s">
        <v>70</v>
      </c>
      <c r="R465" t="s">
        <v>93</v>
      </c>
      <c r="S465" t="s">
        <v>93</v>
      </c>
      <c r="T465" t="s">
        <v>57</v>
      </c>
      <c r="U465" t="s">
        <v>11830</v>
      </c>
      <c r="V465" t="s">
        <v>4710</v>
      </c>
      <c r="W465" t="s">
        <v>42</v>
      </c>
      <c r="X465" t="s">
        <v>42</v>
      </c>
      <c r="Y465" t="s">
        <v>42</v>
      </c>
      <c r="AM465" t="s">
        <v>43</v>
      </c>
    </row>
    <row r="466" spans="1:39" x14ac:dyDescent="0.25">
      <c r="A466">
        <v>2546</v>
      </c>
      <c r="B466" t="s">
        <v>6773</v>
      </c>
      <c r="C466" s="5">
        <v>43070</v>
      </c>
      <c r="D466" s="1">
        <v>0</v>
      </c>
      <c r="E466">
        <v>36</v>
      </c>
      <c r="F466" t="s">
        <v>46</v>
      </c>
      <c r="G466" t="s">
        <v>55</v>
      </c>
      <c r="H466" t="s">
        <v>502</v>
      </c>
      <c r="I466" t="s">
        <v>82</v>
      </c>
      <c r="J466" t="s">
        <v>57</v>
      </c>
      <c r="K466" t="s">
        <v>502</v>
      </c>
      <c r="L466" t="s">
        <v>82</v>
      </c>
      <c r="M466" t="s">
        <v>70</v>
      </c>
      <c r="O466" t="s">
        <v>11829</v>
      </c>
      <c r="P466" t="s">
        <v>456</v>
      </c>
      <c r="Q466" t="s">
        <v>70</v>
      </c>
      <c r="R466" t="s">
        <v>502</v>
      </c>
      <c r="S466" t="s">
        <v>82</v>
      </c>
      <c r="T466" t="s">
        <v>57</v>
      </c>
      <c r="U466" t="s">
        <v>11830</v>
      </c>
      <c r="V466" t="s">
        <v>6774</v>
      </c>
      <c r="W466" t="s">
        <v>42</v>
      </c>
      <c r="Y466" t="s">
        <v>42</v>
      </c>
      <c r="AC466" t="s">
        <v>42</v>
      </c>
      <c r="AM466" t="s">
        <v>43</v>
      </c>
    </row>
    <row r="467" spans="1:39" x14ac:dyDescent="0.25">
      <c r="A467">
        <v>2549</v>
      </c>
      <c r="B467" t="s">
        <v>6779</v>
      </c>
      <c r="C467" s="5">
        <v>42852</v>
      </c>
      <c r="D467" s="1">
        <v>0</v>
      </c>
      <c r="E467">
        <v>34</v>
      </c>
      <c r="F467" t="s">
        <v>54</v>
      </c>
      <c r="G467" t="s">
        <v>55</v>
      </c>
      <c r="H467" t="s">
        <v>320</v>
      </c>
      <c r="I467" t="s">
        <v>49</v>
      </c>
      <c r="J467" t="s">
        <v>57</v>
      </c>
      <c r="K467" t="s">
        <v>320</v>
      </c>
      <c r="L467" t="s">
        <v>49</v>
      </c>
      <c r="M467" t="s">
        <v>70</v>
      </c>
      <c r="O467" t="s">
        <v>11829</v>
      </c>
      <c r="P467" t="s">
        <v>59</v>
      </c>
      <c r="Q467" t="s">
        <v>70</v>
      </c>
      <c r="R467" t="s">
        <v>320</v>
      </c>
      <c r="S467" t="s">
        <v>49</v>
      </c>
      <c r="T467" t="s">
        <v>57</v>
      </c>
      <c r="U467" t="s">
        <v>11830</v>
      </c>
      <c r="V467" t="s">
        <v>6780</v>
      </c>
      <c r="W467" t="s">
        <v>42</v>
      </c>
      <c r="AE467" t="s">
        <v>42</v>
      </c>
      <c r="AF467" t="s">
        <v>42</v>
      </c>
      <c r="AG467" t="s">
        <v>42</v>
      </c>
      <c r="AM467" t="s">
        <v>43</v>
      </c>
    </row>
    <row r="468" spans="1:39" x14ac:dyDescent="0.25">
      <c r="A468">
        <v>2551</v>
      </c>
      <c r="B468" t="s">
        <v>6783</v>
      </c>
      <c r="C468" s="5">
        <v>42778</v>
      </c>
      <c r="D468" s="1">
        <v>0</v>
      </c>
      <c r="E468">
        <v>39</v>
      </c>
      <c r="F468" t="s">
        <v>46</v>
      </c>
      <c r="G468" t="s">
        <v>106</v>
      </c>
      <c r="H468" t="s">
        <v>146</v>
      </c>
      <c r="I468" t="s">
        <v>49</v>
      </c>
      <c r="J468" t="s">
        <v>57</v>
      </c>
      <c r="K468" t="s">
        <v>146</v>
      </c>
      <c r="L468" t="s">
        <v>49</v>
      </c>
      <c r="M468" t="s">
        <v>50</v>
      </c>
      <c r="O468" t="s">
        <v>11829</v>
      </c>
      <c r="P468" t="s">
        <v>166</v>
      </c>
      <c r="Q468" t="s">
        <v>70</v>
      </c>
      <c r="R468" t="s">
        <v>146</v>
      </c>
      <c r="S468" t="s">
        <v>49</v>
      </c>
      <c r="T468" t="s">
        <v>57</v>
      </c>
      <c r="U468" t="s">
        <v>11830</v>
      </c>
      <c r="V468" t="s">
        <v>6784</v>
      </c>
      <c r="W468" t="s">
        <v>42</v>
      </c>
      <c r="Y468" t="s">
        <v>42</v>
      </c>
      <c r="AE468" t="s">
        <v>42</v>
      </c>
      <c r="AM468" t="s">
        <v>43</v>
      </c>
    </row>
    <row r="469" spans="1:39" x14ac:dyDescent="0.25">
      <c r="A469">
        <v>2552</v>
      </c>
      <c r="B469" t="s">
        <v>6785</v>
      </c>
      <c r="C469" s="5">
        <v>42965</v>
      </c>
      <c r="D469" s="1">
        <v>0</v>
      </c>
      <c r="E469">
        <v>19</v>
      </c>
      <c r="F469" t="s">
        <v>46</v>
      </c>
      <c r="G469" t="s">
        <v>55</v>
      </c>
      <c r="H469" t="s">
        <v>4118</v>
      </c>
      <c r="I469" t="s">
        <v>49</v>
      </c>
      <c r="J469" t="s">
        <v>57</v>
      </c>
      <c r="K469" t="s">
        <v>48</v>
      </c>
      <c r="L469" t="s">
        <v>49</v>
      </c>
      <c r="M469" t="s">
        <v>50</v>
      </c>
      <c r="O469" t="s">
        <v>11831</v>
      </c>
      <c r="P469" t="s">
        <v>350</v>
      </c>
      <c r="Q469" t="s">
        <v>70</v>
      </c>
      <c r="R469" t="s">
        <v>4118</v>
      </c>
      <c r="S469" t="s">
        <v>49</v>
      </c>
      <c r="T469" t="s">
        <v>57</v>
      </c>
      <c r="U469" t="s">
        <v>11830</v>
      </c>
      <c r="V469" t="s">
        <v>6786</v>
      </c>
      <c r="Y469" t="s">
        <v>42</v>
      </c>
      <c r="Z469" t="s">
        <v>42</v>
      </c>
      <c r="AM469" t="s">
        <v>43</v>
      </c>
    </row>
    <row r="470" spans="1:39" x14ac:dyDescent="0.25">
      <c r="A470">
        <v>2554</v>
      </c>
      <c r="B470" t="s">
        <v>6788</v>
      </c>
      <c r="C470" s="5">
        <v>42902</v>
      </c>
      <c r="D470" s="1">
        <v>0</v>
      </c>
      <c r="E470">
        <v>50</v>
      </c>
      <c r="F470" t="s">
        <v>46</v>
      </c>
      <c r="G470" t="s">
        <v>55</v>
      </c>
      <c r="H470" t="s">
        <v>525</v>
      </c>
      <c r="I470" t="s">
        <v>93</v>
      </c>
      <c r="J470" t="s">
        <v>57</v>
      </c>
      <c r="K470" t="s">
        <v>93</v>
      </c>
      <c r="L470" t="s">
        <v>93</v>
      </c>
      <c r="M470" t="s">
        <v>50</v>
      </c>
      <c r="O470" t="s">
        <v>11829</v>
      </c>
      <c r="P470" t="s">
        <v>59</v>
      </c>
      <c r="Q470" t="s">
        <v>70</v>
      </c>
      <c r="R470" t="s">
        <v>525</v>
      </c>
      <c r="S470" t="s">
        <v>93</v>
      </c>
      <c r="T470" t="s">
        <v>57</v>
      </c>
      <c r="U470" t="s">
        <v>11830</v>
      </c>
      <c r="V470" t="s">
        <v>6790</v>
      </c>
      <c r="W470" t="s">
        <v>42</v>
      </c>
      <c r="Y470" t="s">
        <v>42</v>
      </c>
      <c r="AE470" t="s">
        <v>42</v>
      </c>
      <c r="AM470" t="s">
        <v>43</v>
      </c>
    </row>
    <row r="471" spans="1:39" x14ac:dyDescent="0.25">
      <c r="A471">
        <v>2559</v>
      </c>
      <c r="B471" t="s">
        <v>6801</v>
      </c>
      <c r="C471" s="5">
        <v>42743</v>
      </c>
      <c r="D471" s="1">
        <v>0</v>
      </c>
      <c r="E471">
        <v>47</v>
      </c>
      <c r="F471" t="s">
        <v>46</v>
      </c>
      <c r="G471" t="s">
        <v>55</v>
      </c>
      <c r="H471" t="s">
        <v>2923</v>
      </c>
      <c r="I471" t="s">
        <v>137</v>
      </c>
      <c r="J471" t="s">
        <v>57</v>
      </c>
      <c r="K471" t="s">
        <v>2923</v>
      </c>
      <c r="L471" t="s">
        <v>137</v>
      </c>
      <c r="M471" t="s">
        <v>70</v>
      </c>
      <c r="O471" t="s">
        <v>11829</v>
      </c>
      <c r="P471" t="s">
        <v>59</v>
      </c>
      <c r="Q471" t="s">
        <v>70</v>
      </c>
      <c r="R471" t="s">
        <v>2923</v>
      </c>
      <c r="S471" t="s">
        <v>137</v>
      </c>
      <c r="T471" t="s">
        <v>57</v>
      </c>
      <c r="U471" t="s">
        <v>11830</v>
      </c>
      <c r="V471" t="s">
        <v>6803</v>
      </c>
      <c r="W471" t="s">
        <v>42</v>
      </c>
      <c r="Y471" t="s">
        <v>42</v>
      </c>
      <c r="AC471" t="s">
        <v>42</v>
      </c>
      <c r="AM471" t="s">
        <v>43</v>
      </c>
    </row>
    <row r="472" spans="1:39" x14ac:dyDescent="0.25">
      <c r="A472">
        <v>2565</v>
      </c>
      <c r="B472" t="s">
        <v>6816</v>
      </c>
      <c r="C472" s="5">
        <v>42824</v>
      </c>
      <c r="D472" s="1">
        <v>0</v>
      </c>
      <c r="E472">
        <v>29</v>
      </c>
      <c r="F472" t="s">
        <v>46</v>
      </c>
      <c r="G472" t="s">
        <v>55</v>
      </c>
      <c r="H472" t="s">
        <v>1991</v>
      </c>
      <c r="I472" t="s">
        <v>93</v>
      </c>
      <c r="J472" t="s">
        <v>57</v>
      </c>
      <c r="K472" t="s">
        <v>1991</v>
      </c>
      <c r="L472" t="s">
        <v>93</v>
      </c>
      <c r="M472" t="s">
        <v>70</v>
      </c>
      <c r="O472" t="s">
        <v>11831</v>
      </c>
      <c r="P472" t="s">
        <v>170</v>
      </c>
      <c r="Q472" t="s">
        <v>70</v>
      </c>
      <c r="R472" t="s">
        <v>1991</v>
      </c>
      <c r="S472" t="s">
        <v>93</v>
      </c>
      <c r="T472" t="s">
        <v>57</v>
      </c>
      <c r="U472" t="s">
        <v>11830</v>
      </c>
      <c r="V472" t="s">
        <v>6817</v>
      </c>
      <c r="Y472" t="s">
        <v>42</v>
      </c>
      <c r="Z472" t="s">
        <v>42</v>
      </c>
      <c r="AE472" t="s">
        <v>42</v>
      </c>
      <c r="AM472" t="s">
        <v>43</v>
      </c>
    </row>
    <row r="473" spans="1:39" x14ac:dyDescent="0.25">
      <c r="A473">
        <v>2566</v>
      </c>
      <c r="B473" t="s">
        <v>6818</v>
      </c>
      <c r="C473" s="5">
        <v>42978</v>
      </c>
      <c r="D473" s="1">
        <v>0</v>
      </c>
      <c r="E473">
        <v>48</v>
      </c>
      <c r="F473" t="s">
        <v>46</v>
      </c>
      <c r="G473" t="s">
        <v>106</v>
      </c>
      <c r="H473" t="s">
        <v>346</v>
      </c>
      <c r="I473" t="s">
        <v>93</v>
      </c>
      <c r="J473" t="s">
        <v>57</v>
      </c>
      <c r="K473" t="s">
        <v>208</v>
      </c>
      <c r="L473" t="s">
        <v>93</v>
      </c>
      <c r="M473" t="s">
        <v>50</v>
      </c>
      <c r="O473" t="s">
        <v>11831</v>
      </c>
      <c r="P473" t="s">
        <v>102</v>
      </c>
      <c r="Q473" t="s">
        <v>70</v>
      </c>
      <c r="R473" t="s">
        <v>346</v>
      </c>
      <c r="S473" t="s">
        <v>93</v>
      </c>
      <c r="T473" t="s">
        <v>57</v>
      </c>
      <c r="U473" t="s">
        <v>11830</v>
      </c>
      <c r="V473" t="s">
        <v>6819</v>
      </c>
      <c r="AF473" t="s">
        <v>42</v>
      </c>
      <c r="AM473" t="s">
        <v>43</v>
      </c>
    </row>
    <row r="474" spans="1:39" x14ac:dyDescent="0.25">
      <c r="A474">
        <v>2570</v>
      </c>
      <c r="B474" t="s">
        <v>6827</v>
      </c>
      <c r="C474" s="5">
        <v>42927</v>
      </c>
      <c r="D474" s="1">
        <v>0</v>
      </c>
      <c r="E474">
        <v>27</v>
      </c>
      <c r="F474" t="s">
        <v>54</v>
      </c>
      <c r="G474" t="s">
        <v>55</v>
      </c>
      <c r="H474" t="s">
        <v>2153</v>
      </c>
      <c r="I474" t="s">
        <v>82</v>
      </c>
      <c r="J474" t="s">
        <v>57</v>
      </c>
      <c r="K474" t="s">
        <v>2153</v>
      </c>
      <c r="L474" t="s">
        <v>82</v>
      </c>
      <c r="M474" t="s">
        <v>70</v>
      </c>
      <c r="O474" t="s">
        <v>11829</v>
      </c>
      <c r="P474" t="s">
        <v>59</v>
      </c>
      <c r="Q474" t="s">
        <v>70</v>
      </c>
      <c r="R474" t="s">
        <v>2153</v>
      </c>
      <c r="S474" t="s">
        <v>82</v>
      </c>
      <c r="T474" t="s">
        <v>57</v>
      </c>
      <c r="U474" t="s">
        <v>11830</v>
      </c>
      <c r="V474" t="s">
        <v>4313</v>
      </c>
      <c r="W474" t="s">
        <v>42</v>
      </c>
      <c r="X474" t="s">
        <v>42</v>
      </c>
      <c r="Y474" t="s">
        <v>42</v>
      </c>
      <c r="AC474" t="s">
        <v>42</v>
      </c>
      <c r="AM474" t="s">
        <v>43</v>
      </c>
    </row>
    <row r="475" spans="1:39" x14ac:dyDescent="0.25">
      <c r="A475">
        <v>2571</v>
      </c>
      <c r="B475" t="s">
        <v>6828</v>
      </c>
      <c r="C475" s="5">
        <v>42797</v>
      </c>
      <c r="D475" s="1">
        <v>0</v>
      </c>
      <c r="E475">
        <v>41</v>
      </c>
      <c r="F475" t="s">
        <v>46</v>
      </c>
      <c r="G475" t="s">
        <v>47</v>
      </c>
      <c r="H475" t="s">
        <v>341</v>
      </c>
      <c r="I475" t="s">
        <v>101</v>
      </c>
      <c r="J475" t="s">
        <v>57</v>
      </c>
      <c r="K475" t="s">
        <v>341</v>
      </c>
      <c r="L475" t="s">
        <v>101</v>
      </c>
      <c r="M475" t="s">
        <v>50</v>
      </c>
      <c r="O475" t="s">
        <v>11829</v>
      </c>
      <c r="P475" t="s">
        <v>59</v>
      </c>
      <c r="Q475" t="s">
        <v>70</v>
      </c>
      <c r="R475" t="s">
        <v>341</v>
      </c>
      <c r="S475" t="s">
        <v>101</v>
      </c>
      <c r="T475" t="s">
        <v>57</v>
      </c>
      <c r="U475" t="s">
        <v>11830</v>
      </c>
      <c r="V475" t="s">
        <v>6829</v>
      </c>
      <c r="Y475" t="s">
        <v>42</v>
      </c>
      <c r="AA475" t="s">
        <v>42</v>
      </c>
      <c r="AM475" t="s">
        <v>43</v>
      </c>
    </row>
    <row r="476" spans="1:39" x14ac:dyDescent="0.25">
      <c r="A476">
        <v>2573</v>
      </c>
      <c r="B476" t="s">
        <v>6832</v>
      </c>
      <c r="C476" s="5">
        <v>43043</v>
      </c>
      <c r="D476" s="1">
        <v>0</v>
      </c>
      <c r="E476">
        <v>44</v>
      </c>
      <c r="F476" t="s">
        <v>54</v>
      </c>
      <c r="G476" t="s">
        <v>55</v>
      </c>
      <c r="H476" t="s">
        <v>267</v>
      </c>
      <c r="I476" t="s">
        <v>142</v>
      </c>
      <c r="J476" t="s">
        <v>57</v>
      </c>
      <c r="K476" t="s">
        <v>267</v>
      </c>
      <c r="L476" t="s">
        <v>142</v>
      </c>
      <c r="M476" t="s">
        <v>70</v>
      </c>
      <c r="O476" t="s">
        <v>11829</v>
      </c>
      <c r="P476" t="s">
        <v>59</v>
      </c>
      <c r="Q476" t="s">
        <v>70</v>
      </c>
      <c r="R476" t="s">
        <v>267</v>
      </c>
      <c r="S476" t="s">
        <v>142</v>
      </c>
      <c r="T476" t="s">
        <v>57</v>
      </c>
      <c r="U476" t="s">
        <v>11830</v>
      </c>
      <c r="V476" t="s">
        <v>6833</v>
      </c>
      <c r="W476" t="s">
        <v>42</v>
      </c>
      <c r="Y476" t="s">
        <v>42</v>
      </c>
      <c r="AH476" t="s">
        <v>42</v>
      </c>
      <c r="AM476" t="s">
        <v>43</v>
      </c>
    </row>
    <row r="477" spans="1:39" x14ac:dyDescent="0.25">
      <c r="A477">
        <v>2578</v>
      </c>
      <c r="B477" t="s">
        <v>6842</v>
      </c>
      <c r="C477" s="5">
        <v>42888</v>
      </c>
      <c r="D477" s="1">
        <v>0</v>
      </c>
      <c r="E477">
        <v>38</v>
      </c>
      <c r="F477" t="s">
        <v>46</v>
      </c>
      <c r="G477" t="s">
        <v>106</v>
      </c>
      <c r="H477" t="s">
        <v>165</v>
      </c>
      <c r="I477" t="s">
        <v>93</v>
      </c>
      <c r="J477" t="s">
        <v>57</v>
      </c>
      <c r="K477" t="s">
        <v>165</v>
      </c>
      <c r="L477" t="s">
        <v>93</v>
      </c>
      <c r="M477" t="s">
        <v>70</v>
      </c>
      <c r="O477" t="s">
        <v>11829</v>
      </c>
      <c r="P477" t="s">
        <v>166</v>
      </c>
      <c r="Q477" t="s">
        <v>70</v>
      </c>
      <c r="R477" t="s">
        <v>165</v>
      </c>
      <c r="S477" t="s">
        <v>93</v>
      </c>
      <c r="T477" t="s">
        <v>57</v>
      </c>
      <c r="U477" t="s">
        <v>11830</v>
      </c>
      <c r="V477" t="s">
        <v>6843</v>
      </c>
      <c r="W477" t="s">
        <v>42</v>
      </c>
      <c r="Y477" t="s">
        <v>42</v>
      </c>
      <c r="AE477" t="s">
        <v>42</v>
      </c>
      <c r="AM477" t="s">
        <v>43</v>
      </c>
    </row>
    <row r="478" spans="1:39" x14ac:dyDescent="0.25">
      <c r="A478">
        <v>2587</v>
      </c>
      <c r="B478" t="s">
        <v>6858</v>
      </c>
      <c r="C478" s="5">
        <v>43096</v>
      </c>
      <c r="D478" s="1">
        <v>0</v>
      </c>
      <c r="E478">
        <v>33</v>
      </c>
      <c r="F478" t="s">
        <v>54</v>
      </c>
      <c r="G478" t="s">
        <v>55</v>
      </c>
      <c r="H478" t="s">
        <v>790</v>
      </c>
      <c r="I478" t="s">
        <v>82</v>
      </c>
      <c r="J478" t="s">
        <v>57</v>
      </c>
      <c r="K478" t="s">
        <v>178</v>
      </c>
      <c r="L478" t="s">
        <v>82</v>
      </c>
      <c r="M478" t="s">
        <v>50</v>
      </c>
      <c r="O478" t="s">
        <v>11829</v>
      </c>
      <c r="P478" t="s">
        <v>59</v>
      </c>
      <c r="Q478" t="s">
        <v>70</v>
      </c>
      <c r="R478" t="s">
        <v>790</v>
      </c>
      <c r="S478" t="s">
        <v>82</v>
      </c>
      <c r="T478" t="s">
        <v>57</v>
      </c>
      <c r="U478" t="s">
        <v>11830</v>
      </c>
      <c r="V478" t="s">
        <v>6859</v>
      </c>
      <c r="Y478" t="s">
        <v>42</v>
      </c>
      <c r="AF478" t="s">
        <v>42</v>
      </c>
      <c r="AM478" t="s">
        <v>43</v>
      </c>
    </row>
    <row r="479" spans="1:39" x14ac:dyDescent="0.25">
      <c r="A479">
        <v>2588</v>
      </c>
      <c r="B479" t="s">
        <v>6860</v>
      </c>
      <c r="C479" s="5">
        <v>42803</v>
      </c>
      <c r="D479" s="1">
        <v>0</v>
      </c>
      <c r="E479">
        <v>51</v>
      </c>
      <c r="F479" t="s">
        <v>46</v>
      </c>
      <c r="G479" t="s">
        <v>55</v>
      </c>
      <c r="H479" t="s">
        <v>510</v>
      </c>
      <c r="I479" t="s">
        <v>82</v>
      </c>
      <c r="J479" t="s">
        <v>57</v>
      </c>
      <c r="K479" t="s">
        <v>510</v>
      </c>
      <c r="L479" t="s">
        <v>82</v>
      </c>
      <c r="M479" t="s">
        <v>70</v>
      </c>
      <c r="O479" t="s">
        <v>11829</v>
      </c>
      <c r="P479" t="s">
        <v>59</v>
      </c>
      <c r="Q479" t="s">
        <v>70</v>
      </c>
      <c r="R479" t="s">
        <v>510</v>
      </c>
      <c r="S479" t="s">
        <v>82</v>
      </c>
      <c r="T479" t="s">
        <v>57</v>
      </c>
      <c r="U479" t="s">
        <v>11830</v>
      </c>
      <c r="V479" t="s">
        <v>6861</v>
      </c>
      <c r="W479" t="s">
        <v>42</v>
      </c>
      <c r="Y479" t="s">
        <v>42</v>
      </c>
      <c r="AC479" t="s">
        <v>42</v>
      </c>
      <c r="AE479" t="s">
        <v>42</v>
      </c>
      <c r="AM479" t="s">
        <v>43</v>
      </c>
    </row>
    <row r="480" spans="1:39" x14ac:dyDescent="0.25">
      <c r="A480">
        <v>2590</v>
      </c>
      <c r="B480" t="s">
        <v>6865</v>
      </c>
      <c r="C480" s="5">
        <v>42994</v>
      </c>
      <c r="D480" s="1">
        <v>0</v>
      </c>
      <c r="E480">
        <v>39</v>
      </c>
      <c r="F480" t="s">
        <v>46</v>
      </c>
      <c r="G480" t="s">
        <v>55</v>
      </c>
      <c r="H480" t="s">
        <v>513</v>
      </c>
      <c r="I480" t="s">
        <v>101</v>
      </c>
      <c r="J480" t="s">
        <v>57</v>
      </c>
      <c r="K480" t="s">
        <v>513</v>
      </c>
      <c r="L480" t="s">
        <v>101</v>
      </c>
      <c r="M480" t="s">
        <v>34</v>
      </c>
      <c r="N480" t="s">
        <v>2795</v>
      </c>
      <c r="O480" t="s">
        <v>11829</v>
      </c>
      <c r="P480" t="s">
        <v>166</v>
      </c>
      <c r="Q480" t="s">
        <v>70</v>
      </c>
      <c r="R480" t="s">
        <v>513</v>
      </c>
      <c r="S480" t="s">
        <v>101</v>
      </c>
      <c r="T480" t="s">
        <v>57</v>
      </c>
      <c r="U480" t="s">
        <v>11830</v>
      </c>
      <c r="V480" t="s">
        <v>6866</v>
      </c>
      <c r="W480" t="s">
        <v>42</v>
      </c>
      <c r="AC480" t="s">
        <v>42</v>
      </c>
      <c r="AM480" t="s">
        <v>43</v>
      </c>
    </row>
    <row r="481" spans="1:39" x14ac:dyDescent="0.25">
      <c r="A481">
        <v>2592</v>
      </c>
      <c r="B481" t="s">
        <v>6869</v>
      </c>
      <c r="C481" s="5">
        <v>42798</v>
      </c>
      <c r="D481" s="1">
        <v>0</v>
      </c>
      <c r="E481">
        <v>73</v>
      </c>
      <c r="F481" t="s">
        <v>46</v>
      </c>
      <c r="G481" t="s">
        <v>55</v>
      </c>
      <c r="H481" t="s">
        <v>2091</v>
      </c>
      <c r="I481" t="s">
        <v>82</v>
      </c>
      <c r="J481" t="s">
        <v>57</v>
      </c>
      <c r="K481" t="s">
        <v>2091</v>
      </c>
      <c r="L481" t="s">
        <v>82</v>
      </c>
      <c r="M481" t="s">
        <v>34</v>
      </c>
      <c r="O481" t="s">
        <v>11829</v>
      </c>
      <c r="P481" t="s">
        <v>59</v>
      </c>
      <c r="Q481" t="s">
        <v>70</v>
      </c>
      <c r="R481" t="s">
        <v>2091</v>
      </c>
      <c r="S481" t="s">
        <v>82</v>
      </c>
      <c r="T481" t="s">
        <v>57</v>
      </c>
      <c r="U481" t="s">
        <v>11830</v>
      </c>
      <c r="V481" t="s">
        <v>6870</v>
      </c>
      <c r="X481" t="s">
        <v>42</v>
      </c>
      <c r="AM481" t="s">
        <v>43</v>
      </c>
    </row>
    <row r="482" spans="1:39" x14ac:dyDescent="0.25">
      <c r="A482">
        <v>2595</v>
      </c>
      <c r="B482" t="s">
        <v>6875</v>
      </c>
      <c r="C482" s="5">
        <v>42892</v>
      </c>
      <c r="D482" s="1">
        <v>0</v>
      </c>
      <c r="E482">
        <v>38</v>
      </c>
      <c r="F482" t="s">
        <v>46</v>
      </c>
      <c r="G482" t="s">
        <v>55</v>
      </c>
      <c r="H482" t="s">
        <v>201</v>
      </c>
      <c r="I482" t="s">
        <v>202</v>
      </c>
      <c r="J482" t="s">
        <v>57</v>
      </c>
      <c r="K482" t="s">
        <v>201</v>
      </c>
      <c r="L482" t="s">
        <v>202</v>
      </c>
      <c r="M482" t="s">
        <v>70</v>
      </c>
      <c r="O482" t="s">
        <v>11831</v>
      </c>
      <c r="P482" t="s">
        <v>443</v>
      </c>
      <c r="Q482" t="s">
        <v>70</v>
      </c>
      <c r="R482" t="s">
        <v>201</v>
      </c>
      <c r="S482" t="s">
        <v>202</v>
      </c>
      <c r="T482" t="s">
        <v>57</v>
      </c>
      <c r="U482" t="s">
        <v>20</v>
      </c>
      <c r="V482" t="s">
        <v>439</v>
      </c>
      <c r="W482" t="s">
        <v>42</v>
      </c>
      <c r="Y482" t="s">
        <v>42</v>
      </c>
      <c r="AM482" t="s">
        <v>43</v>
      </c>
    </row>
    <row r="483" spans="1:39" x14ac:dyDescent="0.25">
      <c r="A483">
        <v>2597</v>
      </c>
      <c r="B483" t="s">
        <v>6878</v>
      </c>
      <c r="C483" s="5">
        <v>42920</v>
      </c>
      <c r="D483" s="1">
        <v>0</v>
      </c>
      <c r="E483">
        <v>48</v>
      </c>
      <c r="F483" t="s">
        <v>46</v>
      </c>
      <c r="G483" t="s">
        <v>55</v>
      </c>
      <c r="H483" t="s">
        <v>337</v>
      </c>
      <c r="I483" t="s">
        <v>137</v>
      </c>
      <c r="J483" t="s">
        <v>57</v>
      </c>
      <c r="K483" t="s">
        <v>337</v>
      </c>
      <c r="L483" t="s">
        <v>137</v>
      </c>
      <c r="M483" t="s">
        <v>70</v>
      </c>
      <c r="O483" t="s">
        <v>11831</v>
      </c>
      <c r="P483" t="s">
        <v>170</v>
      </c>
      <c r="Q483" t="s">
        <v>70</v>
      </c>
      <c r="R483" t="s">
        <v>337</v>
      </c>
      <c r="S483" t="s">
        <v>137</v>
      </c>
      <c r="T483" t="s">
        <v>57</v>
      </c>
      <c r="U483" t="s">
        <v>11830</v>
      </c>
      <c r="V483" t="s">
        <v>6879</v>
      </c>
      <c r="AA483" t="s">
        <v>42</v>
      </c>
      <c r="AI483" t="s">
        <v>42</v>
      </c>
      <c r="AM483" t="s">
        <v>43</v>
      </c>
    </row>
    <row r="484" spans="1:39" x14ac:dyDescent="0.25">
      <c r="A484">
        <v>2607</v>
      </c>
      <c r="B484" t="s">
        <v>6900</v>
      </c>
      <c r="C484" s="5">
        <v>42878</v>
      </c>
      <c r="D484" s="1">
        <v>0</v>
      </c>
      <c r="E484">
        <v>34</v>
      </c>
      <c r="F484" t="s">
        <v>46</v>
      </c>
      <c r="G484" t="s">
        <v>106</v>
      </c>
      <c r="H484" t="s">
        <v>93</v>
      </c>
      <c r="I484" t="s">
        <v>93</v>
      </c>
      <c r="J484" t="s">
        <v>57</v>
      </c>
      <c r="K484" t="s">
        <v>93</v>
      </c>
      <c r="L484" t="s">
        <v>93</v>
      </c>
      <c r="M484" t="s">
        <v>50</v>
      </c>
      <c r="O484" t="s">
        <v>11829</v>
      </c>
      <c r="P484" t="s">
        <v>59</v>
      </c>
      <c r="Q484" t="s">
        <v>287</v>
      </c>
      <c r="R484" t="s">
        <v>525</v>
      </c>
      <c r="S484" t="s">
        <v>93</v>
      </c>
      <c r="T484" t="s">
        <v>57</v>
      </c>
      <c r="U484" t="s">
        <v>11830</v>
      </c>
      <c r="V484" t="s">
        <v>6901</v>
      </c>
      <c r="W484" t="s">
        <v>42</v>
      </c>
      <c r="Y484" t="s">
        <v>42</v>
      </c>
      <c r="AF484" t="s">
        <v>42</v>
      </c>
      <c r="AM484" t="s">
        <v>43</v>
      </c>
    </row>
    <row r="485" spans="1:39" x14ac:dyDescent="0.25">
      <c r="A485">
        <v>2610</v>
      </c>
      <c r="B485" t="s">
        <v>6908</v>
      </c>
      <c r="C485" s="5">
        <v>42746</v>
      </c>
      <c r="D485" s="1">
        <v>0</v>
      </c>
      <c r="E485">
        <v>30</v>
      </c>
      <c r="F485" t="s">
        <v>46</v>
      </c>
      <c r="G485" t="s">
        <v>55</v>
      </c>
      <c r="H485" t="s">
        <v>2496</v>
      </c>
      <c r="I485" t="s">
        <v>251</v>
      </c>
      <c r="J485" t="s">
        <v>57</v>
      </c>
      <c r="K485" t="s">
        <v>2906</v>
      </c>
      <c r="L485" t="s">
        <v>142</v>
      </c>
      <c r="M485" t="s">
        <v>34</v>
      </c>
      <c r="N485" t="s">
        <v>280</v>
      </c>
      <c r="O485" t="s">
        <v>11829</v>
      </c>
      <c r="P485" t="s">
        <v>59</v>
      </c>
      <c r="Q485" t="s">
        <v>34</v>
      </c>
      <c r="R485" t="s">
        <v>2906</v>
      </c>
      <c r="S485" t="s">
        <v>142</v>
      </c>
      <c r="T485" t="s">
        <v>57</v>
      </c>
      <c r="U485" t="s">
        <v>11830</v>
      </c>
      <c r="V485" t="s">
        <v>6909</v>
      </c>
      <c r="X485" t="s">
        <v>42</v>
      </c>
      <c r="Y485" t="s">
        <v>42</v>
      </c>
      <c r="AC485" t="s">
        <v>42</v>
      </c>
      <c r="AM485" t="s">
        <v>43</v>
      </c>
    </row>
    <row r="486" spans="1:39" x14ac:dyDescent="0.25">
      <c r="A486">
        <v>2615</v>
      </c>
      <c r="B486" t="s">
        <v>6920</v>
      </c>
      <c r="C486" s="5">
        <v>42965</v>
      </c>
      <c r="D486" s="1">
        <v>0</v>
      </c>
      <c r="E486">
        <v>49</v>
      </c>
      <c r="F486" t="s">
        <v>46</v>
      </c>
      <c r="G486" t="s">
        <v>55</v>
      </c>
      <c r="H486" t="s">
        <v>192</v>
      </c>
      <c r="I486" t="s">
        <v>82</v>
      </c>
      <c r="J486" t="s">
        <v>57</v>
      </c>
      <c r="K486" t="s">
        <v>192</v>
      </c>
      <c r="L486" t="s">
        <v>82</v>
      </c>
      <c r="M486" t="s">
        <v>34</v>
      </c>
      <c r="N486" t="s">
        <v>3076</v>
      </c>
      <c r="O486" t="s">
        <v>11831</v>
      </c>
      <c r="P486" t="s">
        <v>170</v>
      </c>
      <c r="Q486" t="s">
        <v>110</v>
      </c>
      <c r="R486" t="s">
        <v>192</v>
      </c>
      <c r="S486" t="s">
        <v>82</v>
      </c>
      <c r="T486" t="s">
        <v>57</v>
      </c>
      <c r="U486" t="s">
        <v>11830</v>
      </c>
      <c r="V486" t="s">
        <v>6921</v>
      </c>
      <c r="W486" t="s">
        <v>42</v>
      </c>
      <c r="AC486" t="s">
        <v>42</v>
      </c>
      <c r="AE486" t="s">
        <v>42</v>
      </c>
      <c r="AM486" t="s">
        <v>43</v>
      </c>
    </row>
    <row r="487" spans="1:39" x14ac:dyDescent="0.25">
      <c r="A487">
        <v>2616</v>
      </c>
      <c r="B487" t="s">
        <v>6922</v>
      </c>
      <c r="C487" s="5">
        <v>42746</v>
      </c>
      <c r="D487" s="1">
        <v>0</v>
      </c>
      <c r="E487">
        <v>28</v>
      </c>
      <c r="F487" t="s">
        <v>46</v>
      </c>
      <c r="G487" t="s">
        <v>47</v>
      </c>
      <c r="H487" t="s">
        <v>496</v>
      </c>
      <c r="I487" t="s">
        <v>101</v>
      </c>
      <c r="J487" t="s">
        <v>57</v>
      </c>
      <c r="K487" t="s">
        <v>101</v>
      </c>
      <c r="L487" t="s">
        <v>101</v>
      </c>
      <c r="M487" t="s">
        <v>50</v>
      </c>
      <c r="O487" t="s">
        <v>11829</v>
      </c>
      <c r="P487" t="s">
        <v>59</v>
      </c>
      <c r="Q487" t="s">
        <v>287</v>
      </c>
      <c r="R487" t="s">
        <v>496</v>
      </c>
      <c r="S487" t="s">
        <v>101</v>
      </c>
      <c r="T487" t="s">
        <v>57</v>
      </c>
      <c r="U487" t="s">
        <v>11830</v>
      </c>
      <c r="V487" t="s">
        <v>726</v>
      </c>
      <c r="W487" t="s">
        <v>42</v>
      </c>
      <c r="Y487" t="s">
        <v>42</v>
      </c>
      <c r="AM487" t="s">
        <v>43</v>
      </c>
    </row>
    <row r="488" spans="1:39" x14ac:dyDescent="0.25">
      <c r="A488">
        <v>2619</v>
      </c>
      <c r="B488" t="s">
        <v>6930</v>
      </c>
      <c r="C488" s="5">
        <v>43050</v>
      </c>
      <c r="D488" s="1">
        <v>0</v>
      </c>
      <c r="E488">
        <v>24</v>
      </c>
      <c r="F488" t="s">
        <v>54</v>
      </c>
      <c r="G488" t="s">
        <v>55</v>
      </c>
      <c r="H488" t="s">
        <v>165</v>
      </c>
      <c r="I488" t="s">
        <v>93</v>
      </c>
      <c r="J488" t="s">
        <v>57</v>
      </c>
      <c r="K488" t="s">
        <v>165</v>
      </c>
      <c r="L488" t="s">
        <v>93</v>
      </c>
      <c r="M488" t="s">
        <v>70</v>
      </c>
      <c r="O488" t="s">
        <v>11829</v>
      </c>
      <c r="P488" t="s">
        <v>59</v>
      </c>
      <c r="Q488" t="s">
        <v>70</v>
      </c>
      <c r="R488" t="s">
        <v>165</v>
      </c>
      <c r="S488" t="s">
        <v>93</v>
      </c>
      <c r="T488" t="s">
        <v>57</v>
      </c>
      <c r="U488" t="s">
        <v>11830</v>
      </c>
      <c r="V488" t="s">
        <v>6931</v>
      </c>
      <c r="W488" t="s">
        <v>42</v>
      </c>
      <c r="Y488" t="s">
        <v>42</v>
      </c>
      <c r="AK488" t="s">
        <v>6932</v>
      </c>
      <c r="AM488" t="s">
        <v>43</v>
      </c>
    </row>
    <row r="489" spans="1:39" x14ac:dyDescent="0.25">
      <c r="A489">
        <v>2621</v>
      </c>
      <c r="B489" t="s">
        <v>6938</v>
      </c>
      <c r="C489" s="5">
        <v>42812</v>
      </c>
      <c r="D489" s="1">
        <v>0</v>
      </c>
      <c r="E489">
        <v>36</v>
      </c>
      <c r="F489" t="s">
        <v>46</v>
      </c>
      <c r="G489" t="s">
        <v>55</v>
      </c>
      <c r="H489" t="s">
        <v>469</v>
      </c>
      <c r="I489" t="s">
        <v>202</v>
      </c>
      <c r="J489" t="s">
        <v>57</v>
      </c>
      <c r="K489" t="s">
        <v>469</v>
      </c>
      <c r="L489" t="s">
        <v>202</v>
      </c>
      <c r="M489" t="s">
        <v>70</v>
      </c>
      <c r="O489" t="s">
        <v>11831</v>
      </c>
      <c r="P489" t="s">
        <v>102</v>
      </c>
      <c r="Q489" t="s">
        <v>70</v>
      </c>
      <c r="R489" t="s">
        <v>469</v>
      </c>
      <c r="S489" t="s">
        <v>202</v>
      </c>
      <c r="T489" t="s">
        <v>57</v>
      </c>
      <c r="U489" t="s">
        <v>11830</v>
      </c>
      <c r="V489" t="s">
        <v>6939</v>
      </c>
      <c r="AC489" t="s">
        <v>42</v>
      </c>
      <c r="AE489" t="s">
        <v>42</v>
      </c>
      <c r="AM489" t="s">
        <v>43</v>
      </c>
    </row>
    <row r="490" spans="1:39" x14ac:dyDescent="0.25">
      <c r="A490">
        <v>2629</v>
      </c>
      <c r="B490" t="s">
        <v>6954</v>
      </c>
      <c r="C490" s="5">
        <v>42807</v>
      </c>
      <c r="D490" s="1">
        <v>0</v>
      </c>
      <c r="E490">
        <v>31</v>
      </c>
      <c r="F490" t="s">
        <v>46</v>
      </c>
      <c r="G490" t="s">
        <v>55</v>
      </c>
      <c r="H490" t="s">
        <v>1593</v>
      </c>
      <c r="I490" t="s">
        <v>142</v>
      </c>
      <c r="J490" t="s">
        <v>57</v>
      </c>
      <c r="K490" t="s">
        <v>1593</v>
      </c>
      <c r="L490" t="s">
        <v>142</v>
      </c>
      <c r="M490" t="s">
        <v>70</v>
      </c>
      <c r="O490" t="s">
        <v>11829</v>
      </c>
      <c r="P490" t="s">
        <v>59</v>
      </c>
      <c r="Q490" t="s">
        <v>70</v>
      </c>
      <c r="R490" t="s">
        <v>1593</v>
      </c>
      <c r="S490" t="s">
        <v>142</v>
      </c>
      <c r="T490" t="s">
        <v>57</v>
      </c>
      <c r="U490" t="s">
        <v>11830</v>
      </c>
      <c r="V490" t="s">
        <v>252</v>
      </c>
      <c r="W490" t="s">
        <v>42</v>
      </c>
      <c r="Y490" t="s">
        <v>42</v>
      </c>
      <c r="AM490" t="s">
        <v>43</v>
      </c>
    </row>
    <row r="491" spans="1:39" x14ac:dyDescent="0.25">
      <c r="A491">
        <v>2635</v>
      </c>
      <c r="B491" t="s">
        <v>6966</v>
      </c>
      <c r="C491" s="5">
        <v>43083</v>
      </c>
      <c r="D491" s="1">
        <v>0</v>
      </c>
      <c r="E491">
        <v>39</v>
      </c>
      <c r="F491" t="s">
        <v>46</v>
      </c>
      <c r="G491" t="s">
        <v>55</v>
      </c>
      <c r="H491" t="s">
        <v>749</v>
      </c>
      <c r="I491" t="s">
        <v>82</v>
      </c>
      <c r="J491" t="s">
        <v>57</v>
      </c>
      <c r="K491" t="s">
        <v>82</v>
      </c>
      <c r="L491" t="s">
        <v>82</v>
      </c>
      <c r="M491" t="s">
        <v>34</v>
      </c>
      <c r="N491" t="s">
        <v>210</v>
      </c>
      <c r="O491" t="s">
        <v>11829</v>
      </c>
      <c r="P491" t="s">
        <v>166</v>
      </c>
      <c r="Q491" t="s">
        <v>975</v>
      </c>
      <c r="R491" t="s">
        <v>82</v>
      </c>
      <c r="S491" t="s">
        <v>82</v>
      </c>
      <c r="T491" t="s">
        <v>57</v>
      </c>
      <c r="U491" t="s">
        <v>11830</v>
      </c>
      <c r="V491" t="s">
        <v>6967</v>
      </c>
      <c r="W491" t="s">
        <v>42</v>
      </c>
      <c r="Y491" t="s">
        <v>42</v>
      </c>
      <c r="AM491" t="s">
        <v>43</v>
      </c>
    </row>
    <row r="492" spans="1:39" x14ac:dyDescent="0.25">
      <c r="A492">
        <v>2640</v>
      </c>
      <c r="B492" t="s">
        <v>6974</v>
      </c>
      <c r="C492" s="5">
        <v>43032</v>
      </c>
      <c r="D492" s="1">
        <v>0</v>
      </c>
      <c r="E492">
        <v>30</v>
      </c>
      <c r="F492" t="s">
        <v>54</v>
      </c>
      <c r="G492" t="s">
        <v>55</v>
      </c>
      <c r="H492" t="s">
        <v>201</v>
      </c>
      <c r="I492" t="s">
        <v>202</v>
      </c>
      <c r="J492" t="s">
        <v>57</v>
      </c>
      <c r="K492" t="s">
        <v>201</v>
      </c>
      <c r="L492" t="s">
        <v>202</v>
      </c>
      <c r="M492" t="s">
        <v>70</v>
      </c>
      <c r="O492" t="s">
        <v>11829</v>
      </c>
      <c r="P492" t="s">
        <v>166</v>
      </c>
      <c r="Q492" t="s">
        <v>70</v>
      </c>
      <c r="R492" t="s">
        <v>201</v>
      </c>
      <c r="S492" t="s">
        <v>202</v>
      </c>
      <c r="T492" t="s">
        <v>57</v>
      </c>
      <c r="U492" t="s">
        <v>11830</v>
      </c>
      <c r="V492" t="s">
        <v>6975</v>
      </c>
      <c r="W492" t="s">
        <v>42</v>
      </c>
      <c r="Y492" t="s">
        <v>42</v>
      </c>
      <c r="AC492" t="s">
        <v>42</v>
      </c>
      <c r="AM492" t="s">
        <v>43</v>
      </c>
    </row>
    <row r="493" spans="1:39" x14ac:dyDescent="0.25">
      <c r="A493">
        <v>2651</v>
      </c>
      <c r="B493" t="s">
        <v>6994</v>
      </c>
      <c r="C493" s="5">
        <v>42874</v>
      </c>
      <c r="D493" s="1">
        <v>0</v>
      </c>
      <c r="E493">
        <v>37</v>
      </c>
      <c r="F493" t="s">
        <v>46</v>
      </c>
      <c r="G493" t="s">
        <v>55</v>
      </c>
      <c r="H493" t="s">
        <v>1117</v>
      </c>
      <c r="I493" t="s">
        <v>93</v>
      </c>
      <c r="J493" t="s">
        <v>57</v>
      </c>
      <c r="K493" t="s">
        <v>208</v>
      </c>
      <c r="L493" t="s">
        <v>93</v>
      </c>
      <c r="M493" t="s">
        <v>50</v>
      </c>
      <c r="O493" t="s">
        <v>11831</v>
      </c>
      <c r="P493" t="s">
        <v>170</v>
      </c>
      <c r="Q493" t="s">
        <v>70</v>
      </c>
      <c r="R493" t="s">
        <v>1117</v>
      </c>
      <c r="S493" t="s">
        <v>93</v>
      </c>
      <c r="T493" t="s">
        <v>57</v>
      </c>
      <c r="U493" t="s">
        <v>11830</v>
      </c>
      <c r="V493" t="s">
        <v>1815</v>
      </c>
      <c r="W493" t="s">
        <v>42</v>
      </c>
      <c r="Y493" t="s">
        <v>42</v>
      </c>
      <c r="AM493" t="s">
        <v>43</v>
      </c>
    </row>
    <row r="494" spans="1:39" x14ac:dyDescent="0.25">
      <c r="A494">
        <v>2655</v>
      </c>
      <c r="B494" t="s">
        <v>7003</v>
      </c>
      <c r="C494" s="5">
        <v>42916</v>
      </c>
      <c r="D494" s="1">
        <v>0</v>
      </c>
      <c r="E494">
        <v>48</v>
      </c>
      <c r="F494" t="s">
        <v>54</v>
      </c>
      <c r="G494" t="s">
        <v>55</v>
      </c>
      <c r="H494" t="s">
        <v>399</v>
      </c>
      <c r="I494" t="s">
        <v>202</v>
      </c>
      <c r="J494" t="s">
        <v>57</v>
      </c>
      <c r="K494" t="s">
        <v>399</v>
      </c>
      <c r="L494" t="s">
        <v>202</v>
      </c>
      <c r="M494" t="s">
        <v>70</v>
      </c>
      <c r="O494" t="s">
        <v>11829</v>
      </c>
      <c r="P494" t="s">
        <v>59</v>
      </c>
      <c r="Q494" t="s">
        <v>70</v>
      </c>
      <c r="R494" t="s">
        <v>399</v>
      </c>
      <c r="S494" t="s">
        <v>202</v>
      </c>
      <c r="T494" t="s">
        <v>57</v>
      </c>
      <c r="U494" t="s">
        <v>11830</v>
      </c>
      <c r="V494" t="s">
        <v>7004</v>
      </c>
      <c r="X494" t="s">
        <v>42</v>
      </c>
      <c r="AM494" t="s">
        <v>43</v>
      </c>
    </row>
    <row r="495" spans="1:39" x14ac:dyDescent="0.25">
      <c r="A495">
        <v>2659</v>
      </c>
      <c r="B495" t="s">
        <v>7011</v>
      </c>
      <c r="C495" s="5">
        <v>42919</v>
      </c>
      <c r="D495" s="1">
        <v>0</v>
      </c>
      <c r="E495">
        <v>28</v>
      </c>
      <c r="F495" t="s">
        <v>54</v>
      </c>
      <c r="G495" t="s">
        <v>55</v>
      </c>
      <c r="H495" t="s">
        <v>165</v>
      </c>
      <c r="I495" t="s">
        <v>93</v>
      </c>
      <c r="J495" t="s">
        <v>57</v>
      </c>
      <c r="K495" t="s">
        <v>165</v>
      </c>
      <c r="L495" t="s">
        <v>93</v>
      </c>
      <c r="M495" t="s">
        <v>70</v>
      </c>
      <c r="O495" t="s">
        <v>11831</v>
      </c>
      <c r="P495" t="s">
        <v>170</v>
      </c>
      <c r="Q495" t="s">
        <v>70</v>
      </c>
      <c r="R495" t="s">
        <v>165</v>
      </c>
      <c r="S495" t="s">
        <v>93</v>
      </c>
      <c r="T495" t="s">
        <v>57</v>
      </c>
      <c r="U495" t="s">
        <v>11830</v>
      </c>
      <c r="V495" t="s">
        <v>252</v>
      </c>
      <c r="W495" t="s">
        <v>42</v>
      </c>
      <c r="Y495" t="s">
        <v>42</v>
      </c>
      <c r="AM495" t="s">
        <v>43</v>
      </c>
    </row>
    <row r="496" spans="1:39" x14ac:dyDescent="0.25">
      <c r="A496">
        <v>2665</v>
      </c>
      <c r="B496" t="s">
        <v>7023</v>
      </c>
      <c r="C496" s="5">
        <v>42856</v>
      </c>
      <c r="D496" s="1">
        <v>0</v>
      </c>
      <c r="E496">
        <v>36</v>
      </c>
      <c r="F496" t="s">
        <v>46</v>
      </c>
      <c r="G496" t="s">
        <v>55</v>
      </c>
      <c r="H496" t="s">
        <v>341</v>
      </c>
      <c r="I496" t="s">
        <v>101</v>
      </c>
      <c r="J496" t="s">
        <v>57</v>
      </c>
      <c r="K496" t="s">
        <v>101</v>
      </c>
      <c r="L496" t="s">
        <v>101</v>
      </c>
      <c r="M496" t="s">
        <v>50</v>
      </c>
      <c r="O496" t="s">
        <v>11829</v>
      </c>
      <c r="P496" t="s">
        <v>59</v>
      </c>
      <c r="Q496" t="s">
        <v>411</v>
      </c>
      <c r="R496" t="s">
        <v>341</v>
      </c>
      <c r="S496" t="s">
        <v>101</v>
      </c>
      <c r="T496" t="s">
        <v>57</v>
      </c>
      <c r="U496" t="s">
        <v>11830</v>
      </c>
      <c r="V496" t="s">
        <v>1530</v>
      </c>
      <c r="Y496" t="s">
        <v>42</v>
      </c>
      <c r="AC496" t="s">
        <v>42</v>
      </c>
      <c r="AM496" t="s">
        <v>43</v>
      </c>
    </row>
    <row r="497" spans="1:39" x14ac:dyDescent="0.25">
      <c r="A497">
        <v>2666</v>
      </c>
      <c r="B497" t="s">
        <v>7024</v>
      </c>
      <c r="C497" s="5">
        <v>43019</v>
      </c>
      <c r="D497" s="1">
        <v>0</v>
      </c>
      <c r="E497">
        <v>28</v>
      </c>
      <c r="F497" t="s">
        <v>46</v>
      </c>
      <c r="G497" t="s">
        <v>106</v>
      </c>
      <c r="H497" t="s">
        <v>192</v>
      </c>
      <c r="I497" t="s">
        <v>82</v>
      </c>
      <c r="J497" t="s">
        <v>57</v>
      </c>
      <c r="K497" t="s">
        <v>192</v>
      </c>
      <c r="L497" t="s">
        <v>82</v>
      </c>
      <c r="M497" t="s">
        <v>34</v>
      </c>
      <c r="N497" t="s">
        <v>423</v>
      </c>
      <c r="O497" t="s">
        <v>11829</v>
      </c>
      <c r="P497" t="s">
        <v>59</v>
      </c>
      <c r="Q497" t="s">
        <v>34</v>
      </c>
      <c r="R497" t="s">
        <v>192</v>
      </c>
      <c r="S497" t="s">
        <v>82</v>
      </c>
      <c r="T497" t="s">
        <v>57</v>
      </c>
      <c r="U497" t="s">
        <v>11830</v>
      </c>
      <c r="V497" t="s">
        <v>7025</v>
      </c>
      <c r="W497" t="s">
        <v>42</v>
      </c>
      <c r="X497" t="s">
        <v>42</v>
      </c>
      <c r="AC497" t="s">
        <v>42</v>
      </c>
      <c r="AM497" t="s">
        <v>43</v>
      </c>
    </row>
    <row r="498" spans="1:39" x14ac:dyDescent="0.25">
      <c r="A498">
        <v>2685</v>
      </c>
      <c r="B498" t="s">
        <v>7063</v>
      </c>
      <c r="C498" s="5">
        <v>42918</v>
      </c>
      <c r="D498" s="1">
        <v>0</v>
      </c>
      <c r="E498">
        <v>39</v>
      </c>
      <c r="F498" t="s">
        <v>46</v>
      </c>
      <c r="G498" t="s">
        <v>106</v>
      </c>
      <c r="H498" t="s">
        <v>260</v>
      </c>
      <c r="I498" t="s">
        <v>49</v>
      </c>
      <c r="J498" t="s">
        <v>57</v>
      </c>
      <c r="K498" t="s">
        <v>260</v>
      </c>
      <c r="L498" t="s">
        <v>49</v>
      </c>
      <c r="M498" t="s">
        <v>70</v>
      </c>
      <c r="O498" t="s">
        <v>11829</v>
      </c>
      <c r="P498" t="s">
        <v>59</v>
      </c>
      <c r="Q498" t="s">
        <v>70</v>
      </c>
      <c r="R498" t="s">
        <v>260</v>
      </c>
      <c r="S498" t="s">
        <v>49</v>
      </c>
      <c r="T498" t="s">
        <v>57</v>
      </c>
      <c r="U498" t="s">
        <v>11830</v>
      </c>
      <c r="V498" t="s">
        <v>7064</v>
      </c>
      <c r="W498" t="s">
        <v>42</v>
      </c>
      <c r="Y498" t="s">
        <v>42</v>
      </c>
      <c r="Z498" t="s">
        <v>42</v>
      </c>
      <c r="AC498" t="s">
        <v>42</v>
      </c>
      <c r="AM498" t="s">
        <v>43</v>
      </c>
    </row>
    <row r="499" spans="1:39" x14ac:dyDescent="0.25">
      <c r="A499">
        <v>2688</v>
      </c>
      <c r="B499" t="s">
        <v>7068</v>
      </c>
      <c r="C499" s="5">
        <v>42787</v>
      </c>
      <c r="D499" s="1">
        <v>0</v>
      </c>
      <c r="E499">
        <v>28</v>
      </c>
      <c r="F499" t="s">
        <v>46</v>
      </c>
      <c r="G499" t="s">
        <v>47</v>
      </c>
      <c r="H499" t="s">
        <v>525</v>
      </c>
      <c r="I499" t="s">
        <v>93</v>
      </c>
      <c r="J499" t="s">
        <v>57</v>
      </c>
      <c r="K499" t="s">
        <v>525</v>
      </c>
      <c r="L499" t="s">
        <v>93</v>
      </c>
      <c r="M499" t="s">
        <v>34</v>
      </c>
      <c r="N499" t="s">
        <v>7070</v>
      </c>
      <c r="O499" t="s">
        <v>11829</v>
      </c>
      <c r="P499" t="s">
        <v>59</v>
      </c>
      <c r="Q499" t="s">
        <v>34</v>
      </c>
      <c r="R499" t="s">
        <v>525</v>
      </c>
      <c r="S499" t="s">
        <v>93</v>
      </c>
      <c r="T499" t="s">
        <v>57</v>
      </c>
      <c r="U499" t="s">
        <v>11830</v>
      </c>
      <c r="V499" t="s">
        <v>412</v>
      </c>
      <c r="Y499" t="s">
        <v>42</v>
      </c>
      <c r="AM499" t="s">
        <v>43</v>
      </c>
    </row>
    <row r="500" spans="1:39" x14ac:dyDescent="0.25">
      <c r="A500">
        <v>2699</v>
      </c>
      <c r="B500" t="s">
        <v>7094</v>
      </c>
      <c r="C500" s="5">
        <v>42988</v>
      </c>
      <c r="D500" s="1">
        <v>0</v>
      </c>
      <c r="E500">
        <v>37</v>
      </c>
      <c r="F500" t="s">
        <v>46</v>
      </c>
      <c r="G500" t="s">
        <v>55</v>
      </c>
      <c r="H500" t="s">
        <v>341</v>
      </c>
      <c r="I500" t="s">
        <v>101</v>
      </c>
      <c r="J500" t="s">
        <v>57</v>
      </c>
      <c r="K500" t="s">
        <v>341</v>
      </c>
      <c r="L500" t="s">
        <v>101</v>
      </c>
      <c r="M500" t="s">
        <v>70</v>
      </c>
      <c r="O500" t="s">
        <v>11829</v>
      </c>
      <c r="P500" t="s">
        <v>59</v>
      </c>
      <c r="Q500" t="s">
        <v>70</v>
      </c>
      <c r="R500" t="s">
        <v>341</v>
      </c>
      <c r="S500" t="s">
        <v>101</v>
      </c>
      <c r="T500" t="s">
        <v>57</v>
      </c>
      <c r="U500" t="s">
        <v>11830</v>
      </c>
      <c r="V500" t="s">
        <v>7095</v>
      </c>
      <c r="W500" t="s">
        <v>42</v>
      </c>
      <c r="AA500" t="s">
        <v>42</v>
      </c>
      <c r="AE500" t="s">
        <v>42</v>
      </c>
      <c r="AM500" t="s">
        <v>43</v>
      </c>
    </row>
    <row r="501" spans="1:39" x14ac:dyDescent="0.25">
      <c r="A501">
        <v>2711</v>
      </c>
      <c r="B501" t="s">
        <v>7116</v>
      </c>
      <c r="C501" s="5">
        <v>42981</v>
      </c>
      <c r="D501" s="1">
        <v>0</v>
      </c>
      <c r="E501">
        <v>39</v>
      </c>
      <c r="F501" t="s">
        <v>46</v>
      </c>
      <c r="G501" t="s">
        <v>55</v>
      </c>
      <c r="H501" t="s">
        <v>790</v>
      </c>
      <c r="I501" t="s">
        <v>82</v>
      </c>
      <c r="J501" t="s">
        <v>57</v>
      </c>
      <c r="K501" t="s">
        <v>790</v>
      </c>
      <c r="L501" t="s">
        <v>82</v>
      </c>
      <c r="M501" t="s">
        <v>70</v>
      </c>
      <c r="O501" t="s">
        <v>11829</v>
      </c>
      <c r="P501" t="s">
        <v>59</v>
      </c>
      <c r="Q501" t="s">
        <v>70</v>
      </c>
      <c r="R501" t="s">
        <v>790</v>
      </c>
      <c r="S501" t="s">
        <v>82</v>
      </c>
      <c r="T501" t="s">
        <v>57</v>
      </c>
      <c r="U501" t="s">
        <v>11830</v>
      </c>
      <c r="V501" t="s">
        <v>7117</v>
      </c>
      <c r="W501" t="s">
        <v>42</v>
      </c>
      <c r="AE501" t="s">
        <v>42</v>
      </c>
      <c r="AM501" t="s">
        <v>43</v>
      </c>
    </row>
    <row r="502" spans="1:39" x14ac:dyDescent="0.25">
      <c r="A502">
        <v>2713</v>
      </c>
      <c r="B502" t="s">
        <v>7120</v>
      </c>
      <c r="C502" s="5">
        <v>42758</v>
      </c>
      <c r="D502" s="1">
        <v>0</v>
      </c>
      <c r="E502">
        <v>51</v>
      </c>
      <c r="F502" t="s">
        <v>46</v>
      </c>
      <c r="G502" t="s">
        <v>55</v>
      </c>
      <c r="H502" t="s">
        <v>260</v>
      </c>
      <c r="I502" t="s">
        <v>49</v>
      </c>
      <c r="J502" t="s">
        <v>57</v>
      </c>
      <c r="K502" t="s">
        <v>146</v>
      </c>
      <c r="L502" t="s">
        <v>49</v>
      </c>
      <c r="M502" t="s">
        <v>50</v>
      </c>
      <c r="O502" t="s">
        <v>11829</v>
      </c>
      <c r="P502" t="s">
        <v>59</v>
      </c>
      <c r="Q502" t="s">
        <v>3482</v>
      </c>
      <c r="R502" t="s">
        <v>107</v>
      </c>
      <c r="S502" t="s">
        <v>49</v>
      </c>
      <c r="T502" t="s">
        <v>57</v>
      </c>
      <c r="U502" t="s">
        <v>11830</v>
      </c>
      <c r="V502" t="s">
        <v>3952</v>
      </c>
      <c r="W502" t="s">
        <v>42</v>
      </c>
      <c r="Y502" t="s">
        <v>42</v>
      </c>
      <c r="Z502" t="s">
        <v>42</v>
      </c>
      <c r="AC502" t="s">
        <v>42</v>
      </c>
      <c r="AM502" t="s">
        <v>43</v>
      </c>
    </row>
    <row r="503" spans="1:39" x14ac:dyDescent="0.25">
      <c r="A503">
        <v>2715</v>
      </c>
      <c r="B503" t="s">
        <v>7125</v>
      </c>
      <c r="C503" s="5">
        <v>42968</v>
      </c>
      <c r="D503" s="1">
        <v>0</v>
      </c>
      <c r="E503">
        <v>41</v>
      </c>
      <c r="F503" t="s">
        <v>46</v>
      </c>
      <c r="G503" t="s">
        <v>55</v>
      </c>
      <c r="H503" t="s">
        <v>238</v>
      </c>
      <c r="I503" t="s">
        <v>93</v>
      </c>
      <c r="J503" t="s">
        <v>57</v>
      </c>
      <c r="K503" t="s">
        <v>238</v>
      </c>
      <c r="L503" t="s">
        <v>93</v>
      </c>
      <c r="M503" t="s">
        <v>50</v>
      </c>
      <c r="O503" t="s">
        <v>11833</v>
      </c>
      <c r="P503" t="s">
        <v>3210</v>
      </c>
      <c r="Q503" t="s">
        <v>70</v>
      </c>
      <c r="R503" t="s">
        <v>238</v>
      </c>
      <c r="S503" t="s">
        <v>93</v>
      </c>
      <c r="T503" t="s">
        <v>57</v>
      </c>
      <c r="U503" t="s">
        <v>11830</v>
      </c>
      <c r="V503" t="s">
        <v>7126</v>
      </c>
      <c r="W503" t="s">
        <v>42</v>
      </c>
      <c r="X503" t="s">
        <v>42</v>
      </c>
      <c r="Y503" t="s">
        <v>42</v>
      </c>
      <c r="AC503" t="s">
        <v>42</v>
      </c>
      <c r="AF503" t="s">
        <v>42</v>
      </c>
      <c r="AM503" t="s">
        <v>43</v>
      </c>
    </row>
    <row r="504" spans="1:39" x14ac:dyDescent="0.25">
      <c r="A504">
        <v>2720</v>
      </c>
      <c r="B504" t="s">
        <v>7134</v>
      </c>
      <c r="C504" s="5">
        <v>43055</v>
      </c>
      <c r="D504" s="1">
        <v>0</v>
      </c>
      <c r="E504">
        <v>30</v>
      </c>
      <c r="F504" t="s">
        <v>54</v>
      </c>
      <c r="G504" t="s">
        <v>106</v>
      </c>
      <c r="H504" t="s">
        <v>208</v>
      </c>
      <c r="I504" t="s">
        <v>93</v>
      </c>
      <c r="J504" t="s">
        <v>57</v>
      </c>
      <c r="K504" t="s">
        <v>208</v>
      </c>
      <c r="L504" t="s">
        <v>93</v>
      </c>
      <c r="M504" t="s">
        <v>70</v>
      </c>
      <c r="O504" t="s">
        <v>11829</v>
      </c>
      <c r="P504" t="s">
        <v>59</v>
      </c>
      <c r="Q504" t="s">
        <v>70</v>
      </c>
      <c r="R504" t="s">
        <v>208</v>
      </c>
      <c r="S504" t="s">
        <v>93</v>
      </c>
      <c r="T504" t="s">
        <v>57</v>
      </c>
      <c r="U504" t="s">
        <v>11830</v>
      </c>
      <c r="V504" t="s">
        <v>2880</v>
      </c>
      <c r="X504" t="s">
        <v>42</v>
      </c>
      <c r="Y504" t="s">
        <v>42</v>
      </c>
      <c r="AC504" t="s">
        <v>42</v>
      </c>
      <c r="AM504" t="s">
        <v>43</v>
      </c>
    </row>
    <row r="505" spans="1:39" x14ac:dyDescent="0.25">
      <c r="A505">
        <v>2729</v>
      </c>
      <c r="B505" t="s">
        <v>7150</v>
      </c>
      <c r="C505" s="5">
        <v>42736</v>
      </c>
      <c r="D505" s="1">
        <v>0</v>
      </c>
      <c r="E505">
        <v>35</v>
      </c>
      <c r="F505" t="s">
        <v>54</v>
      </c>
      <c r="G505" t="s">
        <v>55</v>
      </c>
      <c r="H505" t="s">
        <v>1022</v>
      </c>
      <c r="I505" t="s">
        <v>93</v>
      </c>
      <c r="J505" t="s">
        <v>57</v>
      </c>
      <c r="K505" t="s">
        <v>81</v>
      </c>
      <c r="L505" t="s">
        <v>82</v>
      </c>
      <c r="M505" t="s">
        <v>34</v>
      </c>
      <c r="N505" t="s">
        <v>280</v>
      </c>
      <c r="O505" t="s">
        <v>11829</v>
      </c>
      <c r="P505" t="s">
        <v>59</v>
      </c>
      <c r="Q505" t="s">
        <v>70</v>
      </c>
      <c r="R505" t="s">
        <v>81</v>
      </c>
      <c r="S505" t="s">
        <v>82</v>
      </c>
      <c r="T505" t="s">
        <v>57</v>
      </c>
      <c r="U505" t="s">
        <v>11830</v>
      </c>
      <c r="V505" t="s">
        <v>7152</v>
      </c>
      <c r="X505" t="s">
        <v>42</v>
      </c>
      <c r="Y505" t="s">
        <v>42</v>
      </c>
      <c r="Z505" t="s">
        <v>42</v>
      </c>
      <c r="AM505" t="s">
        <v>43</v>
      </c>
    </row>
    <row r="506" spans="1:39" x14ac:dyDescent="0.25">
      <c r="A506">
        <v>2733</v>
      </c>
      <c r="B506" t="s">
        <v>7159</v>
      </c>
      <c r="C506" s="5">
        <v>42962</v>
      </c>
      <c r="D506" s="1">
        <v>0</v>
      </c>
      <c r="E506">
        <v>44</v>
      </c>
      <c r="F506" t="s">
        <v>46</v>
      </c>
      <c r="G506" t="s">
        <v>55</v>
      </c>
      <c r="H506" t="s">
        <v>541</v>
      </c>
      <c r="I506" t="s">
        <v>137</v>
      </c>
      <c r="J506" t="s">
        <v>57</v>
      </c>
      <c r="K506" t="s">
        <v>541</v>
      </c>
      <c r="L506" t="s">
        <v>137</v>
      </c>
      <c r="M506" t="s">
        <v>70</v>
      </c>
      <c r="O506" t="s">
        <v>11829</v>
      </c>
      <c r="P506" t="s">
        <v>59</v>
      </c>
      <c r="Q506" t="s">
        <v>70</v>
      </c>
      <c r="R506" t="s">
        <v>541</v>
      </c>
      <c r="S506" t="s">
        <v>137</v>
      </c>
      <c r="T506" t="s">
        <v>57</v>
      </c>
      <c r="U506" t="s">
        <v>11830</v>
      </c>
      <c r="V506" t="s">
        <v>2232</v>
      </c>
      <c r="X506" t="s">
        <v>42</v>
      </c>
      <c r="Y506" t="s">
        <v>42</v>
      </c>
      <c r="AC506" t="s">
        <v>42</v>
      </c>
      <c r="AM506" t="s">
        <v>43</v>
      </c>
    </row>
    <row r="507" spans="1:39" x14ac:dyDescent="0.25">
      <c r="A507">
        <v>2745</v>
      </c>
      <c r="B507" t="s">
        <v>7181</v>
      </c>
      <c r="C507" s="5">
        <v>42932</v>
      </c>
      <c r="D507" s="1">
        <v>0</v>
      </c>
      <c r="E507">
        <v>29</v>
      </c>
      <c r="F507" t="s">
        <v>46</v>
      </c>
      <c r="G507" t="s">
        <v>55</v>
      </c>
      <c r="H507" t="s">
        <v>1213</v>
      </c>
      <c r="I507" t="s">
        <v>142</v>
      </c>
      <c r="J507" t="s">
        <v>57</v>
      </c>
      <c r="K507" t="s">
        <v>1213</v>
      </c>
      <c r="L507" t="s">
        <v>142</v>
      </c>
      <c r="M507" t="s">
        <v>34</v>
      </c>
      <c r="N507" t="s">
        <v>7182</v>
      </c>
      <c r="O507" t="s">
        <v>11831</v>
      </c>
      <c r="P507" t="s">
        <v>170</v>
      </c>
      <c r="Q507" t="s">
        <v>70</v>
      </c>
      <c r="R507" t="s">
        <v>1213</v>
      </c>
      <c r="S507" t="s">
        <v>142</v>
      </c>
      <c r="T507" t="s">
        <v>57</v>
      </c>
      <c r="U507" t="s">
        <v>11830</v>
      </c>
      <c r="V507" t="s">
        <v>7183</v>
      </c>
      <c r="W507" t="s">
        <v>42</v>
      </c>
      <c r="AK507" t="s">
        <v>2682</v>
      </c>
      <c r="AM507" t="s">
        <v>43</v>
      </c>
    </row>
    <row r="508" spans="1:39" x14ac:dyDescent="0.25">
      <c r="A508">
        <v>2746</v>
      </c>
      <c r="B508" t="s">
        <v>7184</v>
      </c>
      <c r="C508" s="5">
        <v>42951</v>
      </c>
      <c r="D508" s="1">
        <v>0</v>
      </c>
      <c r="E508">
        <v>32</v>
      </c>
      <c r="F508" t="s">
        <v>46</v>
      </c>
      <c r="G508" t="s">
        <v>55</v>
      </c>
      <c r="H508" t="s">
        <v>250</v>
      </c>
      <c r="I508" t="s">
        <v>251</v>
      </c>
      <c r="J508" t="s">
        <v>57</v>
      </c>
      <c r="K508" t="s">
        <v>520</v>
      </c>
      <c r="L508" t="s">
        <v>82</v>
      </c>
      <c r="M508" t="s">
        <v>34</v>
      </c>
      <c r="N508" t="s">
        <v>7185</v>
      </c>
      <c r="O508" t="s">
        <v>11829</v>
      </c>
      <c r="P508" t="s">
        <v>59</v>
      </c>
      <c r="Q508" t="s">
        <v>287</v>
      </c>
      <c r="R508" t="s">
        <v>520</v>
      </c>
      <c r="S508" t="s">
        <v>82</v>
      </c>
      <c r="T508" t="s">
        <v>57</v>
      </c>
      <c r="U508" t="s">
        <v>11830</v>
      </c>
      <c r="V508" t="s">
        <v>412</v>
      </c>
      <c r="Y508" t="s">
        <v>42</v>
      </c>
      <c r="AM508" t="s">
        <v>43</v>
      </c>
    </row>
    <row r="509" spans="1:39" x14ac:dyDescent="0.25">
      <c r="A509">
        <v>2749</v>
      </c>
      <c r="B509" t="s">
        <v>7190</v>
      </c>
      <c r="C509" s="5">
        <v>42827</v>
      </c>
      <c r="D509" s="1">
        <v>0</v>
      </c>
      <c r="E509">
        <v>41</v>
      </c>
      <c r="F509" t="s">
        <v>54</v>
      </c>
      <c r="G509" t="s">
        <v>74</v>
      </c>
      <c r="H509" t="s">
        <v>238</v>
      </c>
      <c r="I509" t="s">
        <v>93</v>
      </c>
      <c r="J509" t="s">
        <v>57</v>
      </c>
      <c r="K509" t="s">
        <v>238</v>
      </c>
      <c r="L509" t="s">
        <v>93</v>
      </c>
      <c r="M509" t="s">
        <v>70</v>
      </c>
      <c r="O509" t="s">
        <v>11831</v>
      </c>
      <c r="P509" t="s">
        <v>1908</v>
      </c>
      <c r="Q509" t="s">
        <v>70</v>
      </c>
      <c r="R509" t="s">
        <v>238</v>
      </c>
      <c r="S509" t="s">
        <v>93</v>
      </c>
      <c r="T509" t="s">
        <v>57</v>
      </c>
      <c r="U509" t="s">
        <v>11832</v>
      </c>
      <c r="V509" t="s">
        <v>7191</v>
      </c>
      <c r="AE509" t="s">
        <v>42</v>
      </c>
      <c r="AM509" t="s">
        <v>43</v>
      </c>
    </row>
    <row r="510" spans="1:39" x14ac:dyDescent="0.25">
      <c r="A510">
        <v>2753</v>
      </c>
      <c r="B510" t="s">
        <v>7198</v>
      </c>
      <c r="C510" s="5">
        <v>42785</v>
      </c>
      <c r="D510" s="1">
        <v>0</v>
      </c>
      <c r="E510">
        <v>43</v>
      </c>
      <c r="F510" t="s">
        <v>46</v>
      </c>
      <c r="G510" t="s">
        <v>55</v>
      </c>
      <c r="H510" t="s">
        <v>81</v>
      </c>
      <c r="I510" t="s">
        <v>82</v>
      </c>
      <c r="J510" t="s">
        <v>57</v>
      </c>
      <c r="K510" t="s">
        <v>81</v>
      </c>
      <c r="L510" t="s">
        <v>82</v>
      </c>
      <c r="M510" t="s">
        <v>70</v>
      </c>
      <c r="O510" t="s">
        <v>11829</v>
      </c>
      <c r="P510" t="s">
        <v>456</v>
      </c>
      <c r="Q510" t="s">
        <v>70</v>
      </c>
      <c r="R510" t="s">
        <v>81</v>
      </c>
      <c r="S510" t="s">
        <v>82</v>
      </c>
      <c r="T510" t="s">
        <v>57</v>
      </c>
      <c r="U510" t="s">
        <v>11830</v>
      </c>
      <c r="V510" t="s">
        <v>7199</v>
      </c>
      <c r="W510" t="s">
        <v>42</v>
      </c>
      <c r="AE510" t="s">
        <v>42</v>
      </c>
      <c r="AM510" t="s">
        <v>43</v>
      </c>
    </row>
    <row r="511" spans="1:39" x14ac:dyDescent="0.25">
      <c r="A511">
        <v>2756</v>
      </c>
      <c r="B511" t="s">
        <v>7203</v>
      </c>
      <c r="C511" s="5">
        <v>42934</v>
      </c>
      <c r="D511" s="1">
        <v>0</v>
      </c>
      <c r="E511">
        <v>47</v>
      </c>
      <c r="F511" t="s">
        <v>46</v>
      </c>
      <c r="G511" t="s">
        <v>106</v>
      </c>
      <c r="H511" t="s">
        <v>82</v>
      </c>
      <c r="I511" t="s">
        <v>82</v>
      </c>
      <c r="J511" t="s">
        <v>57</v>
      </c>
      <c r="K511" t="s">
        <v>82</v>
      </c>
      <c r="L511" t="s">
        <v>82</v>
      </c>
      <c r="M511" t="s">
        <v>70</v>
      </c>
      <c r="O511" t="s">
        <v>11829</v>
      </c>
      <c r="P511" t="s">
        <v>166</v>
      </c>
      <c r="Q511" t="s">
        <v>70</v>
      </c>
      <c r="R511" t="s">
        <v>82</v>
      </c>
      <c r="S511" t="s">
        <v>82</v>
      </c>
      <c r="T511" t="s">
        <v>57</v>
      </c>
      <c r="U511" t="s">
        <v>11830</v>
      </c>
      <c r="V511" t="s">
        <v>412</v>
      </c>
      <c r="Y511" t="s">
        <v>42</v>
      </c>
      <c r="AM511" t="s">
        <v>43</v>
      </c>
    </row>
    <row r="512" spans="1:39" x14ac:dyDescent="0.25">
      <c r="A512">
        <v>2769</v>
      </c>
      <c r="B512" t="s">
        <v>7228</v>
      </c>
      <c r="C512" s="5">
        <v>42832</v>
      </c>
      <c r="D512" s="1">
        <v>0</v>
      </c>
      <c r="E512">
        <v>37</v>
      </c>
      <c r="F512" t="s">
        <v>46</v>
      </c>
      <c r="G512" t="s">
        <v>55</v>
      </c>
      <c r="H512" t="s">
        <v>341</v>
      </c>
      <c r="I512" t="s">
        <v>101</v>
      </c>
      <c r="J512" t="s">
        <v>57</v>
      </c>
      <c r="K512" t="s">
        <v>341</v>
      </c>
      <c r="L512" t="s">
        <v>101</v>
      </c>
      <c r="M512" t="s">
        <v>70</v>
      </c>
      <c r="O512" t="s">
        <v>11831</v>
      </c>
      <c r="P512" t="s">
        <v>7229</v>
      </c>
      <c r="Q512" t="s">
        <v>70</v>
      </c>
      <c r="R512" t="s">
        <v>341</v>
      </c>
      <c r="S512" t="s">
        <v>101</v>
      </c>
      <c r="T512" t="s">
        <v>57</v>
      </c>
      <c r="U512" t="s">
        <v>11830</v>
      </c>
      <c r="V512" t="s">
        <v>7230</v>
      </c>
      <c r="AA512" t="s">
        <v>42</v>
      </c>
      <c r="AE512" t="s">
        <v>42</v>
      </c>
      <c r="AJ512" t="s">
        <v>42</v>
      </c>
      <c r="AK512" t="s">
        <v>1528</v>
      </c>
      <c r="AM512" t="s">
        <v>43</v>
      </c>
    </row>
    <row r="513" spans="1:39" x14ac:dyDescent="0.25">
      <c r="A513">
        <v>2770</v>
      </c>
      <c r="B513" t="s">
        <v>7231</v>
      </c>
      <c r="C513" s="5">
        <v>42917</v>
      </c>
      <c r="D513" s="1">
        <v>0</v>
      </c>
      <c r="E513">
        <v>33</v>
      </c>
      <c r="F513" t="s">
        <v>46</v>
      </c>
      <c r="G513" t="s">
        <v>55</v>
      </c>
      <c r="H513" t="s">
        <v>624</v>
      </c>
      <c r="I513" t="s">
        <v>93</v>
      </c>
      <c r="J513" t="s">
        <v>57</v>
      </c>
      <c r="K513" t="s">
        <v>624</v>
      </c>
      <c r="L513" t="s">
        <v>93</v>
      </c>
      <c r="M513" t="s">
        <v>70</v>
      </c>
      <c r="O513" t="s">
        <v>11829</v>
      </c>
      <c r="P513" t="s">
        <v>59</v>
      </c>
      <c r="Q513" t="s">
        <v>70</v>
      </c>
      <c r="R513" t="s">
        <v>624</v>
      </c>
      <c r="S513" t="s">
        <v>93</v>
      </c>
      <c r="T513" t="s">
        <v>57</v>
      </c>
      <c r="U513" t="s">
        <v>11830</v>
      </c>
      <c r="V513" t="s">
        <v>825</v>
      </c>
      <c r="W513" t="s">
        <v>42</v>
      </c>
      <c r="Y513" t="s">
        <v>42</v>
      </c>
      <c r="AM513" t="s">
        <v>43</v>
      </c>
    </row>
    <row r="514" spans="1:39" x14ac:dyDescent="0.25">
      <c r="A514">
        <v>2778</v>
      </c>
      <c r="B514" t="s">
        <v>7244</v>
      </c>
      <c r="C514" s="5">
        <v>42760</v>
      </c>
      <c r="D514" s="1">
        <v>0</v>
      </c>
      <c r="E514">
        <v>40</v>
      </c>
      <c r="F514" t="s">
        <v>46</v>
      </c>
      <c r="G514" t="s">
        <v>55</v>
      </c>
      <c r="H514" t="s">
        <v>1740</v>
      </c>
      <c r="I514" t="s">
        <v>142</v>
      </c>
      <c r="J514" t="s">
        <v>57</v>
      </c>
      <c r="K514" t="s">
        <v>341</v>
      </c>
      <c r="L514" t="s">
        <v>101</v>
      </c>
      <c r="M514" t="s">
        <v>50</v>
      </c>
      <c r="O514" t="s">
        <v>11829</v>
      </c>
      <c r="P514" t="s">
        <v>59</v>
      </c>
      <c r="Q514" t="s">
        <v>70</v>
      </c>
      <c r="R514" t="s">
        <v>1740</v>
      </c>
      <c r="S514" t="s">
        <v>142</v>
      </c>
      <c r="T514" t="s">
        <v>57</v>
      </c>
      <c r="U514" t="s">
        <v>11830</v>
      </c>
      <c r="V514" t="s">
        <v>4641</v>
      </c>
      <c r="Y514" t="s">
        <v>42</v>
      </c>
      <c r="AA514" t="s">
        <v>42</v>
      </c>
      <c r="AM514" t="s">
        <v>43</v>
      </c>
    </row>
    <row r="515" spans="1:39" x14ac:dyDescent="0.25">
      <c r="A515">
        <v>2783</v>
      </c>
      <c r="B515" t="s">
        <v>7255</v>
      </c>
      <c r="C515" s="5">
        <v>42866</v>
      </c>
      <c r="D515" s="1">
        <v>0</v>
      </c>
      <c r="E515">
        <v>24</v>
      </c>
      <c r="F515" t="s">
        <v>46</v>
      </c>
      <c r="G515" t="s">
        <v>55</v>
      </c>
      <c r="H515" t="s">
        <v>201</v>
      </c>
      <c r="I515" t="s">
        <v>202</v>
      </c>
      <c r="J515" t="s">
        <v>57</v>
      </c>
      <c r="K515" t="s">
        <v>201</v>
      </c>
      <c r="L515" t="s">
        <v>202</v>
      </c>
      <c r="M515" t="s">
        <v>70</v>
      </c>
      <c r="O515" t="s">
        <v>11829</v>
      </c>
      <c r="P515" t="s">
        <v>59</v>
      </c>
      <c r="Q515" t="s">
        <v>411</v>
      </c>
      <c r="R515" t="s">
        <v>201</v>
      </c>
      <c r="S515" t="s">
        <v>202</v>
      </c>
      <c r="T515" t="s">
        <v>57</v>
      </c>
      <c r="U515" t="s">
        <v>11830</v>
      </c>
      <c r="V515" t="s">
        <v>159</v>
      </c>
      <c r="W515" t="s">
        <v>42</v>
      </c>
      <c r="Y515" t="s">
        <v>42</v>
      </c>
      <c r="AM515" t="s">
        <v>43</v>
      </c>
    </row>
    <row r="516" spans="1:39" x14ac:dyDescent="0.25">
      <c r="A516">
        <v>2784</v>
      </c>
      <c r="B516" t="s">
        <v>7256</v>
      </c>
      <c r="C516" s="5">
        <v>42984</v>
      </c>
      <c r="D516" s="1">
        <v>0</v>
      </c>
      <c r="E516">
        <v>24</v>
      </c>
      <c r="F516" t="s">
        <v>46</v>
      </c>
      <c r="G516" t="s">
        <v>55</v>
      </c>
      <c r="H516" t="s">
        <v>469</v>
      </c>
      <c r="I516" t="s">
        <v>202</v>
      </c>
      <c r="J516" t="s">
        <v>57</v>
      </c>
      <c r="K516" t="s">
        <v>469</v>
      </c>
      <c r="L516" t="s">
        <v>202</v>
      </c>
      <c r="M516" t="s">
        <v>70</v>
      </c>
      <c r="O516" t="s">
        <v>11829</v>
      </c>
      <c r="P516" t="s">
        <v>166</v>
      </c>
      <c r="Q516" t="s">
        <v>70</v>
      </c>
      <c r="R516" t="s">
        <v>469</v>
      </c>
      <c r="S516" t="s">
        <v>202</v>
      </c>
      <c r="T516" t="s">
        <v>57</v>
      </c>
      <c r="U516" t="s">
        <v>11830</v>
      </c>
      <c r="V516" t="s">
        <v>7257</v>
      </c>
      <c r="W516" t="s">
        <v>42</v>
      </c>
      <c r="Y516" t="s">
        <v>42</v>
      </c>
      <c r="AG516" t="s">
        <v>42</v>
      </c>
      <c r="AK516" t="s">
        <v>820</v>
      </c>
      <c r="AM516" t="s">
        <v>43</v>
      </c>
    </row>
    <row r="517" spans="1:39" x14ac:dyDescent="0.25">
      <c r="A517">
        <v>2785</v>
      </c>
      <c r="B517" t="s">
        <v>7258</v>
      </c>
      <c r="C517" s="5">
        <v>42884</v>
      </c>
      <c r="D517" s="1">
        <v>0</v>
      </c>
      <c r="E517">
        <v>66</v>
      </c>
      <c r="F517" t="s">
        <v>46</v>
      </c>
      <c r="G517" t="s">
        <v>55</v>
      </c>
      <c r="H517" t="s">
        <v>664</v>
      </c>
      <c r="I517" t="s">
        <v>82</v>
      </c>
      <c r="J517" t="s">
        <v>57</v>
      </c>
      <c r="K517" t="s">
        <v>664</v>
      </c>
      <c r="L517" t="s">
        <v>82</v>
      </c>
      <c r="M517" t="s">
        <v>70</v>
      </c>
      <c r="O517" t="s">
        <v>11829</v>
      </c>
      <c r="P517" t="s">
        <v>59</v>
      </c>
      <c r="Q517" t="s">
        <v>70</v>
      </c>
      <c r="R517" t="s">
        <v>664</v>
      </c>
      <c r="S517" t="s">
        <v>82</v>
      </c>
      <c r="T517" t="s">
        <v>57</v>
      </c>
      <c r="U517" t="s">
        <v>11830</v>
      </c>
      <c r="V517" t="s">
        <v>825</v>
      </c>
      <c r="W517" t="s">
        <v>42</v>
      </c>
      <c r="Y517" t="s">
        <v>42</v>
      </c>
      <c r="AM517" t="s">
        <v>43</v>
      </c>
    </row>
    <row r="518" spans="1:39" x14ac:dyDescent="0.25">
      <c r="A518">
        <v>2791</v>
      </c>
      <c r="B518" t="s">
        <v>7271</v>
      </c>
      <c r="C518" s="5">
        <v>43092</v>
      </c>
      <c r="D518" s="1">
        <v>0</v>
      </c>
      <c r="E518">
        <v>34</v>
      </c>
      <c r="F518" t="s">
        <v>46</v>
      </c>
      <c r="G518" t="s">
        <v>47</v>
      </c>
      <c r="H518" t="s">
        <v>260</v>
      </c>
      <c r="I518" t="s">
        <v>49</v>
      </c>
      <c r="J518" t="s">
        <v>57</v>
      </c>
      <c r="K518" t="s">
        <v>146</v>
      </c>
      <c r="L518" t="s">
        <v>49</v>
      </c>
      <c r="M518" t="s">
        <v>50</v>
      </c>
      <c r="O518" t="s">
        <v>11829</v>
      </c>
      <c r="P518" t="s">
        <v>456</v>
      </c>
      <c r="Q518" t="s">
        <v>975</v>
      </c>
      <c r="R518" t="s">
        <v>260</v>
      </c>
      <c r="S518" t="s">
        <v>49</v>
      </c>
      <c r="T518" t="s">
        <v>57</v>
      </c>
      <c r="U518" t="s">
        <v>11830</v>
      </c>
      <c r="V518" t="s">
        <v>7272</v>
      </c>
      <c r="X518" t="s">
        <v>42</v>
      </c>
      <c r="Y518" t="s">
        <v>42</v>
      </c>
      <c r="AC518" t="s">
        <v>42</v>
      </c>
      <c r="AM518" t="s">
        <v>43</v>
      </c>
    </row>
    <row r="519" spans="1:39" x14ac:dyDescent="0.25">
      <c r="A519">
        <v>2793</v>
      </c>
      <c r="B519" t="s">
        <v>7275</v>
      </c>
      <c r="C519" s="5">
        <v>43005</v>
      </c>
      <c r="D519" s="1">
        <v>0</v>
      </c>
      <c r="E519">
        <v>32</v>
      </c>
      <c r="F519" t="s">
        <v>46</v>
      </c>
      <c r="G519" t="s">
        <v>55</v>
      </c>
      <c r="H519" t="s">
        <v>146</v>
      </c>
      <c r="I519" t="s">
        <v>49</v>
      </c>
      <c r="J519" t="s">
        <v>57</v>
      </c>
      <c r="K519" t="s">
        <v>146</v>
      </c>
      <c r="L519" t="s">
        <v>49</v>
      </c>
      <c r="M519" t="s">
        <v>70</v>
      </c>
      <c r="O519" t="s">
        <v>11829</v>
      </c>
      <c r="P519" t="s">
        <v>59</v>
      </c>
      <c r="Q519" t="s">
        <v>70</v>
      </c>
      <c r="R519" t="s">
        <v>146</v>
      </c>
      <c r="S519" t="s">
        <v>49</v>
      </c>
      <c r="T519" t="s">
        <v>57</v>
      </c>
      <c r="U519" t="s">
        <v>11830</v>
      </c>
      <c r="V519" t="s">
        <v>1571</v>
      </c>
      <c r="Y519" t="s">
        <v>42</v>
      </c>
      <c r="AE519" t="s">
        <v>42</v>
      </c>
      <c r="AM519" t="s">
        <v>43</v>
      </c>
    </row>
    <row r="520" spans="1:39" x14ac:dyDescent="0.25">
      <c r="A520">
        <v>2798</v>
      </c>
      <c r="B520" t="s">
        <v>7283</v>
      </c>
      <c r="C520" s="5">
        <v>42922</v>
      </c>
      <c r="D520" s="1">
        <v>0</v>
      </c>
      <c r="E520">
        <v>22</v>
      </c>
      <c r="F520" t="s">
        <v>54</v>
      </c>
      <c r="G520" t="s">
        <v>55</v>
      </c>
      <c r="H520" t="s">
        <v>357</v>
      </c>
      <c r="I520" t="s">
        <v>93</v>
      </c>
      <c r="J520" t="s">
        <v>57</v>
      </c>
      <c r="K520" t="s">
        <v>357</v>
      </c>
      <c r="L520" t="s">
        <v>93</v>
      </c>
      <c r="M520" t="s">
        <v>70</v>
      </c>
      <c r="O520" t="s">
        <v>11829</v>
      </c>
      <c r="P520" t="s">
        <v>59</v>
      </c>
      <c r="Q520" t="s">
        <v>70</v>
      </c>
      <c r="R520" t="s">
        <v>357</v>
      </c>
      <c r="S520" t="s">
        <v>93</v>
      </c>
      <c r="T520" t="s">
        <v>57</v>
      </c>
      <c r="U520" t="s">
        <v>11830</v>
      </c>
      <c r="V520" t="s">
        <v>4734</v>
      </c>
      <c r="Y520" t="s">
        <v>42</v>
      </c>
      <c r="Z520" t="s">
        <v>42</v>
      </c>
      <c r="AM520" t="s">
        <v>43</v>
      </c>
    </row>
    <row r="521" spans="1:39" x14ac:dyDescent="0.25">
      <c r="A521">
        <v>2799</v>
      </c>
      <c r="B521" t="s">
        <v>7284</v>
      </c>
      <c r="C521" s="5">
        <v>42914</v>
      </c>
      <c r="D521" s="1">
        <v>0</v>
      </c>
      <c r="E521">
        <v>47</v>
      </c>
      <c r="F521" t="s">
        <v>46</v>
      </c>
      <c r="G521" t="s">
        <v>55</v>
      </c>
      <c r="H521" t="s">
        <v>668</v>
      </c>
      <c r="I521" t="s">
        <v>202</v>
      </c>
      <c r="J521" t="s">
        <v>57</v>
      </c>
      <c r="K521" t="s">
        <v>668</v>
      </c>
      <c r="L521" t="s">
        <v>202</v>
      </c>
      <c r="M521" t="s">
        <v>70</v>
      </c>
      <c r="O521" t="s">
        <v>11829</v>
      </c>
      <c r="P521" t="s">
        <v>166</v>
      </c>
      <c r="Q521" t="s">
        <v>70</v>
      </c>
      <c r="R521" t="s">
        <v>668</v>
      </c>
      <c r="S521" t="s">
        <v>202</v>
      </c>
      <c r="T521" t="s">
        <v>57</v>
      </c>
      <c r="U521" t="s">
        <v>11830</v>
      </c>
      <c r="V521" t="s">
        <v>412</v>
      </c>
      <c r="Y521" t="s">
        <v>42</v>
      </c>
      <c r="AM521" t="s">
        <v>43</v>
      </c>
    </row>
    <row r="522" spans="1:39" x14ac:dyDescent="0.25">
      <c r="A522">
        <v>2806</v>
      </c>
      <c r="B522" t="s">
        <v>7300</v>
      </c>
      <c r="C522" s="5">
        <v>42929</v>
      </c>
      <c r="D522" s="1">
        <v>0</v>
      </c>
      <c r="E522">
        <v>44</v>
      </c>
      <c r="F522" t="s">
        <v>46</v>
      </c>
      <c r="G522" t="s">
        <v>55</v>
      </c>
      <c r="H522" t="s">
        <v>3638</v>
      </c>
      <c r="I522" t="s">
        <v>93</v>
      </c>
      <c r="J522" t="s">
        <v>57</v>
      </c>
      <c r="K522" t="s">
        <v>3638</v>
      </c>
      <c r="L522" t="s">
        <v>93</v>
      </c>
      <c r="M522" t="s">
        <v>70</v>
      </c>
      <c r="O522" t="s">
        <v>11829</v>
      </c>
      <c r="P522" t="s">
        <v>166</v>
      </c>
      <c r="Q522" t="s">
        <v>70</v>
      </c>
      <c r="R522" t="s">
        <v>3638</v>
      </c>
      <c r="S522" t="s">
        <v>93</v>
      </c>
      <c r="T522" t="s">
        <v>57</v>
      </c>
      <c r="U522" t="s">
        <v>11830</v>
      </c>
      <c r="V522" t="s">
        <v>7301</v>
      </c>
      <c r="X522" t="s">
        <v>42</v>
      </c>
      <c r="AA522" t="s">
        <v>42</v>
      </c>
      <c r="AM522" t="s">
        <v>43</v>
      </c>
    </row>
    <row r="523" spans="1:39" x14ac:dyDescent="0.25">
      <c r="A523">
        <v>2810</v>
      </c>
      <c r="B523" t="s">
        <v>7309</v>
      </c>
      <c r="C523" s="5">
        <v>42859</v>
      </c>
      <c r="D523" s="1">
        <v>0</v>
      </c>
      <c r="E523">
        <v>41</v>
      </c>
      <c r="F523" t="s">
        <v>46</v>
      </c>
      <c r="G523" t="s">
        <v>55</v>
      </c>
      <c r="H523" t="s">
        <v>92</v>
      </c>
      <c r="I523" t="s">
        <v>93</v>
      </c>
      <c r="J523" t="s">
        <v>57</v>
      </c>
      <c r="K523" t="s">
        <v>92</v>
      </c>
      <c r="L523" t="s">
        <v>93</v>
      </c>
      <c r="M523" t="s">
        <v>70</v>
      </c>
      <c r="O523" t="s">
        <v>11829</v>
      </c>
      <c r="P523" t="s">
        <v>59</v>
      </c>
      <c r="Q523" t="s">
        <v>70</v>
      </c>
      <c r="R523" t="s">
        <v>92</v>
      </c>
      <c r="S523" t="s">
        <v>93</v>
      </c>
      <c r="T523" t="s">
        <v>57</v>
      </c>
      <c r="U523" t="s">
        <v>11830</v>
      </c>
      <c r="V523" t="s">
        <v>7310</v>
      </c>
      <c r="W523" t="s">
        <v>42</v>
      </c>
      <c r="X523" t="s">
        <v>42</v>
      </c>
      <c r="Y523" t="s">
        <v>42</v>
      </c>
      <c r="AF523" t="s">
        <v>42</v>
      </c>
      <c r="AM523" t="s">
        <v>43</v>
      </c>
    </row>
    <row r="524" spans="1:39" x14ac:dyDescent="0.25">
      <c r="A524">
        <v>2814</v>
      </c>
      <c r="B524" t="s">
        <v>7323</v>
      </c>
      <c r="C524" s="5">
        <v>42748</v>
      </c>
      <c r="D524" s="1">
        <v>0</v>
      </c>
      <c r="E524">
        <v>44</v>
      </c>
      <c r="F524" t="s">
        <v>46</v>
      </c>
      <c r="G524" t="s">
        <v>55</v>
      </c>
      <c r="H524" t="s">
        <v>165</v>
      </c>
      <c r="I524" t="s">
        <v>93</v>
      </c>
      <c r="J524" t="s">
        <v>57</v>
      </c>
      <c r="K524" t="s">
        <v>165</v>
      </c>
      <c r="L524" t="s">
        <v>93</v>
      </c>
      <c r="M524" t="s">
        <v>70</v>
      </c>
      <c r="O524" t="s">
        <v>11829</v>
      </c>
      <c r="P524" t="s">
        <v>59</v>
      </c>
      <c r="Q524" t="s">
        <v>3482</v>
      </c>
      <c r="R524" t="s">
        <v>165</v>
      </c>
      <c r="S524" t="s">
        <v>93</v>
      </c>
      <c r="T524" t="s">
        <v>57</v>
      </c>
      <c r="U524" t="s">
        <v>11830</v>
      </c>
      <c r="V524" t="s">
        <v>7324</v>
      </c>
      <c r="W524" t="s">
        <v>42</v>
      </c>
      <c r="Y524" t="s">
        <v>42</v>
      </c>
      <c r="AA524" t="s">
        <v>42</v>
      </c>
      <c r="AE524" t="s">
        <v>42</v>
      </c>
      <c r="AM524" t="s">
        <v>43</v>
      </c>
    </row>
    <row r="525" spans="1:39" x14ac:dyDescent="0.25">
      <c r="A525">
        <v>2819</v>
      </c>
      <c r="B525" t="s">
        <v>7334</v>
      </c>
      <c r="C525" s="5">
        <v>42908</v>
      </c>
      <c r="D525" s="1">
        <v>0</v>
      </c>
      <c r="E525">
        <v>54</v>
      </c>
      <c r="F525" t="s">
        <v>54</v>
      </c>
      <c r="G525" t="s">
        <v>55</v>
      </c>
      <c r="H525" t="s">
        <v>178</v>
      </c>
      <c r="I525" t="s">
        <v>82</v>
      </c>
      <c r="J525" t="s">
        <v>57</v>
      </c>
      <c r="K525" t="s">
        <v>178</v>
      </c>
      <c r="L525" t="s">
        <v>82</v>
      </c>
      <c r="M525" t="s">
        <v>70</v>
      </c>
      <c r="O525" t="s">
        <v>11829</v>
      </c>
      <c r="P525" t="s">
        <v>59</v>
      </c>
      <c r="Q525" t="s">
        <v>70</v>
      </c>
      <c r="R525" t="s">
        <v>178</v>
      </c>
      <c r="S525" t="s">
        <v>82</v>
      </c>
      <c r="T525" t="s">
        <v>57</v>
      </c>
      <c r="U525" t="s">
        <v>11830</v>
      </c>
      <c r="V525" t="s">
        <v>7335</v>
      </c>
      <c r="W525" t="s">
        <v>42</v>
      </c>
      <c r="AM525" t="s">
        <v>43</v>
      </c>
    </row>
    <row r="526" spans="1:39" x14ac:dyDescent="0.25">
      <c r="A526">
        <v>2822</v>
      </c>
      <c r="B526" t="s">
        <v>7342</v>
      </c>
      <c r="C526" s="5">
        <v>42836</v>
      </c>
      <c r="D526" s="1">
        <v>0</v>
      </c>
      <c r="E526">
        <v>30</v>
      </c>
      <c r="F526" t="s">
        <v>46</v>
      </c>
      <c r="G526" t="s">
        <v>55</v>
      </c>
      <c r="H526" t="s">
        <v>201</v>
      </c>
      <c r="I526" t="s">
        <v>202</v>
      </c>
      <c r="J526" t="s">
        <v>57</v>
      </c>
      <c r="K526" t="s">
        <v>82</v>
      </c>
      <c r="L526" t="s">
        <v>82</v>
      </c>
      <c r="M526" t="s">
        <v>50</v>
      </c>
      <c r="O526" t="s">
        <v>11829</v>
      </c>
      <c r="P526" t="s">
        <v>59</v>
      </c>
      <c r="Q526" t="s">
        <v>70</v>
      </c>
      <c r="R526" t="s">
        <v>201</v>
      </c>
      <c r="S526" t="s">
        <v>202</v>
      </c>
      <c r="T526" t="s">
        <v>57</v>
      </c>
      <c r="U526" t="s">
        <v>11830</v>
      </c>
      <c r="V526" t="s">
        <v>338</v>
      </c>
      <c r="Y526" t="s">
        <v>42</v>
      </c>
      <c r="AC526" t="s">
        <v>42</v>
      </c>
      <c r="AM526" t="s">
        <v>43</v>
      </c>
    </row>
    <row r="527" spans="1:39" x14ac:dyDescent="0.25">
      <c r="A527">
        <v>2827</v>
      </c>
      <c r="B527" t="s">
        <v>7351</v>
      </c>
      <c r="C527" s="5">
        <v>42958</v>
      </c>
      <c r="D527" s="1">
        <v>0</v>
      </c>
      <c r="E527">
        <v>54</v>
      </c>
      <c r="F527" t="s">
        <v>46</v>
      </c>
      <c r="G527" t="s">
        <v>55</v>
      </c>
      <c r="H527" t="s">
        <v>362</v>
      </c>
      <c r="I527" t="s">
        <v>251</v>
      </c>
      <c r="J527" t="s">
        <v>57</v>
      </c>
      <c r="K527" t="s">
        <v>362</v>
      </c>
      <c r="L527" t="s">
        <v>251</v>
      </c>
      <c r="M527" t="s">
        <v>70</v>
      </c>
      <c r="O527" t="s">
        <v>11831</v>
      </c>
      <c r="P527" t="s">
        <v>350</v>
      </c>
      <c r="Q527" t="s">
        <v>70</v>
      </c>
      <c r="R527" t="s">
        <v>362</v>
      </c>
      <c r="S527" t="s">
        <v>251</v>
      </c>
      <c r="T527" t="s">
        <v>57</v>
      </c>
      <c r="U527" t="s">
        <v>11830</v>
      </c>
      <c r="V527" t="s">
        <v>7352</v>
      </c>
      <c r="X527" t="s">
        <v>42</v>
      </c>
      <c r="Y527" t="s">
        <v>42</v>
      </c>
      <c r="Z527" t="s">
        <v>42</v>
      </c>
      <c r="AM527" t="s">
        <v>43</v>
      </c>
    </row>
    <row r="528" spans="1:39" x14ac:dyDescent="0.25">
      <c r="A528">
        <v>2833</v>
      </c>
      <c r="B528" t="s">
        <v>7365</v>
      </c>
      <c r="C528" s="5">
        <v>42775</v>
      </c>
      <c r="D528" s="1">
        <v>0</v>
      </c>
      <c r="E528">
        <v>48</v>
      </c>
      <c r="F528" t="s">
        <v>54</v>
      </c>
      <c r="G528" t="s">
        <v>55</v>
      </c>
      <c r="H528" t="s">
        <v>513</v>
      </c>
      <c r="I528" t="s">
        <v>101</v>
      </c>
      <c r="J528" t="s">
        <v>57</v>
      </c>
      <c r="K528" t="s">
        <v>513</v>
      </c>
      <c r="L528" t="s">
        <v>101</v>
      </c>
      <c r="M528" t="s">
        <v>70</v>
      </c>
      <c r="O528" t="s">
        <v>11829</v>
      </c>
      <c r="P528" t="s">
        <v>456</v>
      </c>
      <c r="Q528" t="s">
        <v>70</v>
      </c>
      <c r="R528" t="s">
        <v>513</v>
      </c>
      <c r="S528" t="s">
        <v>101</v>
      </c>
      <c r="T528" t="s">
        <v>57</v>
      </c>
      <c r="U528" t="s">
        <v>11830</v>
      </c>
      <c r="V528" t="s">
        <v>7366</v>
      </c>
      <c r="W528" t="s">
        <v>42</v>
      </c>
      <c r="AC528" t="s">
        <v>42</v>
      </c>
      <c r="AM528" t="s">
        <v>43</v>
      </c>
    </row>
    <row r="529" spans="1:39" x14ac:dyDescent="0.25">
      <c r="A529">
        <v>2837</v>
      </c>
      <c r="B529" t="s">
        <v>7374</v>
      </c>
      <c r="C529" s="5">
        <v>42896</v>
      </c>
      <c r="D529" s="1">
        <v>0</v>
      </c>
      <c r="E529">
        <v>39</v>
      </c>
      <c r="F529" t="s">
        <v>46</v>
      </c>
      <c r="G529" t="s">
        <v>55</v>
      </c>
      <c r="H529" t="s">
        <v>793</v>
      </c>
      <c r="I529" t="s">
        <v>137</v>
      </c>
      <c r="J529" t="s">
        <v>57</v>
      </c>
      <c r="K529" t="s">
        <v>793</v>
      </c>
      <c r="L529" t="s">
        <v>137</v>
      </c>
      <c r="M529" t="s">
        <v>70</v>
      </c>
      <c r="O529" t="s">
        <v>11829</v>
      </c>
      <c r="P529" t="s">
        <v>59</v>
      </c>
      <c r="Q529" t="s">
        <v>70</v>
      </c>
      <c r="R529" t="s">
        <v>793</v>
      </c>
      <c r="S529" t="s">
        <v>137</v>
      </c>
      <c r="T529" t="s">
        <v>57</v>
      </c>
      <c r="U529" t="s">
        <v>11830</v>
      </c>
      <c r="V529" t="s">
        <v>412</v>
      </c>
      <c r="Y529" t="s">
        <v>42</v>
      </c>
      <c r="AM529" t="s">
        <v>43</v>
      </c>
    </row>
    <row r="530" spans="1:39" x14ac:dyDescent="0.25">
      <c r="A530">
        <v>2847</v>
      </c>
      <c r="B530" t="s">
        <v>7393</v>
      </c>
      <c r="C530" s="5">
        <v>42941</v>
      </c>
      <c r="D530" s="1">
        <v>0</v>
      </c>
      <c r="E530">
        <v>58</v>
      </c>
      <c r="F530" t="s">
        <v>46</v>
      </c>
      <c r="G530" t="s">
        <v>55</v>
      </c>
      <c r="H530" t="s">
        <v>48</v>
      </c>
      <c r="I530" t="s">
        <v>49</v>
      </c>
      <c r="J530" t="s">
        <v>57</v>
      </c>
      <c r="K530" t="s">
        <v>48</v>
      </c>
      <c r="L530" t="s">
        <v>49</v>
      </c>
      <c r="M530" t="s">
        <v>70</v>
      </c>
      <c r="O530" t="s">
        <v>11829</v>
      </c>
      <c r="P530" t="s">
        <v>59</v>
      </c>
      <c r="Q530" t="s">
        <v>70</v>
      </c>
      <c r="R530" t="s">
        <v>48</v>
      </c>
      <c r="S530" t="s">
        <v>49</v>
      </c>
      <c r="T530" t="s">
        <v>57</v>
      </c>
      <c r="U530" t="s">
        <v>11830</v>
      </c>
      <c r="V530" t="s">
        <v>7394</v>
      </c>
      <c r="X530" t="s">
        <v>42</v>
      </c>
      <c r="Y530" t="s">
        <v>42</v>
      </c>
      <c r="AM530" t="s">
        <v>43</v>
      </c>
    </row>
    <row r="531" spans="1:39" x14ac:dyDescent="0.25">
      <c r="A531">
        <v>2852</v>
      </c>
      <c r="B531" t="s">
        <v>7406</v>
      </c>
      <c r="C531" s="5">
        <v>42752</v>
      </c>
      <c r="D531" s="1">
        <v>0</v>
      </c>
      <c r="E531">
        <v>34</v>
      </c>
      <c r="F531" t="s">
        <v>46</v>
      </c>
      <c r="G531" t="s">
        <v>55</v>
      </c>
      <c r="H531" t="s">
        <v>503</v>
      </c>
      <c r="I531" t="s">
        <v>82</v>
      </c>
      <c r="J531" t="s">
        <v>57</v>
      </c>
      <c r="K531" t="s">
        <v>503</v>
      </c>
      <c r="L531" t="s">
        <v>82</v>
      </c>
      <c r="M531" t="s">
        <v>70</v>
      </c>
      <c r="O531" t="s">
        <v>11829</v>
      </c>
      <c r="P531" t="s">
        <v>59</v>
      </c>
      <c r="Q531" t="s">
        <v>70</v>
      </c>
      <c r="R531" t="s">
        <v>503</v>
      </c>
      <c r="S531" t="s">
        <v>82</v>
      </c>
      <c r="T531" t="s">
        <v>57</v>
      </c>
      <c r="U531" t="s">
        <v>11830</v>
      </c>
      <c r="V531" t="s">
        <v>7407</v>
      </c>
      <c r="Y531" t="s">
        <v>42</v>
      </c>
      <c r="AE531" t="s">
        <v>42</v>
      </c>
      <c r="AG531" t="s">
        <v>42</v>
      </c>
      <c r="AK531" t="s">
        <v>820</v>
      </c>
      <c r="AM531" t="s">
        <v>43</v>
      </c>
    </row>
    <row r="532" spans="1:39" x14ac:dyDescent="0.25">
      <c r="A532">
        <v>2860</v>
      </c>
      <c r="B532" t="s">
        <v>7421</v>
      </c>
      <c r="C532" s="5">
        <v>42836</v>
      </c>
      <c r="D532" s="1">
        <v>0</v>
      </c>
      <c r="E532">
        <v>49</v>
      </c>
      <c r="F532" t="s">
        <v>46</v>
      </c>
      <c r="G532" t="s">
        <v>106</v>
      </c>
      <c r="H532" t="s">
        <v>2091</v>
      </c>
      <c r="I532" t="s">
        <v>82</v>
      </c>
      <c r="J532" t="s">
        <v>57</v>
      </c>
      <c r="K532" t="s">
        <v>2091</v>
      </c>
      <c r="L532" t="s">
        <v>82</v>
      </c>
      <c r="M532" t="s">
        <v>70</v>
      </c>
      <c r="N532" t="s">
        <v>7422</v>
      </c>
      <c r="O532" t="s">
        <v>11829</v>
      </c>
      <c r="P532" t="s">
        <v>166</v>
      </c>
      <c r="Q532" t="s">
        <v>110</v>
      </c>
      <c r="R532" t="s">
        <v>2091</v>
      </c>
      <c r="S532" t="s">
        <v>82</v>
      </c>
      <c r="T532" t="s">
        <v>57</v>
      </c>
      <c r="U532" t="s">
        <v>11830</v>
      </c>
      <c r="V532" t="s">
        <v>7423</v>
      </c>
      <c r="W532" t="s">
        <v>42</v>
      </c>
      <c r="X532" t="s">
        <v>42</v>
      </c>
      <c r="AM532" t="s">
        <v>43</v>
      </c>
    </row>
    <row r="533" spans="1:39" x14ac:dyDescent="0.25">
      <c r="A533">
        <v>2872</v>
      </c>
      <c r="B533" t="s">
        <v>7449</v>
      </c>
      <c r="C533" s="5">
        <v>43069</v>
      </c>
      <c r="D533" s="1">
        <v>0</v>
      </c>
      <c r="E533">
        <v>52</v>
      </c>
      <c r="F533" t="s">
        <v>54</v>
      </c>
      <c r="G533" t="s">
        <v>55</v>
      </c>
      <c r="H533" t="s">
        <v>101</v>
      </c>
      <c r="I533" t="s">
        <v>101</v>
      </c>
      <c r="J533" t="s">
        <v>57</v>
      </c>
      <c r="K533" t="s">
        <v>101</v>
      </c>
      <c r="L533" t="s">
        <v>101</v>
      </c>
      <c r="M533" t="s">
        <v>50</v>
      </c>
      <c r="O533" t="s">
        <v>11831</v>
      </c>
      <c r="P533" t="s">
        <v>170</v>
      </c>
      <c r="Q533" t="s">
        <v>70</v>
      </c>
      <c r="R533" t="s">
        <v>101</v>
      </c>
      <c r="S533" t="s">
        <v>101</v>
      </c>
      <c r="T533" t="s">
        <v>57</v>
      </c>
      <c r="U533" t="s">
        <v>11834</v>
      </c>
      <c r="V533" t="s">
        <v>7451</v>
      </c>
      <c r="W533" t="s">
        <v>42</v>
      </c>
      <c r="X533" t="s">
        <v>42</v>
      </c>
      <c r="AC533" t="s">
        <v>42</v>
      </c>
      <c r="AE533" t="s">
        <v>42</v>
      </c>
      <c r="AM533" t="s">
        <v>43</v>
      </c>
    </row>
    <row r="534" spans="1:39" x14ac:dyDescent="0.25">
      <c r="A534">
        <v>2873</v>
      </c>
      <c r="B534" t="s">
        <v>7452</v>
      </c>
      <c r="C534" s="5">
        <v>42926</v>
      </c>
      <c r="D534" s="1">
        <v>0</v>
      </c>
      <c r="E534">
        <v>25</v>
      </c>
      <c r="F534" t="s">
        <v>54</v>
      </c>
      <c r="G534" t="s">
        <v>55</v>
      </c>
      <c r="H534" t="s">
        <v>749</v>
      </c>
      <c r="I534" t="s">
        <v>82</v>
      </c>
      <c r="J534" t="s">
        <v>57</v>
      </c>
      <c r="K534" t="s">
        <v>749</v>
      </c>
      <c r="L534" t="s">
        <v>82</v>
      </c>
      <c r="M534" t="s">
        <v>70</v>
      </c>
      <c r="O534" t="s">
        <v>11831</v>
      </c>
      <c r="P534" t="s">
        <v>7453</v>
      </c>
      <c r="Q534" t="s">
        <v>70</v>
      </c>
      <c r="R534" t="s">
        <v>749</v>
      </c>
      <c r="S534" t="s">
        <v>82</v>
      </c>
      <c r="T534" t="s">
        <v>57</v>
      </c>
      <c r="U534" t="s">
        <v>11830</v>
      </c>
      <c r="V534" t="s">
        <v>7454</v>
      </c>
      <c r="AC534" t="s">
        <v>42</v>
      </c>
      <c r="AE534" t="s">
        <v>42</v>
      </c>
      <c r="AG534" t="s">
        <v>42</v>
      </c>
      <c r="AK534" t="s">
        <v>2752</v>
      </c>
      <c r="AM534" t="s">
        <v>43</v>
      </c>
    </row>
    <row r="535" spans="1:39" x14ac:dyDescent="0.25">
      <c r="A535">
        <v>2880</v>
      </c>
      <c r="B535" t="s">
        <v>7469</v>
      </c>
      <c r="C535" s="5">
        <v>42801</v>
      </c>
      <c r="D535" s="1">
        <v>0</v>
      </c>
      <c r="E535">
        <v>43</v>
      </c>
      <c r="F535" t="s">
        <v>46</v>
      </c>
      <c r="G535" t="s">
        <v>55</v>
      </c>
      <c r="H535" t="s">
        <v>146</v>
      </c>
      <c r="I535" t="s">
        <v>49</v>
      </c>
      <c r="J535" t="s">
        <v>57</v>
      </c>
      <c r="K535" t="s">
        <v>146</v>
      </c>
      <c r="L535" t="s">
        <v>49</v>
      </c>
      <c r="M535" t="s">
        <v>50</v>
      </c>
      <c r="O535" t="s">
        <v>11829</v>
      </c>
      <c r="P535" t="s">
        <v>59</v>
      </c>
      <c r="Q535" t="s">
        <v>70</v>
      </c>
      <c r="R535" t="s">
        <v>146</v>
      </c>
      <c r="S535" t="s">
        <v>49</v>
      </c>
      <c r="T535" t="s">
        <v>57</v>
      </c>
      <c r="U535" t="s">
        <v>11830</v>
      </c>
      <c r="V535" t="s">
        <v>7471</v>
      </c>
      <c r="Y535" t="s">
        <v>42</v>
      </c>
      <c r="Z535" t="s">
        <v>42</v>
      </c>
      <c r="AE535" t="s">
        <v>42</v>
      </c>
      <c r="AK535" t="s">
        <v>2682</v>
      </c>
      <c r="AM535" t="s">
        <v>43</v>
      </c>
    </row>
    <row r="536" spans="1:39" x14ac:dyDescent="0.25">
      <c r="A536">
        <v>2885</v>
      </c>
      <c r="B536" t="s">
        <v>7479</v>
      </c>
      <c r="C536" s="5">
        <v>42771</v>
      </c>
      <c r="D536" s="1">
        <v>0</v>
      </c>
      <c r="E536">
        <v>33</v>
      </c>
      <c r="F536" t="s">
        <v>46</v>
      </c>
      <c r="G536" t="s">
        <v>55</v>
      </c>
      <c r="H536" t="s">
        <v>178</v>
      </c>
      <c r="I536" t="s">
        <v>82</v>
      </c>
      <c r="J536" t="s">
        <v>57</v>
      </c>
      <c r="K536" t="s">
        <v>178</v>
      </c>
      <c r="L536" t="s">
        <v>82</v>
      </c>
      <c r="M536" t="s">
        <v>70</v>
      </c>
      <c r="O536" t="s">
        <v>11829</v>
      </c>
      <c r="P536" t="s">
        <v>59</v>
      </c>
      <c r="Q536" t="s">
        <v>287</v>
      </c>
      <c r="R536" t="s">
        <v>178</v>
      </c>
      <c r="S536" t="s">
        <v>82</v>
      </c>
      <c r="T536" t="s">
        <v>57</v>
      </c>
      <c r="U536" t="s">
        <v>11830</v>
      </c>
      <c r="V536" t="s">
        <v>1376</v>
      </c>
      <c r="Y536" t="s">
        <v>42</v>
      </c>
      <c r="Z536" t="s">
        <v>42</v>
      </c>
      <c r="AM536" t="s">
        <v>43</v>
      </c>
    </row>
    <row r="537" spans="1:39" x14ac:dyDescent="0.25">
      <c r="A537">
        <v>2887</v>
      </c>
      <c r="B537" t="s">
        <v>7481</v>
      </c>
      <c r="C537" s="5">
        <v>42996</v>
      </c>
      <c r="D537" s="1">
        <v>0</v>
      </c>
      <c r="E537">
        <v>29</v>
      </c>
      <c r="F537" t="s">
        <v>54</v>
      </c>
      <c r="G537" t="s">
        <v>55</v>
      </c>
      <c r="H537" t="s">
        <v>82</v>
      </c>
      <c r="I537" t="s">
        <v>82</v>
      </c>
      <c r="J537" t="s">
        <v>57</v>
      </c>
      <c r="K537" t="s">
        <v>82</v>
      </c>
      <c r="L537" t="s">
        <v>82</v>
      </c>
      <c r="M537" t="s">
        <v>50</v>
      </c>
      <c r="O537" t="s">
        <v>11829</v>
      </c>
      <c r="P537" t="s">
        <v>59</v>
      </c>
      <c r="Q537" t="s">
        <v>70</v>
      </c>
      <c r="R537" t="s">
        <v>82</v>
      </c>
      <c r="S537" t="s">
        <v>82</v>
      </c>
      <c r="T537" t="s">
        <v>57</v>
      </c>
      <c r="U537" t="s">
        <v>11830</v>
      </c>
      <c r="V537" t="s">
        <v>7483</v>
      </c>
      <c r="X537" t="s">
        <v>42</v>
      </c>
      <c r="AK537" t="s">
        <v>713</v>
      </c>
      <c r="AM537" t="s">
        <v>43</v>
      </c>
    </row>
    <row r="538" spans="1:39" x14ac:dyDescent="0.25">
      <c r="A538">
        <v>2890</v>
      </c>
      <c r="B538" t="s">
        <v>7488</v>
      </c>
      <c r="C538" s="5">
        <v>42798</v>
      </c>
      <c r="D538" s="1">
        <v>0</v>
      </c>
      <c r="E538">
        <v>29</v>
      </c>
      <c r="F538" t="s">
        <v>46</v>
      </c>
      <c r="G538" t="s">
        <v>55</v>
      </c>
      <c r="H538" t="s">
        <v>4610</v>
      </c>
      <c r="I538" t="s">
        <v>202</v>
      </c>
      <c r="J538" t="s">
        <v>57</v>
      </c>
      <c r="K538" t="s">
        <v>1899</v>
      </c>
      <c r="L538" t="s">
        <v>82</v>
      </c>
      <c r="M538" t="s">
        <v>34</v>
      </c>
      <c r="N538" t="s">
        <v>179</v>
      </c>
      <c r="O538" t="s">
        <v>11829</v>
      </c>
      <c r="P538" t="s">
        <v>59</v>
      </c>
      <c r="Q538" t="s">
        <v>179</v>
      </c>
      <c r="R538" t="s">
        <v>1899</v>
      </c>
      <c r="S538" t="s">
        <v>82</v>
      </c>
      <c r="T538" t="s">
        <v>57</v>
      </c>
      <c r="U538" t="s">
        <v>11830</v>
      </c>
      <c r="V538" t="s">
        <v>7489</v>
      </c>
      <c r="W538" t="s">
        <v>42</v>
      </c>
      <c r="X538" t="s">
        <v>42</v>
      </c>
      <c r="Y538" t="s">
        <v>42</v>
      </c>
      <c r="AE538" t="s">
        <v>42</v>
      </c>
      <c r="AG538" t="s">
        <v>42</v>
      </c>
      <c r="AM538" t="s">
        <v>43</v>
      </c>
    </row>
    <row r="539" spans="1:39" x14ac:dyDescent="0.25">
      <c r="A539">
        <v>2893</v>
      </c>
      <c r="B539" t="s">
        <v>7496</v>
      </c>
      <c r="C539" s="5">
        <v>42974</v>
      </c>
      <c r="D539" s="1">
        <v>0</v>
      </c>
      <c r="E539">
        <v>33</v>
      </c>
      <c r="F539" t="s">
        <v>46</v>
      </c>
      <c r="G539" t="s">
        <v>55</v>
      </c>
      <c r="H539" t="s">
        <v>418</v>
      </c>
      <c r="I539" t="s">
        <v>93</v>
      </c>
      <c r="J539" t="s">
        <v>57</v>
      </c>
      <c r="K539" t="s">
        <v>93</v>
      </c>
      <c r="L539" t="s">
        <v>93</v>
      </c>
      <c r="M539" t="s">
        <v>50</v>
      </c>
      <c r="O539" t="s">
        <v>11829</v>
      </c>
      <c r="P539" t="s">
        <v>59</v>
      </c>
      <c r="Q539" t="s">
        <v>110</v>
      </c>
      <c r="R539" t="s">
        <v>418</v>
      </c>
      <c r="S539" t="s">
        <v>93</v>
      </c>
      <c r="T539" t="s">
        <v>57</v>
      </c>
      <c r="U539" t="s">
        <v>11830</v>
      </c>
      <c r="V539" t="s">
        <v>5477</v>
      </c>
      <c r="X539" t="s">
        <v>42</v>
      </c>
      <c r="Y539" t="s">
        <v>42</v>
      </c>
      <c r="Z539" t="s">
        <v>42</v>
      </c>
      <c r="AM539" t="s">
        <v>43</v>
      </c>
    </row>
    <row r="540" spans="1:39" x14ac:dyDescent="0.25">
      <c r="A540">
        <v>2902</v>
      </c>
      <c r="B540" t="s">
        <v>7517</v>
      </c>
      <c r="C540" s="5">
        <v>42904</v>
      </c>
      <c r="D540" s="1">
        <v>0</v>
      </c>
      <c r="E540">
        <v>44</v>
      </c>
      <c r="F540" t="s">
        <v>46</v>
      </c>
      <c r="G540" t="s">
        <v>47</v>
      </c>
      <c r="H540" t="s">
        <v>267</v>
      </c>
      <c r="I540" t="s">
        <v>142</v>
      </c>
      <c r="J540" t="s">
        <v>57</v>
      </c>
      <c r="K540" t="s">
        <v>267</v>
      </c>
      <c r="L540" t="s">
        <v>142</v>
      </c>
      <c r="M540" t="s">
        <v>70</v>
      </c>
      <c r="O540" t="s">
        <v>11831</v>
      </c>
      <c r="P540" t="s">
        <v>350</v>
      </c>
      <c r="Q540" t="s">
        <v>70</v>
      </c>
      <c r="R540" t="s">
        <v>267</v>
      </c>
      <c r="S540" t="s">
        <v>142</v>
      </c>
      <c r="T540" t="s">
        <v>57</v>
      </c>
      <c r="U540" t="s">
        <v>11830</v>
      </c>
      <c r="V540" t="s">
        <v>7518</v>
      </c>
      <c r="W540" t="s">
        <v>42</v>
      </c>
      <c r="Y540" t="s">
        <v>42</v>
      </c>
      <c r="AC540" t="s">
        <v>42</v>
      </c>
      <c r="AM540" t="s">
        <v>43</v>
      </c>
    </row>
    <row r="541" spans="1:39" x14ac:dyDescent="0.25">
      <c r="A541">
        <v>2910</v>
      </c>
      <c r="B541" t="s">
        <v>7539</v>
      </c>
      <c r="C541" s="5">
        <v>43054</v>
      </c>
      <c r="D541" s="1">
        <v>0</v>
      </c>
      <c r="E541">
        <v>51</v>
      </c>
      <c r="F541" t="s">
        <v>54</v>
      </c>
      <c r="G541" t="s">
        <v>55</v>
      </c>
      <c r="H541" t="s">
        <v>97</v>
      </c>
      <c r="I541" t="s">
        <v>82</v>
      </c>
      <c r="J541" t="s">
        <v>57</v>
      </c>
      <c r="K541" t="s">
        <v>82</v>
      </c>
      <c r="L541" t="s">
        <v>82</v>
      </c>
      <c r="M541" t="s">
        <v>50</v>
      </c>
      <c r="O541" t="s">
        <v>11833</v>
      </c>
      <c r="P541" t="s">
        <v>7540</v>
      </c>
      <c r="Q541" t="s">
        <v>70</v>
      </c>
      <c r="R541" t="s">
        <v>97</v>
      </c>
      <c r="S541" t="s">
        <v>82</v>
      </c>
      <c r="T541" t="s">
        <v>57</v>
      </c>
      <c r="U541" t="s">
        <v>11830</v>
      </c>
      <c r="V541" t="s">
        <v>7541</v>
      </c>
      <c r="W541" t="s">
        <v>42</v>
      </c>
      <c r="AC541" t="s">
        <v>42</v>
      </c>
      <c r="AE541" t="s">
        <v>42</v>
      </c>
      <c r="AM541" t="s">
        <v>43</v>
      </c>
    </row>
    <row r="542" spans="1:39" x14ac:dyDescent="0.25">
      <c r="A542">
        <v>2913</v>
      </c>
      <c r="B542" t="s">
        <v>7546</v>
      </c>
      <c r="C542" s="5">
        <v>42943</v>
      </c>
      <c r="D542" s="1">
        <v>0</v>
      </c>
      <c r="E542">
        <v>35</v>
      </c>
      <c r="F542" t="s">
        <v>46</v>
      </c>
      <c r="G542" t="s">
        <v>47</v>
      </c>
      <c r="H542" t="s">
        <v>97</v>
      </c>
      <c r="I542" t="s">
        <v>82</v>
      </c>
      <c r="J542" t="s">
        <v>57</v>
      </c>
      <c r="K542" t="s">
        <v>97</v>
      </c>
      <c r="L542" t="s">
        <v>82</v>
      </c>
      <c r="M542" t="s">
        <v>70</v>
      </c>
      <c r="O542" t="s">
        <v>11829</v>
      </c>
      <c r="P542" t="s">
        <v>59</v>
      </c>
      <c r="Q542" t="s">
        <v>70</v>
      </c>
      <c r="R542" t="s">
        <v>97</v>
      </c>
      <c r="S542" t="s">
        <v>82</v>
      </c>
      <c r="T542" t="s">
        <v>57</v>
      </c>
      <c r="U542" t="s">
        <v>11830</v>
      </c>
      <c r="V542" t="s">
        <v>2232</v>
      </c>
      <c r="X542" t="s">
        <v>42</v>
      </c>
      <c r="Y542" t="s">
        <v>42</v>
      </c>
      <c r="AC542" t="s">
        <v>42</v>
      </c>
      <c r="AM542" t="s">
        <v>43</v>
      </c>
    </row>
    <row r="543" spans="1:39" x14ac:dyDescent="0.25">
      <c r="A543">
        <v>2917</v>
      </c>
      <c r="B543" t="s">
        <v>7556</v>
      </c>
      <c r="C543" s="5">
        <v>42891</v>
      </c>
      <c r="D543" s="1">
        <v>0</v>
      </c>
      <c r="E543">
        <v>64</v>
      </c>
      <c r="F543" t="s">
        <v>46</v>
      </c>
      <c r="G543" t="s">
        <v>55</v>
      </c>
      <c r="H543" t="s">
        <v>81</v>
      </c>
      <c r="I543" t="s">
        <v>82</v>
      </c>
      <c r="J543" t="s">
        <v>57</v>
      </c>
      <c r="K543" t="s">
        <v>81</v>
      </c>
      <c r="L543" t="s">
        <v>82</v>
      </c>
      <c r="M543" t="s">
        <v>50</v>
      </c>
      <c r="O543" t="s">
        <v>11831</v>
      </c>
      <c r="P543" t="s">
        <v>102</v>
      </c>
      <c r="Q543" t="s">
        <v>70</v>
      </c>
      <c r="R543" t="s">
        <v>81</v>
      </c>
      <c r="S543" t="s">
        <v>82</v>
      </c>
      <c r="T543" t="s">
        <v>57</v>
      </c>
      <c r="U543" t="s">
        <v>11830</v>
      </c>
      <c r="V543" t="s">
        <v>7557</v>
      </c>
      <c r="AE543" t="s">
        <v>42</v>
      </c>
      <c r="AL543" t="s">
        <v>42</v>
      </c>
      <c r="AM543" t="s">
        <v>43</v>
      </c>
    </row>
    <row r="544" spans="1:39" x14ac:dyDescent="0.25">
      <c r="A544">
        <v>2918</v>
      </c>
      <c r="B544" t="s">
        <v>7558</v>
      </c>
      <c r="C544" s="5">
        <v>42983</v>
      </c>
      <c r="D544" s="1">
        <v>0</v>
      </c>
      <c r="E544">
        <v>62</v>
      </c>
      <c r="F544" t="s">
        <v>46</v>
      </c>
      <c r="G544" t="s">
        <v>55</v>
      </c>
      <c r="H544" t="s">
        <v>178</v>
      </c>
      <c r="I544" t="s">
        <v>82</v>
      </c>
      <c r="J544" t="s">
        <v>57</v>
      </c>
      <c r="K544" t="s">
        <v>178</v>
      </c>
      <c r="L544" t="s">
        <v>82</v>
      </c>
      <c r="M544" t="s">
        <v>70</v>
      </c>
      <c r="O544" t="s">
        <v>11829</v>
      </c>
      <c r="P544" t="s">
        <v>59</v>
      </c>
      <c r="Q544" t="s">
        <v>70</v>
      </c>
      <c r="R544" t="s">
        <v>178</v>
      </c>
      <c r="S544" t="s">
        <v>82</v>
      </c>
      <c r="T544" t="s">
        <v>57</v>
      </c>
      <c r="U544" t="s">
        <v>11830</v>
      </c>
      <c r="V544" t="s">
        <v>342</v>
      </c>
      <c r="W544" t="s">
        <v>42</v>
      </c>
      <c r="AM544" t="s">
        <v>43</v>
      </c>
    </row>
    <row r="545" spans="1:39" x14ac:dyDescent="0.25">
      <c r="A545">
        <v>2920</v>
      </c>
      <c r="B545" t="s">
        <v>7560</v>
      </c>
      <c r="C545" s="5">
        <v>42860</v>
      </c>
      <c r="D545" s="1">
        <v>0</v>
      </c>
      <c r="E545">
        <v>35</v>
      </c>
      <c r="F545" t="s">
        <v>46</v>
      </c>
      <c r="G545" t="s">
        <v>47</v>
      </c>
      <c r="H545" t="s">
        <v>208</v>
      </c>
      <c r="I545" t="s">
        <v>93</v>
      </c>
      <c r="J545" t="s">
        <v>57</v>
      </c>
      <c r="K545" t="s">
        <v>208</v>
      </c>
      <c r="L545" t="s">
        <v>93</v>
      </c>
      <c r="M545" t="s">
        <v>70</v>
      </c>
      <c r="O545" t="s">
        <v>11829</v>
      </c>
      <c r="P545" t="s">
        <v>59</v>
      </c>
      <c r="Q545" t="s">
        <v>70</v>
      </c>
      <c r="R545" t="s">
        <v>208</v>
      </c>
      <c r="S545" t="s">
        <v>93</v>
      </c>
      <c r="T545" t="s">
        <v>57</v>
      </c>
      <c r="U545" t="s">
        <v>11830</v>
      </c>
      <c r="V545" t="s">
        <v>415</v>
      </c>
      <c r="X545" t="s">
        <v>42</v>
      </c>
      <c r="Y545" t="s">
        <v>42</v>
      </c>
      <c r="AM545" t="s">
        <v>43</v>
      </c>
    </row>
    <row r="546" spans="1:39" x14ac:dyDescent="0.25">
      <c r="A546">
        <v>2927</v>
      </c>
      <c r="B546" t="s">
        <v>7571</v>
      </c>
      <c r="C546" s="5">
        <v>42807</v>
      </c>
      <c r="D546" s="1">
        <v>0</v>
      </c>
      <c r="E546">
        <v>27</v>
      </c>
      <c r="F546" t="s">
        <v>46</v>
      </c>
      <c r="G546" t="s">
        <v>55</v>
      </c>
      <c r="H546" t="s">
        <v>842</v>
      </c>
      <c r="I546" t="s">
        <v>82</v>
      </c>
      <c r="J546" t="s">
        <v>57</v>
      </c>
      <c r="K546" t="s">
        <v>842</v>
      </c>
      <c r="L546" t="s">
        <v>82</v>
      </c>
      <c r="M546" t="s">
        <v>70</v>
      </c>
      <c r="O546" t="s">
        <v>11829</v>
      </c>
      <c r="P546" t="s">
        <v>59</v>
      </c>
      <c r="Q546" t="s">
        <v>70</v>
      </c>
      <c r="R546" t="s">
        <v>842</v>
      </c>
      <c r="S546" t="s">
        <v>82</v>
      </c>
      <c r="T546" t="s">
        <v>57</v>
      </c>
      <c r="U546" t="s">
        <v>11830</v>
      </c>
      <c r="V546" t="s">
        <v>412</v>
      </c>
      <c r="Y546" t="s">
        <v>42</v>
      </c>
      <c r="AM546" t="s">
        <v>43</v>
      </c>
    </row>
    <row r="547" spans="1:39" x14ac:dyDescent="0.25">
      <c r="A547">
        <v>2933</v>
      </c>
      <c r="B547" t="s">
        <v>7585</v>
      </c>
      <c r="C547" s="5">
        <v>42964</v>
      </c>
      <c r="D547" s="1">
        <v>0</v>
      </c>
      <c r="E547">
        <v>53</v>
      </c>
      <c r="F547" t="s">
        <v>54</v>
      </c>
      <c r="G547" t="s">
        <v>55</v>
      </c>
      <c r="H547" t="s">
        <v>238</v>
      </c>
      <c r="I547" t="s">
        <v>93</v>
      </c>
      <c r="J547" t="s">
        <v>57</v>
      </c>
      <c r="K547" t="s">
        <v>238</v>
      </c>
      <c r="L547" t="s">
        <v>93</v>
      </c>
      <c r="M547" t="s">
        <v>70</v>
      </c>
      <c r="O547" t="s">
        <v>11829</v>
      </c>
      <c r="P547" t="s">
        <v>59</v>
      </c>
      <c r="Q547" t="s">
        <v>70</v>
      </c>
      <c r="R547" t="s">
        <v>238</v>
      </c>
      <c r="S547" t="s">
        <v>93</v>
      </c>
      <c r="T547" t="s">
        <v>57</v>
      </c>
      <c r="U547" t="s">
        <v>11830</v>
      </c>
      <c r="V547" t="s">
        <v>7587</v>
      </c>
      <c r="AI547" t="s">
        <v>42</v>
      </c>
      <c r="AM547" t="s">
        <v>43</v>
      </c>
    </row>
    <row r="548" spans="1:39" x14ac:dyDescent="0.25">
      <c r="A548">
        <v>2945</v>
      </c>
      <c r="B548" t="s">
        <v>7612</v>
      </c>
      <c r="C548" s="5">
        <v>42877</v>
      </c>
      <c r="D548" s="1">
        <v>0</v>
      </c>
      <c r="E548">
        <v>42</v>
      </c>
      <c r="F548" t="s">
        <v>46</v>
      </c>
      <c r="G548" t="s">
        <v>55</v>
      </c>
      <c r="H548" t="s">
        <v>1731</v>
      </c>
      <c r="I548" t="s">
        <v>93</v>
      </c>
      <c r="J548" t="s">
        <v>57</v>
      </c>
      <c r="K548" t="s">
        <v>1731</v>
      </c>
      <c r="L548" t="s">
        <v>93</v>
      </c>
      <c r="M548" t="s">
        <v>70</v>
      </c>
      <c r="O548" t="s">
        <v>11829</v>
      </c>
      <c r="P548" t="s">
        <v>59</v>
      </c>
      <c r="Q548" t="s">
        <v>70</v>
      </c>
      <c r="R548" t="s">
        <v>1731</v>
      </c>
      <c r="S548" t="s">
        <v>93</v>
      </c>
      <c r="T548" t="s">
        <v>57</v>
      </c>
      <c r="U548" t="s">
        <v>11830</v>
      </c>
      <c r="V548" t="s">
        <v>7613</v>
      </c>
      <c r="X548" t="s">
        <v>42</v>
      </c>
      <c r="Y548" t="s">
        <v>42</v>
      </c>
      <c r="Z548" t="s">
        <v>42</v>
      </c>
      <c r="AE548" t="s">
        <v>42</v>
      </c>
      <c r="AH548" t="s">
        <v>42</v>
      </c>
      <c r="AM548" t="s">
        <v>43</v>
      </c>
    </row>
    <row r="549" spans="1:39" x14ac:dyDescent="0.25">
      <c r="A549">
        <v>2963</v>
      </c>
      <c r="B549" t="s">
        <v>7643</v>
      </c>
      <c r="C549" s="5">
        <v>42957</v>
      </c>
      <c r="D549" s="1">
        <v>0</v>
      </c>
      <c r="E549">
        <v>20</v>
      </c>
      <c r="F549" t="s">
        <v>46</v>
      </c>
      <c r="G549" t="s">
        <v>55</v>
      </c>
      <c r="H549" t="s">
        <v>81</v>
      </c>
      <c r="I549" t="s">
        <v>82</v>
      </c>
      <c r="J549" t="s">
        <v>57</v>
      </c>
      <c r="K549" t="s">
        <v>81</v>
      </c>
      <c r="L549" t="s">
        <v>82</v>
      </c>
      <c r="M549" t="s">
        <v>50</v>
      </c>
      <c r="O549" t="s">
        <v>11833</v>
      </c>
      <c r="P549" t="s">
        <v>7644</v>
      </c>
      <c r="Q549" t="s">
        <v>34</v>
      </c>
      <c r="R549" t="s">
        <v>81</v>
      </c>
      <c r="S549" t="s">
        <v>82</v>
      </c>
      <c r="T549" t="s">
        <v>57</v>
      </c>
      <c r="U549" t="s">
        <v>11830</v>
      </c>
      <c r="V549" t="s">
        <v>7645</v>
      </c>
      <c r="AC549" t="s">
        <v>42</v>
      </c>
      <c r="AE549" t="s">
        <v>42</v>
      </c>
      <c r="AM549" t="s">
        <v>43</v>
      </c>
    </row>
    <row r="550" spans="1:39" x14ac:dyDescent="0.25">
      <c r="A550">
        <v>2971</v>
      </c>
      <c r="B550" t="s">
        <v>7659</v>
      </c>
      <c r="C550" s="5">
        <v>42781</v>
      </c>
      <c r="D550" s="1">
        <v>0</v>
      </c>
      <c r="E550">
        <v>23</v>
      </c>
      <c r="F550" t="s">
        <v>54</v>
      </c>
      <c r="G550" t="s">
        <v>55</v>
      </c>
      <c r="H550" t="s">
        <v>6227</v>
      </c>
      <c r="I550" t="s">
        <v>202</v>
      </c>
      <c r="J550" t="s">
        <v>57</v>
      </c>
      <c r="K550" t="s">
        <v>192</v>
      </c>
      <c r="L550" t="s">
        <v>82</v>
      </c>
      <c r="M550" t="s">
        <v>34</v>
      </c>
      <c r="N550" t="s">
        <v>7660</v>
      </c>
      <c r="O550" t="s">
        <v>11829</v>
      </c>
      <c r="P550" t="s">
        <v>59</v>
      </c>
      <c r="Q550" t="s">
        <v>110</v>
      </c>
      <c r="R550" t="s">
        <v>192</v>
      </c>
      <c r="S550" t="s">
        <v>82</v>
      </c>
      <c r="T550" t="s">
        <v>57</v>
      </c>
      <c r="U550" t="s">
        <v>11830</v>
      </c>
      <c r="V550" t="s">
        <v>7661</v>
      </c>
      <c r="Y550" t="s">
        <v>42</v>
      </c>
      <c r="AM550" t="s">
        <v>43</v>
      </c>
    </row>
    <row r="551" spans="1:39" x14ac:dyDescent="0.25">
      <c r="A551">
        <v>2985</v>
      </c>
      <c r="B551" t="s">
        <v>7691</v>
      </c>
      <c r="C551" s="5">
        <v>42887</v>
      </c>
      <c r="D551" s="1">
        <v>0</v>
      </c>
      <c r="E551">
        <v>50</v>
      </c>
      <c r="F551" t="s">
        <v>46</v>
      </c>
      <c r="G551" t="s">
        <v>55</v>
      </c>
      <c r="H551" t="s">
        <v>422</v>
      </c>
      <c r="I551" t="s">
        <v>82</v>
      </c>
      <c r="J551" t="s">
        <v>57</v>
      </c>
      <c r="K551" t="s">
        <v>422</v>
      </c>
      <c r="L551" t="s">
        <v>82</v>
      </c>
      <c r="M551" t="s">
        <v>70</v>
      </c>
      <c r="O551" t="s">
        <v>11829</v>
      </c>
      <c r="P551" t="s">
        <v>59</v>
      </c>
      <c r="Q551" t="s">
        <v>70</v>
      </c>
      <c r="R551" t="s">
        <v>422</v>
      </c>
      <c r="S551" t="s">
        <v>82</v>
      </c>
      <c r="T551" t="s">
        <v>57</v>
      </c>
      <c r="U551" t="s">
        <v>11830</v>
      </c>
      <c r="V551" t="s">
        <v>7692</v>
      </c>
      <c r="Y551" t="s">
        <v>42</v>
      </c>
      <c r="AM551" t="s">
        <v>43</v>
      </c>
    </row>
    <row r="552" spans="1:39" x14ac:dyDescent="0.25">
      <c r="A552">
        <v>2986</v>
      </c>
      <c r="B552" t="s">
        <v>7693</v>
      </c>
      <c r="C552" s="5">
        <v>42767</v>
      </c>
      <c r="D552" s="1">
        <v>0</v>
      </c>
      <c r="E552">
        <v>26</v>
      </c>
      <c r="F552" t="s">
        <v>46</v>
      </c>
      <c r="G552" t="s">
        <v>55</v>
      </c>
      <c r="H552" t="s">
        <v>208</v>
      </c>
      <c r="I552" t="s">
        <v>93</v>
      </c>
      <c r="J552" t="s">
        <v>57</v>
      </c>
      <c r="K552" t="s">
        <v>208</v>
      </c>
      <c r="L552" t="s">
        <v>93</v>
      </c>
      <c r="M552" t="s">
        <v>70</v>
      </c>
      <c r="O552" t="s">
        <v>11829</v>
      </c>
      <c r="P552" t="s">
        <v>456</v>
      </c>
      <c r="Q552" t="s">
        <v>70</v>
      </c>
      <c r="R552" t="s">
        <v>208</v>
      </c>
      <c r="S552" t="s">
        <v>93</v>
      </c>
      <c r="T552" t="s">
        <v>57</v>
      </c>
      <c r="U552" t="s">
        <v>11830</v>
      </c>
      <c r="V552" t="s">
        <v>7695</v>
      </c>
      <c r="X552" t="s">
        <v>42</v>
      </c>
      <c r="Y552" t="s">
        <v>42</v>
      </c>
      <c r="AM552" t="s">
        <v>43</v>
      </c>
    </row>
    <row r="553" spans="1:39" x14ac:dyDescent="0.25">
      <c r="A553">
        <v>2995</v>
      </c>
      <c r="B553" t="s">
        <v>7711</v>
      </c>
      <c r="C553" s="5">
        <v>42777</v>
      </c>
      <c r="D553" s="1">
        <v>0</v>
      </c>
      <c r="E553">
        <v>26</v>
      </c>
      <c r="F553" t="s">
        <v>46</v>
      </c>
      <c r="G553" t="s">
        <v>55</v>
      </c>
      <c r="H553" t="s">
        <v>679</v>
      </c>
      <c r="I553" t="s">
        <v>251</v>
      </c>
      <c r="J553" t="s">
        <v>57</v>
      </c>
      <c r="K553" t="s">
        <v>679</v>
      </c>
      <c r="L553" t="s">
        <v>251</v>
      </c>
      <c r="M553" t="s">
        <v>70</v>
      </c>
      <c r="O553" t="s">
        <v>11829</v>
      </c>
      <c r="P553" t="s">
        <v>59</v>
      </c>
      <c r="Q553" t="s">
        <v>70</v>
      </c>
      <c r="R553" t="s">
        <v>679</v>
      </c>
      <c r="S553" t="s">
        <v>251</v>
      </c>
      <c r="T553" t="s">
        <v>57</v>
      </c>
      <c r="U553" t="s">
        <v>11830</v>
      </c>
      <c r="V553" t="s">
        <v>1016</v>
      </c>
      <c r="Y553" t="s">
        <v>42</v>
      </c>
      <c r="Z553" t="s">
        <v>42</v>
      </c>
      <c r="AM553" t="s">
        <v>43</v>
      </c>
    </row>
    <row r="554" spans="1:39" x14ac:dyDescent="0.25">
      <c r="A554">
        <v>2996</v>
      </c>
      <c r="B554" t="s">
        <v>7712</v>
      </c>
      <c r="C554" s="5">
        <v>42740</v>
      </c>
      <c r="D554" s="1">
        <v>0</v>
      </c>
      <c r="E554">
        <v>23</v>
      </c>
      <c r="F554" t="s">
        <v>46</v>
      </c>
      <c r="G554" t="s">
        <v>55</v>
      </c>
      <c r="H554" t="s">
        <v>58</v>
      </c>
      <c r="I554" t="s">
        <v>49</v>
      </c>
      <c r="J554" t="s">
        <v>57</v>
      </c>
      <c r="K554" t="s">
        <v>58</v>
      </c>
      <c r="L554" t="s">
        <v>49</v>
      </c>
      <c r="M554" t="s">
        <v>70</v>
      </c>
      <c r="O554" t="s">
        <v>11829</v>
      </c>
      <c r="P554" t="s">
        <v>59</v>
      </c>
      <c r="Q554" t="s">
        <v>70</v>
      </c>
      <c r="R554" t="s">
        <v>58</v>
      </c>
      <c r="S554" t="s">
        <v>49</v>
      </c>
      <c r="T554" t="s">
        <v>57</v>
      </c>
      <c r="U554" t="s">
        <v>11830</v>
      </c>
      <c r="V554" t="s">
        <v>412</v>
      </c>
      <c r="Y554" t="s">
        <v>42</v>
      </c>
      <c r="AM554" t="s">
        <v>43</v>
      </c>
    </row>
    <row r="555" spans="1:39" x14ac:dyDescent="0.25">
      <c r="A555">
        <v>2998</v>
      </c>
      <c r="B555" t="s">
        <v>7714</v>
      </c>
      <c r="C555" s="5">
        <v>42916</v>
      </c>
      <c r="D555" s="1">
        <v>0</v>
      </c>
      <c r="E555">
        <v>52</v>
      </c>
      <c r="F555" t="s">
        <v>46</v>
      </c>
      <c r="G555" t="s">
        <v>55</v>
      </c>
      <c r="H555" t="s">
        <v>267</v>
      </c>
      <c r="I555" t="s">
        <v>142</v>
      </c>
      <c r="J555" t="s">
        <v>57</v>
      </c>
      <c r="K555" t="s">
        <v>82</v>
      </c>
      <c r="L555" t="s">
        <v>82</v>
      </c>
      <c r="M555" t="s">
        <v>50</v>
      </c>
      <c r="O555" t="s">
        <v>11831</v>
      </c>
      <c r="P555" t="s">
        <v>170</v>
      </c>
      <c r="Q555" t="s">
        <v>179</v>
      </c>
      <c r="R555" t="s">
        <v>1500</v>
      </c>
      <c r="S555" t="s">
        <v>82</v>
      </c>
      <c r="T555" t="s">
        <v>57</v>
      </c>
      <c r="U555" t="s">
        <v>11830</v>
      </c>
      <c r="V555" t="s">
        <v>7715</v>
      </c>
      <c r="Y555" t="s">
        <v>42</v>
      </c>
      <c r="AE555" t="s">
        <v>42</v>
      </c>
      <c r="AM555" t="s">
        <v>43</v>
      </c>
    </row>
    <row r="556" spans="1:39" x14ac:dyDescent="0.25">
      <c r="A556">
        <v>3000</v>
      </c>
      <c r="B556" t="s">
        <v>7718</v>
      </c>
      <c r="C556" s="5">
        <v>42850</v>
      </c>
      <c r="D556" s="1">
        <v>0</v>
      </c>
      <c r="E556">
        <v>59</v>
      </c>
      <c r="F556" t="s">
        <v>46</v>
      </c>
      <c r="G556" t="s">
        <v>55</v>
      </c>
      <c r="H556" t="s">
        <v>513</v>
      </c>
      <c r="I556" t="s">
        <v>101</v>
      </c>
      <c r="J556" t="s">
        <v>57</v>
      </c>
      <c r="K556" t="s">
        <v>341</v>
      </c>
      <c r="L556" t="s">
        <v>101</v>
      </c>
      <c r="M556" t="s">
        <v>50</v>
      </c>
      <c r="O556" t="s">
        <v>11831</v>
      </c>
      <c r="P556" t="s">
        <v>170</v>
      </c>
      <c r="Q556" t="s">
        <v>70</v>
      </c>
      <c r="R556" t="s">
        <v>513</v>
      </c>
      <c r="S556" t="s">
        <v>101</v>
      </c>
      <c r="T556" t="s">
        <v>57</v>
      </c>
      <c r="U556" t="s">
        <v>11830</v>
      </c>
      <c r="V556" t="s">
        <v>7720</v>
      </c>
      <c r="X556" t="s">
        <v>42</v>
      </c>
      <c r="Y556" t="s">
        <v>42</v>
      </c>
      <c r="AE556" t="s">
        <v>42</v>
      </c>
      <c r="AM556" t="s">
        <v>43</v>
      </c>
    </row>
    <row r="557" spans="1:39" x14ac:dyDescent="0.25">
      <c r="A557">
        <v>3012</v>
      </c>
      <c r="B557" t="s">
        <v>7745</v>
      </c>
      <c r="C557" s="5">
        <v>42772</v>
      </c>
      <c r="D557" s="1">
        <v>0</v>
      </c>
      <c r="E557">
        <v>24</v>
      </c>
      <c r="F557" t="s">
        <v>46</v>
      </c>
      <c r="G557" t="s">
        <v>55</v>
      </c>
      <c r="H557" t="s">
        <v>2923</v>
      </c>
      <c r="I557" t="s">
        <v>137</v>
      </c>
      <c r="J557" t="s">
        <v>57</v>
      </c>
      <c r="K557" t="s">
        <v>2923</v>
      </c>
      <c r="L557" t="s">
        <v>137</v>
      </c>
      <c r="M557" t="s">
        <v>70</v>
      </c>
      <c r="O557" t="s">
        <v>11829</v>
      </c>
      <c r="P557" t="s">
        <v>59</v>
      </c>
      <c r="Q557" t="s">
        <v>70</v>
      </c>
      <c r="R557" t="s">
        <v>2923</v>
      </c>
      <c r="S557" t="s">
        <v>137</v>
      </c>
      <c r="T557" t="s">
        <v>57</v>
      </c>
      <c r="U557" t="s">
        <v>11830</v>
      </c>
      <c r="V557" t="s">
        <v>7746</v>
      </c>
      <c r="Y557" t="s">
        <v>42</v>
      </c>
      <c r="Z557" t="s">
        <v>42</v>
      </c>
      <c r="AC557" t="s">
        <v>42</v>
      </c>
      <c r="AK557" t="s">
        <v>2682</v>
      </c>
      <c r="AM557" t="s">
        <v>43</v>
      </c>
    </row>
    <row r="558" spans="1:39" x14ac:dyDescent="0.25">
      <c r="A558">
        <v>3019</v>
      </c>
      <c r="B558" t="s">
        <v>7761</v>
      </c>
      <c r="C558" s="5">
        <v>42874</v>
      </c>
      <c r="D558" s="1">
        <v>0</v>
      </c>
      <c r="E558">
        <v>22</v>
      </c>
      <c r="F558" t="s">
        <v>46</v>
      </c>
      <c r="G558" t="s">
        <v>55</v>
      </c>
      <c r="H558" t="s">
        <v>68</v>
      </c>
      <c r="I558" t="s">
        <v>49</v>
      </c>
      <c r="J558" t="s">
        <v>57</v>
      </c>
      <c r="K558" t="s">
        <v>82</v>
      </c>
      <c r="L558" t="s">
        <v>82</v>
      </c>
      <c r="M558" t="s">
        <v>50</v>
      </c>
      <c r="O558" t="s">
        <v>11829</v>
      </c>
      <c r="P558" t="s">
        <v>456</v>
      </c>
      <c r="Q558" t="s">
        <v>70</v>
      </c>
      <c r="R558" t="s">
        <v>68</v>
      </c>
      <c r="S558" t="s">
        <v>49</v>
      </c>
      <c r="T558" t="s">
        <v>57</v>
      </c>
      <c r="U558" t="s">
        <v>11830</v>
      </c>
      <c r="V558" t="s">
        <v>7762</v>
      </c>
      <c r="W558" t="s">
        <v>42</v>
      </c>
      <c r="Y558" t="s">
        <v>42</v>
      </c>
      <c r="AE558" t="s">
        <v>42</v>
      </c>
      <c r="AM558" t="s">
        <v>43</v>
      </c>
    </row>
    <row r="559" spans="1:39" x14ac:dyDescent="0.25">
      <c r="A559">
        <v>3022</v>
      </c>
      <c r="B559" t="s">
        <v>7766</v>
      </c>
      <c r="C559" s="5">
        <v>42791</v>
      </c>
      <c r="D559" s="1">
        <v>0</v>
      </c>
      <c r="E559">
        <v>38</v>
      </c>
      <c r="F559" t="s">
        <v>46</v>
      </c>
      <c r="G559" t="s">
        <v>55</v>
      </c>
      <c r="H559" t="s">
        <v>178</v>
      </c>
      <c r="I559" t="s">
        <v>82</v>
      </c>
      <c r="J559" t="s">
        <v>57</v>
      </c>
      <c r="K559" t="s">
        <v>178</v>
      </c>
      <c r="L559" t="s">
        <v>82</v>
      </c>
      <c r="M559" t="s">
        <v>50</v>
      </c>
      <c r="O559" t="s">
        <v>11829</v>
      </c>
      <c r="P559" t="s">
        <v>59</v>
      </c>
      <c r="Q559" t="s">
        <v>70</v>
      </c>
      <c r="R559" t="s">
        <v>178</v>
      </c>
      <c r="S559" t="s">
        <v>82</v>
      </c>
      <c r="T559" t="s">
        <v>57</v>
      </c>
      <c r="U559" t="s">
        <v>11830</v>
      </c>
      <c r="V559" t="s">
        <v>7767</v>
      </c>
      <c r="Y559" t="s">
        <v>42</v>
      </c>
      <c r="AE559" t="s">
        <v>42</v>
      </c>
      <c r="AM559" t="s">
        <v>43</v>
      </c>
    </row>
    <row r="560" spans="1:39" x14ac:dyDescent="0.25">
      <c r="A560">
        <v>3055</v>
      </c>
      <c r="B560" t="s">
        <v>7836</v>
      </c>
      <c r="C560" s="5">
        <v>42765</v>
      </c>
      <c r="D560" s="1">
        <v>0</v>
      </c>
      <c r="E560">
        <v>45</v>
      </c>
      <c r="F560" t="s">
        <v>54</v>
      </c>
      <c r="G560" t="s">
        <v>55</v>
      </c>
      <c r="H560" t="s">
        <v>146</v>
      </c>
      <c r="I560" t="s">
        <v>49</v>
      </c>
      <c r="J560" t="s">
        <v>57</v>
      </c>
      <c r="K560" t="s">
        <v>146</v>
      </c>
      <c r="L560" t="s">
        <v>49</v>
      </c>
      <c r="M560" t="s">
        <v>70</v>
      </c>
      <c r="O560" t="s">
        <v>11829</v>
      </c>
      <c r="P560" t="s">
        <v>456</v>
      </c>
      <c r="Q560" t="s">
        <v>70</v>
      </c>
      <c r="R560" t="s">
        <v>146</v>
      </c>
      <c r="S560" t="s">
        <v>49</v>
      </c>
      <c r="T560" t="s">
        <v>57</v>
      </c>
      <c r="U560" t="s">
        <v>11830</v>
      </c>
      <c r="V560" t="s">
        <v>6558</v>
      </c>
      <c r="W560" t="s">
        <v>42</v>
      </c>
      <c r="Y560" t="s">
        <v>42</v>
      </c>
      <c r="Z560" t="s">
        <v>42</v>
      </c>
      <c r="AM560" t="s">
        <v>43</v>
      </c>
    </row>
    <row r="561" spans="1:39" x14ac:dyDescent="0.25">
      <c r="A561">
        <v>3058</v>
      </c>
      <c r="B561" t="s">
        <v>7844</v>
      </c>
      <c r="C561" s="5">
        <v>42738</v>
      </c>
      <c r="D561" s="1">
        <v>0</v>
      </c>
      <c r="E561">
        <v>45</v>
      </c>
      <c r="F561" t="s">
        <v>54</v>
      </c>
      <c r="G561" t="s">
        <v>55</v>
      </c>
      <c r="H561" t="s">
        <v>101</v>
      </c>
      <c r="I561" t="s">
        <v>101</v>
      </c>
      <c r="J561" t="s">
        <v>57</v>
      </c>
      <c r="K561" t="s">
        <v>101</v>
      </c>
      <c r="L561" t="s">
        <v>101</v>
      </c>
      <c r="M561" t="s">
        <v>70</v>
      </c>
      <c r="O561" t="s">
        <v>11829</v>
      </c>
      <c r="P561" t="s">
        <v>59</v>
      </c>
      <c r="Q561" t="s">
        <v>70</v>
      </c>
      <c r="R561" t="s">
        <v>101</v>
      </c>
      <c r="S561" t="s">
        <v>101</v>
      </c>
      <c r="T561" t="s">
        <v>57</v>
      </c>
      <c r="U561" t="s">
        <v>11830</v>
      </c>
      <c r="V561" t="s">
        <v>7846</v>
      </c>
      <c r="W561" t="s">
        <v>42</v>
      </c>
      <c r="X561" t="s">
        <v>42</v>
      </c>
      <c r="AM561" t="s">
        <v>43</v>
      </c>
    </row>
    <row r="562" spans="1:39" x14ac:dyDescent="0.25">
      <c r="A562">
        <v>3067</v>
      </c>
      <c r="B562" t="s">
        <v>7864</v>
      </c>
      <c r="C562" s="5">
        <v>42937</v>
      </c>
      <c r="D562" s="1">
        <v>0</v>
      </c>
      <c r="E562">
        <v>34</v>
      </c>
      <c r="F562" t="s">
        <v>46</v>
      </c>
      <c r="G562" t="s">
        <v>55</v>
      </c>
      <c r="H562" t="s">
        <v>346</v>
      </c>
      <c r="I562" t="s">
        <v>93</v>
      </c>
      <c r="J562" t="s">
        <v>57</v>
      </c>
      <c r="K562" t="s">
        <v>346</v>
      </c>
      <c r="L562" t="s">
        <v>93</v>
      </c>
      <c r="M562" t="s">
        <v>70</v>
      </c>
      <c r="O562" t="s">
        <v>11829</v>
      </c>
      <c r="P562" t="s">
        <v>59</v>
      </c>
      <c r="Q562" t="s">
        <v>70</v>
      </c>
      <c r="R562" t="s">
        <v>346</v>
      </c>
      <c r="S562" t="s">
        <v>93</v>
      </c>
      <c r="T562" t="s">
        <v>57</v>
      </c>
      <c r="U562" t="s">
        <v>11830</v>
      </c>
      <c r="V562" t="s">
        <v>7865</v>
      </c>
      <c r="W562" t="s">
        <v>42</v>
      </c>
      <c r="Y562" t="s">
        <v>42</v>
      </c>
      <c r="AG562" t="s">
        <v>42</v>
      </c>
      <c r="AM562" t="s">
        <v>43</v>
      </c>
    </row>
    <row r="563" spans="1:39" x14ac:dyDescent="0.25">
      <c r="A563">
        <v>3088</v>
      </c>
      <c r="B563" t="s">
        <v>7913</v>
      </c>
      <c r="C563" s="5">
        <v>43082</v>
      </c>
      <c r="D563" s="1">
        <v>0</v>
      </c>
      <c r="E563">
        <v>22</v>
      </c>
      <c r="F563" t="s">
        <v>46</v>
      </c>
      <c r="G563" t="s">
        <v>47</v>
      </c>
      <c r="H563" t="s">
        <v>165</v>
      </c>
      <c r="I563" t="s">
        <v>93</v>
      </c>
      <c r="J563" t="s">
        <v>57</v>
      </c>
      <c r="K563" t="s">
        <v>165</v>
      </c>
      <c r="L563" t="s">
        <v>93</v>
      </c>
      <c r="M563" t="s">
        <v>50</v>
      </c>
      <c r="O563" t="s">
        <v>11829</v>
      </c>
      <c r="P563" t="s">
        <v>59</v>
      </c>
      <c r="Q563" t="s">
        <v>210</v>
      </c>
      <c r="R563" t="s">
        <v>165</v>
      </c>
      <c r="S563" t="s">
        <v>93</v>
      </c>
      <c r="T563" t="s">
        <v>57</v>
      </c>
      <c r="U563" t="s">
        <v>11830</v>
      </c>
      <c r="V563" t="s">
        <v>2493</v>
      </c>
      <c r="Y563" t="s">
        <v>42</v>
      </c>
      <c r="AC563" t="s">
        <v>42</v>
      </c>
      <c r="AM563" t="s">
        <v>43</v>
      </c>
    </row>
    <row r="564" spans="1:39" x14ac:dyDescent="0.25">
      <c r="A564">
        <v>3092</v>
      </c>
      <c r="B564" t="s">
        <v>7920</v>
      </c>
      <c r="C564" s="5">
        <v>42990</v>
      </c>
      <c r="D564" s="1">
        <v>0</v>
      </c>
      <c r="E564">
        <v>48</v>
      </c>
      <c r="F564" t="s">
        <v>46</v>
      </c>
      <c r="G564" t="s">
        <v>55</v>
      </c>
      <c r="H564" t="s">
        <v>136</v>
      </c>
      <c r="I564" t="s">
        <v>137</v>
      </c>
      <c r="J564" t="s">
        <v>57</v>
      </c>
      <c r="K564" t="s">
        <v>136</v>
      </c>
      <c r="L564" t="s">
        <v>137</v>
      </c>
      <c r="M564" t="s">
        <v>70</v>
      </c>
      <c r="O564" t="s">
        <v>11831</v>
      </c>
      <c r="P564" t="s">
        <v>170</v>
      </c>
      <c r="Q564" t="s">
        <v>70</v>
      </c>
      <c r="R564" t="s">
        <v>136</v>
      </c>
      <c r="S564" t="s">
        <v>137</v>
      </c>
      <c r="T564" t="s">
        <v>57</v>
      </c>
      <c r="U564" t="s">
        <v>11830</v>
      </c>
      <c r="V564" t="s">
        <v>7922</v>
      </c>
      <c r="W564" t="s">
        <v>42</v>
      </c>
      <c r="X564" t="s">
        <v>42</v>
      </c>
      <c r="AG564" t="s">
        <v>42</v>
      </c>
      <c r="AM564" t="s">
        <v>43</v>
      </c>
    </row>
    <row r="565" spans="1:39" x14ac:dyDescent="0.25">
      <c r="A565">
        <v>3097</v>
      </c>
      <c r="B565" t="s">
        <v>7932</v>
      </c>
      <c r="C565" s="5">
        <v>42909</v>
      </c>
      <c r="D565" s="1">
        <v>0</v>
      </c>
      <c r="E565">
        <v>33</v>
      </c>
      <c r="F565" t="s">
        <v>46</v>
      </c>
      <c r="G565" t="s">
        <v>55</v>
      </c>
      <c r="H565" t="s">
        <v>3711</v>
      </c>
      <c r="I565" t="s">
        <v>101</v>
      </c>
      <c r="J565" t="s">
        <v>57</v>
      </c>
      <c r="K565" t="s">
        <v>3711</v>
      </c>
      <c r="L565" t="s">
        <v>101</v>
      </c>
      <c r="M565" t="s">
        <v>70</v>
      </c>
      <c r="O565" t="s">
        <v>11829</v>
      </c>
      <c r="P565" t="s">
        <v>166</v>
      </c>
      <c r="Q565" t="s">
        <v>70</v>
      </c>
      <c r="R565" t="s">
        <v>3711</v>
      </c>
      <c r="S565" t="s">
        <v>101</v>
      </c>
      <c r="T565" t="s">
        <v>57</v>
      </c>
      <c r="U565" t="s">
        <v>11830</v>
      </c>
      <c r="V565" t="s">
        <v>7934</v>
      </c>
      <c r="Y565" t="s">
        <v>42</v>
      </c>
      <c r="AE565" t="s">
        <v>42</v>
      </c>
      <c r="AM565" t="s">
        <v>43</v>
      </c>
    </row>
    <row r="566" spans="1:39" x14ac:dyDescent="0.25">
      <c r="A566">
        <v>3098</v>
      </c>
      <c r="B566" t="s">
        <v>7935</v>
      </c>
      <c r="C566" s="5">
        <v>43047</v>
      </c>
      <c r="D566" s="1">
        <v>0</v>
      </c>
      <c r="E566">
        <v>40</v>
      </c>
      <c r="F566" t="s">
        <v>54</v>
      </c>
      <c r="G566" t="s">
        <v>55</v>
      </c>
      <c r="H566" t="s">
        <v>974</v>
      </c>
      <c r="I566" t="s">
        <v>137</v>
      </c>
      <c r="J566" t="s">
        <v>57</v>
      </c>
      <c r="K566" t="s">
        <v>974</v>
      </c>
      <c r="L566" t="s">
        <v>137</v>
      </c>
      <c r="M566" t="s">
        <v>70</v>
      </c>
      <c r="O566" t="s">
        <v>11829</v>
      </c>
      <c r="P566" t="s">
        <v>59</v>
      </c>
      <c r="Q566" t="s">
        <v>70</v>
      </c>
      <c r="R566" t="s">
        <v>974</v>
      </c>
      <c r="S566" t="s">
        <v>137</v>
      </c>
      <c r="T566" t="s">
        <v>57</v>
      </c>
      <c r="U566" t="s">
        <v>11830</v>
      </c>
      <c r="V566" t="s">
        <v>7936</v>
      </c>
      <c r="X566" t="s">
        <v>42</v>
      </c>
      <c r="Y566" t="s">
        <v>42</v>
      </c>
      <c r="Z566" t="s">
        <v>42</v>
      </c>
      <c r="AC566" t="s">
        <v>42</v>
      </c>
      <c r="AD566" t="s">
        <v>42</v>
      </c>
      <c r="AM566" t="s">
        <v>43</v>
      </c>
    </row>
    <row r="567" spans="1:39" x14ac:dyDescent="0.25">
      <c r="A567">
        <v>3111</v>
      </c>
      <c r="B567" t="s">
        <v>7960</v>
      </c>
      <c r="C567" s="5">
        <v>42774</v>
      </c>
      <c r="D567" s="1">
        <v>0</v>
      </c>
      <c r="E567">
        <v>57</v>
      </c>
      <c r="F567" t="s">
        <v>46</v>
      </c>
      <c r="G567" t="s">
        <v>55</v>
      </c>
      <c r="H567" t="s">
        <v>7961</v>
      </c>
      <c r="I567" t="s">
        <v>137</v>
      </c>
      <c r="J567" t="s">
        <v>57</v>
      </c>
      <c r="K567" t="s">
        <v>136</v>
      </c>
      <c r="L567" t="s">
        <v>137</v>
      </c>
      <c r="M567" t="s">
        <v>50</v>
      </c>
      <c r="O567" t="s">
        <v>11831</v>
      </c>
      <c r="P567" t="s">
        <v>7962</v>
      </c>
      <c r="Q567" t="s">
        <v>70</v>
      </c>
      <c r="R567" t="s">
        <v>7961</v>
      </c>
      <c r="S567" t="s">
        <v>137</v>
      </c>
      <c r="T567" t="s">
        <v>57</v>
      </c>
      <c r="U567" t="s">
        <v>11830</v>
      </c>
      <c r="V567" t="s">
        <v>7963</v>
      </c>
      <c r="AA567" t="s">
        <v>42</v>
      </c>
      <c r="AB567" t="s">
        <v>42</v>
      </c>
      <c r="AM567" t="s">
        <v>43</v>
      </c>
    </row>
    <row r="568" spans="1:39" x14ac:dyDescent="0.25">
      <c r="A568">
        <v>3124</v>
      </c>
      <c r="B568" t="s">
        <v>7985</v>
      </c>
      <c r="C568" s="5">
        <v>43062</v>
      </c>
      <c r="D568" s="1">
        <v>0</v>
      </c>
      <c r="E568">
        <v>57</v>
      </c>
      <c r="F568" t="s">
        <v>46</v>
      </c>
      <c r="G568" t="s">
        <v>55</v>
      </c>
      <c r="H568" t="s">
        <v>87</v>
      </c>
      <c r="I568" t="s">
        <v>82</v>
      </c>
      <c r="J568" t="s">
        <v>57</v>
      </c>
      <c r="K568" t="s">
        <v>87</v>
      </c>
      <c r="L568" t="s">
        <v>82</v>
      </c>
      <c r="M568" t="s">
        <v>70</v>
      </c>
      <c r="O568" t="s">
        <v>11829</v>
      </c>
      <c r="P568" t="s">
        <v>59</v>
      </c>
      <c r="Q568" t="s">
        <v>70</v>
      </c>
      <c r="R568" t="s">
        <v>87</v>
      </c>
      <c r="S568" t="s">
        <v>82</v>
      </c>
      <c r="T568" t="s">
        <v>57</v>
      </c>
      <c r="U568" t="s">
        <v>11830</v>
      </c>
      <c r="V568" t="s">
        <v>4506</v>
      </c>
      <c r="AG568" t="s">
        <v>42</v>
      </c>
      <c r="AM568" t="s">
        <v>43</v>
      </c>
    </row>
    <row r="569" spans="1:39" x14ac:dyDescent="0.25">
      <c r="A569">
        <v>3131</v>
      </c>
      <c r="B569" t="s">
        <v>7999</v>
      </c>
      <c r="C569" s="5">
        <v>42921</v>
      </c>
      <c r="D569" s="1">
        <v>0</v>
      </c>
      <c r="E569">
        <v>63</v>
      </c>
      <c r="F569" t="s">
        <v>54</v>
      </c>
      <c r="G569" t="s">
        <v>55</v>
      </c>
      <c r="H569" t="s">
        <v>3983</v>
      </c>
      <c r="I569" t="s">
        <v>49</v>
      </c>
      <c r="J569" t="s">
        <v>57</v>
      </c>
      <c r="K569" t="s">
        <v>3983</v>
      </c>
      <c r="L569" t="s">
        <v>49</v>
      </c>
      <c r="M569" t="s">
        <v>70</v>
      </c>
      <c r="O569" t="s">
        <v>11829</v>
      </c>
      <c r="P569" t="s">
        <v>166</v>
      </c>
      <c r="Q569" t="s">
        <v>70</v>
      </c>
      <c r="R569" t="s">
        <v>3983</v>
      </c>
      <c r="S569" t="s">
        <v>49</v>
      </c>
      <c r="T569" t="s">
        <v>57</v>
      </c>
      <c r="U569" t="s">
        <v>11830</v>
      </c>
      <c r="V569" t="s">
        <v>8000</v>
      </c>
      <c r="Y569" t="s">
        <v>42</v>
      </c>
      <c r="AE569" t="s">
        <v>42</v>
      </c>
      <c r="AK569" t="s">
        <v>2682</v>
      </c>
      <c r="AM569" t="s">
        <v>43</v>
      </c>
    </row>
    <row r="570" spans="1:39" x14ac:dyDescent="0.25">
      <c r="A570">
        <v>3141</v>
      </c>
      <c r="B570" t="s">
        <v>8021</v>
      </c>
      <c r="C570" s="5">
        <v>42817</v>
      </c>
      <c r="D570" s="1">
        <v>0</v>
      </c>
      <c r="E570">
        <v>51</v>
      </c>
      <c r="F570" t="s">
        <v>46</v>
      </c>
      <c r="G570" t="s">
        <v>55</v>
      </c>
      <c r="H570" t="s">
        <v>320</v>
      </c>
      <c r="I570" t="s">
        <v>49</v>
      </c>
      <c r="J570" t="s">
        <v>57</v>
      </c>
      <c r="K570" t="s">
        <v>320</v>
      </c>
      <c r="L570" t="s">
        <v>49</v>
      </c>
      <c r="M570" t="s">
        <v>34</v>
      </c>
      <c r="N570" t="s">
        <v>4802</v>
      </c>
      <c r="O570" t="s">
        <v>11831</v>
      </c>
      <c r="P570" t="s">
        <v>2978</v>
      </c>
      <c r="Q570" t="s">
        <v>70</v>
      </c>
      <c r="R570" t="s">
        <v>320</v>
      </c>
      <c r="S570" t="s">
        <v>49</v>
      </c>
      <c r="T570" t="s">
        <v>57</v>
      </c>
      <c r="U570" t="s">
        <v>11830</v>
      </c>
      <c r="V570" t="s">
        <v>8022</v>
      </c>
      <c r="W570" t="s">
        <v>42</v>
      </c>
      <c r="X570" t="s">
        <v>42</v>
      </c>
      <c r="Y570" t="s">
        <v>42</v>
      </c>
      <c r="AE570" t="s">
        <v>42</v>
      </c>
      <c r="AM570" t="s">
        <v>43</v>
      </c>
    </row>
    <row r="571" spans="1:39" x14ac:dyDescent="0.25">
      <c r="A571">
        <v>3148</v>
      </c>
      <c r="B571" t="s">
        <v>8036</v>
      </c>
      <c r="C571" s="5">
        <v>43059</v>
      </c>
      <c r="D571" s="1">
        <v>0</v>
      </c>
      <c r="E571">
        <v>24</v>
      </c>
      <c r="F571" t="s">
        <v>54</v>
      </c>
      <c r="G571" t="s">
        <v>55</v>
      </c>
      <c r="H571" t="s">
        <v>974</v>
      </c>
      <c r="I571" t="s">
        <v>137</v>
      </c>
      <c r="J571" t="s">
        <v>57</v>
      </c>
      <c r="K571" t="s">
        <v>82</v>
      </c>
      <c r="L571" t="s">
        <v>82</v>
      </c>
      <c r="M571" t="s">
        <v>50</v>
      </c>
      <c r="O571" t="s">
        <v>11829</v>
      </c>
      <c r="P571" t="s">
        <v>3193</v>
      </c>
      <c r="Q571" t="s">
        <v>70</v>
      </c>
      <c r="R571" t="s">
        <v>836</v>
      </c>
      <c r="S571" t="s">
        <v>82</v>
      </c>
      <c r="T571" t="s">
        <v>57</v>
      </c>
      <c r="U571" t="s">
        <v>11830</v>
      </c>
      <c r="V571" t="s">
        <v>8038</v>
      </c>
      <c r="W571" t="s">
        <v>42</v>
      </c>
      <c r="Y571" t="s">
        <v>42</v>
      </c>
      <c r="AG571" t="s">
        <v>42</v>
      </c>
      <c r="AM571" t="s">
        <v>43</v>
      </c>
    </row>
    <row r="572" spans="1:39" x14ac:dyDescent="0.25">
      <c r="A572">
        <v>3162</v>
      </c>
      <c r="B572" t="s">
        <v>8069</v>
      </c>
      <c r="C572" s="5">
        <v>43016</v>
      </c>
      <c r="D572" s="1">
        <v>0</v>
      </c>
      <c r="E572">
        <v>55</v>
      </c>
      <c r="F572" t="s">
        <v>46</v>
      </c>
      <c r="G572" t="s">
        <v>55</v>
      </c>
      <c r="H572" t="s">
        <v>1097</v>
      </c>
      <c r="I572" t="s">
        <v>142</v>
      </c>
      <c r="J572" t="s">
        <v>57</v>
      </c>
      <c r="K572" t="s">
        <v>1097</v>
      </c>
      <c r="L572" t="s">
        <v>142</v>
      </c>
      <c r="M572" t="s">
        <v>70</v>
      </c>
      <c r="O572" t="s">
        <v>11831</v>
      </c>
      <c r="P572" t="s">
        <v>350</v>
      </c>
      <c r="Q572" t="s">
        <v>70</v>
      </c>
      <c r="R572" t="s">
        <v>1097</v>
      </c>
      <c r="S572" t="s">
        <v>142</v>
      </c>
      <c r="T572" t="s">
        <v>57</v>
      </c>
      <c r="U572" t="s">
        <v>11830</v>
      </c>
      <c r="V572" t="s">
        <v>6894</v>
      </c>
      <c r="X572" t="s">
        <v>42</v>
      </c>
      <c r="Y572" t="s">
        <v>42</v>
      </c>
      <c r="AM572" t="s">
        <v>43</v>
      </c>
    </row>
    <row r="573" spans="1:39" x14ac:dyDescent="0.25">
      <c r="A573">
        <v>3184</v>
      </c>
      <c r="B573" t="s">
        <v>8113</v>
      </c>
      <c r="C573" s="5">
        <v>43031</v>
      </c>
      <c r="D573" s="1">
        <v>0</v>
      </c>
      <c r="E573">
        <v>56</v>
      </c>
      <c r="F573" t="s">
        <v>54</v>
      </c>
      <c r="G573" t="s">
        <v>55</v>
      </c>
      <c r="H573" t="s">
        <v>48</v>
      </c>
      <c r="I573" t="s">
        <v>49</v>
      </c>
      <c r="J573" t="s">
        <v>57</v>
      </c>
      <c r="K573" t="s">
        <v>48</v>
      </c>
      <c r="L573" t="s">
        <v>49</v>
      </c>
      <c r="M573" t="s">
        <v>50</v>
      </c>
      <c r="O573" t="s">
        <v>11829</v>
      </c>
      <c r="P573" t="s">
        <v>59</v>
      </c>
      <c r="Q573" t="s">
        <v>70</v>
      </c>
      <c r="R573" t="s">
        <v>48</v>
      </c>
      <c r="S573" t="s">
        <v>49</v>
      </c>
      <c r="T573" t="s">
        <v>57</v>
      </c>
      <c r="U573" t="s">
        <v>11830</v>
      </c>
      <c r="V573" t="s">
        <v>8114</v>
      </c>
      <c r="W573" t="s">
        <v>42</v>
      </c>
      <c r="Y573" t="s">
        <v>42</v>
      </c>
      <c r="AE573" t="s">
        <v>42</v>
      </c>
      <c r="AM573" t="s">
        <v>43</v>
      </c>
    </row>
    <row r="574" spans="1:39" x14ac:dyDescent="0.25">
      <c r="A574">
        <v>3225</v>
      </c>
      <c r="B574" t="s">
        <v>8190</v>
      </c>
      <c r="C574" s="5">
        <v>42925</v>
      </c>
      <c r="D574" s="1">
        <v>0</v>
      </c>
      <c r="E574">
        <v>50</v>
      </c>
      <c r="F574" t="s">
        <v>46</v>
      </c>
      <c r="G574" t="s">
        <v>106</v>
      </c>
      <c r="H574" t="s">
        <v>107</v>
      </c>
      <c r="I574" t="s">
        <v>49</v>
      </c>
      <c r="J574" t="s">
        <v>57</v>
      </c>
      <c r="K574" t="s">
        <v>146</v>
      </c>
      <c r="L574" t="s">
        <v>49</v>
      </c>
      <c r="M574" t="s">
        <v>50</v>
      </c>
      <c r="O574" t="s">
        <v>11829</v>
      </c>
      <c r="P574" t="s">
        <v>59</v>
      </c>
      <c r="Q574" t="s">
        <v>4727</v>
      </c>
      <c r="R574" t="s">
        <v>146</v>
      </c>
      <c r="S574" t="s">
        <v>49</v>
      </c>
      <c r="T574" t="s">
        <v>57</v>
      </c>
      <c r="U574" t="s">
        <v>11830</v>
      </c>
      <c r="V574" t="s">
        <v>2195</v>
      </c>
      <c r="W574" t="s">
        <v>42</v>
      </c>
      <c r="Y574" t="s">
        <v>42</v>
      </c>
      <c r="AM574" t="s">
        <v>43</v>
      </c>
    </row>
    <row r="575" spans="1:39" x14ac:dyDescent="0.25">
      <c r="A575">
        <v>3231</v>
      </c>
      <c r="B575" t="s">
        <v>8203</v>
      </c>
      <c r="C575" s="5">
        <v>42972</v>
      </c>
      <c r="D575" s="1">
        <v>0</v>
      </c>
      <c r="E575">
        <v>58</v>
      </c>
      <c r="F575" t="s">
        <v>46</v>
      </c>
      <c r="G575" t="s">
        <v>55</v>
      </c>
      <c r="H575" t="s">
        <v>1337</v>
      </c>
      <c r="I575" t="s">
        <v>93</v>
      </c>
      <c r="J575" t="s">
        <v>57</v>
      </c>
      <c r="K575" t="s">
        <v>1337</v>
      </c>
      <c r="L575" t="s">
        <v>93</v>
      </c>
      <c r="M575" t="s">
        <v>70</v>
      </c>
      <c r="O575" t="s">
        <v>11831</v>
      </c>
      <c r="P575" t="s">
        <v>170</v>
      </c>
      <c r="Q575" t="s">
        <v>411</v>
      </c>
      <c r="R575" t="s">
        <v>1337</v>
      </c>
      <c r="S575" t="s">
        <v>93</v>
      </c>
      <c r="T575" t="s">
        <v>57</v>
      </c>
      <c r="U575" t="s">
        <v>11830</v>
      </c>
      <c r="V575" t="s">
        <v>8204</v>
      </c>
      <c r="W575" t="s">
        <v>42</v>
      </c>
      <c r="X575" t="s">
        <v>42</v>
      </c>
      <c r="AE575" t="s">
        <v>42</v>
      </c>
      <c r="AM575" t="s">
        <v>43</v>
      </c>
    </row>
    <row r="576" spans="1:39" x14ac:dyDescent="0.25">
      <c r="A576">
        <v>3232</v>
      </c>
      <c r="B576" t="s">
        <v>8205</v>
      </c>
      <c r="C576" s="5">
        <v>43009</v>
      </c>
      <c r="D576" s="1">
        <v>0</v>
      </c>
      <c r="E576">
        <v>50</v>
      </c>
      <c r="F576" t="s">
        <v>46</v>
      </c>
      <c r="G576" t="s">
        <v>55</v>
      </c>
      <c r="H576" t="s">
        <v>238</v>
      </c>
      <c r="I576" t="s">
        <v>93</v>
      </c>
      <c r="J576" t="s">
        <v>57</v>
      </c>
      <c r="K576" t="s">
        <v>93</v>
      </c>
      <c r="L576" t="s">
        <v>93</v>
      </c>
      <c r="M576" t="s">
        <v>34</v>
      </c>
      <c r="N576" t="s">
        <v>287</v>
      </c>
      <c r="O576" t="s">
        <v>11829</v>
      </c>
      <c r="P576" t="s">
        <v>59</v>
      </c>
      <c r="Q576" t="s">
        <v>287</v>
      </c>
      <c r="R576" t="s">
        <v>93</v>
      </c>
      <c r="S576" t="s">
        <v>93</v>
      </c>
      <c r="T576" t="s">
        <v>57</v>
      </c>
      <c r="U576" t="s">
        <v>11830</v>
      </c>
      <c r="V576" t="s">
        <v>8207</v>
      </c>
      <c r="AC576" t="s">
        <v>42</v>
      </c>
      <c r="AE576" t="s">
        <v>42</v>
      </c>
      <c r="AF576" t="s">
        <v>42</v>
      </c>
      <c r="AM576" t="s">
        <v>43</v>
      </c>
    </row>
    <row r="577" spans="1:39" x14ac:dyDescent="0.25">
      <c r="A577">
        <v>3251</v>
      </c>
      <c r="B577" t="s">
        <v>8246</v>
      </c>
      <c r="C577" s="5">
        <v>42755</v>
      </c>
      <c r="D577" s="1">
        <v>0</v>
      </c>
      <c r="E577">
        <v>58</v>
      </c>
      <c r="F577" t="s">
        <v>46</v>
      </c>
      <c r="G577" t="s">
        <v>106</v>
      </c>
      <c r="H577" t="s">
        <v>201</v>
      </c>
      <c r="I577" t="s">
        <v>202</v>
      </c>
      <c r="J577" t="s">
        <v>57</v>
      </c>
      <c r="K577" t="s">
        <v>201</v>
      </c>
      <c r="L577" t="s">
        <v>202</v>
      </c>
      <c r="M577" t="s">
        <v>70</v>
      </c>
      <c r="O577" t="s">
        <v>11829</v>
      </c>
      <c r="P577" t="s">
        <v>59</v>
      </c>
      <c r="Q577" t="s">
        <v>70</v>
      </c>
      <c r="R577" t="s">
        <v>201</v>
      </c>
      <c r="S577" t="s">
        <v>202</v>
      </c>
      <c r="T577" t="s">
        <v>57</v>
      </c>
      <c r="U577" t="s">
        <v>11830</v>
      </c>
      <c r="V577" t="s">
        <v>8247</v>
      </c>
      <c r="W577" t="s">
        <v>42</v>
      </c>
      <c r="AA577" t="s">
        <v>42</v>
      </c>
      <c r="AE577" t="s">
        <v>42</v>
      </c>
      <c r="AM577" t="s">
        <v>43</v>
      </c>
    </row>
    <row r="578" spans="1:39" x14ac:dyDescent="0.25">
      <c r="A578">
        <v>3257</v>
      </c>
      <c r="B578" t="s">
        <v>8257</v>
      </c>
      <c r="C578" s="5">
        <v>43040</v>
      </c>
      <c r="D578" s="1">
        <v>0</v>
      </c>
      <c r="E578">
        <v>46</v>
      </c>
      <c r="F578" t="s">
        <v>46</v>
      </c>
      <c r="G578" t="s">
        <v>55</v>
      </c>
      <c r="H578" t="s">
        <v>81</v>
      </c>
      <c r="I578" t="s">
        <v>82</v>
      </c>
      <c r="J578" t="s">
        <v>57</v>
      </c>
      <c r="K578" t="s">
        <v>81</v>
      </c>
      <c r="L578" t="s">
        <v>82</v>
      </c>
      <c r="M578" t="s">
        <v>70</v>
      </c>
      <c r="O578" t="s">
        <v>11829</v>
      </c>
      <c r="P578" t="s">
        <v>166</v>
      </c>
      <c r="Q578" t="s">
        <v>70</v>
      </c>
      <c r="R578" t="s">
        <v>81</v>
      </c>
      <c r="S578" t="s">
        <v>82</v>
      </c>
      <c r="T578" t="s">
        <v>57</v>
      </c>
      <c r="U578" t="s">
        <v>11830</v>
      </c>
      <c r="V578" t="s">
        <v>8259</v>
      </c>
      <c r="W578" t="s">
        <v>42</v>
      </c>
      <c r="Y578" t="s">
        <v>42</v>
      </c>
      <c r="AE578" t="s">
        <v>42</v>
      </c>
      <c r="AM578" t="s">
        <v>43</v>
      </c>
    </row>
    <row r="579" spans="1:39" x14ac:dyDescent="0.25">
      <c r="A579">
        <v>3262</v>
      </c>
      <c r="B579" t="s">
        <v>8266</v>
      </c>
      <c r="C579" s="5">
        <v>42992</v>
      </c>
      <c r="D579" s="1">
        <v>0</v>
      </c>
      <c r="E579">
        <v>38</v>
      </c>
      <c r="F579" t="s">
        <v>46</v>
      </c>
      <c r="G579" t="s">
        <v>55</v>
      </c>
      <c r="H579" t="s">
        <v>245</v>
      </c>
      <c r="I579" t="s">
        <v>93</v>
      </c>
      <c r="J579" t="s">
        <v>57</v>
      </c>
      <c r="K579" t="s">
        <v>245</v>
      </c>
      <c r="L579" t="s">
        <v>93</v>
      </c>
      <c r="M579" t="s">
        <v>70</v>
      </c>
      <c r="O579" t="s">
        <v>11831</v>
      </c>
      <c r="P579" t="s">
        <v>350</v>
      </c>
      <c r="Q579" t="s">
        <v>70</v>
      </c>
      <c r="R579" t="s">
        <v>245</v>
      </c>
      <c r="S579" t="s">
        <v>93</v>
      </c>
      <c r="T579" t="s">
        <v>57</v>
      </c>
      <c r="U579" t="s">
        <v>20</v>
      </c>
      <c r="V579" t="s">
        <v>439</v>
      </c>
      <c r="W579" t="s">
        <v>42</v>
      </c>
      <c r="Y579" t="s">
        <v>42</v>
      </c>
      <c r="AM579" t="s">
        <v>43</v>
      </c>
    </row>
    <row r="580" spans="1:39" x14ac:dyDescent="0.25">
      <c r="A580">
        <v>3263</v>
      </c>
      <c r="B580" t="s">
        <v>8268</v>
      </c>
      <c r="C580" s="5">
        <v>43098</v>
      </c>
      <c r="D580" s="1">
        <v>0</v>
      </c>
      <c r="E580">
        <v>38</v>
      </c>
      <c r="F580" t="s">
        <v>46</v>
      </c>
      <c r="G580" t="s">
        <v>55</v>
      </c>
      <c r="H580" t="s">
        <v>93</v>
      </c>
      <c r="I580" t="s">
        <v>93</v>
      </c>
      <c r="J580" t="s">
        <v>57</v>
      </c>
      <c r="K580" t="s">
        <v>93</v>
      </c>
      <c r="L580" t="s">
        <v>93</v>
      </c>
      <c r="M580" t="s">
        <v>70</v>
      </c>
      <c r="O580" t="s">
        <v>11833</v>
      </c>
      <c r="P580" t="s">
        <v>8269</v>
      </c>
      <c r="Q580" t="s">
        <v>70</v>
      </c>
      <c r="R580" t="s">
        <v>93</v>
      </c>
      <c r="S580" t="s">
        <v>93</v>
      </c>
      <c r="T580" t="s">
        <v>57</v>
      </c>
      <c r="U580" t="s">
        <v>11830</v>
      </c>
      <c r="V580" t="s">
        <v>8270</v>
      </c>
      <c r="AC580" t="s">
        <v>42</v>
      </c>
      <c r="AE580" t="s">
        <v>42</v>
      </c>
      <c r="AF580" t="s">
        <v>42</v>
      </c>
      <c r="AM580" t="s">
        <v>43</v>
      </c>
    </row>
    <row r="581" spans="1:39" x14ac:dyDescent="0.25">
      <c r="A581">
        <v>3264</v>
      </c>
      <c r="B581" t="s">
        <v>8271</v>
      </c>
      <c r="C581" s="5">
        <v>42772</v>
      </c>
      <c r="D581" s="1">
        <v>0</v>
      </c>
      <c r="E581">
        <v>37</v>
      </c>
      <c r="F581" t="s">
        <v>54</v>
      </c>
      <c r="G581" t="s">
        <v>55</v>
      </c>
      <c r="H581" t="s">
        <v>81</v>
      </c>
      <c r="I581" t="s">
        <v>82</v>
      </c>
      <c r="J581" t="s">
        <v>57</v>
      </c>
      <c r="K581" t="s">
        <v>81</v>
      </c>
      <c r="L581" t="s">
        <v>82</v>
      </c>
      <c r="M581" t="s">
        <v>50</v>
      </c>
      <c r="O581" t="s">
        <v>11831</v>
      </c>
      <c r="P581" t="s">
        <v>443</v>
      </c>
      <c r="Q581" t="s">
        <v>8272</v>
      </c>
      <c r="R581" t="s">
        <v>81</v>
      </c>
      <c r="S581" t="s">
        <v>82</v>
      </c>
      <c r="T581" t="s">
        <v>57</v>
      </c>
      <c r="U581" t="s">
        <v>11830</v>
      </c>
      <c r="V581" t="s">
        <v>8273</v>
      </c>
      <c r="AE581" t="s">
        <v>42</v>
      </c>
      <c r="AM581" t="s">
        <v>43</v>
      </c>
    </row>
    <row r="582" spans="1:39" x14ac:dyDescent="0.25">
      <c r="A582">
        <v>3281</v>
      </c>
      <c r="B582" t="s">
        <v>8307</v>
      </c>
      <c r="C582" s="5">
        <v>43052</v>
      </c>
      <c r="D582" s="1">
        <v>0</v>
      </c>
      <c r="E582">
        <v>48</v>
      </c>
      <c r="F582" t="s">
        <v>54</v>
      </c>
      <c r="G582" t="s">
        <v>55</v>
      </c>
      <c r="H582" t="s">
        <v>790</v>
      </c>
      <c r="I582" t="s">
        <v>82</v>
      </c>
      <c r="J582" t="s">
        <v>57</v>
      </c>
      <c r="K582" t="s">
        <v>790</v>
      </c>
      <c r="L582" t="s">
        <v>82</v>
      </c>
      <c r="M582" t="s">
        <v>70</v>
      </c>
      <c r="O582" t="s">
        <v>11829</v>
      </c>
      <c r="P582" t="s">
        <v>59</v>
      </c>
      <c r="Q582" t="s">
        <v>70</v>
      </c>
      <c r="R582" t="s">
        <v>790</v>
      </c>
      <c r="S582" t="s">
        <v>82</v>
      </c>
      <c r="T582" t="s">
        <v>57</v>
      </c>
      <c r="U582" t="s">
        <v>11830</v>
      </c>
      <c r="V582" t="s">
        <v>1530</v>
      </c>
      <c r="Y582" t="s">
        <v>42</v>
      </c>
      <c r="AC582" t="s">
        <v>42</v>
      </c>
      <c r="AM582" t="s">
        <v>43</v>
      </c>
    </row>
    <row r="583" spans="1:39" x14ac:dyDescent="0.25">
      <c r="A583">
        <v>3283</v>
      </c>
      <c r="B583" t="s">
        <v>8310</v>
      </c>
      <c r="C583" s="5">
        <v>42799</v>
      </c>
      <c r="D583" s="1">
        <v>0</v>
      </c>
      <c r="E583">
        <v>59</v>
      </c>
      <c r="F583" t="s">
        <v>46</v>
      </c>
      <c r="G583" t="s">
        <v>55</v>
      </c>
      <c r="H583" t="s">
        <v>97</v>
      </c>
      <c r="I583" t="s">
        <v>82</v>
      </c>
      <c r="J583" t="s">
        <v>57</v>
      </c>
      <c r="K583" t="s">
        <v>97</v>
      </c>
      <c r="L583" t="s">
        <v>82</v>
      </c>
      <c r="M583" t="s">
        <v>70</v>
      </c>
      <c r="O583" t="s">
        <v>11831</v>
      </c>
      <c r="P583" t="s">
        <v>170</v>
      </c>
      <c r="Q583" t="s">
        <v>70</v>
      </c>
      <c r="R583" t="s">
        <v>97</v>
      </c>
      <c r="S583" t="s">
        <v>82</v>
      </c>
      <c r="T583" t="s">
        <v>57</v>
      </c>
      <c r="U583" t="s">
        <v>11830</v>
      </c>
      <c r="V583" t="s">
        <v>8311</v>
      </c>
      <c r="W583" t="s">
        <v>42</v>
      </c>
      <c r="X583" t="s">
        <v>42</v>
      </c>
      <c r="Y583" t="s">
        <v>42</v>
      </c>
      <c r="Z583" t="s">
        <v>42</v>
      </c>
      <c r="AA583" t="s">
        <v>42</v>
      </c>
      <c r="AE583" t="s">
        <v>42</v>
      </c>
      <c r="AK583" t="s">
        <v>2682</v>
      </c>
      <c r="AM583" t="s">
        <v>43</v>
      </c>
    </row>
    <row r="584" spans="1:39" x14ac:dyDescent="0.25">
      <c r="A584">
        <v>3295</v>
      </c>
      <c r="B584" t="s">
        <v>8333</v>
      </c>
      <c r="C584" s="5">
        <v>42840</v>
      </c>
      <c r="D584" s="1">
        <v>0</v>
      </c>
      <c r="E584">
        <v>33</v>
      </c>
      <c r="F584" t="s">
        <v>46</v>
      </c>
      <c r="G584" t="s">
        <v>55</v>
      </c>
      <c r="H584" t="s">
        <v>81</v>
      </c>
      <c r="I584" t="s">
        <v>82</v>
      </c>
      <c r="J584" t="s">
        <v>57</v>
      </c>
      <c r="K584" t="s">
        <v>81</v>
      </c>
      <c r="L584" t="s">
        <v>82</v>
      </c>
      <c r="M584" t="s">
        <v>70</v>
      </c>
      <c r="O584" t="s">
        <v>11831</v>
      </c>
      <c r="P584" t="s">
        <v>102</v>
      </c>
      <c r="Q584" t="s">
        <v>70</v>
      </c>
      <c r="R584" t="s">
        <v>81</v>
      </c>
      <c r="S584" t="s">
        <v>82</v>
      </c>
      <c r="T584" t="s">
        <v>57</v>
      </c>
      <c r="U584" t="s">
        <v>11830</v>
      </c>
      <c r="V584" t="s">
        <v>8334</v>
      </c>
      <c r="AC584" t="s">
        <v>42</v>
      </c>
      <c r="AF584" t="s">
        <v>42</v>
      </c>
      <c r="AM584" t="s">
        <v>43</v>
      </c>
    </row>
    <row r="585" spans="1:39" x14ac:dyDescent="0.25">
      <c r="A585">
        <v>3296</v>
      </c>
      <c r="B585" t="s">
        <v>8335</v>
      </c>
      <c r="C585" s="5">
        <v>42820</v>
      </c>
      <c r="D585" s="1">
        <v>0</v>
      </c>
      <c r="E585">
        <v>66</v>
      </c>
      <c r="F585" t="s">
        <v>46</v>
      </c>
      <c r="G585" t="s">
        <v>55</v>
      </c>
      <c r="H585" t="s">
        <v>362</v>
      </c>
      <c r="I585" t="s">
        <v>251</v>
      </c>
      <c r="J585" t="s">
        <v>57</v>
      </c>
      <c r="K585" t="s">
        <v>362</v>
      </c>
      <c r="L585" t="s">
        <v>251</v>
      </c>
      <c r="M585" t="s">
        <v>50</v>
      </c>
      <c r="O585" t="s">
        <v>11829</v>
      </c>
      <c r="P585" t="s">
        <v>59</v>
      </c>
      <c r="Q585" t="s">
        <v>179</v>
      </c>
      <c r="R585" t="s">
        <v>362</v>
      </c>
      <c r="S585" t="s">
        <v>251</v>
      </c>
      <c r="T585" t="s">
        <v>57</v>
      </c>
      <c r="U585" t="s">
        <v>11830</v>
      </c>
      <c r="V585" t="s">
        <v>2637</v>
      </c>
      <c r="Y585" t="s">
        <v>42</v>
      </c>
      <c r="AC585" t="s">
        <v>42</v>
      </c>
      <c r="AM585" t="s">
        <v>43</v>
      </c>
    </row>
    <row r="586" spans="1:39" x14ac:dyDescent="0.25">
      <c r="A586">
        <v>3299</v>
      </c>
      <c r="B586" t="s">
        <v>8340</v>
      </c>
      <c r="C586" s="5">
        <v>42955</v>
      </c>
      <c r="D586" s="1">
        <v>0</v>
      </c>
      <c r="E586">
        <v>29</v>
      </c>
      <c r="F586" t="s">
        <v>54</v>
      </c>
      <c r="G586" t="s">
        <v>55</v>
      </c>
      <c r="H586" t="s">
        <v>2906</v>
      </c>
      <c r="I586" t="s">
        <v>142</v>
      </c>
      <c r="J586" t="s">
        <v>57</v>
      </c>
      <c r="K586" t="s">
        <v>2906</v>
      </c>
      <c r="L586" t="s">
        <v>142</v>
      </c>
      <c r="M586" t="s">
        <v>70</v>
      </c>
      <c r="O586" t="s">
        <v>11831</v>
      </c>
      <c r="P586" t="s">
        <v>170</v>
      </c>
      <c r="Q586" t="s">
        <v>70</v>
      </c>
      <c r="R586" t="s">
        <v>2906</v>
      </c>
      <c r="S586" t="s">
        <v>142</v>
      </c>
      <c r="T586" t="s">
        <v>57</v>
      </c>
      <c r="U586" t="s">
        <v>11830</v>
      </c>
      <c r="V586" t="s">
        <v>8341</v>
      </c>
      <c r="X586" t="s">
        <v>42</v>
      </c>
      <c r="Y586" t="s">
        <v>42</v>
      </c>
      <c r="AM586" t="s">
        <v>43</v>
      </c>
    </row>
    <row r="587" spans="1:39" x14ac:dyDescent="0.25">
      <c r="A587">
        <v>3300</v>
      </c>
      <c r="B587" t="s">
        <v>8342</v>
      </c>
      <c r="C587" s="5">
        <v>42825</v>
      </c>
      <c r="D587" s="1">
        <v>0</v>
      </c>
      <c r="E587">
        <v>26</v>
      </c>
      <c r="F587" t="s">
        <v>46</v>
      </c>
      <c r="G587" t="s">
        <v>55</v>
      </c>
      <c r="H587" t="s">
        <v>341</v>
      </c>
      <c r="I587" t="s">
        <v>101</v>
      </c>
      <c r="J587" t="s">
        <v>57</v>
      </c>
      <c r="K587" t="s">
        <v>341</v>
      </c>
      <c r="L587" t="s">
        <v>101</v>
      </c>
      <c r="M587" t="s">
        <v>70</v>
      </c>
      <c r="O587" t="s">
        <v>11829</v>
      </c>
      <c r="P587" t="s">
        <v>166</v>
      </c>
      <c r="Q587" t="s">
        <v>70</v>
      </c>
      <c r="R587" t="s">
        <v>341</v>
      </c>
      <c r="S587" t="s">
        <v>101</v>
      </c>
      <c r="T587" t="s">
        <v>57</v>
      </c>
      <c r="U587" t="s">
        <v>11830</v>
      </c>
      <c r="V587" t="s">
        <v>8343</v>
      </c>
      <c r="W587" t="s">
        <v>42</v>
      </c>
      <c r="X587" t="s">
        <v>42</v>
      </c>
      <c r="Y587" t="s">
        <v>42</v>
      </c>
      <c r="AM587" t="s">
        <v>43</v>
      </c>
    </row>
    <row r="588" spans="1:39" x14ac:dyDescent="0.25">
      <c r="A588">
        <v>3301</v>
      </c>
      <c r="B588" t="s">
        <v>8344</v>
      </c>
      <c r="C588" s="5">
        <v>42768</v>
      </c>
      <c r="D588" s="1">
        <v>0</v>
      </c>
      <c r="E588">
        <v>64</v>
      </c>
      <c r="F588" t="s">
        <v>46</v>
      </c>
      <c r="G588" t="s">
        <v>55</v>
      </c>
      <c r="H588" t="s">
        <v>238</v>
      </c>
      <c r="I588" t="s">
        <v>93</v>
      </c>
      <c r="J588" t="s">
        <v>57</v>
      </c>
      <c r="K588" t="s">
        <v>238</v>
      </c>
      <c r="L588" t="s">
        <v>93</v>
      </c>
      <c r="M588" t="s">
        <v>70</v>
      </c>
      <c r="O588" t="s">
        <v>11831</v>
      </c>
      <c r="P588" t="s">
        <v>102</v>
      </c>
      <c r="Q588" t="s">
        <v>70</v>
      </c>
      <c r="R588" t="s">
        <v>238</v>
      </c>
      <c r="S588" t="s">
        <v>93</v>
      </c>
      <c r="T588" t="s">
        <v>57</v>
      </c>
      <c r="U588" t="s">
        <v>11830</v>
      </c>
      <c r="V588" t="s">
        <v>928</v>
      </c>
      <c r="AA588" t="s">
        <v>42</v>
      </c>
      <c r="AM588" t="s">
        <v>43</v>
      </c>
    </row>
    <row r="589" spans="1:39" x14ac:dyDescent="0.25">
      <c r="A589">
        <v>3318</v>
      </c>
      <c r="B589" t="s">
        <v>8371</v>
      </c>
      <c r="C589" s="5">
        <v>42890</v>
      </c>
      <c r="D589" s="1">
        <v>0</v>
      </c>
      <c r="E589">
        <v>58</v>
      </c>
      <c r="F589" t="s">
        <v>54</v>
      </c>
      <c r="G589" t="s">
        <v>55</v>
      </c>
      <c r="H589" t="s">
        <v>207</v>
      </c>
      <c r="I589" t="s">
        <v>93</v>
      </c>
      <c r="J589" t="s">
        <v>57</v>
      </c>
      <c r="K589" t="s">
        <v>207</v>
      </c>
      <c r="L589" t="s">
        <v>93</v>
      </c>
      <c r="M589" t="s">
        <v>70</v>
      </c>
      <c r="O589" t="s">
        <v>11829</v>
      </c>
      <c r="P589" t="s">
        <v>59</v>
      </c>
      <c r="Q589" t="s">
        <v>70</v>
      </c>
      <c r="R589" t="s">
        <v>207</v>
      </c>
      <c r="S589" t="s">
        <v>93</v>
      </c>
      <c r="T589" t="s">
        <v>57</v>
      </c>
      <c r="U589" t="s">
        <v>11834</v>
      </c>
      <c r="V589" t="s">
        <v>8372</v>
      </c>
      <c r="X589" t="s">
        <v>42</v>
      </c>
      <c r="AM589" t="s">
        <v>43</v>
      </c>
    </row>
    <row r="590" spans="1:39" x14ac:dyDescent="0.25">
      <c r="A590">
        <v>3320</v>
      </c>
      <c r="B590" t="s">
        <v>8374</v>
      </c>
      <c r="C590" s="5">
        <v>42777</v>
      </c>
      <c r="D590" s="1">
        <v>0</v>
      </c>
      <c r="E590">
        <v>41</v>
      </c>
      <c r="F590" t="s">
        <v>46</v>
      </c>
      <c r="G590" t="s">
        <v>55</v>
      </c>
      <c r="H590" t="s">
        <v>136</v>
      </c>
      <c r="I590" t="s">
        <v>137</v>
      </c>
      <c r="J590" t="s">
        <v>57</v>
      </c>
      <c r="K590" t="s">
        <v>82</v>
      </c>
      <c r="L590" t="s">
        <v>82</v>
      </c>
      <c r="M590" t="s">
        <v>34</v>
      </c>
      <c r="N590" t="s">
        <v>1322</v>
      </c>
      <c r="O590" t="s">
        <v>11829</v>
      </c>
      <c r="P590" t="s">
        <v>59</v>
      </c>
      <c r="Q590" t="s">
        <v>287</v>
      </c>
      <c r="R590" t="s">
        <v>82</v>
      </c>
      <c r="S590" t="s">
        <v>82</v>
      </c>
      <c r="T590" t="s">
        <v>57</v>
      </c>
      <c r="U590" t="s">
        <v>11830</v>
      </c>
      <c r="V590" t="s">
        <v>8375</v>
      </c>
      <c r="W590" t="s">
        <v>42</v>
      </c>
      <c r="Y590" t="s">
        <v>42</v>
      </c>
      <c r="AM590" t="s">
        <v>43</v>
      </c>
    </row>
    <row r="591" spans="1:39" x14ac:dyDescent="0.25">
      <c r="A591">
        <v>3327</v>
      </c>
      <c r="B591" t="s">
        <v>8388</v>
      </c>
      <c r="C591" s="5">
        <v>42835</v>
      </c>
      <c r="D591" s="1">
        <v>0</v>
      </c>
      <c r="E591">
        <v>24</v>
      </c>
      <c r="F591" t="s">
        <v>46</v>
      </c>
      <c r="G591" t="s">
        <v>55</v>
      </c>
      <c r="H591" t="s">
        <v>381</v>
      </c>
      <c r="I591" t="s">
        <v>202</v>
      </c>
      <c r="J591" t="s">
        <v>57</v>
      </c>
      <c r="K591" t="s">
        <v>81</v>
      </c>
      <c r="L591" t="s">
        <v>82</v>
      </c>
      <c r="M591" t="s">
        <v>50</v>
      </c>
      <c r="O591" t="s">
        <v>11829</v>
      </c>
      <c r="P591" t="s">
        <v>59</v>
      </c>
      <c r="Q591" t="s">
        <v>70</v>
      </c>
      <c r="R591" t="s">
        <v>381</v>
      </c>
      <c r="S591" t="s">
        <v>202</v>
      </c>
      <c r="T591" t="s">
        <v>57</v>
      </c>
      <c r="U591" t="s">
        <v>11830</v>
      </c>
      <c r="V591" t="s">
        <v>8389</v>
      </c>
      <c r="Y591" t="s">
        <v>42</v>
      </c>
      <c r="Z591" t="s">
        <v>42</v>
      </c>
      <c r="AM591" t="s">
        <v>43</v>
      </c>
    </row>
    <row r="592" spans="1:39" x14ac:dyDescent="0.25">
      <c r="A592">
        <v>3331</v>
      </c>
      <c r="B592" t="s">
        <v>8397</v>
      </c>
      <c r="C592" s="5">
        <v>43094</v>
      </c>
      <c r="D592" s="1">
        <v>0</v>
      </c>
      <c r="E592">
        <v>43</v>
      </c>
      <c r="F592" t="s">
        <v>46</v>
      </c>
      <c r="G592" t="s">
        <v>55</v>
      </c>
      <c r="H592" t="s">
        <v>146</v>
      </c>
      <c r="I592" t="s">
        <v>49</v>
      </c>
      <c r="J592" t="s">
        <v>57</v>
      </c>
      <c r="K592" t="s">
        <v>146</v>
      </c>
      <c r="L592" t="s">
        <v>49</v>
      </c>
      <c r="M592" t="s">
        <v>70</v>
      </c>
      <c r="O592" t="s">
        <v>11829</v>
      </c>
      <c r="P592" t="s">
        <v>59</v>
      </c>
      <c r="Q592" t="s">
        <v>287</v>
      </c>
      <c r="R592" t="s">
        <v>146</v>
      </c>
      <c r="S592" t="s">
        <v>49</v>
      </c>
      <c r="T592" t="s">
        <v>57</v>
      </c>
      <c r="U592" t="s">
        <v>11830</v>
      </c>
      <c r="V592" t="s">
        <v>4145</v>
      </c>
      <c r="W592" t="s">
        <v>42</v>
      </c>
      <c r="X592" t="s">
        <v>42</v>
      </c>
      <c r="Y592" t="s">
        <v>42</v>
      </c>
      <c r="AM592" t="s">
        <v>43</v>
      </c>
    </row>
    <row r="593" spans="1:39" x14ac:dyDescent="0.25">
      <c r="A593">
        <v>3338</v>
      </c>
      <c r="B593" t="s">
        <v>8412</v>
      </c>
      <c r="C593" s="5">
        <v>43035</v>
      </c>
      <c r="D593" s="1">
        <v>0</v>
      </c>
      <c r="E593">
        <v>24</v>
      </c>
      <c r="F593" t="s">
        <v>46</v>
      </c>
      <c r="G593" t="s">
        <v>55</v>
      </c>
      <c r="H593" t="s">
        <v>158</v>
      </c>
      <c r="I593" t="s">
        <v>49</v>
      </c>
      <c r="J593" t="s">
        <v>57</v>
      </c>
      <c r="K593" t="s">
        <v>158</v>
      </c>
      <c r="L593" t="s">
        <v>49</v>
      </c>
      <c r="M593" t="s">
        <v>70</v>
      </c>
      <c r="O593" t="s">
        <v>11829</v>
      </c>
      <c r="P593" t="s">
        <v>59</v>
      </c>
      <c r="Q593" t="s">
        <v>70</v>
      </c>
      <c r="R593" t="s">
        <v>158</v>
      </c>
      <c r="S593" t="s">
        <v>49</v>
      </c>
      <c r="T593" t="s">
        <v>57</v>
      </c>
      <c r="U593" t="s">
        <v>11830</v>
      </c>
      <c r="V593" t="s">
        <v>8413</v>
      </c>
      <c r="W593" t="s">
        <v>42</v>
      </c>
      <c r="AG593" t="s">
        <v>42</v>
      </c>
      <c r="AM593" t="s">
        <v>43</v>
      </c>
    </row>
    <row r="594" spans="1:39" x14ac:dyDescent="0.25">
      <c r="A594">
        <v>3339</v>
      </c>
      <c r="B594" t="s">
        <v>8414</v>
      </c>
      <c r="C594" s="5">
        <v>43021</v>
      </c>
      <c r="D594" s="1">
        <v>0</v>
      </c>
      <c r="E594">
        <v>47</v>
      </c>
      <c r="F594" t="s">
        <v>46</v>
      </c>
      <c r="G594" t="s">
        <v>55</v>
      </c>
      <c r="H594" t="s">
        <v>793</v>
      </c>
      <c r="I594" t="s">
        <v>137</v>
      </c>
      <c r="J594" t="s">
        <v>57</v>
      </c>
      <c r="K594" t="s">
        <v>793</v>
      </c>
      <c r="L594" t="s">
        <v>137</v>
      </c>
      <c r="M594" t="s">
        <v>70</v>
      </c>
      <c r="O594" t="s">
        <v>11829</v>
      </c>
      <c r="P594" t="s">
        <v>166</v>
      </c>
      <c r="Q594" t="s">
        <v>70</v>
      </c>
      <c r="R594" t="s">
        <v>793</v>
      </c>
      <c r="S594" t="s">
        <v>137</v>
      </c>
      <c r="T594" t="s">
        <v>57</v>
      </c>
      <c r="U594" t="s">
        <v>11830</v>
      </c>
      <c r="V594" t="s">
        <v>8415</v>
      </c>
      <c r="W594" t="s">
        <v>42</v>
      </c>
      <c r="Y594" t="s">
        <v>42</v>
      </c>
      <c r="Z594" t="s">
        <v>42</v>
      </c>
      <c r="AM594" t="s">
        <v>43</v>
      </c>
    </row>
    <row r="595" spans="1:39" x14ac:dyDescent="0.25">
      <c r="A595">
        <v>3359</v>
      </c>
      <c r="B595" t="s">
        <v>8453</v>
      </c>
      <c r="C595" s="5">
        <v>42849</v>
      </c>
      <c r="D595" s="1">
        <v>0</v>
      </c>
      <c r="E595">
        <v>42</v>
      </c>
      <c r="F595" t="s">
        <v>54</v>
      </c>
      <c r="G595" t="s">
        <v>55</v>
      </c>
      <c r="H595" t="s">
        <v>192</v>
      </c>
      <c r="I595" t="s">
        <v>82</v>
      </c>
      <c r="J595" t="s">
        <v>57</v>
      </c>
      <c r="K595" t="s">
        <v>192</v>
      </c>
      <c r="L595" t="s">
        <v>82</v>
      </c>
      <c r="M595" t="s">
        <v>70</v>
      </c>
      <c r="O595" t="s">
        <v>11829</v>
      </c>
      <c r="P595" t="s">
        <v>166</v>
      </c>
      <c r="Q595" t="s">
        <v>70</v>
      </c>
      <c r="R595" t="s">
        <v>192</v>
      </c>
      <c r="S595" t="s">
        <v>82</v>
      </c>
      <c r="T595" t="s">
        <v>57</v>
      </c>
      <c r="U595" t="s">
        <v>11830</v>
      </c>
      <c r="V595" t="s">
        <v>8454</v>
      </c>
      <c r="X595" t="s">
        <v>42</v>
      </c>
      <c r="Y595" t="s">
        <v>42</v>
      </c>
      <c r="AM595" t="s">
        <v>43</v>
      </c>
    </row>
    <row r="596" spans="1:39" x14ac:dyDescent="0.25">
      <c r="A596">
        <v>3361</v>
      </c>
      <c r="B596" t="s">
        <v>8458</v>
      </c>
      <c r="C596" s="5">
        <v>43098</v>
      </c>
      <c r="D596" s="1">
        <v>0</v>
      </c>
      <c r="E596">
        <v>25</v>
      </c>
      <c r="F596" t="s">
        <v>46</v>
      </c>
      <c r="G596" t="s">
        <v>55</v>
      </c>
      <c r="H596" t="s">
        <v>107</v>
      </c>
      <c r="I596" t="s">
        <v>49</v>
      </c>
      <c r="J596" t="s">
        <v>57</v>
      </c>
      <c r="K596" t="s">
        <v>146</v>
      </c>
      <c r="L596" t="s">
        <v>49</v>
      </c>
      <c r="M596" t="s">
        <v>50</v>
      </c>
      <c r="O596" t="s">
        <v>11829</v>
      </c>
      <c r="P596" t="s">
        <v>59</v>
      </c>
      <c r="Q596" t="s">
        <v>70</v>
      </c>
      <c r="R596" t="s">
        <v>107</v>
      </c>
      <c r="S596" t="s">
        <v>49</v>
      </c>
      <c r="T596" t="s">
        <v>57</v>
      </c>
      <c r="U596" t="s">
        <v>11830</v>
      </c>
      <c r="V596" t="s">
        <v>8459</v>
      </c>
      <c r="W596" t="s">
        <v>42</v>
      </c>
      <c r="Y596" t="s">
        <v>42</v>
      </c>
      <c r="AC596" t="s">
        <v>42</v>
      </c>
      <c r="AE596" t="s">
        <v>42</v>
      </c>
      <c r="AF596" t="s">
        <v>42</v>
      </c>
      <c r="AM596" t="s">
        <v>43</v>
      </c>
    </row>
    <row r="597" spans="1:39" x14ac:dyDescent="0.25">
      <c r="A597">
        <v>3366</v>
      </c>
      <c r="B597" t="s">
        <v>8468</v>
      </c>
      <c r="C597" s="5">
        <v>43024</v>
      </c>
      <c r="D597" s="1">
        <v>0</v>
      </c>
      <c r="E597">
        <v>27</v>
      </c>
      <c r="F597" t="s">
        <v>54</v>
      </c>
      <c r="G597" t="s">
        <v>55</v>
      </c>
      <c r="H597" t="s">
        <v>341</v>
      </c>
      <c r="I597" t="s">
        <v>101</v>
      </c>
      <c r="J597" t="s">
        <v>57</v>
      </c>
      <c r="K597" t="s">
        <v>341</v>
      </c>
      <c r="L597" t="s">
        <v>101</v>
      </c>
      <c r="M597" t="s">
        <v>70</v>
      </c>
      <c r="O597" t="s">
        <v>11829</v>
      </c>
      <c r="P597" t="s">
        <v>59</v>
      </c>
      <c r="Q597" t="s">
        <v>70</v>
      </c>
      <c r="R597" t="s">
        <v>341</v>
      </c>
      <c r="S597" t="s">
        <v>101</v>
      </c>
      <c r="T597" t="s">
        <v>57</v>
      </c>
      <c r="U597" t="s">
        <v>11830</v>
      </c>
      <c r="V597" t="s">
        <v>1571</v>
      </c>
      <c r="Y597" t="s">
        <v>42</v>
      </c>
      <c r="AE597" t="s">
        <v>42</v>
      </c>
      <c r="AM597" t="s">
        <v>43</v>
      </c>
    </row>
    <row r="598" spans="1:39" x14ac:dyDescent="0.25">
      <c r="A598">
        <v>3367</v>
      </c>
      <c r="B598" t="s">
        <v>8470</v>
      </c>
      <c r="C598" s="5">
        <v>42899</v>
      </c>
      <c r="D598" s="1">
        <v>0</v>
      </c>
      <c r="E598">
        <v>44</v>
      </c>
      <c r="F598" t="s">
        <v>46</v>
      </c>
      <c r="G598" t="s">
        <v>106</v>
      </c>
      <c r="H598" t="s">
        <v>97</v>
      </c>
      <c r="I598" t="s">
        <v>82</v>
      </c>
      <c r="J598" t="s">
        <v>57</v>
      </c>
      <c r="K598" t="s">
        <v>97</v>
      </c>
      <c r="L598" t="s">
        <v>82</v>
      </c>
      <c r="M598" t="s">
        <v>70</v>
      </c>
      <c r="O598" t="s">
        <v>11829</v>
      </c>
      <c r="P598" t="s">
        <v>166</v>
      </c>
      <c r="Q598" t="s">
        <v>70</v>
      </c>
      <c r="R598" t="s">
        <v>97</v>
      </c>
      <c r="S598" t="s">
        <v>82</v>
      </c>
      <c r="T598" t="s">
        <v>57</v>
      </c>
      <c r="U598" t="s">
        <v>11830</v>
      </c>
      <c r="V598" t="s">
        <v>1082</v>
      </c>
      <c r="Y598" t="s">
        <v>42</v>
      </c>
      <c r="AM598" t="s">
        <v>43</v>
      </c>
    </row>
    <row r="599" spans="1:39" x14ac:dyDescent="0.25">
      <c r="A599">
        <v>3398</v>
      </c>
      <c r="B599" t="s">
        <v>8529</v>
      </c>
      <c r="C599" s="5">
        <v>42780</v>
      </c>
      <c r="D599" s="1">
        <v>0</v>
      </c>
      <c r="E599">
        <v>33</v>
      </c>
      <c r="F599" t="s">
        <v>54</v>
      </c>
      <c r="G599" t="s">
        <v>55</v>
      </c>
      <c r="H599" t="s">
        <v>165</v>
      </c>
      <c r="I599" t="s">
        <v>93</v>
      </c>
      <c r="J599" t="s">
        <v>57</v>
      </c>
      <c r="K599" t="s">
        <v>165</v>
      </c>
      <c r="L599" t="s">
        <v>93</v>
      </c>
      <c r="M599" t="s">
        <v>50</v>
      </c>
      <c r="O599" t="s">
        <v>11829</v>
      </c>
      <c r="P599" t="s">
        <v>166</v>
      </c>
      <c r="Q599" t="s">
        <v>70</v>
      </c>
      <c r="R599" t="s">
        <v>165</v>
      </c>
      <c r="S599" t="s">
        <v>93</v>
      </c>
      <c r="T599" t="s">
        <v>57</v>
      </c>
      <c r="U599" t="s">
        <v>11830</v>
      </c>
      <c r="V599" t="s">
        <v>8530</v>
      </c>
      <c r="W599" t="s">
        <v>42</v>
      </c>
      <c r="Y599" t="s">
        <v>42</v>
      </c>
      <c r="AE599" t="s">
        <v>42</v>
      </c>
      <c r="AM599" t="s">
        <v>43</v>
      </c>
    </row>
    <row r="600" spans="1:39" x14ac:dyDescent="0.25">
      <c r="A600">
        <v>3399</v>
      </c>
      <c r="B600" t="s">
        <v>8531</v>
      </c>
      <c r="C600" s="5">
        <v>42862</v>
      </c>
      <c r="D600" s="1">
        <v>0</v>
      </c>
      <c r="E600">
        <v>49</v>
      </c>
      <c r="F600" t="s">
        <v>46</v>
      </c>
      <c r="G600" t="s">
        <v>55</v>
      </c>
      <c r="H600" t="s">
        <v>93</v>
      </c>
      <c r="I600" t="s">
        <v>93</v>
      </c>
      <c r="J600" t="s">
        <v>57</v>
      </c>
      <c r="K600" t="s">
        <v>418</v>
      </c>
      <c r="L600" t="s">
        <v>93</v>
      </c>
      <c r="M600" t="s">
        <v>34</v>
      </c>
      <c r="N600" t="s">
        <v>2772</v>
      </c>
      <c r="O600" t="s">
        <v>11829</v>
      </c>
      <c r="P600" t="s">
        <v>59</v>
      </c>
      <c r="Q600" t="s">
        <v>287</v>
      </c>
      <c r="R600" t="s">
        <v>418</v>
      </c>
      <c r="S600" t="s">
        <v>93</v>
      </c>
      <c r="T600" t="s">
        <v>57</v>
      </c>
      <c r="U600" t="s">
        <v>11830</v>
      </c>
      <c r="V600" t="s">
        <v>5558</v>
      </c>
      <c r="W600" t="s">
        <v>42</v>
      </c>
      <c r="Y600" t="s">
        <v>42</v>
      </c>
      <c r="AE600" t="s">
        <v>42</v>
      </c>
      <c r="AM600" t="s">
        <v>43</v>
      </c>
    </row>
    <row r="601" spans="1:39" x14ac:dyDescent="0.25">
      <c r="A601">
        <v>3400</v>
      </c>
      <c r="B601" t="s">
        <v>8532</v>
      </c>
      <c r="C601" s="5">
        <v>43074</v>
      </c>
      <c r="D601" s="1">
        <v>0</v>
      </c>
      <c r="E601">
        <v>59</v>
      </c>
      <c r="F601" t="s">
        <v>54</v>
      </c>
      <c r="G601" t="s">
        <v>55</v>
      </c>
      <c r="H601" t="s">
        <v>208</v>
      </c>
      <c r="I601" t="s">
        <v>93</v>
      </c>
      <c r="J601" t="s">
        <v>57</v>
      </c>
      <c r="K601" t="s">
        <v>208</v>
      </c>
      <c r="L601" t="s">
        <v>93</v>
      </c>
      <c r="M601" t="s">
        <v>70</v>
      </c>
      <c r="O601" t="s">
        <v>11829</v>
      </c>
      <c r="P601" t="s">
        <v>59</v>
      </c>
      <c r="Q601" t="s">
        <v>70</v>
      </c>
      <c r="R601" t="s">
        <v>208</v>
      </c>
      <c r="S601" t="s">
        <v>93</v>
      </c>
      <c r="T601" t="s">
        <v>57</v>
      </c>
      <c r="U601" t="s">
        <v>11830</v>
      </c>
      <c r="V601" t="s">
        <v>8533</v>
      </c>
      <c r="W601" t="s">
        <v>42</v>
      </c>
      <c r="X601" t="s">
        <v>42</v>
      </c>
      <c r="Y601" t="s">
        <v>42</v>
      </c>
      <c r="AE601" t="s">
        <v>42</v>
      </c>
      <c r="AG601" t="s">
        <v>42</v>
      </c>
      <c r="AH601" t="s">
        <v>42</v>
      </c>
      <c r="AK601" t="s">
        <v>713</v>
      </c>
      <c r="AM601" t="s">
        <v>43</v>
      </c>
    </row>
    <row r="602" spans="1:39" x14ac:dyDescent="0.25">
      <c r="A602">
        <v>3402</v>
      </c>
      <c r="B602" t="s">
        <v>8537</v>
      </c>
      <c r="C602" s="5">
        <v>43047</v>
      </c>
      <c r="D602" s="1">
        <v>0</v>
      </c>
      <c r="E602">
        <v>57</v>
      </c>
      <c r="F602" t="s">
        <v>46</v>
      </c>
      <c r="G602" t="s">
        <v>55</v>
      </c>
      <c r="H602" t="s">
        <v>81</v>
      </c>
      <c r="I602" t="s">
        <v>82</v>
      </c>
      <c r="J602" t="s">
        <v>57</v>
      </c>
      <c r="K602" t="s">
        <v>81</v>
      </c>
      <c r="L602" t="s">
        <v>82</v>
      </c>
      <c r="M602" t="s">
        <v>70</v>
      </c>
      <c r="O602" t="s">
        <v>11833</v>
      </c>
      <c r="P602" t="s">
        <v>3210</v>
      </c>
      <c r="Q602" t="s">
        <v>70</v>
      </c>
      <c r="R602" t="s">
        <v>81</v>
      </c>
      <c r="S602" t="s">
        <v>82</v>
      </c>
      <c r="T602" t="s">
        <v>57</v>
      </c>
      <c r="U602" t="s">
        <v>11830</v>
      </c>
      <c r="V602" t="s">
        <v>8538</v>
      </c>
      <c r="W602" t="s">
        <v>42</v>
      </c>
      <c r="AC602" t="s">
        <v>42</v>
      </c>
      <c r="AE602" t="s">
        <v>42</v>
      </c>
      <c r="AM602" t="s">
        <v>43</v>
      </c>
    </row>
    <row r="603" spans="1:39" x14ac:dyDescent="0.25">
      <c r="A603">
        <v>3413</v>
      </c>
      <c r="B603" t="s">
        <v>8563</v>
      </c>
      <c r="C603" s="5">
        <v>42911</v>
      </c>
      <c r="D603" s="1">
        <v>0</v>
      </c>
      <c r="E603">
        <v>28</v>
      </c>
      <c r="F603" t="s">
        <v>54</v>
      </c>
      <c r="G603" t="s">
        <v>55</v>
      </c>
      <c r="H603" t="s">
        <v>260</v>
      </c>
      <c r="I603" t="s">
        <v>49</v>
      </c>
      <c r="J603" t="s">
        <v>57</v>
      </c>
      <c r="K603" t="s">
        <v>260</v>
      </c>
      <c r="L603" t="s">
        <v>49</v>
      </c>
      <c r="M603" t="s">
        <v>70</v>
      </c>
      <c r="O603" t="s">
        <v>11829</v>
      </c>
      <c r="P603" t="s">
        <v>166</v>
      </c>
      <c r="Q603" t="s">
        <v>70</v>
      </c>
      <c r="R603" t="s">
        <v>260</v>
      </c>
      <c r="S603" t="s">
        <v>49</v>
      </c>
      <c r="T603" t="s">
        <v>57</v>
      </c>
      <c r="U603" t="s">
        <v>11830</v>
      </c>
      <c r="V603" t="s">
        <v>8564</v>
      </c>
      <c r="Y603" t="s">
        <v>42</v>
      </c>
      <c r="AC603" t="s">
        <v>42</v>
      </c>
      <c r="AE603" t="s">
        <v>42</v>
      </c>
      <c r="AK603" t="s">
        <v>8565</v>
      </c>
      <c r="AM603" t="s">
        <v>231</v>
      </c>
    </row>
    <row r="604" spans="1:39" x14ac:dyDescent="0.25">
      <c r="A604">
        <v>3426</v>
      </c>
      <c r="B604" t="s">
        <v>8590</v>
      </c>
      <c r="C604" s="5">
        <v>42853</v>
      </c>
      <c r="D604" s="1">
        <v>0</v>
      </c>
      <c r="E604">
        <v>58</v>
      </c>
      <c r="F604" t="s">
        <v>54</v>
      </c>
      <c r="G604" t="s">
        <v>55</v>
      </c>
      <c r="H604" t="s">
        <v>208</v>
      </c>
      <c r="I604" t="s">
        <v>93</v>
      </c>
      <c r="J604" t="s">
        <v>57</v>
      </c>
      <c r="K604" t="s">
        <v>208</v>
      </c>
      <c r="L604" t="s">
        <v>93</v>
      </c>
      <c r="M604" t="s">
        <v>70</v>
      </c>
      <c r="O604" t="s">
        <v>11831</v>
      </c>
      <c r="P604" t="s">
        <v>102</v>
      </c>
      <c r="Q604" t="s">
        <v>70</v>
      </c>
      <c r="R604" t="s">
        <v>208</v>
      </c>
      <c r="S604" t="s">
        <v>93</v>
      </c>
      <c r="T604" t="s">
        <v>57</v>
      </c>
      <c r="U604" t="s">
        <v>11830</v>
      </c>
      <c r="V604" t="s">
        <v>8591</v>
      </c>
      <c r="AA604" t="s">
        <v>42</v>
      </c>
      <c r="AC604" t="s">
        <v>42</v>
      </c>
      <c r="AE604" t="s">
        <v>42</v>
      </c>
      <c r="AM604" t="s">
        <v>43</v>
      </c>
    </row>
    <row r="605" spans="1:39" x14ac:dyDescent="0.25">
      <c r="A605">
        <v>3431</v>
      </c>
      <c r="B605" t="s">
        <v>8602</v>
      </c>
      <c r="C605" s="5">
        <v>42785</v>
      </c>
      <c r="D605" s="1">
        <v>0</v>
      </c>
      <c r="E605">
        <v>36</v>
      </c>
      <c r="F605" t="s">
        <v>54</v>
      </c>
      <c r="G605" t="s">
        <v>55</v>
      </c>
      <c r="H605" t="s">
        <v>3293</v>
      </c>
      <c r="I605" t="s">
        <v>93</v>
      </c>
      <c r="J605" t="s">
        <v>57</v>
      </c>
      <c r="K605" t="s">
        <v>3293</v>
      </c>
      <c r="L605" t="s">
        <v>93</v>
      </c>
      <c r="M605" t="s">
        <v>70</v>
      </c>
      <c r="O605" t="s">
        <v>11831</v>
      </c>
      <c r="P605" t="s">
        <v>8603</v>
      </c>
      <c r="Q605" t="s">
        <v>70</v>
      </c>
      <c r="R605" t="s">
        <v>3293</v>
      </c>
      <c r="S605" t="s">
        <v>93</v>
      </c>
      <c r="T605" t="s">
        <v>57</v>
      </c>
      <c r="U605" t="s">
        <v>11830</v>
      </c>
      <c r="V605" t="s">
        <v>8604</v>
      </c>
      <c r="AD605" t="s">
        <v>42</v>
      </c>
      <c r="AJ605" t="s">
        <v>42</v>
      </c>
      <c r="AM605" t="s">
        <v>43</v>
      </c>
    </row>
    <row r="606" spans="1:39" x14ac:dyDescent="0.25">
      <c r="A606">
        <v>3434</v>
      </c>
      <c r="B606" t="s">
        <v>8609</v>
      </c>
      <c r="C606" s="5">
        <v>42815</v>
      </c>
      <c r="D606" s="1">
        <v>0</v>
      </c>
      <c r="E606">
        <v>29</v>
      </c>
      <c r="F606" t="s">
        <v>46</v>
      </c>
      <c r="G606" t="s">
        <v>55</v>
      </c>
      <c r="H606" t="s">
        <v>192</v>
      </c>
      <c r="I606" t="s">
        <v>82</v>
      </c>
      <c r="J606" t="s">
        <v>57</v>
      </c>
      <c r="K606" t="s">
        <v>192</v>
      </c>
      <c r="L606" t="s">
        <v>82</v>
      </c>
      <c r="M606" t="s">
        <v>70</v>
      </c>
      <c r="O606" t="s">
        <v>11829</v>
      </c>
      <c r="P606" t="s">
        <v>59</v>
      </c>
      <c r="Q606" t="s">
        <v>70</v>
      </c>
      <c r="R606" t="s">
        <v>192</v>
      </c>
      <c r="S606" t="s">
        <v>82</v>
      </c>
      <c r="T606" t="s">
        <v>57</v>
      </c>
      <c r="U606" t="s">
        <v>11830</v>
      </c>
      <c r="V606" t="s">
        <v>4607</v>
      </c>
      <c r="W606" t="s">
        <v>42</v>
      </c>
      <c r="Y606" t="s">
        <v>42</v>
      </c>
      <c r="AE606" t="s">
        <v>42</v>
      </c>
      <c r="AM606" t="s">
        <v>43</v>
      </c>
    </row>
    <row r="607" spans="1:39" x14ac:dyDescent="0.25">
      <c r="A607">
        <v>3438</v>
      </c>
      <c r="B607" t="s">
        <v>8618</v>
      </c>
      <c r="C607" s="5">
        <v>42772</v>
      </c>
      <c r="D607" s="1">
        <v>0</v>
      </c>
      <c r="E607">
        <v>51</v>
      </c>
      <c r="F607" t="s">
        <v>46</v>
      </c>
      <c r="G607" t="s">
        <v>47</v>
      </c>
      <c r="H607" t="s">
        <v>146</v>
      </c>
      <c r="I607" t="s">
        <v>49</v>
      </c>
      <c r="J607" t="s">
        <v>57</v>
      </c>
      <c r="K607" t="s">
        <v>146</v>
      </c>
      <c r="L607" t="s">
        <v>49</v>
      </c>
      <c r="M607" t="s">
        <v>50</v>
      </c>
      <c r="O607" t="s">
        <v>11831</v>
      </c>
      <c r="P607" t="s">
        <v>170</v>
      </c>
      <c r="Q607" t="s">
        <v>70</v>
      </c>
      <c r="R607" t="s">
        <v>146</v>
      </c>
      <c r="S607" t="s">
        <v>49</v>
      </c>
      <c r="T607" t="s">
        <v>57</v>
      </c>
      <c r="U607" t="s">
        <v>11830</v>
      </c>
      <c r="V607" t="s">
        <v>5358</v>
      </c>
      <c r="X607" t="s">
        <v>42</v>
      </c>
      <c r="Y607" t="s">
        <v>42</v>
      </c>
      <c r="AM607" t="s">
        <v>43</v>
      </c>
    </row>
    <row r="608" spans="1:39" x14ac:dyDescent="0.25">
      <c r="A608">
        <v>3439</v>
      </c>
      <c r="B608" t="s">
        <v>8619</v>
      </c>
      <c r="C608" s="5">
        <v>42938</v>
      </c>
      <c r="D608" s="1">
        <v>0</v>
      </c>
      <c r="E608">
        <v>47</v>
      </c>
      <c r="F608" t="s">
        <v>46</v>
      </c>
      <c r="G608" t="s">
        <v>55</v>
      </c>
      <c r="H608" t="s">
        <v>525</v>
      </c>
      <c r="I608" t="s">
        <v>93</v>
      </c>
      <c r="J608" t="s">
        <v>57</v>
      </c>
      <c r="K608" t="s">
        <v>525</v>
      </c>
      <c r="L608" t="s">
        <v>93</v>
      </c>
      <c r="M608" t="s">
        <v>70</v>
      </c>
      <c r="O608" t="s">
        <v>11829</v>
      </c>
      <c r="P608" t="s">
        <v>59</v>
      </c>
      <c r="Q608" t="s">
        <v>70</v>
      </c>
      <c r="R608" t="s">
        <v>525</v>
      </c>
      <c r="S608" t="s">
        <v>93</v>
      </c>
      <c r="T608" t="s">
        <v>57</v>
      </c>
      <c r="U608" t="s">
        <v>11830</v>
      </c>
      <c r="V608" t="s">
        <v>8620</v>
      </c>
      <c r="Y608" t="s">
        <v>42</v>
      </c>
      <c r="AM608" t="s">
        <v>43</v>
      </c>
    </row>
    <row r="609" spans="1:39" x14ac:dyDescent="0.25">
      <c r="A609">
        <v>3454</v>
      </c>
      <c r="B609" t="s">
        <v>8645</v>
      </c>
      <c r="C609" s="5">
        <v>43091</v>
      </c>
      <c r="D609" s="1">
        <v>0</v>
      </c>
      <c r="E609">
        <v>49</v>
      </c>
      <c r="F609" t="s">
        <v>46</v>
      </c>
      <c r="G609" t="s">
        <v>55</v>
      </c>
      <c r="H609" t="s">
        <v>82</v>
      </c>
      <c r="I609" t="s">
        <v>82</v>
      </c>
      <c r="J609" t="s">
        <v>57</v>
      </c>
      <c r="K609" t="s">
        <v>82</v>
      </c>
      <c r="L609" t="s">
        <v>82</v>
      </c>
      <c r="M609" t="s">
        <v>70</v>
      </c>
      <c r="O609" t="s">
        <v>11831</v>
      </c>
      <c r="P609" t="s">
        <v>350</v>
      </c>
      <c r="Q609" t="s">
        <v>70</v>
      </c>
      <c r="R609" t="s">
        <v>82</v>
      </c>
      <c r="S609" t="s">
        <v>82</v>
      </c>
      <c r="T609" t="s">
        <v>57</v>
      </c>
      <c r="U609" t="s">
        <v>11830</v>
      </c>
      <c r="V609" t="s">
        <v>5024</v>
      </c>
      <c r="X609" t="s">
        <v>42</v>
      </c>
      <c r="Y609" t="s">
        <v>42</v>
      </c>
      <c r="Z609" t="s">
        <v>42</v>
      </c>
      <c r="AC609" t="s">
        <v>42</v>
      </c>
      <c r="AM609" t="s">
        <v>43</v>
      </c>
    </row>
    <row r="610" spans="1:39" x14ac:dyDescent="0.25">
      <c r="A610">
        <v>3460</v>
      </c>
      <c r="B610" t="s">
        <v>8656</v>
      </c>
      <c r="C610" s="5">
        <v>42769</v>
      </c>
      <c r="D610" s="1">
        <v>0</v>
      </c>
      <c r="E610">
        <v>46</v>
      </c>
      <c r="F610" t="s">
        <v>54</v>
      </c>
      <c r="G610" t="s">
        <v>47</v>
      </c>
      <c r="H610" t="s">
        <v>178</v>
      </c>
      <c r="I610" t="s">
        <v>82</v>
      </c>
      <c r="J610" t="s">
        <v>57</v>
      </c>
      <c r="K610" t="s">
        <v>178</v>
      </c>
      <c r="L610" t="s">
        <v>82</v>
      </c>
      <c r="M610" t="s">
        <v>70</v>
      </c>
      <c r="O610" t="s">
        <v>11831</v>
      </c>
      <c r="P610" t="s">
        <v>170</v>
      </c>
      <c r="Q610" t="s">
        <v>70</v>
      </c>
      <c r="R610" t="s">
        <v>178</v>
      </c>
      <c r="S610" t="s">
        <v>82</v>
      </c>
      <c r="T610" t="s">
        <v>57</v>
      </c>
      <c r="U610" t="s">
        <v>11830</v>
      </c>
      <c r="V610" t="s">
        <v>8657</v>
      </c>
      <c r="W610" t="s">
        <v>42</v>
      </c>
      <c r="X610" t="s">
        <v>42</v>
      </c>
      <c r="AC610" t="s">
        <v>42</v>
      </c>
      <c r="AM610" t="s">
        <v>43</v>
      </c>
    </row>
    <row r="611" spans="1:39" x14ac:dyDescent="0.25">
      <c r="A611">
        <v>3482</v>
      </c>
      <c r="B611" t="s">
        <v>8695</v>
      </c>
      <c r="C611" s="5">
        <v>43042</v>
      </c>
      <c r="D611" s="1">
        <v>0</v>
      </c>
      <c r="E611">
        <v>30</v>
      </c>
      <c r="F611" t="s">
        <v>46</v>
      </c>
      <c r="G611" t="s">
        <v>55</v>
      </c>
      <c r="H611" t="s">
        <v>81</v>
      </c>
      <c r="I611" t="s">
        <v>82</v>
      </c>
      <c r="J611" t="s">
        <v>57</v>
      </c>
      <c r="K611" t="s">
        <v>81</v>
      </c>
      <c r="L611" t="s">
        <v>82</v>
      </c>
      <c r="M611" t="s">
        <v>50</v>
      </c>
      <c r="O611" t="s">
        <v>11829</v>
      </c>
      <c r="P611" t="s">
        <v>59</v>
      </c>
      <c r="Q611" t="s">
        <v>70</v>
      </c>
      <c r="R611" t="s">
        <v>81</v>
      </c>
      <c r="S611" t="s">
        <v>82</v>
      </c>
      <c r="T611" t="s">
        <v>57</v>
      </c>
      <c r="U611" t="s">
        <v>11830</v>
      </c>
      <c r="V611" t="s">
        <v>1530</v>
      </c>
      <c r="Y611" t="s">
        <v>42</v>
      </c>
      <c r="AC611" t="s">
        <v>42</v>
      </c>
      <c r="AM611" t="s">
        <v>43</v>
      </c>
    </row>
    <row r="612" spans="1:39" x14ac:dyDescent="0.25">
      <c r="A612">
        <v>3486</v>
      </c>
      <c r="B612" t="s">
        <v>8702</v>
      </c>
      <c r="C612" s="5">
        <v>42873</v>
      </c>
      <c r="D612" s="1">
        <v>0</v>
      </c>
      <c r="E612">
        <v>31</v>
      </c>
      <c r="F612" t="s">
        <v>46</v>
      </c>
      <c r="G612" t="s">
        <v>55</v>
      </c>
      <c r="H612" t="s">
        <v>418</v>
      </c>
      <c r="I612" t="s">
        <v>93</v>
      </c>
      <c r="J612" t="s">
        <v>57</v>
      </c>
      <c r="K612" t="s">
        <v>418</v>
      </c>
      <c r="L612" t="s">
        <v>93</v>
      </c>
      <c r="M612" t="s">
        <v>34</v>
      </c>
      <c r="N612" t="s">
        <v>8703</v>
      </c>
      <c r="O612" t="s">
        <v>11829</v>
      </c>
      <c r="P612" t="s">
        <v>166</v>
      </c>
      <c r="Q612" t="s">
        <v>1796</v>
      </c>
      <c r="R612" t="s">
        <v>418</v>
      </c>
      <c r="S612" t="s">
        <v>93</v>
      </c>
      <c r="T612" t="s">
        <v>57</v>
      </c>
      <c r="U612" t="s">
        <v>11830</v>
      </c>
      <c r="V612" t="s">
        <v>1082</v>
      </c>
      <c r="Y612" t="s">
        <v>42</v>
      </c>
      <c r="AM612" t="s">
        <v>43</v>
      </c>
    </row>
    <row r="613" spans="1:39" x14ac:dyDescent="0.25">
      <c r="A613">
        <v>3496</v>
      </c>
      <c r="B613" t="s">
        <v>8717</v>
      </c>
      <c r="C613" s="5">
        <v>42812</v>
      </c>
      <c r="D613" s="1">
        <v>0</v>
      </c>
      <c r="E613">
        <v>57</v>
      </c>
      <c r="F613" t="s">
        <v>54</v>
      </c>
      <c r="G613" t="s">
        <v>55</v>
      </c>
      <c r="H613" t="s">
        <v>97</v>
      </c>
      <c r="I613" t="s">
        <v>82</v>
      </c>
      <c r="J613" t="s">
        <v>57</v>
      </c>
      <c r="K613" t="s">
        <v>97</v>
      </c>
      <c r="L613" t="s">
        <v>82</v>
      </c>
      <c r="M613" t="s">
        <v>70</v>
      </c>
      <c r="O613" t="s">
        <v>11831</v>
      </c>
      <c r="P613" t="s">
        <v>170</v>
      </c>
      <c r="Q613" t="s">
        <v>70</v>
      </c>
      <c r="R613" t="s">
        <v>97</v>
      </c>
      <c r="S613" t="s">
        <v>82</v>
      </c>
      <c r="T613" t="s">
        <v>57</v>
      </c>
      <c r="U613" t="s">
        <v>11830</v>
      </c>
      <c r="V613" t="s">
        <v>8718</v>
      </c>
      <c r="W613" t="s">
        <v>42</v>
      </c>
      <c r="Y613" t="s">
        <v>42</v>
      </c>
      <c r="Z613" t="s">
        <v>42</v>
      </c>
      <c r="AE613" t="s">
        <v>42</v>
      </c>
      <c r="AM613" t="s">
        <v>43</v>
      </c>
    </row>
    <row r="614" spans="1:39" x14ac:dyDescent="0.25">
      <c r="A614">
        <v>3520</v>
      </c>
      <c r="B614" t="s">
        <v>8759</v>
      </c>
      <c r="C614" s="5">
        <v>42909</v>
      </c>
      <c r="D614" s="1">
        <v>0</v>
      </c>
      <c r="E614">
        <v>23</v>
      </c>
      <c r="F614" t="s">
        <v>46</v>
      </c>
      <c r="G614" t="s">
        <v>55</v>
      </c>
      <c r="H614" t="s">
        <v>502</v>
      </c>
      <c r="I614" t="s">
        <v>82</v>
      </c>
      <c r="J614" t="s">
        <v>57</v>
      </c>
      <c r="K614" t="s">
        <v>502</v>
      </c>
      <c r="L614" t="s">
        <v>82</v>
      </c>
      <c r="M614" t="s">
        <v>70</v>
      </c>
      <c r="O614" t="s">
        <v>11829</v>
      </c>
      <c r="P614" t="s">
        <v>166</v>
      </c>
      <c r="Q614" t="s">
        <v>70</v>
      </c>
      <c r="R614" t="s">
        <v>502</v>
      </c>
      <c r="S614" t="s">
        <v>82</v>
      </c>
      <c r="T614" t="s">
        <v>57</v>
      </c>
      <c r="U614" t="s">
        <v>11830</v>
      </c>
      <c r="V614" t="s">
        <v>8760</v>
      </c>
      <c r="W614" t="s">
        <v>42</v>
      </c>
      <c r="AM614" t="s">
        <v>43</v>
      </c>
    </row>
    <row r="615" spans="1:39" x14ac:dyDescent="0.25">
      <c r="A615">
        <v>3522</v>
      </c>
      <c r="B615" t="s">
        <v>8763</v>
      </c>
      <c r="C615" s="5">
        <v>43013</v>
      </c>
      <c r="D615" s="1">
        <v>0</v>
      </c>
      <c r="E615">
        <v>52</v>
      </c>
      <c r="F615" t="s">
        <v>54</v>
      </c>
      <c r="G615" t="s">
        <v>55</v>
      </c>
      <c r="H615" t="s">
        <v>2405</v>
      </c>
      <c r="I615" t="s">
        <v>101</v>
      </c>
      <c r="J615" t="s">
        <v>57</v>
      </c>
      <c r="K615" t="s">
        <v>2405</v>
      </c>
      <c r="L615" t="s">
        <v>101</v>
      </c>
      <c r="M615" t="s">
        <v>70</v>
      </c>
      <c r="O615" t="s">
        <v>11831</v>
      </c>
      <c r="P615" t="s">
        <v>102</v>
      </c>
      <c r="Q615" t="s">
        <v>70</v>
      </c>
      <c r="R615" t="s">
        <v>2405</v>
      </c>
      <c r="S615" t="s">
        <v>101</v>
      </c>
      <c r="T615" t="s">
        <v>57</v>
      </c>
      <c r="U615" t="s">
        <v>11830</v>
      </c>
      <c r="V615" t="s">
        <v>8764</v>
      </c>
      <c r="AA615" t="s">
        <v>42</v>
      </c>
      <c r="AE615" t="s">
        <v>42</v>
      </c>
      <c r="AM615" t="s">
        <v>43</v>
      </c>
    </row>
    <row r="616" spans="1:39" x14ac:dyDescent="0.25">
      <c r="A616">
        <v>3524</v>
      </c>
      <c r="B616" t="s">
        <v>8768</v>
      </c>
      <c r="C616" s="5">
        <v>43087</v>
      </c>
      <c r="D616" s="1">
        <v>0</v>
      </c>
      <c r="E616">
        <v>40</v>
      </c>
      <c r="F616" t="s">
        <v>46</v>
      </c>
      <c r="G616" t="s">
        <v>55</v>
      </c>
      <c r="H616" t="s">
        <v>362</v>
      </c>
      <c r="I616" t="s">
        <v>251</v>
      </c>
      <c r="J616" t="s">
        <v>57</v>
      </c>
      <c r="K616" t="s">
        <v>362</v>
      </c>
      <c r="L616" t="s">
        <v>251</v>
      </c>
      <c r="M616" t="s">
        <v>70</v>
      </c>
      <c r="O616" t="s">
        <v>11831</v>
      </c>
      <c r="P616" t="s">
        <v>8769</v>
      </c>
      <c r="Q616" t="s">
        <v>70</v>
      </c>
      <c r="R616" t="s">
        <v>362</v>
      </c>
      <c r="S616" t="s">
        <v>251</v>
      </c>
      <c r="T616" t="s">
        <v>57</v>
      </c>
      <c r="U616" t="s">
        <v>11830</v>
      </c>
      <c r="V616" t="s">
        <v>8770</v>
      </c>
      <c r="AE616" t="s">
        <v>42</v>
      </c>
      <c r="AK616" t="s">
        <v>1324</v>
      </c>
      <c r="AM616" t="s">
        <v>43</v>
      </c>
    </row>
    <row r="617" spans="1:39" x14ac:dyDescent="0.25">
      <c r="A617">
        <v>3528</v>
      </c>
      <c r="B617" t="s">
        <v>8775</v>
      </c>
      <c r="C617" s="5">
        <v>43066</v>
      </c>
      <c r="D617" s="1">
        <v>0</v>
      </c>
      <c r="E617">
        <v>45</v>
      </c>
      <c r="F617" t="s">
        <v>46</v>
      </c>
      <c r="G617" t="s">
        <v>106</v>
      </c>
      <c r="H617" t="s">
        <v>2091</v>
      </c>
      <c r="I617" t="s">
        <v>82</v>
      </c>
      <c r="J617" t="s">
        <v>57</v>
      </c>
      <c r="K617" t="s">
        <v>2091</v>
      </c>
      <c r="L617" t="s">
        <v>82</v>
      </c>
      <c r="M617" t="s">
        <v>70</v>
      </c>
      <c r="O617" t="s">
        <v>11829</v>
      </c>
      <c r="P617" t="s">
        <v>166</v>
      </c>
      <c r="Q617" t="s">
        <v>70</v>
      </c>
      <c r="R617" t="s">
        <v>2091</v>
      </c>
      <c r="S617" t="s">
        <v>82</v>
      </c>
      <c r="T617" t="s">
        <v>57</v>
      </c>
      <c r="U617" t="s">
        <v>11830</v>
      </c>
      <c r="V617" t="s">
        <v>8776</v>
      </c>
      <c r="X617" t="s">
        <v>42</v>
      </c>
      <c r="Y617" t="s">
        <v>42</v>
      </c>
      <c r="AM617" t="s">
        <v>43</v>
      </c>
    </row>
    <row r="618" spans="1:39" x14ac:dyDescent="0.25">
      <c r="A618">
        <v>3546</v>
      </c>
      <c r="B618" t="s">
        <v>8809</v>
      </c>
      <c r="C618" s="5">
        <v>42965</v>
      </c>
      <c r="D618" s="1">
        <v>0</v>
      </c>
      <c r="E618">
        <v>36</v>
      </c>
      <c r="F618" t="s">
        <v>46</v>
      </c>
      <c r="G618" t="s">
        <v>55</v>
      </c>
      <c r="H618" t="s">
        <v>842</v>
      </c>
      <c r="I618" t="s">
        <v>82</v>
      </c>
      <c r="J618" t="s">
        <v>57</v>
      </c>
      <c r="K618" t="s">
        <v>165</v>
      </c>
      <c r="L618" t="s">
        <v>93</v>
      </c>
      <c r="M618" t="s">
        <v>34</v>
      </c>
      <c r="N618" t="s">
        <v>5374</v>
      </c>
      <c r="O618" t="s">
        <v>11829</v>
      </c>
      <c r="P618" t="s">
        <v>59</v>
      </c>
      <c r="Q618" t="s">
        <v>34</v>
      </c>
      <c r="R618" t="s">
        <v>165</v>
      </c>
      <c r="S618" t="s">
        <v>93</v>
      </c>
      <c r="T618" t="s">
        <v>57</v>
      </c>
      <c r="U618" t="s">
        <v>11830</v>
      </c>
      <c r="V618" t="s">
        <v>825</v>
      </c>
      <c r="W618" t="s">
        <v>42</v>
      </c>
      <c r="Y618" t="s">
        <v>42</v>
      </c>
      <c r="AM618" t="s">
        <v>43</v>
      </c>
    </row>
    <row r="619" spans="1:39" x14ac:dyDescent="0.25">
      <c r="A619">
        <v>3557</v>
      </c>
      <c r="B619" t="s">
        <v>8831</v>
      </c>
      <c r="C619" s="5">
        <v>42823</v>
      </c>
      <c r="D619" s="1">
        <v>0</v>
      </c>
      <c r="E619">
        <v>38</v>
      </c>
      <c r="F619" t="s">
        <v>46</v>
      </c>
      <c r="G619" t="s">
        <v>55</v>
      </c>
      <c r="H619" t="s">
        <v>146</v>
      </c>
      <c r="I619" t="s">
        <v>49</v>
      </c>
      <c r="J619" t="s">
        <v>57</v>
      </c>
      <c r="K619" t="s">
        <v>107</v>
      </c>
      <c r="L619" t="s">
        <v>49</v>
      </c>
      <c r="M619" t="s">
        <v>34</v>
      </c>
      <c r="N619" t="s">
        <v>234</v>
      </c>
      <c r="O619" t="s">
        <v>11829</v>
      </c>
      <c r="P619" t="s">
        <v>456</v>
      </c>
      <c r="Q619" t="s">
        <v>110</v>
      </c>
      <c r="R619" t="s">
        <v>107</v>
      </c>
      <c r="S619" t="s">
        <v>49</v>
      </c>
      <c r="T619" t="s">
        <v>57</v>
      </c>
      <c r="U619" t="s">
        <v>11830</v>
      </c>
      <c r="V619" t="s">
        <v>8832</v>
      </c>
      <c r="W619" t="s">
        <v>42</v>
      </c>
      <c r="X619" t="s">
        <v>42</v>
      </c>
      <c r="AC619" t="s">
        <v>42</v>
      </c>
      <c r="AG619" t="s">
        <v>42</v>
      </c>
      <c r="AM619" t="s">
        <v>43</v>
      </c>
    </row>
    <row r="620" spans="1:39" x14ac:dyDescent="0.25">
      <c r="A620">
        <v>3561</v>
      </c>
      <c r="B620" t="s">
        <v>8840</v>
      </c>
      <c r="C620" s="5">
        <v>43084</v>
      </c>
      <c r="D620" s="1">
        <v>0</v>
      </c>
      <c r="E620">
        <v>38</v>
      </c>
      <c r="F620" t="s">
        <v>46</v>
      </c>
      <c r="G620" t="s">
        <v>106</v>
      </c>
      <c r="H620" t="s">
        <v>208</v>
      </c>
      <c r="I620" t="s">
        <v>93</v>
      </c>
      <c r="J620" t="s">
        <v>57</v>
      </c>
      <c r="K620" t="s">
        <v>93</v>
      </c>
      <c r="L620" t="s">
        <v>93</v>
      </c>
      <c r="M620" t="s">
        <v>34</v>
      </c>
      <c r="N620" t="s">
        <v>1718</v>
      </c>
      <c r="O620" t="s">
        <v>11831</v>
      </c>
      <c r="P620" t="s">
        <v>8842</v>
      </c>
      <c r="Q620" t="s">
        <v>34</v>
      </c>
      <c r="R620" t="s">
        <v>208</v>
      </c>
      <c r="S620" t="s">
        <v>93</v>
      </c>
      <c r="T620" t="s">
        <v>57</v>
      </c>
      <c r="U620" t="s">
        <v>11830</v>
      </c>
      <c r="V620" t="s">
        <v>8843</v>
      </c>
      <c r="AE620" t="s">
        <v>42</v>
      </c>
      <c r="AF620" t="s">
        <v>42</v>
      </c>
      <c r="AM620" t="s">
        <v>43</v>
      </c>
    </row>
    <row r="621" spans="1:39" x14ac:dyDescent="0.25">
      <c r="A621">
        <v>3565</v>
      </c>
      <c r="B621" t="s">
        <v>8850</v>
      </c>
      <c r="C621" s="5">
        <v>42904</v>
      </c>
      <c r="D621" s="1">
        <v>0</v>
      </c>
      <c r="E621">
        <v>35</v>
      </c>
      <c r="F621" t="s">
        <v>46</v>
      </c>
      <c r="G621" t="s">
        <v>55</v>
      </c>
      <c r="H621" t="s">
        <v>418</v>
      </c>
      <c r="I621" t="s">
        <v>93</v>
      </c>
      <c r="J621" t="s">
        <v>57</v>
      </c>
      <c r="K621" t="s">
        <v>418</v>
      </c>
      <c r="L621" t="s">
        <v>93</v>
      </c>
      <c r="M621" t="s">
        <v>70</v>
      </c>
      <c r="O621" t="s">
        <v>11831</v>
      </c>
      <c r="P621" t="s">
        <v>170</v>
      </c>
      <c r="Q621" t="s">
        <v>70</v>
      </c>
      <c r="R621" t="s">
        <v>418</v>
      </c>
      <c r="S621" t="s">
        <v>93</v>
      </c>
      <c r="T621" t="s">
        <v>57</v>
      </c>
      <c r="U621" t="s">
        <v>11830</v>
      </c>
      <c r="V621" t="s">
        <v>8851</v>
      </c>
      <c r="W621" t="s">
        <v>42</v>
      </c>
      <c r="AC621" t="s">
        <v>42</v>
      </c>
      <c r="AM621" t="s">
        <v>43</v>
      </c>
    </row>
    <row r="622" spans="1:39" x14ac:dyDescent="0.25">
      <c r="A622">
        <v>3567</v>
      </c>
      <c r="B622" t="s">
        <v>8855</v>
      </c>
      <c r="C622" s="5">
        <v>43037</v>
      </c>
      <c r="D622" s="1">
        <v>0</v>
      </c>
      <c r="E622">
        <v>32</v>
      </c>
      <c r="F622" t="s">
        <v>46</v>
      </c>
      <c r="G622" t="s">
        <v>55</v>
      </c>
      <c r="H622" t="s">
        <v>92</v>
      </c>
      <c r="I622" t="s">
        <v>93</v>
      </c>
      <c r="J622" t="s">
        <v>57</v>
      </c>
      <c r="K622" t="s">
        <v>93</v>
      </c>
      <c r="L622" t="s">
        <v>93</v>
      </c>
      <c r="M622" t="s">
        <v>50</v>
      </c>
      <c r="O622" t="s">
        <v>11829</v>
      </c>
      <c r="P622" t="s">
        <v>166</v>
      </c>
      <c r="Q622" t="s">
        <v>70</v>
      </c>
      <c r="R622" t="s">
        <v>92</v>
      </c>
      <c r="S622" t="s">
        <v>93</v>
      </c>
      <c r="T622" t="s">
        <v>57</v>
      </c>
      <c r="U622" t="s">
        <v>11830</v>
      </c>
      <c r="V622" t="s">
        <v>8857</v>
      </c>
      <c r="W622" t="s">
        <v>42</v>
      </c>
      <c r="Y622" t="s">
        <v>42</v>
      </c>
      <c r="Z622" t="s">
        <v>42</v>
      </c>
      <c r="AC622" t="s">
        <v>42</v>
      </c>
      <c r="AE622" t="s">
        <v>42</v>
      </c>
      <c r="AM622" t="s">
        <v>43</v>
      </c>
    </row>
    <row r="623" spans="1:39" x14ac:dyDescent="0.25">
      <c r="A623">
        <v>3570</v>
      </c>
      <c r="B623" t="s">
        <v>8861</v>
      </c>
      <c r="C623" s="5">
        <v>43012</v>
      </c>
      <c r="D623" s="1">
        <v>0</v>
      </c>
      <c r="E623">
        <v>57</v>
      </c>
      <c r="F623" t="s">
        <v>46</v>
      </c>
      <c r="G623" t="s">
        <v>55</v>
      </c>
      <c r="H623" t="s">
        <v>101</v>
      </c>
      <c r="I623" t="s">
        <v>101</v>
      </c>
      <c r="J623" t="s">
        <v>57</v>
      </c>
      <c r="K623" t="s">
        <v>101</v>
      </c>
      <c r="L623" t="s">
        <v>101</v>
      </c>
      <c r="M623" t="s">
        <v>70</v>
      </c>
      <c r="O623" t="s">
        <v>11829</v>
      </c>
      <c r="P623" t="s">
        <v>8862</v>
      </c>
      <c r="Q623" t="s">
        <v>70</v>
      </c>
      <c r="R623" t="s">
        <v>101</v>
      </c>
      <c r="S623" t="s">
        <v>101</v>
      </c>
      <c r="T623" t="s">
        <v>57</v>
      </c>
      <c r="U623" t="s">
        <v>11830</v>
      </c>
      <c r="V623" t="s">
        <v>5117</v>
      </c>
      <c r="W623" t="s">
        <v>42</v>
      </c>
      <c r="Y623" t="s">
        <v>42</v>
      </c>
      <c r="AC623" t="s">
        <v>42</v>
      </c>
      <c r="AM623" t="s">
        <v>43</v>
      </c>
    </row>
    <row r="624" spans="1:39" x14ac:dyDescent="0.25">
      <c r="A624">
        <v>3591</v>
      </c>
      <c r="B624" t="s">
        <v>8906</v>
      </c>
      <c r="C624" s="5">
        <v>42746</v>
      </c>
      <c r="D624" s="1">
        <v>0</v>
      </c>
      <c r="E624">
        <v>34</v>
      </c>
      <c r="F624" t="s">
        <v>54</v>
      </c>
      <c r="G624" t="s">
        <v>55</v>
      </c>
      <c r="H624" t="s">
        <v>2091</v>
      </c>
      <c r="I624" t="s">
        <v>82</v>
      </c>
      <c r="J624" t="s">
        <v>57</v>
      </c>
      <c r="K624" t="s">
        <v>2091</v>
      </c>
      <c r="L624" t="s">
        <v>82</v>
      </c>
      <c r="M624" t="s">
        <v>70</v>
      </c>
      <c r="O624" t="s">
        <v>11829</v>
      </c>
      <c r="P624" t="s">
        <v>59</v>
      </c>
      <c r="Q624" t="s">
        <v>70</v>
      </c>
      <c r="R624" t="s">
        <v>2091</v>
      </c>
      <c r="S624" t="s">
        <v>82</v>
      </c>
      <c r="T624" t="s">
        <v>57</v>
      </c>
      <c r="U624" t="s">
        <v>11830</v>
      </c>
      <c r="V624" t="s">
        <v>8907</v>
      </c>
      <c r="W624" t="s">
        <v>42</v>
      </c>
      <c r="X624" t="s">
        <v>42</v>
      </c>
      <c r="AC624" t="s">
        <v>42</v>
      </c>
      <c r="AM624" t="s">
        <v>43</v>
      </c>
    </row>
    <row r="625" spans="1:39" x14ac:dyDescent="0.25">
      <c r="A625">
        <v>3595</v>
      </c>
      <c r="B625" t="s">
        <v>8916</v>
      </c>
      <c r="C625" s="5">
        <v>42788</v>
      </c>
      <c r="D625" s="1">
        <v>0</v>
      </c>
      <c r="E625">
        <v>61</v>
      </c>
      <c r="F625" t="s">
        <v>54</v>
      </c>
      <c r="G625" t="s">
        <v>106</v>
      </c>
      <c r="H625" t="s">
        <v>82</v>
      </c>
      <c r="I625" t="s">
        <v>82</v>
      </c>
      <c r="J625" t="s">
        <v>57</v>
      </c>
      <c r="K625" t="s">
        <v>82</v>
      </c>
      <c r="L625" t="s">
        <v>82</v>
      </c>
      <c r="M625" t="s">
        <v>50</v>
      </c>
      <c r="O625" t="s">
        <v>11829</v>
      </c>
      <c r="P625" t="s">
        <v>59</v>
      </c>
      <c r="Q625" t="s">
        <v>287</v>
      </c>
      <c r="R625" t="s">
        <v>82</v>
      </c>
      <c r="S625" t="s">
        <v>82</v>
      </c>
      <c r="T625" t="s">
        <v>57</v>
      </c>
      <c r="U625" t="s">
        <v>11830</v>
      </c>
      <c r="V625" t="s">
        <v>8918</v>
      </c>
      <c r="X625" t="s">
        <v>42</v>
      </c>
      <c r="AM625" t="s">
        <v>43</v>
      </c>
    </row>
    <row r="626" spans="1:39" x14ac:dyDescent="0.25">
      <c r="A626">
        <v>3602</v>
      </c>
      <c r="B626" t="s">
        <v>8931</v>
      </c>
      <c r="C626" s="5">
        <v>43034</v>
      </c>
      <c r="D626" s="1">
        <v>0</v>
      </c>
      <c r="E626">
        <v>34</v>
      </c>
      <c r="F626" t="s">
        <v>46</v>
      </c>
      <c r="G626" t="s">
        <v>55</v>
      </c>
      <c r="H626" t="s">
        <v>178</v>
      </c>
      <c r="I626" t="s">
        <v>82</v>
      </c>
      <c r="J626" t="s">
        <v>57</v>
      </c>
      <c r="K626" t="s">
        <v>178</v>
      </c>
      <c r="L626" t="s">
        <v>82</v>
      </c>
      <c r="M626" t="s">
        <v>70</v>
      </c>
      <c r="O626" t="s">
        <v>11829</v>
      </c>
      <c r="P626" t="s">
        <v>166</v>
      </c>
      <c r="Q626" t="s">
        <v>70</v>
      </c>
      <c r="R626" t="s">
        <v>178</v>
      </c>
      <c r="S626" t="s">
        <v>82</v>
      </c>
      <c r="T626" t="s">
        <v>57</v>
      </c>
      <c r="U626" t="s">
        <v>11830</v>
      </c>
      <c r="V626" t="s">
        <v>8932</v>
      </c>
      <c r="Y626" t="s">
        <v>42</v>
      </c>
      <c r="Z626" t="s">
        <v>42</v>
      </c>
      <c r="AM626" t="s">
        <v>43</v>
      </c>
    </row>
    <row r="627" spans="1:39" x14ac:dyDescent="0.25">
      <c r="A627">
        <v>3604</v>
      </c>
      <c r="B627" t="s">
        <v>8935</v>
      </c>
      <c r="C627" s="5">
        <v>42804</v>
      </c>
      <c r="D627" s="1">
        <v>0</v>
      </c>
      <c r="E627">
        <v>59</v>
      </c>
      <c r="F627" t="s">
        <v>46</v>
      </c>
      <c r="G627" t="s">
        <v>55</v>
      </c>
      <c r="H627" t="s">
        <v>790</v>
      </c>
      <c r="I627" t="s">
        <v>82</v>
      </c>
      <c r="J627" t="s">
        <v>57</v>
      </c>
      <c r="K627" t="s">
        <v>790</v>
      </c>
      <c r="L627" t="s">
        <v>82</v>
      </c>
      <c r="M627" t="s">
        <v>34</v>
      </c>
      <c r="N627" t="s">
        <v>7110</v>
      </c>
      <c r="O627" t="s">
        <v>11829</v>
      </c>
      <c r="P627" t="s">
        <v>59</v>
      </c>
      <c r="Q627" t="s">
        <v>34</v>
      </c>
      <c r="R627" t="s">
        <v>790</v>
      </c>
      <c r="S627" t="s">
        <v>82</v>
      </c>
      <c r="T627" t="s">
        <v>57</v>
      </c>
      <c r="U627" t="s">
        <v>11830</v>
      </c>
      <c r="V627" t="s">
        <v>8936</v>
      </c>
      <c r="W627" t="s">
        <v>42</v>
      </c>
      <c r="X627" t="s">
        <v>42</v>
      </c>
      <c r="AM627" t="s">
        <v>43</v>
      </c>
    </row>
    <row r="628" spans="1:39" x14ac:dyDescent="0.25">
      <c r="A628">
        <v>3607</v>
      </c>
      <c r="B628" t="s">
        <v>8940</v>
      </c>
      <c r="C628" s="5">
        <v>42969</v>
      </c>
      <c r="D628" s="1">
        <v>0</v>
      </c>
      <c r="E628">
        <v>39</v>
      </c>
      <c r="F628" t="s">
        <v>46</v>
      </c>
      <c r="G628" t="s">
        <v>55</v>
      </c>
      <c r="H628" t="s">
        <v>909</v>
      </c>
      <c r="I628" t="s">
        <v>93</v>
      </c>
      <c r="J628" t="s">
        <v>57</v>
      </c>
      <c r="K628" t="s">
        <v>146</v>
      </c>
      <c r="L628" t="s">
        <v>49</v>
      </c>
      <c r="M628" t="s">
        <v>34</v>
      </c>
      <c r="N628" t="s">
        <v>1885</v>
      </c>
      <c r="O628" t="s">
        <v>11829</v>
      </c>
      <c r="P628" t="s">
        <v>166</v>
      </c>
      <c r="Q628" t="s">
        <v>60</v>
      </c>
      <c r="R628" t="s">
        <v>146</v>
      </c>
      <c r="S628" t="s">
        <v>49</v>
      </c>
      <c r="T628" t="s">
        <v>57</v>
      </c>
      <c r="U628" t="s">
        <v>11830</v>
      </c>
      <c r="V628" t="s">
        <v>8941</v>
      </c>
      <c r="W628" t="s">
        <v>42</v>
      </c>
      <c r="Y628" t="s">
        <v>42</v>
      </c>
      <c r="AC628" t="s">
        <v>42</v>
      </c>
      <c r="AE628" t="s">
        <v>42</v>
      </c>
      <c r="AM628" t="s">
        <v>43</v>
      </c>
    </row>
    <row r="629" spans="1:39" x14ac:dyDescent="0.25">
      <c r="A629">
        <v>3611</v>
      </c>
      <c r="B629" t="s">
        <v>8947</v>
      </c>
      <c r="C629" s="5">
        <v>43005</v>
      </c>
      <c r="D629" s="1">
        <v>0</v>
      </c>
      <c r="E629">
        <v>33</v>
      </c>
      <c r="F629" t="s">
        <v>46</v>
      </c>
      <c r="G629" t="s">
        <v>55</v>
      </c>
      <c r="H629" t="s">
        <v>2405</v>
      </c>
      <c r="I629" t="s">
        <v>101</v>
      </c>
      <c r="J629" t="s">
        <v>57</v>
      </c>
      <c r="K629" t="s">
        <v>2405</v>
      </c>
      <c r="L629" t="s">
        <v>101</v>
      </c>
      <c r="M629" t="s">
        <v>70</v>
      </c>
      <c r="O629" t="s">
        <v>11831</v>
      </c>
      <c r="P629" t="s">
        <v>2240</v>
      </c>
      <c r="Q629" t="s">
        <v>70</v>
      </c>
      <c r="R629" t="s">
        <v>2405</v>
      </c>
      <c r="S629" t="s">
        <v>101</v>
      </c>
      <c r="T629" t="s">
        <v>57</v>
      </c>
      <c r="U629" t="s">
        <v>11830</v>
      </c>
      <c r="V629" t="s">
        <v>8948</v>
      </c>
      <c r="AE629" t="s">
        <v>42</v>
      </c>
      <c r="AK629" t="s">
        <v>4982</v>
      </c>
      <c r="AM629" t="s">
        <v>43</v>
      </c>
    </row>
    <row r="630" spans="1:39" x14ac:dyDescent="0.25">
      <c r="A630">
        <v>3613</v>
      </c>
      <c r="B630" t="s">
        <v>8951</v>
      </c>
      <c r="C630" s="5">
        <v>42934</v>
      </c>
      <c r="D630" s="1">
        <v>0</v>
      </c>
      <c r="E630">
        <v>34</v>
      </c>
      <c r="F630" t="s">
        <v>54</v>
      </c>
      <c r="G630" t="s">
        <v>55</v>
      </c>
      <c r="H630" t="s">
        <v>422</v>
      </c>
      <c r="I630" t="s">
        <v>82</v>
      </c>
      <c r="J630" t="s">
        <v>57</v>
      </c>
      <c r="K630" t="s">
        <v>422</v>
      </c>
      <c r="L630" t="s">
        <v>82</v>
      </c>
      <c r="M630" t="s">
        <v>34</v>
      </c>
      <c r="N630" t="s">
        <v>8952</v>
      </c>
      <c r="O630" t="s">
        <v>11829</v>
      </c>
      <c r="P630" t="s">
        <v>59</v>
      </c>
      <c r="Q630" t="s">
        <v>110</v>
      </c>
      <c r="R630" t="s">
        <v>422</v>
      </c>
      <c r="S630" t="s">
        <v>82</v>
      </c>
      <c r="T630" t="s">
        <v>57</v>
      </c>
      <c r="U630" t="s">
        <v>11830</v>
      </c>
      <c r="V630" t="s">
        <v>8953</v>
      </c>
      <c r="X630" t="s">
        <v>42</v>
      </c>
      <c r="Y630" t="s">
        <v>42</v>
      </c>
      <c r="AC630" t="s">
        <v>42</v>
      </c>
      <c r="AE630" t="s">
        <v>42</v>
      </c>
      <c r="AK630" t="s">
        <v>713</v>
      </c>
      <c r="AM630" t="s">
        <v>43</v>
      </c>
    </row>
    <row r="631" spans="1:39" x14ac:dyDescent="0.25">
      <c r="A631">
        <v>3618</v>
      </c>
      <c r="B631" t="s">
        <v>8961</v>
      </c>
      <c r="C631" s="5">
        <v>42875</v>
      </c>
      <c r="D631" s="1">
        <v>0</v>
      </c>
      <c r="E631">
        <v>57</v>
      </c>
      <c r="F631" t="s">
        <v>54</v>
      </c>
      <c r="G631" t="s">
        <v>55</v>
      </c>
      <c r="H631" t="s">
        <v>208</v>
      </c>
      <c r="I631" t="s">
        <v>93</v>
      </c>
      <c r="J631" t="s">
        <v>57</v>
      </c>
      <c r="K631" t="s">
        <v>208</v>
      </c>
      <c r="L631" t="s">
        <v>93</v>
      </c>
      <c r="M631" t="s">
        <v>70</v>
      </c>
      <c r="O631" t="s">
        <v>11831</v>
      </c>
      <c r="P631" t="s">
        <v>102</v>
      </c>
      <c r="Q631" t="s">
        <v>70</v>
      </c>
      <c r="R631" t="s">
        <v>208</v>
      </c>
      <c r="S631" t="s">
        <v>93</v>
      </c>
      <c r="T631" t="s">
        <v>57</v>
      </c>
      <c r="U631" t="s">
        <v>11830</v>
      </c>
      <c r="V631" t="s">
        <v>8962</v>
      </c>
      <c r="AE631" t="s">
        <v>42</v>
      </c>
      <c r="AF631" t="s">
        <v>42</v>
      </c>
      <c r="AM631" t="s">
        <v>43</v>
      </c>
    </row>
    <row r="632" spans="1:39" x14ac:dyDescent="0.25">
      <c r="A632">
        <v>3621</v>
      </c>
      <c r="B632" t="s">
        <v>8967</v>
      </c>
      <c r="C632" s="5">
        <v>42764</v>
      </c>
      <c r="D632" s="1">
        <v>0</v>
      </c>
      <c r="E632">
        <v>53</v>
      </c>
      <c r="F632" t="s">
        <v>46</v>
      </c>
      <c r="G632" t="s">
        <v>47</v>
      </c>
      <c r="H632" t="s">
        <v>422</v>
      </c>
      <c r="I632" t="s">
        <v>82</v>
      </c>
      <c r="J632" t="s">
        <v>57</v>
      </c>
      <c r="K632" t="s">
        <v>1804</v>
      </c>
      <c r="L632" t="s">
        <v>82</v>
      </c>
      <c r="M632" t="s">
        <v>34</v>
      </c>
      <c r="N632" t="s">
        <v>8968</v>
      </c>
      <c r="O632" t="s">
        <v>11831</v>
      </c>
      <c r="P632" t="s">
        <v>170</v>
      </c>
      <c r="Q632" t="s">
        <v>110</v>
      </c>
      <c r="R632" t="s">
        <v>1804</v>
      </c>
      <c r="S632" t="s">
        <v>82</v>
      </c>
      <c r="T632" t="s">
        <v>57</v>
      </c>
      <c r="U632" t="s">
        <v>11830</v>
      </c>
      <c r="V632" t="s">
        <v>1514</v>
      </c>
      <c r="W632" t="s">
        <v>42</v>
      </c>
      <c r="X632" t="s">
        <v>42</v>
      </c>
      <c r="AC632" t="s">
        <v>42</v>
      </c>
      <c r="AM632" t="s">
        <v>43</v>
      </c>
    </row>
    <row r="633" spans="1:39" x14ac:dyDescent="0.25">
      <c r="A633">
        <v>3622</v>
      </c>
      <c r="B633" t="s">
        <v>8969</v>
      </c>
      <c r="C633" s="5">
        <v>43051</v>
      </c>
      <c r="D633" s="1">
        <v>0</v>
      </c>
      <c r="E633">
        <v>24</v>
      </c>
      <c r="F633" t="s">
        <v>46</v>
      </c>
      <c r="G633" t="s">
        <v>55</v>
      </c>
      <c r="H633" t="s">
        <v>132</v>
      </c>
      <c r="I633" t="s">
        <v>93</v>
      </c>
      <c r="J633" t="s">
        <v>57</v>
      </c>
      <c r="K633" t="s">
        <v>132</v>
      </c>
      <c r="L633" t="s">
        <v>93</v>
      </c>
      <c r="M633" t="s">
        <v>70</v>
      </c>
      <c r="O633" t="s">
        <v>11829</v>
      </c>
      <c r="P633" t="s">
        <v>166</v>
      </c>
      <c r="Q633" t="s">
        <v>70</v>
      </c>
      <c r="R633" t="s">
        <v>132</v>
      </c>
      <c r="S633" t="s">
        <v>93</v>
      </c>
      <c r="T633" t="s">
        <v>57</v>
      </c>
      <c r="U633" t="s">
        <v>11830</v>
      </c>
      <c r="V633" t="s">
        <v>8970</v>
      </c>
      <c r="X633" t="s">
        <v>42</v>
      </c>
      <c r="AF633" t="s">
        <v>42</v>
      </c>
      <c r="AM633" t="s">
        <v>43</v>
      </c>
    </row>
    <row r="634" spans="1:39" x14ac:dyDescent="0.25">
      <c r="A634">
        <v>3628</v>
      </c>
      <c r="B634" t="s">
        <v>8980</v>
      </c>
      <c r="C634" s="5">
        <v>42796</v>
      </c>
      <c r="D634" s="1">
        <v>0</v>
      </c>
      <c r="E634">
        <v>55</v>
      </c>
      <c r="F634" t="s">
        <v>46</v>
      </c>
      <c r="G634" t="s">
        <v>55</v>
      </c>
      <c r="H634" t="s">
        <v>1804</v>
      </c>
      <c r="I634" t="s">
        <v>82</v>
      </c>
      <c r="J634" t="s">
        <v>57</v>
      </c>
      <c r="K634" t="s">
        <v>1804</v>
      </c>
      <c r="L634" t="s">
        <v>82</v>
      </c>
      <c r="M634" t="s">
        <v>70</v>
      </c>
      <c r="O634" t="s">
        <v>11829</v>
      </c>
      <c r="P634" t="s">
        <v>59</v>
      </c>
      <c r="Q634" t="s">
        <v>70</v>
      </c>
      <c r="R634" t="s">
        <v>1804</v>
      </c>
      <c r="S634" t="s">
        <v>82</v>
      </c>
      <c r="T634" t="s">
        <v>57</v>
      </c>
      <c r="U634" t="s">
        <v>11830</v>
      </c>
      <c r="V634" t="s">
        <v>8981</v>
      </c>
      <c r="W634" t="s">
        <v>42</v>
      </c>
      <c r="Y634" t="s">
        <v>42</v>
      </c>
      <c r="Z634" t="s">
        <v>42</v>
      </c>
      <c r="AK634" t="s">
        <v>2682</v>
      </c>
      <c r="AM634" t="s">
        <v>43</v>
      </c>
    </row>
    <row r="635" spans="1:39" x14ac:dyDescent="0.25">
      <c r="A635">
        <v>3635</v>
      </c>
      <c r="B635" t="s">
        <v>8991</v>
      </c>
      <c r="C635" s="5">
        <v>42786</v>
      </c>
      <c r="D635" s="1">
        <v>0</v>
      </c>
      <c r="E635">
        <v>50</v>
      </c>
      <c r="F635" t="s">
        <v>54</v>
      </c>
      <c r="G635" t="s">
        <v>55</v>
      </c>
      <c r="H635" t="s">
        <v>208</v>
      </c>
      <c r="I635" t="s">
        <v>93</v>
      </c>
      <c r="J635" t="s">
        <v>57</v>
      </c>
      <c r="K635" t="s">
        <v>208</v>
      </c>
      <c r="L635" t="s">
        <v>93</v>
      </c>
      <c r="M635" t="s">
        <v>50</v>
      </c>
      <c r="O635" t="s">
        <v>11831</v>
      </c>
      <c r="P635" t="s">
        <v>102</v>
      </c>
      <c r="Q635" t="s">
        <v>70</v>
      </c>
      <c r="R635" t="s">
        <v>208</v>
      </c>
      <c r="S635" t="s">
        <v>93</v>
      </c>
      <c r="T635" t="s">
        <v>57</v>
      </c>
      <c r="U635" t="s">
        <v>11830</v>
      </c>
      <c r="V635" t="s">
        <v>8992</v>
      </c>
      <c r="AA635" t="s">
        <v>42</v>
      </c>
      <c r="AM635" t="s">
        <v>43</v>
      </c>
    </row>
    <row r="636" spans="1:39" x14ac:dyDescent="0.25">
      <c r="A636">
        <v>3639</v>
      </c>
      <c r="B636" t="s">
        <v>8998</v>
      </c>
      <c r="C636" s="5">
        <v>42985</v>
      </c>
      <c r="D636" s="1">
        <v>0</v>
      </c>
      <c r="E636">
        <v>58</v>
      </c>
      <c r="F636" t="s">
        <v>46</v>
      </c>
      <c r="G636" t="s">
        <v>47</v>
      </c>
      <c r="H636" t="s">
        <v>101</v>
      </c>
      <c r="I636" t="s">
        <v>101</v>
      </c>
      <c r="J636" t="s">
        <v>57</v>
      </c>
      <c r="K636" t="s">
        <v>101</v>
      </c>
      <c r="L636" t="s">
        <v>101</v>
      </c>
      <c r="M636" t="s">
        <v>50</v>
      </c>
      <c r="O636" t="s">
        <v>11831</v>
      </c>
      <c r="P636" t="s">
        <v>170</v>
      </c>
      <c r="Q636" t="s">
        <v>70</v>
      </c>
      <c r="R636" t="s">
        <v>101</v>
      </c>
      <c r="S636" t="s">
        <v>101</v>
      </c>
      <c r="T636" t="s">
        <v>57</v>
      </c>
      <c r="U636" t="s">
        <v>11830</v>
      </c>
      <c r="V636" t="s">
        <v>8999</v>
      </c>
      <c r="W636" t="s">
        <v>42</v>
      </c>
      <c r="X636" t="s">
        <v>42</v>
      </c>
      <c r="Y636" t="s">
        <v>42</v>
      </c>
      <c r="Z636" t="s">
        <v>42</v>
      </c>
      <c r="AA636" t="s">
        <v>42</v>
      </c>
      <c r="AE636" t="s">
        <v>42</v>
      </c>
      <c r="AK636" t="s">
        <v>998</v>
      </c>
      <c r="AM636" t="s">
        <v>43</v>
      </c>
    </row>
    <row r="637" spans="1:39" x14ac:dyDescent="0.25">
      <c r="A637">
        <v>3643</v>
      </c>
      <c r="B637" t="s">
        <v>9006</v>
      </c>
      <c r="C637" s="5">
        <v>42739</v>
      </c>
      <c r="D637" s="1">
        <v>0</v>
      </c>
      <c r="E637">
        <v>56</v>
      </c>
      <c r="F637" t="s">
        <v>46</v>
      </c>
      <c r="G637" t="s">
        <v>55</v>
      </c>
      <c r="H637" t="s">
        <v>92</v>
      </c>
      <c r="I637" t="s">
        <v>93</v>
      </c>
      <c r="J637" t="s">
        <v>57</v>
      </c>
      <c r="K637" t="s">
        <v>92</v>
      </c>
      <c r="L637" t="s">
        <v>93</v>
      </c>
      <c r="M637" t="s">
        <v>70</v>
      </c>
      <c r="O637" t="s">
        <v>11829</v>
      </c>
      <c r="P637" t="s">
        <v>59</v>
      </c>
      <c r="Q637" t="s">
        <v>70</v>
      </c>
      <c r="R637" t="s">
        <v>92</v>
      </c>
      <c r="S637" t="s">
        <v>93</v>
      </c>
      <c r="T637" t="s">
        <v>57</v>
      </c>
      <c r="U637" t="s">
        <v>11830</v>
      </c>
      <c r="V637" t="s">
        <v>9007</v>
      </c>
      <c r="X637" t="s">
        <v>42</v>
      </c>
      <c r="AA637" t="s">
        <v>42</v>
      </c>
      <c r="AE637" t="s">
        <v>42</v>
      </c>
      <c r="AM637" t="s">
        <v>43</v>
      </c>
    </row>
    <row r="638" spans="1:39" x14ac:dyDescent="0.25">
      <c r="A638">
        <v>3647</v>
      </c>
      <c r="B638" t="s">
        <v>9014</v>
      </c>
      <c r="C638" s="5">
        <v>43020</v>
      </c>
      <c r="D638" s="1">
        <v>0</v>
      </c>
      <c r="E638">
        <v>39</v>
      </c>
      <c r="F638" t="s">
        <v>46</v>
      </c>
      <c r="G638" t="s">
        <v>106</v>
      </c>
      <c r="H638" t="s">
        <v>81</v>
      </c>
      <c r="I638" t="s">
        <v>82</v>
      </c>
      <c r="J638" t="s">
        <v>57</v>
      </c>
      <c r="K638" t="s">
        <v>165</v>
      </c>
      <c r="L638" t="s">
        <v>93</v>
      </c>
      <c r="M638" t="s">
        <v>50</v>
      </c>
      <c r="O638" t="s">
        <v>11829</v>
      </c>
      <c r="P638" t="s">
        <v>59</v>
      </c>
      <c r="Q638" t="s">
        <v>70</v>
      </c>
      <c r="R638" t="s">
        <v>165</v>
      </c>
      <c r="S638" t="s">
        <v>93</v>
      </c>
      <c r="T638" t="s">
        <v>57</v>
      </c>
      <c r="U638" t="s">
        <v>11830</v>
      </c>
      <c r="V638" t="s">
        <v>342</v>
      </c>
      <c r="W638" t="s">
        <v>42</v>
      </c>
      <c r="AM638" t="s">
        <v>43</v>
      </c>
    </row>
    <row r="639" spans="1:39" x14ac:dyDescent="0.25">
      <c r="A639">
        <v>3653</v>
      </c>
      <c r="B639" t="s">
        <v>9026</v>
      </c>
      <c r="C639" s="5">
        <v>42920</v>
      </c>
      <c r="D639" s="1">
        <v>0</v>
      </c>
      <c r="E639">
        <v>54</v>
      </c>
      <c r="F639" t="s">
        <v>46</v>
      </c>
      <c r="G639" t="s">
        <v>55</v>
      </c>
      <c r="H639" t="s">
        <v>87</v>
      </c>
      <c r="I639" t="s">
        <v>82</v>
      </c>
      <c r="J639" t="s">
        <v>57</v>
      </c>
      <c r="K639" t="s">
        <v>87</v>
      </c>
      <c r="L639" t="s">
        <v>82</v>
      </c>
      <c r="M639" t="s">
        <v>70</v>
      </c>
      <c r="O639" t="s">
        <v>11829</v>
      </c>
      <c r="P639" t="s">
        <v>166</v>
      </c>
      <c r="Q639" t="s">
        <v>70</v>
      </c>
      <c r="R639" t="s">
        <v>87</v>
      </c>
      <c r="S639" t="s">
        <v>82</v>
      </c>
      <c r="T639" t="s">
        <v>57</v>
      </c>
      <c r="U639" t="s">
        <v>11830</v>
      </c>
      <c r="V639" t="s">
        <v>342</v>
      </c>
      <c r="W639" t="s">
        <v>42</v>
      </c>
      <c r="AM639" t="s">
        <v>43</v>
      </c>
    </row>
    <row r="640" spans="1:39" x14ac:dyDescent="0.25">
      <c r="A640">
        <v>3672</v>
      </c>
      <c r="B640" t="s">
        <v>9066</v>
      </c>
      <c r="C640" s="5">
        <v>42745</v>
      </c>
      <c r="D640" s="1">
        <v>0</v>
      </c>
      <c r="E640">
        <v>59</v>
      </c>
      <c r="F640" t="s">
        <v>46</v>
      </c>
      <c r="G640" t="s">
        <v>55</v>
      </c>
      <c r="H640" t="s">
        <v>341</v>
      </c>
      <c r="I640" t="s">
        <v>101</v>
      </c>
      <c r="J640" t="s">
        <v>57</v>
      </c>
      <c r="K640" t="s">
        <v>341</v>
      </c>
      <c r="L640" t="s">
        <v>101</v>
      </c>
      <c r="M640" t="s">
        <v>70</v>
      </c>
      <c r="O640" t="s">
        <v>11829</v>
      </c>
      <c r="P640" t="s">
        <v>59</v>
      </c>
      <c r="Q640" t="s">
        <v>70</v>
      </c>
      <c r="R640" t="s">
        <v>341</v>
      </c>
      <c r="S640" t="s">
        <v>101</v>
      </c>
      <c r="T640" t="s">
        <v>57</v>
      </c>
      <c r="U640" t="s">
        <v>11830</v>
      </c>
      <c r="V640" t="s">
        <v>9067</v>
      </c>
      <c r="AL640" t="s">
        <v>42</v>
      </c>
      <c r="AM640" t="s">
        <v>43</v>
      </c>
    </row>
    <row r="641" spans="1:39" x14ac:dyDescent="0.25">
      <c r="A641">
        <v>3679</v>
      </c>
      <c r="B641" t="s">
        <v>9080</v>
      </c>
      <c r="C641" s="5">
        <v>42799</v>
      </c>
      <c r="D641" s="1">
        <v>0</v>
      </c>
      <c r="E641">
        <v>40</v>
      </c>
      <c r="F641" t="s">
        <v>54</v>
      </c>
      <c r="G641" t="s">
        <v>55</v>
      </c>
      <c r="H641" t="s">
        <v>1097</v>
      </c>
      <c r="I641" t="s">
        <v>142</v>
      </c>
      <c r="J641" t="s">
        <v>57</v>
      </c>
      <c r="K641" t="s">
        <v>1097</v>
      </c>
      <c r="L641" t="s">
        <v>142</v>
      </c>
      <c r="M641" t="s">
        <v>70</v>
      </c>
      <c r="O641" t="s">
        <v>11829</v>
      </c>
      <c r="P641" t="s">
        <v>59</v>
      </c>
      <c r="Q641" t="s">
        <v>287</v>
      </c>
      <c r="R641" t="s">
        <v>1097</v>
      </c>
      <c r="S641" t="s">
        <v>142</v>
      </c>
      <c r="T641" t="s">
        <v>57</v>
      </c>
      <c r="U641" t="s">
        <v>11830</v>
      </c>
      <c r="V641" t="s">
        <v>9081</v>
      </c>
      <c r="AE641" t="s">
        <v>42</v>
      </c>
      <c r="AF641" t="s">
        <v>42</v>
      </c>
      <c r="AM641" t="s">
        <v>43</v>
      </c>
    </row>
    <row r="642" spans="1:39" x14ac:dyDescent="0.25">
      <c r="A642">
        <v>3685</v>
      </c>
      <c r="B642" t="s">
        <v>9096</v>
      </c>
      <c r="C642" s="5">
        <v>42930</v>
      </c>
      <c r="D642" s="1">
        <v>0</v>
      </c>
      <c r="E642">
        <v>59</v>
      </c>
      <c r="F642" t="s">
        <v>54</v>
      </c>
      <c r="G642" t="s">
        <v>55</v>
      </c>
      <c r="H642" t="s">
        <v>82</v>
      </c>
      <c r="I642" t="s">
        <v>82</v>
      </c>
      <c r="J642" t="s">
        <v>57</v>
      </c>
      <c r="K642" t="s">
        <v>82</v>
      </c>
      <c r="L642" t="s">
        <v>82</v>
      </c>
      <c r="M642" t="s">
        <v>70</v>
      </c>
      <c r="O642" t="s">
        <v>11829</v>
      </c>
      <c r="P642" t="s">
        <v>59</v>
      </c>
      <c r="Q642" t="s">
        <v>70</v>
      </c>
      <c r="R642" t="s">
        <v>82</v>
      </c>
      <c r="S642" t="s">
        <v>82</v>
      </c>
      <c r="T642" t="s">
        <v>57</v>
      </c>
      <c r="U642" t="s">
        <v>11830</v>
      </c>
      <c r="V642" t="s">
        <v>7144</v>
      </c>
      <c r="W642" t="s">
        <v>42</v>
      </c>
      <c r="AE642" t="s">
        <v>42</v>
      </c>
      <c r="AM642" t="s">
        <v>43</v>
      </c>
    </row>
    <row r="643" spans="1:39" x14ac:dyDescent="0.25">
      <c r="A643">
        <v>3693</v>
      </c>
      <c r="B643" t="s">
        <v>9111</v>
      </c>
      <c r="C643" s="5">
        <v>43100</v>
      </c>
      <c r="D643" s="1">
        <v>0</v>
      </c>
      <c r="E643">
        <v>26</v>
      </c>
      <c r="F643" t="s">
        <v>46</v>
      </c>
      <c r="G643" t="s">
        <v>55</v>
      </c>
      <c r="H643" t="s">
        <v>49</v>
      </c>
      <c r="I643" t="s">
        <v>49</v>
      </c>
      <c r="J643" t="s">
        <v>57</v>
      </c>
      <c r="K643" t="s">
        <v>136</v>
      </c>
      <c r="L643" t="s">
        <v>137</v>
      </c>
      <c r="M643" t="s">
        <v>50</v>
      </c>
      <c r="O643" t="s">
        <v>11831</v>
      </c>
      <c r="P643" t="s">
        <v>170</v>
      </c>
      <c r="Q643" t="s">
        <v>411</v>
      </c>
      <c r="R643" t="s">
        <v>136</v>
      </c>
      <c r="S643" t="s">
        <v>137</v>
      </c>
      <c r="T643" t="s">
        <v>57</v>
      </c>
      <c r="U643" t="s">
        <v>11830</v>
      </c>
      <c r="V643" t="s">
        <v>9112</v>
      </c>
      <c r="X643" t="s">
        <v>42</v>
      </c>
      <c r="AC643" t="s">
        <v>42</v>
      </c>
      <c r="AK643" t="s">
        <v>1324</v>
      </c>
      <c r="AM643" t="s">
        <v>43</v>
      </c>
    </row>
    <row r="644" spans="1:39" x14ac:dyDescent="0.25">
      <c r="A644">
        <v>3698</v>
      </c>
      <c r="B644" t="s">
        <v>9120</v>
      </c>
      <c r="C644" s="5">
        <v>43048</v>
      </c>
      <c r="D644" s="1">
        <v>0</v>
      </c>
      <c r="E644">
        <v>23</v>
      </c>
      <c r="F644" t="s">
        <v>46</v>
      </c>
      <c r="G644" t="s">
        <v>55</v>
      </c>
      <c r="H644" t="s">
        <v>649</v>
      </c>
      <c r="I644" t="s">
        <v>82</v>
      </c>
      <c r="J644" t="s">
        <v>57</v>
      </c>
      <c r="K644" t="s">
        <v>649</v>
      </c>
      <c r="L644" t="s">
        <v>82</v>
      </c>
      <c r="M644" t="s">
        <v>70</v>
      </c>
      <c r="O644" t="s">
        <v>11829</v>
      </c>
      <c r="P644" t="s">
        <v>59</v>
      </c>
      <c r="Q644" t="s">
        <v>70</v>
      </c>
      <c r="R644" t="s">
        <v>649</v>
      </c>
      <c r="S644" t="s">
        <v>82</v>
      </c>
      <c r="T644" t="s">
        <v>57</v>
      </c>
      <c r="U644" t="s">
        <v>11830</v>
      </c>
      <c r="V644" t="s">
        <v>1571</v>
      </c>
      <c r="Y644" t="s">
        <v>42</v>
      </c>
      <c r="AE644" t="s">
        <v>42</v>
      </c>
      <c r="AM644" t="s">
        <v>43</v>
      </c>
    </row>
    <row r="645" spans="1:39" x14ac:dyDescent="0.25">
      <c r="A645">
        <v>3706</v>
      </c>
      <c r="B645" t="s">
        <v>9135</v>
      </c>
      <c r="C645" s="5">
        <v>43027</v>
      </c>
      <c r="D645" s="1">
        <v>0</v>
      </c>
      <c r="E645">
        <v>28</v>
      </c>
      <c r="F645" t="s">
        <v>46</v>
      </c>
      <c r="G645" t="s">
        <v>55</v>
      </c>
      <c r="H645" t="s">
        <v>251</v>
      </c>
      <c r="I645" t="s">
        <v>251</v>
      </c>
      <c r="J645" t="s">
        <v>57</v>
      </c>
      <c r="K645" t="s">
        <v>251</v>
      </c>
      <c r="L645" t="s">
        <v>251</v>
      </c>
      <c r="M645" t="s">
        <v>70</v>
      </c>
      <c r="O645" t="s">
        <v>11829</v>
      </c>
      <c r="P645" t="s">
        <v>59</v>
      </c>
      <c r="Q645" t="s">
        <v>70</v>
      </c>
      <c r="R645" t="s">
        <v>251</v>
      </c>
      <c r="S645" t="s">
        <v>251</v>
      </c>
      <c r="T645" t="s">
        <v>57</v>
      </c>
      <c r="U645" t="s">
        <v>11830</v>
      </c>
      <c r="V645" t="s">
        <v>5558</v>
      </c>
      <c r="W645" t="s">
        <v>42</v>
      </c>
      <c r="Y645" t="s">
        <v>42</v>
      </c>
      <c r="AE645" t="s">
        <v>42</v>
      </c>
      <c r="AM645" t="s">
        <v>43</v>
      </c>
    </row>
    <row r="646" spans="1:39" x14ac:dyDescent="0.25">
      <c r="A646">
        <v>3710</v>
      </c>
      <c r="B646" t="s">
        <v>9145</v>
      </c>
      <c r="C646" s="5">
        <v>42950</v>
      </c>
      <c r="D646" s="1">
        <v>0</v>
      </c>
      <c r="E646">
        <v>32</v>
      </c>
      <c r="F646" t="s">
        <v>46</v>
      </c>
      <c r="G646" t="s">
        <v>55</v>
      </c>
      <c r="H646" t="s">
        <v>93</v>
      </c>
      <c r="I646" t="s">
        <v>93</v>
      </c>
      <c r="J646" t="s">
        <v>57</v>
      </c>
      <c r="K646" t="s">
        <v>93</v>
      </c>
      <c r="L646" t="s">
        <v>93</v>
      </c>
      <c r="M646" t="s">
        <v>50</v>
      </c>
      <c r="O646" t="s">
        <v>11831</v>
      </c>
      <c r="P646" t="s">
        <v>170</v>
      </c>
      <c r="Q646" t="s">
        <v>411</v>
      </c>
      <c r="R646" t="s">
        <v>93</v>
      </c>
      <c r="S646" t="s">
        <v>93</v>
      </c>
      <c r="T646" t="s">
        <v>57</v>
      </c>
      <c r="U646" t="s">
        <v>11830</v>
      </c>
      <c r="V646" t="s">
        <v>9146</v>
      </c>
      <c r="W646" t="s">
        <v>42</v>
      </c>
      <c r="X646" t="s">
        <v>42</v>
      </c>
      <c r="AE646" t="s">
        <v>42</v>
      </c>
      <c r="AF646" t="s">
        <v>42</v>
      </c>
      <c r="AM646" t="s">
        <v>43</v>
      </c>
    </row>
    <row r="647" spans="1:39" x14ac:dyDescent="0.25">
      <c r="A647">
        <v>3712</v>
      </c>
      <c r="B647" t="s">
        <v>9149</v>
      </c>
      <c r="C647" s="5">
        <v>42757</v>
      </c>
      <c r="D647" s="1">
        <v>0</v>
      </c>
      <c r="E647">
        <v>35</v>
      </c>
      <c r="F647" t="s">
        <v>46</v>
      </c>
      <c r="G647" t="s">
        <v>55</v>
      </c>
      <c r="H647" t="s">
        <v>192</v>
      </c>
      <c r="I647" t="s">
        <v>82</v>
      </c>
      <c r="J647" t="s">
        <v>57</v>
      </c>
      <c r="K647" t="s">
        <v>192</v>
      </c>
      <c r="L647" t="s">
        <v>82</v>
      </c>
      <c r="M647" t="s">
        <v>70</v>
      </c>
      <c r="O647" t="s">
        <v>11829</v>
      </c>
      <c r="P647" t="s">
        <v>59</v>
      </c>
      <c r="Q647" t="s">
        <v>70</v>
      </c>
      <c r="R647" t="s">
        <v>192</v>
      </c>
      <c r="S647" t="s">
        <v>82</v>
      </c>
      <c r="T647" t="s">
        <v>57</v>
      </c>
      <c r="U647" t="s">
        <v>11830</v>
      </c>
      <c r="V647" t="s">
        <v>1029</v>
      </c>
      <c r="W647" t="s">
        <v>42</v>
      </c>
      <c r="X647" t="s">
        <v>42</v>
      </c>
      <c r="AC647" t="s">
        <v>42</v>
      </c>
      <c r="AM647" t="s">
        <v>43</v>
      </c>
    </row>
    <row r="648" spans="1:39" x14ac:dyDescent="0.25">
      <c r="A648">
        <v>3714</v>
      </c>
      <c r="B648" t="s">
        <v>9154</v>
      </c>
      <c r="C648" s="5">
        <v>42809</v>
      </c>
      <c r="D648" s="1">
        <v>0</v>
      </c>
      <c r="E648">
        <v>37</v>
      </c>
      <c r="F648" t="s">
        <v>46</v>
      </c>
      <c r="G648" t="s">
        <v>55</v>
      </c>
      <c r="H648" t="s">
        <v>208</v>
      </c>
      <c r="I648" t="s">
        <v>93</v>
      </c>
      <c r="J648" t="s">
        <v>57</v>
      </c>
      <c r="K648" t="s">
        <v>208</v>
      </c>
      <c r="L648" t="s">
        <v>93</v>
      </c>
      <c r="M648" t="s">
        <v>70</v>
      </c>
      <c r="O648" t="s">
        <v>11831</v>
      </c>
      <c r="P648" t="s">
        <v>170</v>
      </c>
      <c r="Q648" t="s">
        <v>70</v>
      </c>
      <c r="R648" t="s">
        <v>208</v>
      </c>
      <c r="S648" t="s">
        <v>93</v>
      </c>
      <c r="T648" t="s">
        <v>57</v>
      </c>
      <c r="U648" t="s">
        <v>11830</v>
      </c>
      <c r="V648" t="s">
        <v>9156</v>
      </c>
      <c r="Y648" t="s">
        <v>42</v>
      </c>
      <c r="AC648" t="s">
        <v>42</v>
      </c>
      <c r="AE648" t="s">
        <v>42</v>
      </c>
      <c r="AM648" t="s">
        <v>43</v>
      </c>
    </row>
    <row r="649" spans="1:39" x14ac:dyDescent="0.25">
      <c r="A649">
        <v>3715</v>
      </c>
      <c r="B649" t="s">
        <v>9157</v>
      </c>
      <c r="C649" s="5">
        <v>42828</v>
      </c>
      <c r="D649" s="1">
        <v>0</v>
      </c>
      <c r="E649">
        <v>53</v>
      </c>
      <c r="F649" t="s">
        <v>54</v>
      </c>
      <c r="G649" t="s">
        <v>55</v>
      </c>
      <c r="H649" t="s">
        <v>146</v>
      </c>
      <c r="I649" t="s">
        <v>49</v>
      </c>
      <c r="J649" t="s">
        <v>57</v>
      </c>
      <c r="K649" t="s">
        <v>146</v>
      </c>
      <c r="L649" t="s">
        <v>49</v>
      </c>
      <c r="M649" t="s">
        <v>50</v>
      </c>
      <c r="O649" t="s">
        <v>11829</v>
      </c>
      <c r="P649" t="s">
        <v>456</v>
      </c>
      <c r="Q649" t="s">
        <v>70</v>
      </c>
      <c r="R649" t="s">
        <v>146</v>
      </c>
      <c r="S649" t="s">
        <v>49</v>
      </c>
      <c r="T649" t="s">
        <v>57</v>
      </c>
      <c r="U649" t="s">
        <v>11830</v>
      </c>
      <c r="V649" t="s">
        <v>9158</v>
      </c>
      <c r="W649" t="s">
        <v>42</v>
      </c>
      <c r="X649" t="s">
        <v>42</v>
      </c>
      <c r="Y649" t="s">
        <v>42</v>
      </c>
      <c r="AC649" t="s">
        <v>42</v>
      </c>
      <c r="AM649" t="s">
        <v>43</v>
      </c>
    </row>
    <row r="650" spans="1:39" x14ac:dyDescent="0.25">
      <c r="A650">
        <v>3718</v>
      </c>
      <c r="B650" t="s">
        <v>9164</v>
      </c>
      <c r="C650" s="5">
        <v>42740</v>
      </c>
      <c r="D650" s="1">
        <v>0</v>
      </c>
      <c r="E650">
        <v>47</v>
      </c>
      <c r="F650" t="s">
        <v>54</v>
      </c>
      <c r="G650" t="s">
        <v>74</v>
      </c>
      <c r="H650" t="s">
        <v>97</v>
      </c>
      <c r="I650" t="s">
        <v>82</v>
      </c>
      <c r="J650" t="s">
        <v>57</v>
      </c>
      <c r="K650" t="s">
        <v>1243</v>
      </c>
      <c r="L650" t="s">
        <v>82</v>
      </c>
      <c r="M650" t="s">
        <v>34</v>
      </c>
      <c r="N650" t="s">
        <v>9165</v>
      </c>
      <c r="O650" t="s">
        <v>11831</v>
      </c>
      <c r="P650" t="s">
        <v>170</v>
      </c>
      <c r="Q650" t="s">
        <v>110</v>
      </c>
      <c r="R650" t="s">
        <v>1243</v>
      </c>
      <c r="S650" t="s">
        <v>82</v>
      </c>
      <c r="T650" t="s">
        <v>57</v>
      </c>
      <c r="U650" t="s">
        <v>11830</v>
      </c>
      <c r="V650" t="s">
        <v>9166</v>
      </c>
      <c r="W650" t="s">
        <v>42</v>
      </c>
      <c r="X650" t="s">
        <v>42</v>
      </c>
      <c r="Y650" t="s">
        <v>42</v>
      </c>
      <c r="AC650" t="s">
        <v>42</v>
      </c>
      <c r="AM650" t="s">
        <v>43</v>
      </c>
    </row>
    <row r="651" spans="1:39" x14ac:dyDescent="0.25">
      <c r="A651">
        <v>3729</v>
      </c>
      <c r="B651" t="s">
        <v>9185</v>
      </c>
      <c r="C651" s="5">
        <v>43076</v>
      </c>
      <c r="D651" s="1">
        <v>0</v>
      </c>
      <c r="E651">
        <v>36</v>
      </c>
      <c r="F651" t="s">
        <v>46</v>
      </c>
      <c r="G651" t="s">
        <v>55</v>
      </c>
      <c r="H651" t="s">
        <v>192</v>
      </c>
      <c r="I651" t="s">
        <v>82</v>
      </c>
      <c r="J651" t="s">
        <v>57</v>
      </c>
      <c r="K651" t="s">
        <v>192</v>
      </c>
      <c r="L651" t="s">
        <v>82</v>
      </c>
      <c r="M651" t="s">
        <v>70</v>
      </c>
      <c r="O651" t="s">
        <v>11829</v>
      </c>
      <c r="P651" t="s">
        <v>59</v>
      </c>
      <c r="Q651" t="s">
        <v>70</v>
      </c>
      <c r="R651" t="s">
        <v>192</v>
      </c>
      <c r="S651" t="s">
        <v>82</v>
      </c>
      <c r="T651" t="s">
        <v>57</v>
      </c>
      <c r="U651" t="s">
        <v>11830</v>
      </c>
      <c r="V651" t="s">
        <v>412</v>
      </c>
      <c r="Y651" t="s">
        <v>42</v>
      </c>
      <c r="AM651" t="s">
        <v>43</v>
      </c>
    </row>
    <row r="652" spans="1:39" x14ac:dyDescent="0.25">
      <c r="A652">
        <v>3731</v>
      </c>
      <c r="B652" t="s">
        <v>9189</v>
      </c>
      <c r="C652" s="5">
        <v>43072</v>
      </c>
      <c r="D652" s="1">
        <v>0</v>
      </c>
      <c r="E652">
        <v>59</v>
      </c>
      <c r="F652" t="s">
        <v>46</v>
      </c>
      <c r="G652" t="s">
        <v>47</v>
      </c>
      <c r="H652" t="s">
        <v>93</v>
      </c>
      <c r="I652" t="s">
        <v>93</v>
      </c>
      <c r="J652" t="s">
        <v>57</v>
      </c>
      <c r="K652" t="s">
        <v>93</v>
      </c>
      <c r="L652" t="s">
        <v>93</v>
      </c>
      <c r="M652" t="s">
        <v>50</v>
      </c>
      <c r="O652" t="s">
        <v>11829</v>
      </c>
      <c r="P652" t="s">
        <v>59</v>
      </c>
      <c r="Q652" t="s">
        <v>70</v>
      </c>
      <c r="R652" t="s">
        <v>93</v>
      </c>
      <c r="S652" t="s">
        <v>93</v>
      </c>
      <c r="T652" t="s">
        <v>57</v>
      </c>
      <c r="U652" t="s">
        <v>11830</v>
      </c>
      <c r="V652" t="s">
        <v>9190</v>
      </c>
      <c r="W652" t="s">
        <v>42</v>
      </c>
      <c r="Y652" t="s">
        <v>42</v>
      </c>
      <c r="Z652" t="s">
        <v>42</v>
      </c>
      <c r="AF652" t="s">
        <v>42</v>
      </c>
      <c r="AM652" t="s">
        <v>43</v>
      </c>
    </row>
    <row r="653" spans="1:39" x14ac:dyDescent="0.25">
      <c r="A653">
        <v>3735</v>
      </c>
      <c r="B653" t="s">
        <v>9197</v>
      </c>
      <c r="C653" s="5">
        <v>42904</v>
      </c>
      <c r="D653" s="1">
        <v>0</v>
      </c>
      <c r="E653">
        <v>28</v>
      </c>
      <c r="F653" t="s">
        <v>54</v>
      </c>
      <c r="G653" t="s">
        <v>55</v>
      </c>
      <c r="H653" t="s">
        <v>320</v>
      </c>
      <c r="I653" t="s">
        <v>49</v>
      </c>
      <c r="J653" t="s">
        <v>57</v>
      </c>
      <c r="K653" t="s">
        <v>151</v>
      </c>
      <c r="L653" t="s">
        <v>93</v>
      </c>
      <c r="M653" t="s">
        <v>50</v>
      </c>
      <c r="O653" t="s">
        <v>11829</v>
      </c>
      <c r="P653" t="s">
        <v>59</v>
      </c>
      <c r="Q653" t="s">
        <v>70</v>
      </c>
      <c r="R653" t="s">
        <v>320</v>
      </c>
      <c r="S653" t="s">
        <v>49</v>
      </c>
      <c r="T653" t="s">
        <v>57</v>
      </c>
      <c r="U653" t="s">
        <v>11830</v>
      </c>
      <c r="V653" t="s">
        <v>159</v>
      </c>
      <c r="W653" t="s">
        <v>42</v>
      </c>
      <c r="Y653" t="s">
        <v>42</v>
      </c>
      <c r="AM653" t="s">
        <v>43</v>
      </c>
    </row>
    <row r="654" spans="1:39" x14ac:dyDescent="0.25">
      <c r="A654">
        <v>3737</v>
      </c>
      <c r="B654" t="s">
        <v>9200</v>
      </c>
      <c r="C654" s="5">
        <v>42833</v>
      </c>
      <c r="D654" s="1">
        <v>0</v>
      </c>
      <c r="E654">
        <v>58</v>
      </c>
      <c r="F654" t="s">
        <v>54</v>
      </c>
      <c r="G654" t="s">
        <v>55</v>
      </c>
      <c r="H654" t="s">
        <v>93</v>
      </c>
      <c r="I654" t="s">
        <v>93</v>
      </c>
      <c r="J654" t="s">
        <v>57</v>
      </c>
      <c r="K654" t="s">
        <v>93</v>
      </c>
      <c r="L654" t="s">
        <v>93</v>
      </c>
      <c r="M654" t="s">
        <v>70</v>
      </c>
      <c r="O654" t="s">
        <v>11831</v>
      </c>
      <c r="P654" t="s">
        <v>1760</v>
      </c>
      <c r="Q654" t="s">
        <v>70</v>
      </c>
      <c r="R654" t="s">
        <v>93</v>
      </c>
      <c r="S654" t="s">
        <v>93</v>
      </c>
      <c r="T654" t="s">
        <v>57</v>
      </c>
      <c r="U654" t="s">
        <v>11830</v>
      </c>
      <c r="V654" t="s">
        <v>9201</v>
      </c>
      <c r="AF654" t="s">
        <v>42</v>
      </c>
      <c r="AM654" t="s">
        <v>43</v>
      </c>
    </row>
    <row r="655" spans="1:39" x14ac:dyDescent="0.25">
      <c r="A655">
        <v>3739</v>
      </c>
      <c r="B655" t="s">
        <v>9204</v>
      </c>
      <c r="C655" s="5">
        <v>42783</v>
      </c>
      <c r="D655" s="1">
        <v>0</v>
      </c>
      <c r="E655">
        <v>49</v>
      </c>
      <c r="F655" t="s">
        <v>54</v>
      </c>
      <c r="G655" t="s">
        <v>55</v>
      </c>
      <c r="H655" t="s">
        <v>128</v>
      </c>
      <c r="I655" t="s">
        <v>142</v>
      </c>
      <c r="J655" t="s">
        <v>57</v>
      </c>
      <c r="K655" t="s">
        <v>128</v>
      </c>
      <c r="L655" t="s">
        <v>142</v>
      </c>
      <c r="M655" t="s">
        <v>70</v>
      </c>
      <c r="O655" t="s">
        <v>11831</v>
      </c>
      <c r="P655" t="s">
        <v>170</v>
      </c>
      <c r="Q655" t="s">
        <v>70</v>
      </c>
      <c r="R655" t="s">
        <v>128</v>
      </c>
      <c r="S655" t="s">
        <v>142</v>
      </c>
      <c r="T655" t="s">
        <v>57</v>
      </c>
      <c r="U655" t="s">
        <v>11830</v>
      </c>
      <c r="V655" t="s">
        <v>9205</v>
      </c>
      <c r="W655" t="s">
        <v>42</v>
      </c>
      <c r="X655" t="s">
        <v>42</v>
      </c>
      <c r="Y655" t="s">
        <v>42</v>
      </c>
      <c r="AE655" t="s">
        <v>42</v>
      </c>
      <c r="AM655" t="s">
        <v>43</v>
      </c>
    </row>
    <row r="656" spans="1:39" x14ac:dyDescent="0.25">
      <c r="A656">
        <v>3749</v>
      </c>
      <c r="B656" t="s">
        <v>9225</v>
      </c>
      <c r="C656" s="5">
        <v>42933</v>
      </c>
      <c r="D656" s="1">
        <v>0</v>
      </c>
      <c r="E656">
        <v>28</v>
      </c>
      <c r="F656" t="s">
        <v>46</v>
      </c>
      <c r="G656" t="s">
        <v>47</v>
      </c>
      <c r="H656" t="s">
        <v>150</v>
      </c>
      <c r="I656" t="s">
        <v>93</v>
      </c>
      <c r="J656" t="s">
        <v>57</v>
      </c>
      <c r="K656" t="s">
        <v>151</v>
      </c>
      <c r="L656" t="s">
        <v>93</v>
      </c>
      <c r="M656" t="s">
        <v>50</v>
      </c>
      <c r="O656" t="s">
        <v>11829</v>
      </c>
      <c r="P656" t="s">
        <v>59</v>
      </c>
      <c r="Q656" t="s">
        <v>70</v>
      </c>
      <c r="R656" t="s">
        <v>150</v>
      </c>
      <c r="S656" t="s">
        <v>93</v>
      </c>
      <c r="T656" t="s">
        <v>57</v>
      </c>
      <c r="U656" t="s">
        <v>11830</v>
      </c>
      <c r="V656" t="s">
        <v>9226</v>
      </c>
      <c r="X656" t="s">
        <v>42</v>
      </c>
      <c r="Y656" t="s">
        <v>42</v>
      </c>
      <c r="Z656" t="s">
        <v>42</v>
      </c>
      <c r="AM656" t="s">
        <v>43</v>
      </c>
    </row>
    <row r="657" spans="1:39" x14ac:dyDescent="0.25">
      <c r="A657">
        <v>3754</v>
      </c>
      <c r="B657" t="s">
        <v>9236</v>
      </c>
      <c r="C657" s="5">
        <v>43001</v>
      </c>
      <c r="D657" s="1">
        <v>0</v>
      </c>
      <c r="E657">
        <v>25</v>
      </c>
      <c r="F657" t="s">
        <v>54</v>
      </c>
      <c r="G657" t="s">
        <v>55</v>
      </c>
      <c r="H657" t="s">
        <v>107</v>
      </c>
      <c r="I657" t="s">
        <v>49</v>
      </c>
      <c r="J657" t="s">
        <v>57</v>
      </c>
      <c r="K657" t="s">
        <v>146</v>
      </c>
      <c r="L657" t="s">
        <v>49</v>
      </c>
      <c r="M657" t="s">
        <v>50</v>
      </c>
      <c r="O657" t="s">
        <v>11831</v>
      </c>
      <c r="P657" t="s">
        <v>350</v>
      </c>
      <c r="Q657" t="s">
        <v>70</v>
      </c>
      <c r="R657" t="s">
        <v>107</v>
      </c>
      <c r="S657" t="s">
        <v>49</v>
      </c>
      <c r="T657" t="s">
        <v>57</v>
      </c>
      <c r="U657" t="s">
        <v>11830</v>
      </c>
      <c r="V657" t="s">
        <v>9237</v>
      </c>
      <c r="W657" t="s">
        <v>42</v>
      </c>
      <c r="Y657" t="s">
        <v>42</v>
      </c>
      <c r="Z657" t="s">
        <v>42</v>
      </c>
      <c r="AM657" t="s">
        <v>43</v>
      </c>
    </row>
    <row r="658" spans="1:39" x14ac:dyDescent="0.25">
      <c r="A658">
        <v>3759</v>
      </c>
      <c r="B658" t="s">
        <v>9248</v>
      </c>
      <c r="C658" s="5">
        <v>42991</v>
      </c>
      <c r="D658" s="1">
        <v>0</v>
      </c>
      <c r="E658">
        <v>20</v>
      </c>
      <c r="F658" t="s">
        <v>54</v>
      </c>
      <c r="G658" t="s">
        <v>55</v>
      </c>
      <c r="H658" t="s">
        <v>341</v>
      </c>
      <c r="I658" t="s">
        <v>101</v>
      </c>
      <c r="J658" t="s">
        <v>57</v>
      </c>
      <c r="K658" t="s">
        <v>341</v>
      </c>
      <c r="L658" t="s">
        <v>101</v>
      </c>
      <c r="M658" t="s">
        <v>70</v>
      </c>
      <c r="O658" t="s">
        <v>11829</v>
      </c>
      <c r="P658" t="s">
        <v>59</v>
      </c>
      <c r="Q658" t="s">
        <v>70</v>
      </c>
      <c r="R658" t="s">
        <v>341</v>
      </c>
      <c r="S658" t="s">
        <v>101</v>
      </c>
      <c r="T658" t="s">
        <v>57</v>
      </c>
      <c r="U658" t="s">
        <v>11830</v>
      </c>
      <c r="V658" t="s">
        <v>159</v>
      </c>
      <c r="W658" t="s">
        <v>42</v>
      </c>
      <c r="Y658" t="s">
        <v>42</v>
      </c>
      <c r="AM658" t="s">
        <v>43</v>
      </c>
    </row>
    <row r="659" spans="1:39" x14ac:dyDescent="0.25">
      <c r="A659">
        <v>3767</v>
      </c>
      <c r="B659" t="s">
        <v>9262</v>
      </c>
      <c r="C659" s="5">
        <v>42762</v>
      </c>
      <c r="D659" s="1">
        <v>0</v>
      </c>
      <c r="E659">
        <v>60</v>
      </c>
      <c r="F659" t="s">
        <v>46</v>
      </c>
      <c r="G659" t="s">
        <v>47</v>
      </c>
      <c r="H659" t="s">
        <v>165</v>
      </c>
      <c r="I659" t="s">
        <v>93</v>
      </c>
      <c r="J659" t="s">
        <v>57</v>
      </c>
      <c r="K659" t="s">
        <v>165</v>
      </c>
      <c r="L659" t="s">
        <v>93</v>
      </c>
      <c r="M659" t="s">
        <v>70</v>
      </c>
      <c r="O659" t="s">
        <v>11831</v>
      </c>
      <c r="P659" t="s">
        <v>170</v>
      </c>
      <c r="Q659" t="s">
        <v>70</v>
      </c>
      <c r="R659" t="s">
        <v>165</v>
      </c>
      <c r="S659" t="s">
        <v>93</v>
      </c>
      <c r="T659" t="s">
        <v>57</v>
      </c>
      <c r="U659" t="s">
        <v>11830</v>
      </c>
      <c r="V659" t="s">
        <v>9264</v>
      </c>
      <c r="Y659" t="s">
        <v>42</v>
      </c>
      <c r="Z659" t="s">
        <v>42</v>
      </c>
      <c r="AC659" t="s">
        <v>42</v>
      </c>
      <c r="AM659" t="s">
        <v>43</v>
      </c>
    </row>
    <row r="660" spans="1:39" x14ac:dyDescent="0.25">
      <c r="A660">
        <v>3771</v>
      </c>
      <c r="B660" t="s">
        <v>9273</v>
      </c>
      <c r="C660" s="5">
        <v>42900</v>
      </c>
      <c r="D660" s="1">
        <v>0</v>
      </c>
      <c r="E660">
        <v>54</v>
      </c>
      <c r="F660" t="s">
        <v>46</v>
      </c>
      <c r="G660" t="s">
        <v>55</v>
      </c>
      <c r="H660" t="s">
        <v>178</v>
      </c>
      <c r="I660" t="s">
        <v>82</v>
      </c>
      <c r="J660" t="s">
        <v>57</v>
      </c>
      <c r="K660" t="s">
        <v>178</v>
      </c>
      <c r="L660" t="s">
        <v>82</v>
      </c>
      <c r="M660" t="s">
        <v>70</v>
      </c>
      <c r="O660" t="s">
        <v>11831</v>
      </c>
      <c r="P660" t="s">
        <v>170</v>
      </c>
      <c r="Q660" t="s">
        <v>70</v>
      </c>
      <c r="R660" t="s">
        <v>178</v>
      </c>
      <c r="S660" t="s">
        <v>82</v>
      </c>
      <c r="T660" t="s">
        <v>57</v>
      </c>
      <c r="U660" t="s">
        <v>11830</v>
      </c>
      <c r="V660" t="s">
        <v>412</v>
      </c>
      <c r="Y660" t="s">
        <v>42</v>
      </c>
      <c r="AM660" t="s">
        <v>43</v>
      </c>
    </row>
    <row r="661" spans="1:39" x14ac:dyDescent="0.25">
      <c r="A661">
        <v>3772</v>
      </c>
      <c r="B661" t="s">
        <v>9274</v>
      </c>
      <c r="C661" s="5">
        <v>43003</v>
      </c>
      <c r="D661" s="1">
        <v>0</v>
      </c>
      <c r="E661">
        <v>29</v>
      </c>
      <c r="F661" t="s">
        <v>46</v>
      </c>
      <c r="G661" t="s">
        <v>55</v>
      </c>
      <c r="H661" t="s">
        <v>93</v>
      </c>
      <c r="I661" t="s">
        <v>93</v>
      </c>
      <c r="J661" t="s">
        <v>57</v>
      </c>
      <c r="K661" t="s">
        <v>93</v>
      </c>
      <c r="L661" t="s">
        <v>93</v>
      </c>
      <c r="M661" t="s">
        <v>34</v>
      </c>
      <c r="N661" t="s">
        <v>9276</v>
      </c>
      <c r="O661" t="s">
        <v>11829</v>
      </c>
      <c r="P661" t="s">
        <v>59</v>
      </c>
      <c r="Q661" t="s">
        <v>110</v>
      </c>
      <c r="R661" t="s">
        <v>93</v>
      </c>
      <c r="S661" t="s">
        <v>93</v>
      </c>
      <c r="T661" t="s">
        <v>57</v>
      </c>
      <c r="U661" t="s">
        <v>11830</v>
      </c>
      <c r="V661" t="s">
        <v>2493</v>
      </c>
      <c r="Y661" t="s">
        <v>42</v>
      </c>
      <c r="AC661" t="s">
        <v>42</v>
      </c>
      <c r="AM661" t="s">
        <v>43</v>
      </c>
    </row>
    <row r="662" spans="1:39" x14ac:dyDescent="0.25">
      <c r="A662">
        <v>3787</v>
      </c>
      <c r="B662" t="s">
        <v>9301</v>
      </c>
      <c r="C662" s="5">
        <v>43013</v>
      </c>
      <c r="D662" s="1">
        <v>0</v>
      </c>
      <c r="E662">
        <v>38</v>
      </c>
      <c r="F662" t="s">
        <v>46</v>
      </c>
      <c r="G662" t="s">
        <v>55</v>
      </c>
      <c r="H662" t="s">
        <v>337</v>
      </c>
      <c r="I662" t="s">
        <v>137</v>
      </c>
      <c r="J662" t="s">
        <v>57</v>
      </c>
      <c r="K662" t="s">
        <v>337</v>
      </c>
      <c r="L662" t="s">
        <v>137</v>
      </c>
      <c r="M662" t="s">
        <v>70</v>
      </c>
      <c r="O662" t="s">
        <v>11831</v>
      </c>
      <c r="P662" t="s">
        <v>170</v>
      </c>
      <c r="Q662" t="s">
        <v>70</v>
      </c>
      <c r="R662" t="s">
        <v>337</v>
      </c>
      <c r="S662" t="s">
        <v>137</v>
      </c>
      <c r="T662" t="s">
        <v>57</v>
      </c>
      <c r="U662" t="s">
        <v>11830</v>
      </c>
      <c r="V662" t="s">
        <v>9302</v>
      </c>
      <c r="Y662" t="s">
        <v>42</v>
      </c>
      <c r="AE662" t="s">
        <v>42</v>
      </c>
      <c r="AM662" t="s">
        <v>43</v>
      </c>
    </row>
    <row r="663" spans="1:39" x14ac:dyDescent="0.25">
      <c r="A663">
        <v>3792</v>
      </c>
      <c r="B663" t="s">
        <v>9311</v>
      </c>
      <c r="C663" s="5">
        <v>42924</v>
      </c>
      <c r="D663" s="1">
        <v>0</v>
      </c>
      <c r="E663">
        <v>48</v>
      </c>
      <c r="F663" t="s">
        <v>46</v>
      </c>
      <c r="G663" t="s">
        <v>47</v>
      </c>
      <c r="H663" t="s">
        <v>82</v>
      </c>
      <c r="I663" t="s">
        <v>82</v>
      </c>
      <c r="J663" t="s">
        <v>57</v>
      </c>
      <c r="K663" t="s">
        <v>82</v>
      </c>
      <c r="L663" t="s">
        <v>82</v>
      </c>
      <c r="M663" t="s">
        <v>50</v>
      </c>
      <c r="O663" t="s">
        <v>11829</v>
      </c>
      <c r="P663" t="s">
        <v>166</v>
      </c>
      <c r="Q663" t="s">
        <v>1796</v>
      </c>
      <c r="R663" t="s">
        <v>82</v>
      </c>
      <c r="S663" t="s">
        <v>82</v>
      </c>
      <c r="T663" t="s">
        <v>57</v>
      </c>
      <c r="U663" t="s">
        <v>11830</v>
      </c>
      <c r="V663" t="s">
        <v>9312</v>
      </c>
      <c r="W663" t="s">
        <v>42</v>
      </c>
      <c r="AF663" t="s">
        <v>42</v>
      </c>
      <c r="AM663" t="s">
        <v>43</v>
      </c>
    </row>
    <row r="664" spans="1:39" x14ac:dyDescent="0.25">
      <c r="A664">
        <v>3794</v>
      </c>
      <c r="B664" t="s">
        <v>9315</v>
      </c>
      <c r="C664" s="5">
        <v>42858</v>
      </c>
      <c r="D664" s="1">
        <v>0</v>
      </c>
      <c r="E664">
        <v>54</v>
      </c>
      <c r="F664" t="s">
        <v>46</v>
      </c>
      <c r="G664" t="s">
        <v>55</v>
      </c>
      <c r="H664" t="s">
        <v>82</v>
      </c>
      <c r="I664" t="s">
        <v>82</v>
      </c>
      <c r="J664" t="s">
        <v>57</v>
      </c>
      <c r="K664" t="s">
        <v>82</v>
      </c>
      <c r="L664" t="s">
        <v>82</v>
      </c>
      <c r="M664" t="s">
        <v>70</v>
      </c>
      <c r="O664" t="s">
        <v>11829</v>
      </c>
      <c r="P664" t="s">
        <v>59</v>
      </c>
      <c r="Q664" t="s">
        <v>70</v>
      </c>
      <c r="R664" t="s">
        <v>82</v>
      </c>
      <c r="S664" t="s">
        <v>82</v>
      </c>
      <c r="T664" t="s">
        <v>57</v>
      </c>
      <c r="U664" t="s">
        <v>11830</v>
      </c>
      <c r="V664" t="s">
        <v>9316</v>
      </c>
      <c r="W664" t="s">
        <v>42</v>
      </c>
      <c r="AC664" t="s">
        <v>42</v>
      </c>
      <c r="AF664" t="s">
        <v>42</v>
      </c>
      <c r="AM664" t="s">
        <v>43</v>
      </c>
    </row>
    <row r="665" spans="1:39" x14ac:dyDescent="0.25">
      <c r="A665">
        <v>3795</v>
      </c>
      <c r="B665" t="s">
        <v>9317</v>
      </c>
      <c r="C665" s="5">
        <v>42907</v>
      </c>
      <c r="D665" s="1">
        <v>0</v>
      </c>
      <c r="E665">
        <v>48</v>
      </c>
      <c r="F665" t="s">
        <v>46</v>
      </c>
      <c r="G665" t="s">
        <v>55</v>
      </c>
      <c r="H665" t="s">
        <v>790</v>
      </c>
      <c r="I665" t="s">
        <v>82</v>
      </c>
      <c r="J665" t="s">
        <v>57</v>
      </c>
      <c r="K665" t="s">
        <v>790</v>
      </c>
      <c r="L665" t="s">
        <v>82</v>
      </c>
      <c r="M665" t="s">
        <v>70</v>
      </c>
      <c r="O665" t="s">
        <v>11829</v>
      </c>
      <c r="P665" t="s">
        <v>59</v>
      </c>
      <c r="Q665" t="s">
        <v>70</v>
      </c>
      <c r="R665" t="s">
        <v>790</v>
      </c>
      <c r="S665" t="s">
        <v>82</v>
      </c>
      <c r="T665" t="s">
        <v>57</v>
      </c>
      <c r="U665" t="s">
        <v>11830</v>
      </c>
      <c r="V665" t="s">
        <v>9318</v>
      </c>
      <c r="W665" t="s">
        <v>42</v>
      </c>
      <c r="Y665" t="s">
        <v>42</v>
      </c>
      <c r="AE665" t="s">
        <v>42</v>
      </c>
      <c r="AM665" t="s">
        <v>43</v>
      </c>
    </row>
    <row r="666" spans="1:39" x14ac:dyDescent="0.25">
      <c r="A666">
        <v>3797</v>
      </c>
      <c r="B666" t="s">
        <v>9320</v>
      </c>
      <c r="C666" s="5">
        <v>42839</v>
      </c>
      <c r="D666" s="1">
        <v>0</v>
      </c>
      <c r="E666">
        <v>37</v>
      </c>
      <c r="F666" t="s">
        <v>46</v>
      </c>
      <c r="G666" t="s">
        <v>55</v>
      </c>
      <c r="H666" t="s">
        <v>7373</v>
      </c>
      <c r="I666" t="s">
        <v>142</v>
      </c>
      <c r="J666" t="s">
        <v>57</v>
      </c>
      <c r="K666" t="s">
        <v>7373</v>
      </c>
      <c r="L666" t="s">
        <v>142</v>
      </c>
      <c r="M666" t="s">
        <v>70</v>
      </c>
      <c r="O666" t="s">
        <v>11829</v>
      </c>
      <c r="P666" t="s">
        <v>166</v>
      </c>
      <c r="Q666" t="s">
        <v>70</v>
      </c>
      <c r="R666" t="s">
        <v>7373</v>
      </c>
      <c r="S666" t="s">
        <v>142</v>
      </c>
      <c r="T666" t="s">
        <v>57</v>
      </c>
      <c r="U666" t="s">
        <v>11830</v>
      </c>
      <c r="V666" t="s">
        <v>9321</v>
      </c>
      <c r="W666" t="s">
        <v>42</v>
      </c>
      <c r="Y666" t="s">
        <v>42</v>
      </c>
      <c r="AC666" t="s">
        <v>42</v>
      </c>
      <c r="AE666" t="s">
        <v>42</v>
      </c>
      <c r="AM666" t="s">
        <v>43</v>
      </c>
    </row>
    <row r="667" spans="1:39" x14ac:dyDescent="0.25">
      <c r="A667">
        <v>3798</v>
      </c>
      <c r="B667" t="s">
        <v>9322</v>
      </c>
      <c r="C667" s="5">
        <v>42827</v>
      </c>
      <c r="D667" s="1">
        <v>0</v>
      </c>
      <c r="E667">
        <v>56</v>
      </c>
      <c r="F667" t="s">
        <v>46</v>
      </c>
      <c r="G667" t="s">
        <v>106</v>
      </c>
      <c r="H667" t="s">
        <v>2091</v>
      </c>
      <c r="I667" t="s">
        <v>82</v>
      </c>
      <c r="J667" t="s">
        <v>57</v>
      </c>
      <c r="K667" t="s">
        <v>2091</v>
      </c>
      <c r="L667" t="s">
        <v>82</v>
      </c>
      <c r="M667" t="s">
        <v>70</v>
      </c>
      <c r="O667" t="s">
        <v>11829</v>
      </c>
      <c r="P667" t="s">
        <v>59</v>
      </c>
      <c r="Q667" t="s">
        <v>70</v>
      </c>
      <c r="R667" t="s">
        <v>2091</v>
      </c>
      <c r="S667" t="s">
        <v>82</v>
      </c>
      <c r="T667" t="s">
        <v>57</v>
      </c>
      <c r="U667" t="s">
        <v>11830</v>
      </c>
      <c r="V667" t="s">
        <v>873</v>
      </c>
      <c r="X667" t="s">
        <v>42</v>
      </c>
      <c r="AM667" t="s">
        <v>43</v>
      </c>
    </row>
    <row r="668" spans="1:39" x14ac:dyDescent="0.25">
      <c r="A668">
        <v>3799</v>
      </c>
      <c r="B668" t="s">
        <v>9323</v>
      </c>
      <c r="C668" s="5">
        <v>42776</v>
      </c>
      <c r="D668" s="1">
        <v>0</v>
      </c>
      <c r="E668">
        <v>63</v>
      </c>
      <c r="F668" t="s">
        <v>54</v>
      </c>
      <c r="G668" t="s">
        <v>55</v>
      </c>
      <c r="H668" t="s">
        <v>107</v>
      </c>
      <c r="I668" t="s">
        <v>49</v>
      </c>
      <c r="J668" t="s">
        <v>57</v>
      </c>
      <c r="K668" t="s">
        <v>107</v>
      </c>
      <c r="L668" t="s">
        <v>49</v>
      </c>
      <c r="M668" t="s">
        <v>70</v>
      </c>
      <c r="O668" t="s">
        <v>11829</v>
      </c>
      <c r="P668" t="s">
        <v>59</v>
      </c>
      <c r="Q668" t="s">
        <v>70</v>
      </c>
      <c r="R668" t="s">
        <v>107</v>
      </c>
      <c r="S668" t="s">
        <v>49</v>
      </c>
      <c r="T668" t="s">
        <v>57</v>
      </c>
      <c r="U668" t="s">
        <v>11830</v>
      </c>
      <c r="V668" t="s">
        <v>9324</v>
      </c>
      <c r="W668" t="s">
        <v>42</v>
      </c>
      <c r="X668" t="s">
        <v>42</v>
      </c>
      <c r="Y668" t="s">
        <v>42</v>
      </c>
      <c r="AE668" t="s">
        <v>42</v>
      </c>
      <c r="AH668" t="s">
        <v>42</v>
      </c>
      <c r="AM668" t="s">
        <v>43</v>
      </c>
    </row>
    <row r="669" spans="1:39" x14ac:dyDescent="0.25">
      <c r="A669">
        <v>3810</v>
      </c>
      <c r="B669" t="s">
        <v>9348</v>
      </c>
      <c r="C669" s="5">
        <v>42750</v>
      </c>
      <c r="D669" s="1">
        <v>0</v>
      </c>
      <c r="E669">
        <v>41</v>
      </c>
      <c r="F669" t="s">
        <v>54</v>
      </c>
      <c r="G669" t="s">
        <v>55</v>
      </c>
      <c r="H669" t="s">
        <v>1991</v>
      </c>
      <c r="I669" t="s">
        <v>93</v>
      </c>
      <c r="J669" t="s">
        <v>57</v>
      </c>
      <c r="K669" t="s">
        <v>238</v>
      </c>
      <c r="L669" t="s">
        <v>93</v>
      </c>
      <c r="M669" t="s">
        <v>50</v>
      </c>
      <c r="O669" t="s">
        <v>11829</v>
      </c>
      <c r="P669" t="s">
        <v>59</v>
      </c>
      <c r="Q669" t="s">
        <v>70</v>
      </c>
      <c r="R669" t="s">
        <v>1991</v>
      </c>
      <c r="S669" t="s">
        <v>93</v>
      </c>
      <c r="T669" t="s">
        <v>57</v>
      </c>
      <c r="U669" t="s">
        <v>11830</v>
      </c>
      <c r="V669" t="s">
        <v>9349</v>
      </c>
      <c r="Y669" t="s">
        <v>42</v>
      </c>
      <c r="AJ669" t="s">
        <v>42</v>
      </c>
      <c r="AM669" t="s">
        <v>43</v>
      </c>
    </row>
    <row r="670" spans="1:39" x14ac:dyDescent="0.25">
      <c r="A670">
        <v>3811</v>
      </c>
      <c r="B670" t="s">
        <v>9350</v>
      </c>
      <c r="C670" s="5">
        <v>43014</v>
      </c>
      <c r="D670" s="1">
        <v>0</v>
      </c>
      <c r="E670">
        <v>32</v>
      </c>
      <c r="F670" t="s">
        <v>46</v>
      </c>
      <c r="G670" t="s">
        <v>55</v>
      </c>
      <c r="H670" t="s">
        <v>418</v>
      </c>
      <c r="I670" t="s">
        <v>93</v>
      </c>
      <c r="J670" t="s">
        <v>57</v>
      </c>
      <c r="K670" t="s">
        <v>418</v>
      </c>
      <c r="L670" t="s">
        <v>93</v>
      </c>
      <c r="M670" t="s">
        <v>70</v>
      </c>
      <c r="O670" t="s">
        <v>11829</v>
      </c>
      <c r="P670" t="s">
        <v>59</v>
      </c>
      <c r="Q670" t="s">
        <v>70</v>
      </c>
      <c r="R670" t="s">
        <v>418</v>
      </c>
      <c r="S670" t="s">
        <v>93</v>
      </c>
      <c r="T670" t="s">
        <v>57</v>
      </c>
      <c r="U670" t="s">
        <v>11830</v>
      </c>
      <c r="V670" t="s">
        <v>9351</v>
      </c>
      <c r="W670" t="s">
        <v>42</v>
      </c>
      <c r="X670" t="s">
        <v>42</v>
      </c>
      <c r="AK670" t="s">
        <v>9352</v>
      </c>
      <c r="AM670" t="s">
        <v>43</v>
      </c>
    </row>
    <row r="671" spans="1:39" x14ac:dyDescent="0.25">
      <c r="A671">
        <v>3814</v>
      </c>
      <c r="B671" t="s">
        <v>9357</v>
      </c>
      <c r="C671" s="5">
        <v>42978</v>
      </c>
      <c r="D671" s="1">
        <v>0</v>
      </c>
      <c r="E671">
        <v>21</v>
      </c>
      <c r="F671" t="s">
        <v>54</v>
      </c>
      <c r="G671" t="s">
        <v>55</v>
      </c>
      <c r="H671" t="s">
        <v>525</v>
      </c>
      <c r="I671" t="s">
        <v>93</v>
      </c>
      <c r="J671" t="s">
        <v>57</v>
      </c>
      <c r="K671" t="s">
        <v>93</v>
      </c>
      <c r="L671" t="s">
        <v>93</v>
      </c>
      <c r="M671" t="s">
        <v>50</v>
      </c>
      <c r="O671" t="s">
        <v>11833</v>
      </c>
      <c r="P671" t="s">
        <v>2555</v>
      </c>
      <c r="Q671" t="s">
        <v>70</v>
      </c>
      <c r="R671" t="s">
        <v>525</v>
      </c>
      <c r="S671" t="s">
        <v>93</v>
      </c>
      <c r="T671" t="s">
        <v>57</v>
      </c>
      <c r="U671" t="s">
        <v>11830</v>
      </c>
      <c r="V671" t="s">
        <v>9358</v>
      </c>
      <c r="AC671" t="s">
        <v>42</v>
      </c>
      <c r="AM671" t="s">
        <v>43</v>
      </c>
    </row>
    <row r="672" spans="1:39" x14ac:dyDescent="0.25">
      <c r="A672">
        <v>3831</v>
      </c>
      <c r="B672" t="s">
        <v>9396</v>
      </c>
      <c r="C672" s="5">
        <v>42951</v>
      </c>
      <c r="D672" s="1">
        <v>0</v>
      </c>
      <c r="E672">
        <v>50</v>
      </c>
      <c r="F672" t="s">
        <v>46</v>
      </c>
      <c r="G672" t="s">
        <v>106</v>
      </c>
      <c r="H672" t="s">
        <v>82</v>
      </c>
      <c r="I672" t="s">
        <v>82</v>
      </c>
      <c r="J672" t="s">
        <v>57</v>
      </c>
      <c r="K672" t="s">
        <v>82</v>
      </c>
      <c r="L672" t="s">
        <v>82</v>
      </c>
      <c r="M672" t="s">
        <v>70</v>
      </c>
      <c r="O672" t="s">
        <v>11829</v>
      </c>
      <c r="P672" t="s">
        <v>59</v>
      </c>
      <c r="Q672" t="s">
        <v>70</v>
      </c>
      <c r="R672" t="s">
        <v>82</v>
      </c>
      <c r="S672" t="s">
        <v>82</v>
      </c>
      <c r="T672" t="s">
        <v>57</v>
      </c>
      <c r="U672" t="s">
        <v>11830</v>
      </c>
      <c r="V672" t="s">
        <v>7170</v>
      </c>
      <c r="W672" t="s">
        <v>42</v>
      </c>
      <c r="X672" t="s">
        <v>42</v>
      </c>
      <c r="Y672" t="s">
        <v>42</v>
      </c>
      <c r="AM672" t="s">
        <v>43</v>
      </c>
    </row>
    <row r="673" spans="1:39" x14ac:dyDescent="0.25">
      <c r="A673">
        <v>3833</v>
      </c>
      <c r="B673" t="s">
        <v>9399</v>
      </c>
      <c r="C673" s="5">
        <v>42884</v>
      </c>
      <c r="D673" s="1">
        <v>0</v>
      </c>
      <c r="E673">
        <v>59</v>
      </c>
      <c r="F673" t="s">
        <v>46</v>
      </c>
      <c r="G673" t="s">
        <v>55</v>
      </c>
      <c r="H673" t="s">
        <v>58</v>
      </c>
      <c r="I673" t="s">
        <v>49</v>
      </c>
      <c r="J673" t="s">
        <v>57</v>
      </c>
      <c r="K673" t="s">
        <v>58</v>
      </c>
      <c r="L673" t="s">
        <v>49</v>
      </c>
      <c r="M673" t="s">
        <v>70</v>
      </c>
      <c r="O673" t="s">
        <v>11829</v>
      </c>
      <c r="P673" t="s">
        <v>59</v>
      </c>
      <c r="Q673" t="s">
        <v>70</v>
      </c>
      <c r="R673" t="s">
        <v>58</v>
      </c>
      <c r="S673" t="s">
        <v>49</v>
      </c>
      <c r="T673" t="s">
        <v>57</v>
      </c>
      <c r="U673" t="s">
        <v>11830</v>
      </c>
      <c r="V673" t="s">
        <v>9400</v>
      </c>
      <c r="W673" t="s">
        <v>42</v>
      </c>
      <c r="Y673" t="s">
        <v>42</v>
      </c>
      <c r="Z673" t="s">
        <v>42</v>
      </c>
      <c r="AM673" t="s">
        <v>43</v>
      </c>
    </row>
    <row r="674" spans="1:39" x14ac:dyDescent="0.25">
      <c r="A674">
        <v>3841</v>
      </c>
      <c r="B674" t="s">
        <v>9412</v>
      </c>
      <c r="C674" s="5">
        <v>43092</v>
      </c>
      <c r="D674" s="1">
        <v>0</v>
      </c>
      <c r="E674">
        <v>63</v>
      </c>
      <c r="F674" t="s">
        <v>46</v>
      </c>
      <c r="G674" t="s">
        <v>55</v>
      </c>
      <c r="H674" t="s">
        <v>469</v>
      </c>
      <c r="I674" t="s">
        <v>202</v>
      </c>
      <c r="J674" t="s">
        <v>57</v>
      </c>
      <c r="K674" t="s">
        <v>469</v>
      </c>
      <c r="L674" t="s">
        <v>202</v>
      </c>
      <c r="M674" t="s">
        <v>70</v>
      </c>
      <c r="O674" t="s">
        <v>11831</v>
      </c>
      <c r="P674" t="s">
        <v>350</v>
      </c>
      <c r="Q674" t="s">
        <v>70</v>
      </c>
      <c r="R674" t="s">
        <v>469</v>
      </c>
      <c r="S674" t="s">
        <v>202</v>
      </c>
      <c r="T674" t="s">
        <v>57</v>
      </c>
      <c r="U674" t="s">
        <v>11830</v>
      </c>
      <c r="V674" t="s">
        <v>9413</v>
      </c>
      <c r="W674" t="s">
        <v>42</v>
      </c>
      <c r="X674" t="s">
        <v>42</v>
      </c>
      <c r="Y674" t="s">
        <v>42</v>
      </c>
      <c r="AG674" t="s">
        <v>42</v>
      </c>
      <c r="AM674" t="s">
        <v>43</v>
      </c>
    </row>
    <row r="675" spans="1:39" x14ac:dyDescent="0.25">
      <c r="A675">
        <v>3844</v>
      </c>
      <c r="B675" t="s">
        <v>9419</v>
      </c>
      <c r="C675" s="5">
        <v>42932</v>
      </c>
      <c r="D675" s="1">
        <v>0</v>
      </c>
      <c r="E675">
        <v>31</v>
      </c>
      <c r="F675" t="s">
        <v>54</v>
      </c>
      <c r="G675" t="s">
        <v>55</v>
      </c>
      <c r="H675" t="s">
        <v>1592</v>
      </c>
      <c r="I675" t="s">
        <v>142</v>
      </c>
      <c r="J675" t="s">
        <v>57</v>
      </c>
      <c r="K675" t="s">
        <v>1592</v>
      </c>
      <c r="L675" t="s">
        <v>142</v>
      </c>
      <c r="M675" t="s">
        <v>70</v>
      </c>
      <c r="O675" t="s">
        <v>11829</v>
      </c>
      <c r="P675" t="s">
        <v>59</v>
      </c>
      <c r="Q675" t="s">
        <v>70</v>
      </c>
      <c r="R675" t="s">
        <v>1592</v>
      </c>
      <c r="S675" t="s">
        <v>142</v>
      </c>
      <c r="T675" t="s">
        <v>57</v>
      </c>
      <c r="U675" t="s">
        <v>11830</v>
      </c>
      <c r="V675" t="s">
        <v>412</v>
      </c>
      <c r="Y675" t="s">
        <v>42</v>
      </c>
      <c r="AM675" t="s">
        <v>43</v>
      </c>
    </row>
    <row r="676" spans="1:39" x14ac:dyDescent="0.25">
      <c r="A676">
        <v>3849</v>
      </c>
      <c r="B676" t="s">
        <v>9428</v>
      </c>
      <c r="C676" s="5">
        <v>43058</v>
      </c>
      <c r="D676" s="1">
        <v>0</v>
      </c>
      <c r="E676">
        <v>36</v>
      </c>
      <c r="F676" t="s">
        <v>46</v>
      </c>
      <c r="G676" t="s">
        <v>55</v>
      </c>
      <c r="H676" t="s">
        <v>510</v>
      </c>
      <c r="I676" t="s">
        <v>82</v>
      </c>
      <c r="J676" t="s">
        <v>57</v>
      </c>
      <c r="K676" t="s">
        <v>510</v>
      </c>
      <c r="L676" t="s">
        <v>82</v>
      </c>
      <c r="M676" t="s">
        <v>70</v>
      </c>
      <c r="O676" t="s">
        <v>11831</v>
      </c>
      <c r="P676" t="s">
        <v>350</v>
      </c>
      <c r="Q676" t="s">
        <v>70</v>
      </c>
      <c r="R676" t="s">
        <v>510</v>
      </c>
      <c r="S676" t="s">
        <v>82</v>
      </c>
      <c r="T676" t="s">
        <v>57</v>
      </c>
      <c r="U676" t="s">
        <v>11830</v>
      </c>
      <c r="V676" t="s">
        <v>9430</v>
      </c>
      <c r="X676" t="s">
        <v>42</v>
      </c>
      <c r="Y676" t="s">
        <v>42</v>
      </c>
      <c r="AM676" t="s">
        <v>43</v>
      </c>
    </row>
    <row r="677" spans="1:39" x14ac:dyDescent="0.25">
      <c r="A677">
        <v>3851</v>
      </c>
      <c r="B677" t="s">
        <v>9433</v>
      </c>
      <c r="C677" s="5">
        <v>42863</v>
      </c>
      <c r="D677" s="1">
        <v>0</v>
      </c>
      <c r="E677">
        <v>50</v>
      </c>
      <c r="F677" t="s">
        <v>54</v>
      </c>
      <c r="G677" t="s">
        <v>60</v>
      </c>
      <c r="H677" t="s">
        <v>178</v>
      </c>
      <c r="I677" t="s">
        <v>82</v>
      </c>
      <c r="J677" t="s">
        <v>57</v>
      </c>
      <c r="K677" t="s">
        <v>178</v>
      </c>
      <c r="L677" t="s">
        <v>82</v>
      </c>
      <c r="M677" t="s">
        <v>70</v>
      </c>
      <c r="O677" t="s">
        <v>11829</v>
      </c>
      <c r="P677" t="s">
        <v>59</v>
      </c>
      <c r="Q677" t="s">
        <v>70</v>
      </c>
      <c r="R677" t="s">
        <v>178</v>
      </c>
      <c r="S677" t="s">
        <v>82</v>
      </c>
      <c r="T677" t="s">
        <v>57</v>
      </c>
      <c r="U677" t="s">
        <v>11830</v>
      </c>
      <c r="V677" t="s">
        <v>412</v>
      </c>
      <c r="Y677" t="s">
        <v>42</v>
      </c>
      <c r="AM677" t="s">
        <v>43</v>
      </c>
    </row>
    <row r="678" spans="1:39" x14ac:dyDescent="0.25">
      <c r="A678">
        <v>3853</v>
      </c>
      <c r="B678" t="s">
        <v>9436</v>
      </c>
      <c r="C678" s="5">
        <v>43003</v>
      </c>
      <c r="D678" s="1">
        <v>0</v>
      </c>
      <c r="E678">
        <v>37</v>
      </c>
      <c r="F678" t="s">
        <v>54</v>
      </c>
      <c r="G678" t="s">
        <v>55</v>
      </c>
      <c r="H678" t="s">
        <v>525</v>
      </c>
      <c r="I678" t="s">
        <v>93</v>
      </c>
      <c r="J678" t="s">
        <v>57</v>
      </c>
      <c r="K678" t="s">
        <v>525</v>
      </c>
      <c r="L678" t="s">
        <v>93</v>
      </c>
      <c r="M678" t="s">
        <v>70</v>
      </c>
      <c r="O678" t="s">
        <v>11833</v>
      </c>
      <c r="P678" t="s">
        <v>9437</v>
      </c>
      <c r="Q678" t="s">
        <v>70</v>
      </c>
      <c r="R678" t="s">
        <v>525</v>
      </c>
      <c r="S678" t="s">
        <v>93</v>
      </c>
      <c r="T678" t="s">
        <v>57</v>
      </c>
      <c r="U678" t="s">
        <v>11830</v>
      </c>
      <c r="V678" t="s">
        <v>9438</v>
      </c>
      <c r="AA678" t="s">
        <v>42</v>
      </c>
      <c r="AC678" t="s">
        <v>42</v>
      </c>
      <c r="AM678" t="s">
        <v>43</v>
      </c>
    </row>
    <row r="679" spans="1:39" x14ac:dyDescent="0.25">
      <c r="A679">
        <v>3855</v>
      </c>
      <c r="B679" t="s">
        <v>9441</v>
      </c>
      <c r="C679" s="5">
        <v>42760</v>
      </c>
      <c r="D679" s="1">
        <v>0</v>
      </c>
      <c r="E679">
        <v>41</v>
      </c>
      <c r="F679" t="s">
        <v>46</v>
      </c>
      <c r="G679" t="s">
        <v>106</v>
      </c>
      <c r="H679" t="s">
        <v>82</v>
      </c>
      <c r="I679" t="s">
        <v>82</v>
      </c>
      <c r="J679" t="s">
        <v>57</v>
      </c>
      <c r="K679" t="s">
        <v>82</v>
      </c>
      <c r="L679" t="s">
        <v>82</v>
      </c>
      <c r="M679" t="s">
        <v>50</v>
      </c>
      <c r="O679" t="s">
        <v>11829</v>
      </c>
      <c r="P679" t="s">
        <v>456</v>
      </c>
      <c r="Q679" t="s">
        <v>70</v>
      </c>
      <c r="R679" t="s">
        <v>82</v>
      </c>
      <c r="S679" t="s">
        <v>82</v>
      </c>
      <c r="T679" t="s">
        <v>57</v>
      </c>
      <c r="U679" t="s">
        <v>11830</v>
      </c>
      <c r="V679" t="s">
        <v>9442</v>
      </c>
      <c r="W679" t="s">
        <v>42</v>
      </c>
      <c r="X679" t="s">
        <v>42</v>
      </c>
      <c r="Y679" t="s">
        <v>42</v>
      </c>
      <c r="AM679" t="s">
        <v>43</v>
      </c>
    </row>
    <row r="680" spans="1:39" x14ac:dyDescent="0.25">
      <c r="A680">
        <v>3863</v>
      </c>
      <c r="B680" t="s">
        <v>9453</v>
      </c>
      <c r="C680" s="5">
        <v>42888</v>
      </c>
      <c r="D680" s="1">
        <v>0</v>
      </c>
      <c r="E680">
        <v>17</v>
      </c>
      <c r="F680" t="s">
        <v>46</v>
      </c>
      <c r="G680" t="s">
        <v>55</v>
      </c>
      <c r="H680" t="s">
        <v>9454</v>
      </c>
      <c r="I680" t="s">
        <v>202</v>
      </c>
      <c r="J680" t="s">
        <v>57</v>
      </c>
      <c r="K680" t="s">
        <v>9454</v>
      </c>
      <c r="L680" t="s">
        <v>202</v>
      </c>
      <c r="M680" t="s">
        <v>34</v>
      </c>
      <c r="N680" t="s">
        <v>9455</v>
      </c>
      <c r="O680" t="s">
        <v>11831</v>
      </c>
      <c r="P680" t="s">
        <v>170</v>
      </c>
      <c r="Q680" t="s">
        <v>5703</v>
      </c>
      <c r="R680" t="s">
        <v>9454</v>
      </c>
      <c r="S680" t="s">
        <v>202</v>
      </c>
      <c r="T680" t="s">
        <v>57</v>
      </c>
      <c r="U680" t="s">
        <v>11830</v>
      </c>
      <c r="V680" t="s">
        <v>9456</v>
      </c>
      <c r="W680" t="s">
        <v>42</v>
      </c>
      <c r="AC680" t="s">
        <v>42</v>
      </c>
      <c r="AE680" t="s">
        <v>42</v>
      </c>
      <c r="AM680" t="s">
        <v>43</v>
      </c>
    </row>
    <row r="681" spans="1:39" x14ac:dyDescent="0.25">
      <c r="A681">
        <v>3874</v>
      </c>
      <c r="B681" t="s">
        <v>9475</v>
      </c>
      <c r="C681" s="5">
        <v>42837</v>
      </c>
      <c r="D681" s="1">
        <v>0</v>
      </c>
      <c r="E681">
        <v>27</v>
      </c>
      <c r="F681" t="s">
        <v>46</v>
      </c>
      <c r="G681" t="s">
        <v>106</v>
      </c>
      <c r="H681" t="s">
        <v>178</v>
      </c>
      <c r="I681" t="s">
        <v>82</v>
      </c>
      <c r="J681" t="s">
        <v>57</v>
      </c>
      <c r="K681" t="s">
        <v>178</v>
      </c>
      <c r="L681" t="s">
        <v>82</v>
      </c>
      <c r="M681" t="s">
        <v>50</v>
      </c>
      <c r="O681" t="s">
        <v>11829</v>
      </c>
      <c r="P681" t="s">
        <v>59</v>
      </c>
      <c r="Q681" t="s">
        <v>70</v>
      </c>
      <c r="R681" t="s">
        <v>178</v>
      </c>
      <c r="S681" t="s">
        <v>82</v>
      </c>
      <c r="T681" t="s">
        <v>57</v>
      </c>
      <c r="U681" t="s">
        <v>11830</v>
      </c>
      <c r="V681" t="s">
        <v>825</v>
      </c>
      <c r="W681" t="s">
        <v>42</v>
      </c>
      <c r="Y681" t="s">
        <v>42</v>
      </c>
      <c r="AM681" t="s">
        <v>43</v>
      </c>
    </row>
    <row r="682" spans="1:39" x14ac:dyDescent="0.25">
      <c r="A682">
        <v>3902</v>
      </c>
      <c r="B682" t="s">
        <v>9528</v>
      </c>
      <c r="C682" s="5">
        <v>43087</v>
      </c>
      <c r="D682" s="1">
        <v>0</v>
      </c>
      <c r="E682">
        <v>43</v>
      </c>
      <c r="F682" t="s">
        <v>46</v>
      </c>
      <c r="G682" t="s">
        <v>55</v>
      </c>
      <c r="H682" t="s">
        <v>165</v>
      </c>
      <c r="I682" t="s">
        <v>93</v>
      </c>
      <c r="J682" t="s">
        <v>57</v>
      </c>
      <c r="K682" t="s">
        <v>165</v>
      </c>
      <c r="L682" t="s">
        <v>93</v>
      </c>
      <c r="M682" t="s">
        <v>70</v>
      </c>
      <c r="O682" t="s">
        <v>11829</v>
      </c>
      <c r="P682" t="s">
        <v>166</v>
      </c>
      <c r="Q682" t="s">
        <v>70</v>
      </c>
      <c r="R682" t="s">
        <v>165</v>
      </c>
      <c r="S682" t="s">
        <v>93</v>
      </c>
      <c r="T682" t="s">
        <v>57</v>
      </c>
      <c r="U682" t="s">
        <v>11830</v>
      </c>
      <c r="V682" t="s">
        <v>9529</v>
      </c>
      <c r="W682" t="s">
        <v>42</v>
      </c>
      <c r="X682" t="s">
        <v>42</v>
      </c>
      <c r="Y682" t="s">
        <v>42</v>
      </c>
      <c r="AM682" t="s">
        <v>43</v>
      </c>
    </row>
    <row r="683" spans="1:39" x14ac:dyDescent="0.25">
      <c r="A683">
        <v>3904</v>
      </c>
      <c r="B683" t="s">
        <v>9532</v>
      </c>
      <c r="C683" s="5">
        <v>42793</v>
      </c>
      <c r="D683" s="1">
        <v>0</v>
      </c>
      <c r="E683">
        <v>46</v>
      </c>
      <c r="F683" t="s">
        <v>46</v>
      </c>
      <c r="G683" t="s">
        <v>106</v>
      </c>
      <c r="H683" t="s">
        <v>146</v>
      </c>
      <c r="I683" t="s">
        <v>49</v>
      </c>
      <c r="J683" t="s">
        <v>57</v>
      </c>
      <c r="K683" t="s">
        <v>146</v>
      </c>
      <c r="L683" t="s">
        <v>49</v>
      </c>
      <c r="M683" t="s">
        <v>70</v>
      </c>
      <c r="O683" t="s">
        <v>11829</v>
      </c>
      <c r="P683" t="s">
        <v>59</v>
      </c>
      <c r="Q683" t="s">
        <v>70</v>
      </c>
      <c r="R683" t="s">
        <v>146</v>
      </c>
      <c r="S683" t="s">
        <v>49</v>
      </c>
      <c r="T683" t="s">
        <v>57</v>
      </c>
      <c r="U683" t="s">
        <v>11830</v>
      </c>
      <c r="V683" t="s">
        <v>9534</v>
      </c>
      <c r="Y683" t="s">
        <v>42</v>
      </c>
      <c r="Z683" t="s">
        <v>42</v>
      </c>
      <c r="AC683" t="s">
        <v>42</v>
      </c>
      <c r="AE683" t="s">
        <v>42</v>
      </c>
      <c r="AM683" t="s">
        <v>43</v>
      </c>
    </row>
    <row r="684" spans="1:39" x14ac:dyDescent="0.25">
      <c r="A684">
        <v>3927</v>
      </c>
      <c r="B684" t="s">
        <v>9575</v>
      </c>
      <c r="C684" s="5">
        <v>42758</v>
      </c>
      <c r="D684" s="1">
        <v>0</v>
      </c>
      <c r="E684">
        <v>64</v>
      </c>
      <c r="F684" t="s">
        <v>46</v>
      </c>
      <c r="G684" t="s">
        <v>106</v>
      </c>
      <c r="H684" t="s">
        <v>82</v>
      </c>
      <c r="I684" t="s">
        <v>82</v>
      </c>
      <c r="J684" t="s">
        <v>57</v>
      </c>
      <c r="K684" t="s">
        <v>82</v>
      </c>
      <c r="L684" t="s">
        <v>82</v>
      </c>
      <c r="M684" t="s">
        <v>70</v>
      </c>
      <c r="O684" t="s">
        <v>11829</v>
      </c>
      <c r="P684" t="s">
        <v>59</v>
      </c>
      <c r="Q684" t="s">
        <v>70</v>
      </c>
      <c r="R684" t="s">
        <v>82</v>
      </c>
      <c r="S684" t="s">
        <v>82</v>
      </c>
      <c r="T684" t="s">
        <v>57</v>
      </c>
      <c r="U684" t="s">
        <v>11830</v>
      </c>
      <c r="V684" t="s">
        <v>778</v>
      </c>
      <c r="W684" t="s">
        <v>42</v>
      </c>
      <c r="Y684" t="s">
        <v>42</v>
      </c>
      <c r="AF684" t="s">
        <v>42</v>
      </c>
      <c r="AM684" t="s">
        <v>43</v>
      </c>
    </row>
    <row r="685" spans="1:39" x14ac:dyDescent="0.25">
      <c r="A685">
        <v>3933</v>
      </c>
      <c r="B685" t="s">
        <v>9587</v>
      </c>
      <c r="C685" s="5">
        <v>43049</v>
      </c>
      <c r="D685" s="1">
        <v>0</v>
      </c>
      <c r="E685">
        <v>34</v>
      </c>
      <c r="F685" t="s">
        <v>46</v>
      </c>
      <c r="G685" t="s">
        <v>55</v>
      </c>
      <c r="H685" t="s">
        <v>1500</v>
      </c>
      <c r="I685" t="s">
        <v>82</v>
      </c>
      <c r="J685" t="s">
        <v>57</v>
      </c>
      <c r="K685" t="s">
        <v>1500</v>
      </c>
      <c r="L685" t="s">
        <v>82</v>
      </c>
      <c r="M685" t="s">
        <v>70</v>
      </c>
      <c r="O685" t="s">
        <v>11829</v>
      </c>
      <c r="P685" t="s">
        <v>59</v>
      </c>
      <c r="Q685" t="s">
        <v>70</v>
      </c>
      <c r="R685" t="s">
        <v>1500</v>
      </c>
      <c r="S685" t="s">
        <v>82</v>
      </c>
      <c r="T685" t="s">
        <v>57</v>
      </c>
      <c r="U685" t="s">
        <v>11830</v>
      </c>
      <c r="V685" t="s">
        <v>412</v>
      </c>
      <c r="Y685" t="s">
        <v>42</v>
      </c>
      <c r="AM685" t="s">
        <v>43</v>
      </c>
    </row>
    <row r="686" spans="1:39" x14ac:dyDescent="0.25">
      <c r="A686">
        <v>3941</v>
      </c>
      <c r="B686" t="s">
        <v>9604</v>
      </c>
      <c r="C686" s="5">
        <v>43055</v>
      </c>
      <c r="D686" s="1">
        <v>0</v>
      </c>
      <c r="E686">
        <v>27</v>
      </c>
      <c r="F686" t="s">
        <v>46</v>
      </c>
      <c r="G686" t="s">
        <v>732</v>
      </c>
      <c r="H686" t="s">
        <v>664</v>
      </c>
      <c r="I686" t="s">
        <v>82</v>
      </c>
      <c r="J686" t="s">
        <v>57</v>
      </c>
      <c r="K686" t="s">
        <v>664</v>
      </c>
      <c r="L686" t="s">
        <v>82</v>
      </c>
      <c r="M686" t="s">
        <v>70</v>
      </c>
      <c r="O686" t="s">
        <v>11831</v>
      </c>
      <c r="P686" t="s">
        <v>170</v>
      </c>
      <c r="Q686" t="s">
        <v>70</v>
      </c>
      <c r="R686" t="s">
        <v>664</v>
      </c>
      <c r="S686" t="s">
        <v>82</v>
      </c>
      <c r="T686" t="s">
        <v>57</v>
      </c>
      <c r="U686" t="s">
        <v>11835</v>
      </c>
      <c r="V686" t="s">
        <v>9605</v>
      </c>
      <c r="AM686" t="s">
        <v>43</v>
      </c>
    </row>
    <row r="687" spans="1:39" x14ac:dyDescent="0.25">
      <c r="A687">
        <v>3942</v>
      </c>
      <c r="B687" t="s">
        <v>9606</v>
      </c>
      <c r="C687" s="5">
        <v>42743</v>
      </c>
      <c r="D687" s="1">
        <v>0</v>
      </c>
      <c r="E687">
        <v>54</v>
      </c>
      <c r="F687" t="s">
        <v>46</v>
      </c>
      <c r="G687" t="s">
        <v>55</v>
      </c>
      <c r="H687" t="s">
        <v>132</v>
      </c>
      <c r="I687" t="s">
        <v>93</v>
      </c>
      <c r="J687" t="s">
        <v>57</v>
      </c>
      <c r="K687" t="s">
        <v>132</v>
      </c>
      <c r="L687" t="s">
        <v>93</v>
      </c>
      <c r="M687" t="s">
        <v>70</v>
      </c>
      <c r="O687" t="s">
        <v>11831</v>
      </c>
      <c r="P687" t="s">
        <v>2515</v>
      </c>
      <c r="Q687" t="s">
        <v>70</v>
      </c>
      <c r="R687" t="s">
        <v>132</v>
      </c>
      <c r="S687" t="s">
        <v>93</v>
      </c>
      <c r="T687" t="s">
        <v>57</v>
      </c>
      <c r="U687" t="s">
        <v>11830</v>
      </c>
      <c r="V687" t="s">
        <v>9607</v>
      </c>
      <c r="AE687" t="s">
        <v>42</v>
      </c>
      <c r="AM687" t="s">
        <v>43</v>
      </c>
    </row>
    <row r="688" spans="1:39" x14ac:dyDescent="0.25">
      <c r="A688">
        <v>3947</v>
      </c>
      <c r="B688" t="s">
        <v>9616</v>
      </c>
      <c r="C688" s="5">
        <v>42803</v>
      </c>
      <c r="D688" s="1">
        <v>0</v>
      </c>
      <c r="E688">
        <v>52</v>
      </c>
      <c r="F688" t="s">
        <v>46</v>
      </c>
      <c r="G688" t="s">
        <v>55</v>
      </c>
      <c r="H688" t="s">
        <v>82</v>
      </c>
      <c r="I688" t="s">
        <v>82</v>
      </c>
      <c r="J688" t="s">
        <v>57</v>
      </c>
      <c r="K688" t="s">
        <v>82</v>
      </c>
      <c r="L688" t="s">
        <v>82</v>
      </c>
      <c r="M688" t="s">
        <v>50</v>
      </c>
      <c r="O688" t="s">
        <v>11831</v>
      </c>
      <c r="P688" t="s">
        <v>170</v>
      </c>
      <c r="Q688" t="s">
        <v>70</v>
      </c>
      <c r="R688" t="s">
        <v>82</v>
      </c>
      <c r="S688" t="s">
        <v>82</v>
      </c>
      <c r="T688" t="s">
        <v>57</v>
      </c>
      <c r="U688" t="s">
        <v>11830</v>
      </c>
      <c r="V688" t="s">
        <v>9617</v>
      </c>
      <c r="Y688" t="s">
        <v>42</v>
      </c>
      <c r="AJ688" t="s">
        <v>42</v>
      </c>
      <c r="AM688" t="s">
        <v>43</v>
      </c>
    </row>
    <row r="689" spans="1:39" x14ac:dyDescent="0.25">
      <c r="A689">
        <v>3954</v>
      </c>
      <c r="B689" t="s">
        <v>9627</v>
      </c>
      <c r="C689" s="5">
        <v>42772</v>
      </c>
      <c r="D689" s="1">
        <v>0</v>
      </c>
      <c r="E689">
        <v>42</v>
      </c>
      <c r="F689" t="s">
        <v>46</v>
      </c>
      <c r="G689" t="s">
        <v>106</v>
      </c>
      <c r="H689" t="s">
        <v>97</v>
      </c>
      <c r="I689" t="s">
        <v>82</v>
      </c>
      <c r="J689" t="s">
        <v>57</v>
      </c>
      <c r="K689" t="s">
        <v>97</v>
      </c>
      <c r="L689" t="s">
        <v>82</v>
      </c>
      <c r="M689" t="s">
        <v>70</v>
      </c>
      <c r="O689" t="s">
        <v>11829</v>
      </c>
      <c r="P689" t="s">
        <v>59</v>
      </c>
      <c r="Q689" t="s">
        <v>70</v>
      </c>
      <c r="R689" t="s">
        <v>97</v>
      </c>
      <c r="S689" t="s">
        <v>82</v>
      </c>
      <c r="T689" t="s">
        <v>57</v>
      </c>
      <c r="U689" t="s">
        <v>11830</v>
      </c>
      <c r="V689" t="s">
        <v>9628</v>
      </c>
      <c r="W689" t="s">
        <v>42</v>
      </c>
      <c r="Y689" t="s">
        <v>42</v>
      </c>
      <c r="Z689" t="s">
        <v>42</v>
      </c>
      <c r="AC689" t="s">
        <v>42</v>
      </c>
      <c r="AM689" t="s">
        <v>43</v>
      </c>
    </row>
    <row r="690" spans="1:39" x14ac:dyDescent="0.25">
      <c r="A690">
        <v>3955</v>
      </c>
      <c r="B690" t="s">
        <v>9629</v>
      </c>
      <c r="C690" s="5">
        <v>43038</v>
      </c>
      <c r="D690" s="1">
        <v>0</v>
      </c>
      <c r="E690">
        <v>28</v>
      </c>
      <c r="F690" t="s">
        <v>46</v>
      </c>
      <c r="G690" t="s">
        <v>55</v>
      </c>
      <c r="H690" t="s">
        <v>136</v>
      </c>
      <c r="I690" t="s">
        <v>137</v>
      </c>
      <c r="J690" t="s">
        <v>57</v>
      </c>
      <c r="K690" t="s">
        <v>82</v>
      </c>
      <c r="L690" t="s">
        <v>82</v>
      </c>
      <c r="M690" t="s">
        <v>50</v>
      </c>
      <c r="O690" t="s">
        <v>11829</v>
      </c>
      <c r="P690" t="s">
        <v>59</v>
      </c>
      <c r="Q690" t="s">
        <v>8281</v>
      </c>
      <c r="R690" t="s">
        <v>2091</v>
      </c>
      <c r="S690" t="s">
        <v>82</v>
      </c>
      <c r="T690" t="s">
        <v>57</v>
      </c>
      <c r="U690" t="s">
        <v>11830</v>
      </c>
      <c r="V690" t="s">
        <v>9630</v>
      </c>
      <c r="W690" t="s">
        <v>42</v>
      </c>
      <c r="Y690" t="s">
        <v>42</v>
      </c>
      <c r="AE690" t="s">
        <v>42</v>
      </c>
      <c r="AM690" t="s">
        <v>43</v>
      </c>
    </row>
    <row r="691" spans="1:39" x14ac:dyDescent="0.25">
      <c r="A691">
        <v>3959</v>
      </c>
      <c r="B691" t="s">
        <v>9636</v>
      </c>
      <c r="C691" s="5">
        <v>42893</v>
      </c>
      <c r="D691" s="1">
        <v>0</v>
      </c>
      <c r="E691">
        <v>55</v>
      </c>
      <c r="F691" t="s">
        <v>46</v>
      </c>
      <c r="G691" t="s">
        <v>55</v>
      </c>
      <c r="H691" t="s">
        <v>793</v>
      </c>
      <c r="I691" t="s">
        <v>137</v>
      </c>
      <c r="J691" t="s">
        <v>57</v>
      </c>
      <c r="K691" t="s">
        <v>793</v>
      </c>
      <c r="L691" t="s">
        <v>137</v>
      </c>
      <c r="M691" t="s">
        <v>70</v>
      </c>
      <c r="O691" t="s">
        <v>11829</v>
      </c>
      <c r="P691" t="s">
        <v>59</v>
      </c>
      <c r="Q691" t="s">
        <v>70</v>
      </c>
      <c r="R691" t="s">
        <v>793</v>
      </c>
      <c r="S691" t="s">
        <v>137</v>
      </c>
      <c r="T691" t="s">
        <v>57</v>
      </c>
      <c r="U691" t="s">
        <v>11830</v>
      </c>
      <c r="V691" t="s">
        <v>9638</v>
      </c>
      <c r="AC691" t="s">
        <v>42</v>
      </c>
      <c r="AE691" t="s">
        <v>42</v>
      </c>
      <c r="AM691" t="s">
        <v>43</v>
      </c>
    </row>
    <row r="692" spans="1:39" x14ac:dyDescent="0.25">
      <c r="A692">
        <v>3961</v>
      </c>
      <c r="B692" t="s">
        <v>9641</v>
      </c>
      <c r="C692" s="5">
        <v>42842</v>
      </c>
      <c r="D692" s="1">
        <v>0</v>
      </c>
      <c r="E692">
        <v>32</v>
      </c>
      <c r="F692" t="s">
        <v>46</v>
      </c>
      <c r="G692" t="s">
        <v>55</v>
      </c>
      <c r="H692" t="s">
        <v>48</v>
      </c>
      <c r="I692" t="s">
        <v>49</v>
      </c>
      <c r="J692" t="s">
        <v>57</v>
      </c>
      <c r="K692" t="s">
        <v>48</v>
      </c>
      <c r="L692" t="s">
        <v>49</v>
      </c>
      <c r="M692" t="s">
        <v>70</v>
      </c>
      <c r="O692" t="s">
        <v>11829</v>
      </c>
      <c r="P692" t="s">
        <v>59</v>
      </c>
      <c r="Q692" t="s">
        <v>70</v>
      </c>
      <c r="R692" t="s">
        <v>48</v>
      </c>
      <c r="S692" t="s">
        <v>49</v>
      </c>
      <c r="T692" t="s">
        <v>57</v>
      </c>
      <c r="U692" t="s">
        <v>11830</v>
      </c>
      <c r="V692" t="s">
        <v>9642</v>
      </c>
      <c r="W692" t="s">
        <v>42</v>
      </c>
      <c r="Y692" t="s">
        <v>42</v>
      </c>
      <c r="Z692" t="s">
        <v>42</v>
      </c>
      <c r="AE692" t="s">
        <v>42</v>
      </c>
      <c r="AF692" t="s">
        <v>42</v>
      </c>
      <c r="AK692" t="s">
        <v>5268</v>
      </c>
      <c r="AM692" t="s">
        <v>43</v>
      </c>
    </row>
    <row r="693" spans="1:39" x14ac:dyDescent="0.25">
      <c r="A693">
        <v>3973</v>
      </c>
      <c r="B693" t="s">
        <v>9667</v>
      </c>
      <c r="C693" s="5">
        <v>42854</v>
      </c>
      <c r="D693" s="1">
        <v>0</v>
      </c>
      <c r="E693">
        <v>32</v>
      </c>
      <c r="F693" t="s">
        <v>46</v>
      </c>
      <c r="G693" t="s">
        <v>55</v>
      </c>
      <c r="H693" t="s">
        <v>469</v>
      </c>
      <c r="I693" t="s">
        <v>202</v>
      </c>
      <c r="J693" t="s">
        <v>57</v>
      </c>
      <c r="K693" t="s">
        <v>469</v>
      </c>
      <c r="L693" t="s">
        <v>202</v>
      </c>
      <c r="M693" t="s">
        <v>70</v>
      </c>
      <c r="O693" t="s">
        <v>11831</v>
      </c>
      <c r="P693" t="s">
        <v>170</v>
      </c>
      <c r="Q693" t="s">
        <v>70</v>
      </c>
      <c r="R693" t="s">
        <v>469</v>
      </c>
      <c r="S693" t="s">
        <v>202</v>
      </c>
      <c r="T693" t="s">
        <v>57</v>
      </c>
      <c r="U693" t="s">
        <v>11830</v>
      </c>
      <c r="V693" t="s">
        <v>9668</v>
      </c>
      <c r="W693" t="s">
        <v>42</v>
      </c>
      <c r="Y693" t="s">
        <v>42</v>
      </c>
      <c r="AC693" t="s">
        <v>42</v>
      </c>
      <c r="AE693" t="s">
        <v>42</v>
      </c>
      <c r="AM693" t="s">
        <v>43</v>
      </c>
    </row>
    <row r="694" spans="1:39" x14ac:dyDescent="0.25">
      <c r="A694">
        <v>3980</v>
      </c>
      <c r="B694" t="s">
        <v>9682</v>
      </c>
      <c r="C694" s="5">
        <v>42813</v>
      </c>
      <c r="D694" s="1">
        <v>0</v>
      </c>
      <c r="E694">
        <v>64</v>
      </c>
      <c r="F694" t="s">
        <v>54</v>
      </c>
      <c r="G694" t="s">
        <v>55</v>
      </c>
      <c r="H694" t="s">
        <v>320</v>
      </c>
      <c r="I694" t="s">
        <v>49</v>
      </c>
      <c r="J694" t="s">
        <v>57</v>
      </c>
      <c r="K694" t="s">
        <v>320</v>
      </c>
      <c r="L694" t="s">
        <v>49</v>
      </c>
      <c r="M694" t="s">
        <v>70</v>
      </c>
      <c r="O694" t="s">
        <v>11831</v>
      </c>
      <c r="P694" t="s">
        <v>9683</v>
      </c>
      <c r="Q694" t="s">
        <v>70</v>
      </c>
      <c r="R694" t="s">
        <v>320</v>
      </c>
      <c r="S694" t="s">
        <v>49</v>
      </c>
      <c r="T694" t="s">
        <v>57</v>
      </c>
      <c r="U694" t="s">
        <v>11830</v>
      </c>
      <c r="V694" t="s">
        <v>4838</v>
      </c>
      <c r="AA694" t="s">
        <v>42</v>
      </c>
      <c r="AM694" t="s">
        <v>43</v>
      </c>
    </row>
    <row r="695" spans="1:39" x14ac:dyDescent="0.25">
      <c r="A695">
        <v>3987</v>
      </c>
      <c r="B695" t="s">
        <v>9696</v>
      </c>
      <c r="C695" s="5">
        <v>42774</v>
      </c>
      <c r="D695" s="1">
        <v>0</v>
      </c>
      <c r="E695">
        <v>25</v>
      </c>
      <c r="F695" t="s">
        <v>54</v>
      </c>
      <c r="G695" t="s">
        <v>55</v>
      </c>
      <c r="H695" t="s">
        <v>178</v>
      </c>
      <c r="I695" t="s">
        <v>82</v>
      </c>
      <c r="J695" t="s">
        <v>57</v>
      </c>
      <c r="K695" t="s">
        <v>178</v>
      </c>
      <c r="L695" t="s">
        <v>82</v>
      </c>
      <c r="M695" t="s">
        <v>34</v>
      </c>
      <c r="N695" t="s">
        <v>951</v>
      </c>
      <c r="O695" t="s">
        <v>11829</v>
      </c>
      <c r="P695" t="s">
        <v>166</v>
      </c>
      <c r="Q695" t="s">
        <v>70</v>
      </c>
      <c r="R695" t="s">
        <v>178</v>
      </c>
      <c r="S695" t="s">
        <v>82</v>
      </c>
      <c r="T695" t="s">
        <v>57</v>
      </c>
      <c r="U695" t="s">
        <v>11830</v>
      </c>
      <c r="V695" t="s">
        <v>9697</v>
      </c>
      <c r="Y695" t="s">
        <v>42</v>
      </c>
      <c r="Z695" t="s">
        <v>42</v>
      </c>
      <c r="AE695" t="s">
        <v>42</v>
      </c>
      <c r="AF695" t="s">
        <v>42</v>
      </c>
      <c r="AM695" t="s">
        <v>43</v>
      </c>
    </row>
    <row r="696" spans="1:39" x14ac:dyDescent="0.25">
      <c r="A696">
        <v>3991</v>
      </c>
      <c r="B696" t="s">
        <v>9706</v>
      </c>
      <c r="C696" s="5">
        <v>42813</v>
      </c>
      <c r="D696" s="1">
        <v>0</v>
      </c>
      <c r="E696">
        <v>32</v>
      </c>
      <c r="F696" t="s">
        <v>46</v>
      </c>
      <c r="G696" t="s">
        <v>55</v>
      </c>
      <c r="H696" t="s">
        <v>341</v>
      </c>
      <c r="I696" t="s">
        <v>101</v>
      </c>
      <c r="J696" t="s">
        <v>57</v>
      </c>
      <c r="K696" t="s">
        <v>2221</v>
      </c>
      <c r="L696" t="s">
        <v>101</v>
      </c>
      <c r="M696" t="s">
        <v>34</v>
      </c>
      <c r="N696" t="s">
        <v>1796</v>
      </c>
      <c r="O696" t="s">
        <v>11829</v>
      </c>
      <c r="P696" t="s">
        <v>59</v>
      </c>
      <c r="Q696" t="s">
        <v>1796</v>
      </c>
      <c r="R696" t="s">
        <v>2221</v>
      </c>
      <c r="S696" t="s">
        <v>101</v>
      </c>
      <c r="T696" t="s">
        <v>57</v>
      </c>
      <c r="U696" t="s">
        <v>11830</v>
      </c>
      <c r="V696" t="s">
        <v>2080</v>
      </c>
      <c r="Y696" t="s">
        <v>42</v>
      </c>
      <c r="AC696" t="s">
        <v>42</v>
      </c>
      <c r="AM696" t="s">
        <v>43</v>
      </c>
    </row>
    <row r="697" spans="1:39" x14ac:dyDescent="0.25">
      <c r="A697">
        <v>3996</v>
      </c>
      <c r="B697" t="s">
        <v>9713</v>
      </c>
      <c r="C697" s="5">
        <v>42855</v>
      </c>
      <c r="D697" s="1">
        <v>0</v>
      </c>
      <c r="E697">
        <v>24</v>
      </c>
      <c r="F697" t="s">
        <v>46</v>
      </c>
      <c r="G697" t="s">
        <v>55</v>
      </c>
      <c r="H697" t="s">
        <v>87</v>
      </c>
      <c r="I697" t="s">
        <v>82</v>
      </c>
      <c r="J697" t="s">
        <v>57</v>
      </c>
      <c r="K697" t="s">
        <v>447</v>
      </c>
      <c r="L697" t="s">
        <v>82</v>
      </c>
      <c r="M697" t="s">
        <v>50</v>
      </c>
      <c r="O697" t="s">
        <v>11829</v>
      </c>
      <c r="P697" t="s">
        <v>166</v>
      </c>
      <c r="Q697" t="s">
        <v>70</v>
      </c>
      <c r="R697" t="s">
        <v>87</v>
      </c>
      <c r="S697" t="s">
        <v>82</v>
      </c>
      <c r="T697" t="s">
        <v>57</v>
      </c>
      <c r="U697" t="s">
        <v>11830</v>
      </c>
      <c r="V697" t="s">
        <v>412</v>
      </c>
      <c r="Y697" t="s">
        <v>42</v>
      </c>
      <c r="AM697" t="s">
        <v>43</v>
      </c>
    </row>
    <row r="698" spans="1:39" x14ac:dyDescent="0.25">
      <c r="A698">
        <v>4001</v>
      </c>
      <c r="B698" t="s">
        <v>9721</v>
      </c>
      <c r="C698" s="5">
        <v>42879</v>
      </c>
      <c r="D698" s="1">
        <v>0</v>
      </c>
      <c r="E698">
        <v>54</v>
      </c>
      <c r="F698" t="s">
        <v>54</v>
      </c>
      <c r="G698" t="s">
        <v>55</v>
      </c>
      <c r="H698" t="s">
        <v>58</v>
      </c>
      <c r="I698" t="s">
        <v>49</v>
      </c>
      <c r="J698" t="s">
        <v>57</v>
      </c>
      <c r="K698" t="s">
        <v>58</v>
      </c>
      <c r="L698" t="s">
        <v>49</v>
      </c>
      <c r="M698" t="s">
        <v>50</v>
      </c>
      <c r="O698" t="s">
        <v>11831</v>
      </c>
      <c r="P698" t="s">
        <v>170</v>
      </c>
      <c r="Q698" t="s">
        <v>70</v>
      </c>
      <c r="R698" t="s">
        <v>58</v>
      </c>
      <c r="S698" t="s">
        <v>49</v>
      </c>
      <c r="T698" t="s">
        <v>57</v>
      </c>
      <c r="U698" t="s">
        <v>11830</v>
      </c>
      <c r="V698" t="s">
        <v>9722</v>
      </c>
      <c r="W698" t="s">
        <v>42</v>
      </c>
      <c r="Y698" t="s">
        <v>42</v>
      </c>
      <c r="AE698" t="s">
        <v>42</v>
      </c>
      <c r="AM698" t="s">
        <v>43</v>
      </c>
    </row>
    <row r="699" spans="1:39" x14ac:dyDescent="0.25">
      <c r="A699">
        <v>4002</v>
      </c>
      <c r="B699" t="s">
        <v>9723</v>
      </c>
      <c r="C699" s="5">
        <v>42864</v>
      </c>
      <c r="D699" s="1">
        <v>0</v>
      </c>
      <c r="E699">
        <v>36</v>
      </c>
      <c r="F699" t="s">
        <v>54</v>
      </c>
      <c r="G699" t="s">
        <v>55</v>
      </c>
      <c r="H699" t="s">
        <v>403</v>
      </c>
      <c r="I699" t="s">
        <v>142</v>
      </c>
      <c r="J699" t="s">
        <v>57</v>
      </c>
      <c r="K699" t="s">
        <v>2906</v>
      </c>
      <c r="L699" t="s">
        <v>142</v>
      </c>
      <c r="M699" t="s">
        <v>34</v>
      </c>
      <c r="N699" t="s">
        <v>9724</v>
      </c>
      <c r="O699" t="s">
        <v>11829</v>
      </c>
      <c r="P699" t="s">
        <v>59</v>
      </c>
      <c r="Q699" t="s">
        <v>34</v>
      </c>
      <c r="R699" t="s">
        <v>2906</v>
      </c>
      <c r="S699" t="s">
        <v>142</v>
      </c>
      <c r="T699" t="s">
        <v>57</v>
      </c>
      <c r="U699" t="s">
        <v>11830</v>
      </c>
      <c r="V699" t="s">
        <v>9725</v>
      </c>
      <c r="W699" t="s">
        <v>42</v>
      </c>
      <c r="X699" t="s">
        <v>42</v>
      </c>
      <c r="AC699" t="s">
        <v>42</v>
      </c>
      <c r="AE699" t="s">
        <v>42</v>
      </c>
      <c r="AM699" t="s">
        <v>43</v>
      </c>
    </row>
    <row r="700" spans="1:39" x14ac:dyDescent="0.25">
      <c r="A700">
        <v>4003</v>
      </c>
      <c r="B700" t="s">
        <v>9726</v>
      </c>
      <c r="C700" s="5">
        <v>43051</v>
      </c>
      <c r="D700" s="1">
        <v>0</v>
      </c>
      <c r="E700">
        <v>53</v>
      </c>
      <c r="F700" t="s">
        <v>46</v>
      </c>
      <c r="G700" t="s">
        <v>55</v>
      </c>
      <c r="H700" t="s">
        <v>82</v>
      </c>
      <c r="I700" t="s">
        <v>82</v>
      </c>
      <c r="J700" t="s">
        <v>57</v>
      </c>
      <c r="K700" t="s">
        <v>82</v>
      </c>
      <c r="L700" t="s">
        <v>82</v>
      </c>
      <c r="M700" t="s">
        <v>70</v>
      </c>
      <c r="O700" t="s">
        <v>11829</v>
      </c>
      <c r="P700" t="s">
        <v>59</v>
      </c>
      <c r="Q700" t="s">
        <v>70</v>
      </c>
      <c r="R700" t="s">
        <v>82</v>
      </c>
      <c r="S700" t="s">
        <v>82</v>
      </c>
      <c r="T700" t="s">
        <v>57</v>
      </c>
      <c r="U700" t="s">
        <v>11830</v>
      </c>
      <c r="V700" t="s">
        <v>412</v>
      </c>
      <c r="Y700" t="s">
        <v>42</v>
      </c>
      <c r="AM700" t="s">
        <v>43</v>
      </c>
    </row>
    <row r="701" spans="1:39" x14ac:dyDescent="0.25">
      <c r="A701">
        <v>4008</v>
      </c>
      <c r="B701" t="s">
        <v>9735</v>
      </c>
      <c r="C701" s="5">
        <v>42915</v>
      </c>
      <c r="D701" s="1">
        <v>0</v>
      </c>
      <c r="E701">
        <v>58</v>
      </c>
      <c r="F701" t="s">
        <v>46</v>
      </c>
      <c r="G701" t="s">
        <v>55</v>
      </c>
      <c r="H701" t="s">
        <v>238</v>
      </c>
      <c r="I701" t="s">
        <v>93</v>
      </c>
      <c r="J701" t="s">
        <v>57</v>
      </c>
      <c r="K701" t="s">
        <v>238</v>
      </c>
      <c r="L701" t="s">
        <v>93</v>
      </c>
      <c r="M701" t="s">
        <v>70</v>
      </c>
      <c r="N701" t="s">
        <v>9736</v>
      </c>
      <c r="O701" t="s">
        <v>11829</v>
      </c>
      <c r="P701" t="s">
        <v>166</v>
      </c>
      <c r="Q701" t="s">
        <v>110</v>
      </c>
      <c r="R701" t="s">
        <v>238</v>
      </c>
      <c r="S701" t="s">
        <v>93</v>
      </c>
      <c r="T701" t="s">
        <v>57</v>
      </c>
      <c r="U701" t="s">
        <v>11830</v>
      </c>
      <c r="V701" t="s">
        <v>9737</v>
      </c>
      <c r="W701" t="s">
        <v>42</v>
      </c>
      <c r="Y701" t="s">
        <v>42</v>
      </c>
      <c r="AE701" t="s">
        <v>42</v>
      </c>
      <c r="AG701" t="s">
        <v>42</v>
      </c>
      <c r="AM701" t="s">
        <v>43</v>
      </c>
    </row>
    <row r="702" spans="1:39" x14ac:dyDescent="0.25">
      <c r="A702">
        <v>4009</v>
      </c>
      <c r="B702" t="s">
        <v>9738</v>
      </c>
      <c r="C702" s="5">
        <v>42768</v>
      </c>
      <c r="D702" s="1">
        <v>0</v>
      </c>
      <c r="E702">
        <v>44</v>
      </c>
      <c r="F702" t="s">
        <v>54</v>
      </c>
      <c r="G702" t="s">
        <v>55</v>
      </c>
      <c r="H702" t="s">
        <v>101</v>
      </c>
      <c r="I702" t="s">
        <v>101</v>
      </c>
      <c r="J702" t="s">
        <v>57</v>
      </c>
      <c r="K702" t="s">
        <v>403</v>
      </c>
      <c r="L702" t="s">
        <v>142</v>
      </c>
      <c r="M702" t="s">
        <v>34</v>
      </c>
      <c r="N702" t="s">
        <v>2792</v>
      </c>
      <c r="O702" t="s">
        <v>11829</v>
      </c>
      <c r="P702" t="s">
        <v>59</v>
      </c>
      <c r="Q702" t="s">
        <v>70</v>
      </c>
      <c r="R702" t="s">
        <v>403</v>
      </c>
      <c r="S702" t="s">
        <v>142</v>
      </c>
      <c r="T702" t="s">
        <v>57</v>
      </c>
      <c r="U702" t="s">
        <v>11830</v>
      </c>
      <c r="V702" t="s">
        <v>9739</v>
      </c>
      <c r="X702" t="s">
        <v>42</v>
      </c>
      <c r="AM702" t="s">
        <v>43</v>
      </c>
    </row>
    <row r="703" spans="1:39" x14ac:dyDescent="0.25">
      <c r="A703">
        <v>4011</v>
      </c>
      <c r="B703" t="s">
        <v>9742</v>
      </c>
      <c r="C703" s="5">
        <v>42923</v>
      </c>
      <c r="D703" s="1">
        <v>0</v>
      </c>
      <c r="E703">
        <v>41</v>
      </c>
      <c r="F703" t="s">
        <v>46</v>
      </c>
      <c r="G703" t="s">
        <v>55</v>
      </c>
      <c r="H703" t="s">
        <v>146</v>
      </c>
      <c r="I703" t="s">
        <v>49</v>
      </c>
      <c r="J703" t="s">
        <v>57</v>
      </c>
      <c r="K703" t="s">
        <v>146</v>
      </c>
      <c r="L703" t="s">
        <v>49</v>
      </c>
      <c r="M703" t="s">
        <v>70</v>
      </c>
      <c r="O703" t="s">
        <v>11829</v>
      </c>
      <c r="P703" t="s">
        <v>166</v>
      </c>
      <c r="Q703" t="s">
        <v>70</v>
      </c>
      <c r="R703" t="s">
        <v>146</v>
      </c>
      <c r="S703" t="s">
        <v>49</v>
      </c>
      <c r="T703" t="s">
        <v>57</v>
      </c>
      <c r="U703" t="s">
        <v>11830</v>
      </c>
      <c r="V703" t="s">
        <v>9743</v>
      </c>
      <c r="X703" t="s">
        <v>42</v>
      </c>
      <c r="AA703" t="s">
        <v>42</v>
      </c>
      <c r="AE703" t="s">
        <v>42</v>
      </c>
      <c r="AG703" t="s">
        <v>42</v>
      </c>
      <c r="AM703" t="s">
        <v>43</v>
      </c>
    </row>
    <row r="704" spans="1:39" x14ac:dyDescent="0.25">
      <c r="A704">
        <v>4012</v>
      </c>
      <c r="B704" t="s">
        <v>9744</v>
      </c>
      <c r="C704" s="5">
        <v>42872</v>
      </c>
      <c r="D704" s="1">
        <v>0</v>
      </c>
      <c r="E704">
        <v>62</v>
      </c>
      <c r="F704" t="s">
        <v>46</v>
      </c>
      <c r="G704" t="s">
        <v>55</v>
      </c>
      <c r="H704" t="s">
        <v>4061</v>
      </c>
      <c r="I704" t="s">
        <v>82</v>
      </c>
      <c r="J704" t="s">
        <v>57</v>
      </c>
      <c r="K704" t="s">
        <v>178</v>
      </c>
      <c r="L704" t="s">
        <v>82</v>
      </c>
      <c r="M704" t="s">
        <v>50</v>
      </c>
      <c r="O704" t="s">
        <v>11829</v>
      </c>
      <c r="P704" t="s">
        <v>59</v>
      </c>
      <c r="Q704" t="s">
        <v>34</v>
      </c>
      <c r="R704" t="s">
        <v>178</v>
      </c>
      <c r="S704" t="s">
        <v>82</v>
      </c>
      <c r="T704" t="s">
        <v>57</v>
      </c>
      <c r="U704" t="s">
        <v>11830</v>
      </c>
      <c r="V704" t="s">
        <v>1829</v>
      </c>
      <c r="AL704" t="s">
        <v>42</v>
      </c>
      <c r="AM704" t="s">
        <v>43</v>
      </c>
    </row>
    <row r="705" spans="1:39" x14ac:dyDescent="0.25">
      <c r="A705">
        <v>4019</v>
      </c>
      <c r="B705" t="s">
        <v>9756</v>
      </c>
      <c r="C705" s="5">
        <v>42874</v>
      </c>
      <c r="D705" s="1">
        <v>0</v>
      </c>
      <c r="E705">
        <v>41</v>
      </c>
      <c r="F705" t="s">
        <v>46</v>
      </c>
      <c r="G705" t="s">
        <v>55</v>
      </c>
      <c r="H705" t="s">
        <v>208</v>
      </c>
      <c r="I705" t="s">
        <v>93</v>
      </c>
      <c r="J705" t="s">
        <v>57</v>
      </c>
      <c r="K705" t="s">
        <v>208</v>
      </c>
      <c r="L705" t="s">
        <v>93</v>
      </c>
      <c r="M705" t="s">
        <v>34</v>
      </c>
      <c r="N705" t="s">
        <v>9757</v>
      </c>
      <c r="O705" t="s">
        <v>11829</v>
      </c>
      <c r="P705" t="s">
        <v>59</v>
      </c>
      <c r="Q705" t="s">
        <v>2583</v>
      </c>
      <c r="R705" t="s">
        <v>208</v>
      </c>
      <c r="S705" t="s">
        <v>93</v>
      </c>
      <c r="T705" t="s">
        <v>57</v>
      </c>
      <c r="U705" t="s">
        <v>11830</v>
      </c>
      <c r="V705" t="s">
        <v>2185</v>
      </c>
      <c r="Y705" t="s">
        <v>42</v>
      </c>
      <c r="AE705" t="s">
        <v>42</v>
      </c>
      <c r="AM705" t="s">
        <v>43</v>
      </c>
    </row>
    <row r="706" spans="1:39" x14ac:dyDescent="0.25">
      <c r="A706">
        <v>4026</v>
      </c>
      <c r="B706" t="s">
        <v>9773</v>
      </c>
      <c r="C706" s="5">
        <v>42971</v>
      </c>
      <c r="D706" s="1">
        <v>0</v>
      </c>
      <c r="E706">
        <v>51</v>
      </c>
      <c r="F706" t="s">
        <v>46</v>
      </c>
      <c r="G706" t="s">
        <v>55</v>
      </c>
      <c r="H706" t="s">
        <v>5480</v>
      </c>
      <c r="I706" t="s">
        <v>137</v>
      </c>
      <c r="J706" t="s">
        <v>57</v>
      </c>
      <c r="K706" t="s">
        <v>5480</v>
      </c>
      <c r="L706" t="s">
        <v>137</v>
      </c>
      <c r="M706" t="s">
        <v>70</v>
      </c>
      <c r="O706" t="s">
        <v>11829</v>
      </c>
      <c r="P706" t="s">
        <v>59</v>
      </c>
      <c r="Q706" t="s">
        <v>70</v>
      </c>
      <c r="R706" t="s">
        <v>5480</v>
      </c>
      <c r="S706" t="s">
        <v>137</v>
      </c>
      <c r="T706" t="s">
        <v>57</v>
      </c>
      <c r="U706" t="s">
        <v>11830</v>
      </c>
      <c r="V706" t="s">
        <v>9774</v>
      </c>
      <c r="AA706" t="s">
        <v>42</v>
      </c>
      <c r="AC706" t="s">
        <v>42</v>
      </c>
      <c r="AE706" t="s">
        <v>42</v>
      </c>
      <c r="AI706" t="s">
        <v>42</v>
      </c>
      <c r="AM706" t="s">
        <v>43</v>
      </c>
    </row>
    <row r="707" spans="1:39" x14ac:dyDescent="0.25">
      <c r="A707">
        <v>4030</v>
      </c>
      <c r="B707" t="s">
        <v>9781</v>
      </c>
      <c r="C707" s="5">
        <v>42907</v>
      </c>
      <c r="D707" s="1">
        <v>0</v>
      </c>
      <c r="E707">
        <v>36</v>
      </c>
      <c r="F707" t="s">
        <v>46</v>
      </c>
      <c r="G707" t="s">
        <v>55</v>
      </c>
      <c r="H707" t="s">
        <v>208</v>
      </c>
      <c r="I707" t="s">
        <v>93</v>
      </c>
      <c r="J707" t="s">
        <v>57</v>
      </c>
      <c r="K707" t="s">
        <v>208</v>
      </c>
      <c r="L707" t="s">
        <v>93</v>
      </c>
      <c r="M707" t="s">
        <v>50</v>
      </c>
      <c r="O707" t="s">
        <v>11831</v>
      </c>
      <c r="P707" t="s">
        <v>350</v>
      </c>
      <c r="Q707" t="s">
        <v>70</v>
      </c>
      <c r="R707" t="s">
        <v>208</v>
      </c>
      <c r="S707" t="s">
        <v>93</v>
      </c>
      <c r="T707" t="s">
        <v>57</v>
      </c>
      <c r="U707" t="s">
        <v>11830</v>
      </c>
      <c r="V707" t="s">
        <v>3476</v>
      </c>
      <c r="W707" t="s">
        <v>42</v>
      </c>
      <c r="Y707" t="s">
        <v>42</v>
      </c>
      <c r="AC707" t="s">
        <v>42</v>
      </c>
      <c r="AM707" t="s">
        <v>43</v>
      </c>
    </row>
    <row r="708" spans="1:39" x14ac:dyDescent="0.25">
      <c r="A708">
        <v>4034</v>
      </c>
      <c r="B708" t="s">
        <v>9791</v>
      </c>
      <c r="C708" s="5">
        <v>42916</v>
      </c>
      <c r="D708" s="1">
        <v>0</v>
      </c>
      <c r="E708">
        <v>50</v>
      </c>
      <c r="F708" t="s">
        <v>46</v>
      </c>
      <c r="G708" t="s">
        <v>55</v>
      </c>
      <c r="H708" t="s">
        <v>245</v>
      </c>
      <c r="I708" t="s">
        <v>93</v>
      </c>
      <c r="J708" t="s">
        <v>57</v>
      </c>
      <c r="K708" t="s">
        <v>245</v>
      </c>
      <c r="L708" t="s">
        <v>93</v>
      </c>
      <c r="M708" t="s">
        <v>70</v>
      </c>
      <c r="O708" t="s">
        <v>11829</v>
      </c>
      <c r="P708" t="s">
        <v>59</v>
      </c>
      <c r="Q708" t="s">
        <v>70</v>
      </c>
      <c r="R708" t="s">
        <v>245</v>
      </c>
      <c r="S708" t="s">
        <v>93</v>
      </c>
      <c r="T708" t="s">
        <v>57</v>
      </c>
      <c r="U708" t="s">
        <v>11830</v>
      </c>
      <c r="V708" t="s">
        <v>9792</v>
      </c>
      <c r="W708" t="s">
        <v>42</v>
      </c>
      <c r="AE708" t="s">
        <v>42</v>
      </c>
      <c r="AM708" t="s">
        <v>43</v>
      </c>
    </row>
    <row r="709" spans="1:39" x14ac:dyDescent="0.25">
      <c r="A709">
        <v>4043</v>
      </c>
      <c r="B709" t="s">
        <v>9806</v>
      </c>
      <c r="C709" s="5">
        <v>42740</v>
      </c>
      <c r="D709" s="1">
        <v>0</v>
      </c>
      <c r="E709">
        <v>34</v>
      </c>
      <c r="F709" t="s">
        <v>46</v>
      </c>
      <c r="G709" t="s">
        <v>55</v>
      </c>
      <c r="H709" t="s">
        <v>97</v>
      </c>
      <c r="I709" t="s">
        <v>82</v>
      </c>
      <c r="J709" t="s">
        <v>57</v>
      </c>
      <c r="K709" t="s">
        <v>101</v>
      </c>
      <c r="L709" t="s">
        <v>101</v>
      </c>
      <c r="M709" t="s">
        <v>50</v>
      </c>
      <c r="O709" t="s">
        <v>11829</v>
      </c>
      <c r="P709" t="s">
        <v>59</v>
      </c>
      <c r="Q709" t="s">
        <v>34</v>
      </c>
      <c r="R709" t="s">
        <v>2303</v>
      </c>
      <c r="S709" t="s">
        <v>101</v>
      </c>
      <c r="T709" t="s">
        <v>57</v>
      </c>
      <c r="U709" t="s">
        <v>11830</v>
      </c>
      <c r="V709" t="s">
        <v>9807</v>
      </c>
      <c r="W709" t="s">
        <v>42</v>
      </c>
      <c r="Y709" t="s">
        <v>42</v>
      </c>
      <c r="AM709" t="s">
        <v>43</v>
      </c>
    </row>
    <row r="710" spans="1:39" x14ac:dyDescent="0.25">
      <c r="A710">
        <v>4065</v>
      </c>
      <c r="B710" t="s">
        <v>9849</v>
      </c>
      <c r="C710" s="5">
        <v>42775</v>
      </c>
      <c r="D710" s="1">
        <v>0</v>
      </c>
      <c r="E710">
        <v>56</v>
      </c>
      <c r="F710" t="s">
        <v>54</v>
      </c>
      <c r="G710" t="s">
        <v>55</v>
      </c>
      <c r="H710" t="s">
        <v>178</v>
      </c>
      <c r="I710" t="s">
        <v>82</v>
      </c>
      <c r="J710" t="s">
        <v>57</v>
      </c>
      <c r="K710" t="s">
        <v>178</v>
      </c>
      <c r="L710" t="s">
        <v>82</v>
      </c>
      <c r="M710" t="s">
        <v>50</v>
      </c>
      <c r="O710" t="s">
        <v>11833</v>
      </c>
      <c r="P710" t="s">
        <v>9850</v>
      </c>
      <c r="Q710" t="s">
        <v>424</v>
      </c>
      <c r="R710" t="s">
        <v>178</v>
      </c>
      <c r="S710" t="s">
        <v>82</v>
      </c>
      <c r="T710" t="s">
        <v>57</v>
      </c>
      <c r="U710" t="s">
        <v>11830</v>
      </c>
      <c r="V710" t="s">
        <v>9851</v>
      </c>
      <c r="AC710" t="s">
        <v>42</v>
      </c>
      <c r="AL710" t="s">
        <v>42</v>
      </c>
      <c r="AM710" t="s">
        <v>43</v>
      </c>
    </row>
    <row r="711" spans="1:39" x14ac:dyDescent="0.25">
      <c r="A711">
        <v>4077</v>
      </c>
      <c r="B711" t="s">
        <v>9873</v>
      </c>
      <c r="C711" s="5">
        <v>42896</v>
      </c>
      <c r="D711" s="1">
        <v>0</v>
      </c>
      <c r="E711">
        <v>20</v>
      </c>
      <c r="F711" t="s">
        <v>54</v>
      </c>
      <c r="G711" t="s">
        <v>47</v>
      </c>
      <c r="H711" t="s">
        <v>260</v>
      </c>
      <c r="I711" t="s">
        <v>49</v>
      </c>
      <c r="J711" t="s">
        <v>57</v>
      </c>
      <c r="K711" t="s">
        <v>146</v>
      </c>
      <c r="L711" t="s">
        <v>49</v>
      </c>
      <c r="M711" t="s">
        <v>34</v>
      </c>
      <c r="O711" t="s">
        <v>11829</v>
      </c>
      <c r="P711" t="s">
        <v>59</v>
      </c>
      <c r="Q711" t="s">
        <v>287</v>
      </c>
      <c r="R711" t="s">
        <v>146</v>
      </c>
      <c r="S711" t="s">
        <v>49</v>
      </c>
      <c r="T711" t="s">
        <v>57</v>
      </c>
      <c r="U711" t="s">
        <v>11830</v>
      </c>
      <c r="V711" t="s">
        <v>9874</v>
      </c>
      <c r="W711" t="s">
        <v>42</v>
      </c>
      <c r="X711" t="s">
        <v>42</v>
      </c>
      <c r="Y711" t="s">
        <v>42</v>
      </c>
      <c r="AK711" t="s">
        <v>713</v>
      </c>
      <c r="AM711" t="s">
        <v>43</v>
      </c>
    </row>
    <row r="712" spans="1:39" x14ac:dyDescent="0.25">
      <c r="A712">
        <v>4078</v>
      </c>
      <c r="B712" t="s">
        <v>9875</v>
      </c>
      <c r="C712" s="5">
        <v>42870</v>
      </c>
      <c r="D712" s="1">
        <v>0</v>
      </c>
      <c r="E712">
        <v>51</v>
      </c>
      <c r="F712" t="s">
        <v>46</v>
      </c>
      <c r="G712" t="s">
        <v>55</v>
      </c>
      <c r="H712" t="s">
        <v>201</v>
      </c>
      <c r="I712" t="s">
        <v>202</v>
      </c>
      <c r="J712" t="s">
        <v>57</v>
      </c>
      <c r="K712" t="s">
        <v>201</v>
      </c>
      <c r="L712" t="s">
        <v>202</v>
      </c>
      <c r="M712" t="s">
        <v>70</v>
      </c>
      <c r="O712" t="s">
        <v>11829</v>
      </c>
      <c r="P712" t="s">
        <v>59</v>
      </c>
      <c r="Q712" t="s">
        <v>70</v>
      </c>
      <c r="R712" t="s">
        <v>201</v>
      </c>
      <c r="S712" t="s">
        <v>202</v>
      </c>
      <c r="T712" t="s">
        <v>57</v>
      </c>
      <c r="U712" t="s">
        <v>11830</v>
      </c>
      <c r="V712" t="s">
        <v>9876</v>
      </c>
      <c r="W712" t="s">
        <v>42</v>
      </c>
      <c r="Y712" t="s">
        <v>42</v>
      </c>
      <c r="AC712" t="s">
        <v>42</v>
      </c>
      <c r="AM712" t="s">
        <v>43</v>
      </c>
    </row>
    <row r="713" spans="1:39" x14ac:dyDescent="0.25">
      <c r="A713">
        <v>4084</v>
      </c>
      <c r="B713" t="s">
        <v>9889</v>
      </c>
      <c r="C713" s="5">
        <v>43021</v>
      </c>
      <c r="D713" s="1">
        <v>0</v>
      </c>
      <c r="E713">
        <v>31</v>
      </c>
      <c r="F713" t="s">
        <v>46</v>
      </c>
      <c r="G713" t="s">
        <v>55</v>
      </c>
      <c r="H713" t="s">
        <v>208</v>
      </c>
      <c r="I713" t="s">
        <v>93</v>
      </c>
      <c r="J713" t="s">
        <v>57</v>
      </c>
      <c r="K713" t="s">
        <v>208</v>
      </c>
      <c r="L713" t="s">
        <v>93</v>
      </c>
      <c r="M713" t="s">
        <v>70</v>
      </c>
      <c r="O713" t="s">
        <v>11829</v>
      </c>
      <c r="P713" t="s">
        <v>166</v>
      </c>
      <c r="Q713" t="s">
        <v>70</v>
      </c>
      <c r="R713" t="s">
        <v>208</v>
      </c>
      <c r="S713" t="s">
        <v>93</v>
      </c>
      <c r="T713" t="s">
        <v>57</v>
      </c>
      <c r="U713" t="s">
        <v>11830</v>
      </c>
      <c r="V713" t="s">
        <v>9890</v>
      </c>
      <c r="W713" t="s">
        <v>42</v>
      </c>
      <c r="Y713" t="s">
        <v>42</v>
      </c>
      <c r="AM713" t="s">
        <v>43</v>
      </c>
    </row>
    <row r="714" spans="1:39" x14ac:dyDescent="0.25">
      <c r="A714">
        <v>4088</v>
      </c>
      <c r="B714" t="s">
        <v>9902</v>
      </c>
      <c r="C714" s="5">
        <v>42903</v>
      </c>
      <c r="D714" s="1">
        <v>0</v>
      </c>
      <c r="E714">
        <v>55</v>
      </c>
      <c r="F714" t="s">
        <v>46</v>
      </c>
      <c r="G714" t="s">
        <v>55</v>
      </c>
      <c r="H714" t="s">
        <v>341</v>
      </c>
      <c r="I714" t="s">
        <v>101</v>
      </c>
      <c r="J714" t="s">
        <v>57</v>
      </c>
      <c r="K714" t="s">
        <v>341</v>
      </c>
      <c r="L714" t="s">
        <v>101</v>
      </c>
      <c r="M714" t="s">
        <v>70</v>
      </c>
      <c r="O714" t="s">
        <v>11829</v>
      </c>
      <c r="P714" t="s">
        <v>59</v>
      </c>
      <c r="Q714" t="s">
        <v>70</v>
      </c>
      <c r="R714" t="s">
        <v>341</v>
      </c>
      <c r="S714" t="s">
        <v>101</v>
      </c>
      <c r="T714" t="s">
        <v>57</v>
      </c>
      <c r="U714" t="s">
        <v>11830</v>
      </c>
      <c r="V714" t="s">
        <v>873</v>
      </c>
      <c r="X714" t="s">
        <v>42</v>
      </c>
      <c r="AM714" t="s">
        <v>43</v>
      </c>
    </row>
    <row r="715" spans="1:39" x14ac:dyDescent="0.25">
      <c r="A715">
        <v>4102</v>
      </c>
      <c r="B715" t="s">
        <v>9930</v>
      </c>
      <c r="C715" s="5">
        <v>43045</v>
      </c>
      <c r="D715" s="1">
        <v>0</v>
      </c>
      <c r="E715">
        <v>46</v>
      </c>
      <c r="F715" t="s">
        <v>46</v>
      </c>
      <c r="G715" t="s">
        <v>55</v>
      </c>
      <c r="H715" t="s">
        <v>146</v>
      </c>
      <c r="I715" t="s">
        <v>49</v>
      </c>
      <c r="J715" t="s">
        <v>57</v>
      </c>
      <c r="K715" t="s">
        <v>146</v>
      </c>
      <c r="L715" t="s">
        <v>49</v>
      </c>
      <c r="M715" t="s">
        <v>50</v>
      </c>
      <c r="O715" t="s">
        <v>11831</v>
      </c>
      <c r="P715" t="s">
        <v>170</v>
      </c>
      <c r="Q715" t="s">
        <v>70</v>
      </c>
      <c r="R715" t="s">
        <v>146</v>
      </c>
      <c r="S715" t="s">
        <v>49</v>
      </c>
      <c r="T715" t="s">
        <v>57</v>
      </c>
      <c r="U715" t="s">
        <v>11830</v>
      </c>
      <c r="V715" t="s">
        <v>9931</v>
      </c>
      <c r="W715" t="s">
        <v>42</v>
      </c>
      <c r="Y715" t="s">
        <v>42</v>
      </c>
      <c r="AC715" t="s">
        <v>42</v>
      </c>
      <c r="AE715" t="s">
        <v>42</v>
      </c>
      <c r="AF715" t="s">
        <v>42</v>
      </c>
      <c r="AM715" t="s">
        <v>43</v>
      </c>
    </row>
    <row r="716" spans="1:39" x14ac:dyDescent="0.25">
      <c r="A716">
        <v>4109</v>
      </c>
      <c r="B716" t="s">
        <v>9944</v>
      </c>
      <c r="C716" s="5">
        <v>42924</v>
      </c>
      <c r="D716" s="1">
        <v>0</v>
      </c>
      <c r="E716">
        <v>33</v>
      </c>
      <c r="F716" t="s">
        <v>46</v>
      </c>
      <c r="G716" t="s">
        <v>55</v>
      </c>
      <c r="H716" t="s">
        <v>68</v>
      </c>
      <c r="I716" t="s">
        <v>49</v>
      </c>
      <c r="J716" t="s">
        <v>57</v>
      </c>
      <c r="K716" t="s">
        <v>68</v>
      </c>
      <c r="L716" t="s">
        <v>49</v>
      </c>
      <c r="M716" t="s">
        <v>70</v>
      </c>
      <c r="O716" t="s">
        <v>11831</v>
      </c>
      <c r="P716" t="s">
        <v>350</v>
      </c>
      <c r="Q716" t="s">
        <v>70</v>
      </c>
      <c r="R716" t="s">
        <v>68</v>
      </c>
      <c r="S716" t="s">
        <v>49</v>
      </c>
      <c r="T716" t="s">
        <v>57</v>
      </c>
      <c r="U716" t="s">
        <v>20</v>
      </c>
      <c r="V716" t="s">
        <v>89</v>
      </c>
      <c r="W716" t="s">
        <v>42</v>
      </c>
      <c r="AM716" t="s">
        <v>43</v>
      </c>
    </row>
    <row r="717" spans="1:39" x14ac:dyDescent="0.25">
      <c r="A717">
        <v>4111</v>
      </c>
      <c r="B717" t="s">
        <v>9947</v>
      </c>
      <c r="C717" s="5">
        <v>43096</v>
      </c>
      <c r="D717" s="1">
        <v>0</v>
      </c>
      <c r="E717">
        <v>26</v>
      </c>
      <c r="F717" t="s">
        <v>46</v>
      </c>
      <c r="G717" t="s">
        <v>47</v>
      </c>
      <c r="H717" t="s">
        <v>208</v>
      </c>
      <c r="I717" t="s">
        <v>93</v>
      </c>
      <c r="J717" t="s">
        <v>57</v>
      </c>
      <c r="K717" t="s">
        <v>208</v>
      </c>
      <c r="L717" t="s">
        <v>93</v>
      </c>
      <c r="M717" t="s">
        <v>50</v>
      </c>
      <c r="O717" t="s">
        <v>11831</v>
      </c>
      <c r="P717" t="s">
        <v>350</v>
      </c>
      <c r="Q717" t="s">
        <v>411</v>
      </c>
      <c r="R717" t="s">
        <v>208</v>
      </c>
      <c r="S717" t="s">
        <v>93</v>
      </c>
      <c r="T717" t="s">
        <v>57</v>
      </c>
      <c r="U717" t="s">
        <v>11830</v>
      </c>
      <c r="V717" t="s">
        <v>9948</v>
      </c>
      <c r="Y717" t="s">
        <v>42</v>
      </c>
      <c r="AM717" t="s">
        <v>43</v>
      </c>
    </row>
    <row r="718" spans="1:39" x14ac:dyDescent="0.25">
      <c r="A718">
        <v>4112</v>
      </c>
      <c r="B718" t="s">
        <v>9949</v>
      </c>
      <c r="C718" s="5">
        <v>42961</v>
      </c>
      <c r="D718" s="1">
        <v>0</v>
      </c>
      <c r="E718">
        <v>43</v>
      </c>
      <c r="F718" t="s">
        <v>46</v>
      </c>
      <c r="G718" t="s">
        <v>55</v>
      </c>
      <c r="H718" t="s">
        <v>178</v>
      </c>
      <c r="I718" t="s">
        <v>82</v>
      </c>
      <c r="J718" t="s">
        <v>57</v>
      </c>
      <c r="K718" t="s">
        <v>178</v>
      </c>
      <c r="L718" t="s">
        <v>82</v>
      </c>
      <c r="M718" t="s">
        <v>70</v>
      </c>
      <c r="O718" t="s">
        <v>11829</v>
      </c>
      <c r="P718" t="s">
        <v>166</v>
      </c>
      <c r="Q718" t="s">
        <v>70</v>
      </c>
      <c r="R718" t="s">
        <v>178</v>
      </c>
      <c r="S718" t="s">
        <v>82</v>
      </c>
      <c r="T718" t="s">
        <v>57</v>
      </c>
      <c r="U718" t="s">
        <v>11830</v>
      </c>
      <c r="V718" t="s">
        <v>9951</v>
      </c>
      <c r="X718" t="s">
        <v>42</v>
      </c>
      <c r="Y718" t="s">
        <v>42</v>
      </c>
      <c r="AM718" t="s">
        <v>43</v>
      </c>
    </row>
    <row r="719" spans="1:39" x14ac:dyDescent="0.25">
      <c r="A719">
        <v>4121</v>
      </c>
      <c r="B719" t="s">
        <v>9965</v>
      </c>
      <c r="C719" s="5">
        <v>42834</v>
      </c>
      <c r="D719" s="1">
        <v>0</v>
      </c>
      <c r="E719">
        <v>22</v>
      </c>
      <c r="F719" t="s">
        <v>54</v>
      </c>
      <c r="G719" t="s">
        <v>55</v>
      </c>
      <c r="H719" t="s">
        <v>58</v>
      </c>
      <c r="I719" t="s">
        <v>49</v>
      </c>
      <c r="J719" t="s">
        <v>57</v>
      </c>
      <c r="K719" t="s">
        <v>58</v>
      </c>
      <c r="L719" t="s">
        <v>49</v>
      </c>
      <c r="M719" t="s">
        <v>70</v>
      </c>
      <c r="O719" t="s">
        <v>11829</v>
      </c>
      <c r="P719" t="s">
        <v>59</v>
      </c>
      <c r="Q719" t="s">
        <v>70</v>
      </c>
      <c r="R719" t="s">
        <v>58</v>
      </c>
      <c r="S719" t="s">
        <v>49</v>
      </c>
      <c r="T719" t="s">
        <v>57</v>
      </c>
      <c r="U719" t="s">
        <v>11830</v>
      </c>
      <c r="V719" t="s">
        <v>9966</v>
      </c>
      <c r="AE719" t="s">
        <v>42</v>
      </c>
      <c r="AF719" t="s">
        <v>42</v>
      </c>
      <c r="AM719" t="s">
        <v>43</v>
      </c>
    </row>
    <row r="720" spans="1:39" x14ac:dyDescent="0.25">
      <c r="A720">
        <v>4122</v>
      </c>
      <c r="B720" t="s">
        <v>9967</v>
      </c>
      <c r="C720" s="5">
        <v>43072</v>
      </c>
      <c r="D720" s="1">
        <v>0</v>
      </c>
      <c r="E720">
        <v>32</v>
      </c>
      <c r="F720" t="s">
        <v>46</v>
      </c>
      <c r="G720" t="s">
        <v>55</v>
      </c>
      <c r="H720" t="s">
        <v>1899</v>
      </c>
      <c r="I720" t="s">
        <v>82</v>
      </c>
      <c r="J720" t="s">
        <v>57</v>
      </c>
      <c r="K720" t="s">
        <v>1899</v>
      </c>
      <c r="L720" t="s">
        <v>82</v>
      </c>
      <c r="M720" t="s">
        <v>70</v>
      </c>
      <c r="O720" t="s">
        <v>11829</v>
      </c>
      <c r="P720" t="s">
        <v>166</v>
      </c>
      <c r="Q720" t="s">
        <v>70</v>
      </c>
      <c r="R720" t="s">
        <v>1899</v>
      </c>
      <c r="S720" t="s">
        <v>82</v>
      </c>
      <c r="T720" t="s">
        <v>57</v>
      </c>
      <c r="U720" t="s">
        <v>11830</v>
      </c>
      <c r="V720" t="s">
        <v>9968</v>
      </c>
      <c r="X720" t="s">
        <v>42</v>
      </c>
      <c r="AE720" t="s">
        <v>42</v>
      </c>
      <c r="AK720" t="s">
        <v>1324</v>
      </c>
      <c r="AM720" t="s">
        <v>43</v>
      </c>
    </row>
    <row r="721" spans="1:39" x14ac:dyDescent="0.25">
      <c r="A721">
        <v>4124</v>
      </c>
      <c r="B721" t="s">
        <v>9972</v>
      </c>
      <c r="C721" s="5">
        <v>42824</v>
      </c>
      <c r="D721" s="1">
        <v>0</v>
      </c>
      <c r="E721">
        <v>25</v>
      </c>
      <c r="F721" t="s">
        <v>46</v>
      </c>
      <c r="G721" t="s">
        <v>55</v>
      </c>
      <c r="H721" t="s">
        <v>361</v>
      </c>
      <c r="I721" t="s">
        <v>251</v>
      </c>
      <c r="J721" t="s">
        <v>57</v>
      </c>
      <c r="K721" t="s">
        <v>422</v>
      </c>
      <c r="L721" t="s">
        <v>82</v>
      </c>
      <c r="M721" t="s">
        <v>34</v>
      </c>
      <c r="N721" t="s">
        <v>1796</v>
      </c>
      <c r="O721" t="s">
        <v>11831</v>
      </c>
      <c r="P721" t="s">
        <v>170</v>
      </c>
      <c r="Q721" t="s">
        <v>1796</v>
      </c>
      <c r="R721" t="s">
        <v>422</v>
      </c>
      <c r="S721" t="s">
        <v>82</v>
      </c>
      <c r="T721" t="s">
        <v>57</v>
      </c>
      <c r="U721" t="s">
        <v>11830</v>
      </c>
      <c r="V721" t="s">
        <v>9973</v>
      </c>
      <c r="Y721" t="s">
        <v>42</v>
      </c>
      <c r="AE721" t="s">
        <v>42</v>
      </c>
      <c r="AM721" t="s">
        <v>43</v>
      </c>
    </row>
    <row r="722" spans="1:39" x14ac:dyDescent="0.25">
      <c r="A722">
        <v>4135</v>
      </c>
      <c r="B722" t="s">
        <v>9992</v>
      </c>
      <c r="C722" s="5">
        <v>42738</v>
      </c>
      <c r="D722" s="1">
        <v>0</v>
      </c>
      <c r="E722">
        <v>36</v>
      </c>
      <c r="F722" t="s">
        <v>46</v>
      </c>
      <c r="G722" t="s">
        <v>55</v>
      </c>
      <c r="H722" t="s">
        <v>165</v>
      </c>
      <c r="I722" t="s">
        <v>93</v>
      </c>
      <c r="J722" t="s">
        <v>57</v>
      </c>
      <c r="K722" t="s">
        <v>165</v>
      </c>
      <c r="L722" t="s">
        <v>93</v>
      </c>
      <c r="M722" t="s">
        <v>70</v>
      </c>
      <c r="O722" t="s">
        <v>11829</v>
      </c>
      <c r="P722" t="s">
        <v>59</v>
      </c>
      <c r="Q722" t="s">
        <v>70</v>
      </c>
      <c r="R722" t="s">
        <v>165</v>
      </c>
      <c r="S722" t="s">
        <v>93</v>
      </c>
      <c r="T722" t="s">
        <v>57</v>
      </c>
      <c r="U722" t="s">
        <v>11830</v>
      </c>
      <c r="V722" t="s">
        <v>9993</v>
      </c>
      <c r="AG722" t="s">
        <v>42</v>
      </c>
      <c r="AK722" t="s">
        <v>820</v>
      </c>
      <c r="AM722" t="s">
        <v>43</v>
      </c>
    </row>
    <row r="723" spans="1:39" x14ac:dyDescent="0.25">
      <c r="A723">
        <v>4143</v>
      </c>
      <c r="B723" t="s">
        <v>10010</v>
      </c>
      <c r="C723" s="5">
        <v>43045</v>
      </c>
      <c r="D723" s="1">
        <v>0</v>
      </c>
      <c r="E723">
        <v>31</v>
      </c>
      <c r="F723" t="s">
        <v>46</v>
      </c>
      <c r="G723" t="s">
        <v>55</v>
      </c>
      <c r="H723" t="s">
        <v>260</v>
      </c>
      <c r="I723" t="s">
        <v>49</v>
      </c>
      <c r="J723" t="s">
        <v>57</v>
      </c>
      <c r="K723" t="s">
        <v>260</v>
      </c>
      <c r="L723" t="s">
        <v>49</v>
      </c>
      <c r="M723" t="s">
        <v>70</v>
      </c>
      <c r="O723" t="s">
        <v>11833</v>
      </c>
      <c r="P723" t="s">
        <v>6589</v>
      </c>
      <c r="Q723" t="s">
        <v>70</v>
      </c>
      <c r="R723" t="s">
        <v>260</v>
      </c>
      <c r="S723" t="s">
        <v>49</v>
      </c>
      <c r="T723" t="s">
        <v>57</v>
      </c>
      <c r="U723" t="s">
        <v>11830</v>
      </c>
      <c r="V723" t="s">
        <v>2540</v>
      </c>
      <c r="Y723" t="s">
        <v>42</v>
      </c>
      <c r="AC723" t="s">
        <v>42</v>
      </c>
      <c r="AM723" t="s">
        <v>43</v>
      </c>
    </row>
    <row r="724" spans="1:39" x14ac:dyDescent="0.25">
      <c r="A724">
        <v>4150</v>
      </c>
      <c r="B724" t="s">
        <v>10027</v>
      </c>
      <c r="C724" s="5">
        <v>43093</v>
      </c>
      <c r="D724" s="1">
        <v>0</v>
      </c>
      <c r="E724">
        <v>50</v>
      </c>
      <c r="F724" t="s">
        <v>46</v>
      </c>
      <c r="G724" t="s">
        <v>47</v>
      </c>
      <c r="H724" t="s">
        <v>146</v>
      </c>
      <c r="I724" t="s">
        <v>49</v>
      </c>
      <c r="J724" t="s">
        <v>57</v>
      </c>
      <c r="K724" t="s">
        <v>146</v>
      </c>
      <c r="L724" t="s">
        <v>49</v>
      </c>
      <c r="M724" t="s">
        <v>50</v>
      </c>
      <c r="O724" t="s">
        <v>11829</v>
      </c>
      <c r="P724" t="s">
        <v>166</v>
      </c>
      <c r="Q724" t="s">
        <v>70</v>
      </c>
      <c r="R724" t="s">
        <v>146</v>
      </c>
      <c r="S724" t="s">
        <v>49</v>
      </c>
      <c r="T724" t="s">
        <v>57</v>
      </c>
      <c r="U724" t="s">
        <v>11830</v>
      </c>
      <c r="V724" t="s">
        <v>8845</v>
      </c>
      <c r="X724" t="s">
        <v>42</v>
      </c>
      <c r="Y724" t="s">
        <v>42</v>
      </c>
      <c r="AM724" t="s">
        <v>43</v>
      </c>
    </row>
    <row r="725" spans="1:39" x14ac:dyDescent="0.25">
      <c r="A725">
        <v>4154</v>
      </c>
      <c r="B725" t="s">
        <v>10033</v>
      </c>
      <c r="C725" s="5">
        <v>42936</v>
      </c>
      <c r="D725" s="1">
        <v>0</v>
      </c>
      <c r="E725">
        <v>31</v>
      </c>
      <c r="F725" t="s">
        <v>46</v>
      </c>
      <c r="G725" t="s">
        <v>47</v>
      </c>
      <c r="H725" t="s">
        <v>48</v>
      </c>
      <c r="I725" t="s">
        <v>49</v>
      </c>
      <c r="J725" t="s">
        <v>57</v>
      </c>
      <c r="K725" t="s">
        <v>48</v>
      </c>
      <c r="L725" t="s">
        <v>49</v>
      </c>
      <c r="M725" t="s">
        <v>34</v>
      </c>
      <c r="N725" t="s">
        <v>10034</v>
      </c>
      <c r="O725" t="s">
        <v>11829</v>
      </c>
      <c r="P725" t="s">
        <v>59</v>
      </c>
      <c r="Q725" t="s">
        <v>2475</v>
      </c>
      <c r="R725" t="s">
        <v>48</v>
      </c>
      <c r="S725" t="s">
        <v>49</v>
      </c>
      <c r="T725" t="s">
        <v>57</v>
      </c>
      <c r="U725" t="s">
        <v>11830</v>
      </c>
      <c r="V725" t="s">
        <v>897</v>
      </c>
      <c r="X725" t="s">
        <v>42</v>
      </c>
      <c r="Y725" t="s">
        <v>42</v>
      </c>
      <c r="AM725" t="s">
        <v>43</v>
      </c>
    </row>
    <row r="726" spans="1:39" x14ac:dyDescent="0.25">
      <c r="A726">
        <v>4160</v>
      </c>
      <c r="B726" t="s">
        <v>10045</v>
      </c>
      <c r="C726" s="5">
        <v>42988</v>
      </c>
      <c r="D726" s="1">
        <v>0</v>
      </c>
      <c r="E726">
        <v>29</v>
      </c>
      <c r="F726" t="s">
        <v>46</v>
      </c>
      <c r="G726" t="s">
        <v>106</v>
      </c>
      <c r="H726" t="s">
        <v>525</v>
      </c>
      <c r="I726" t="s">
        <v>93</v>
      </c>
      <c r="J726" t="s">
        <v>57</v>
      </c>
      <c r="K726" t="s">
        <v>525</v>
      </c>
      <c r="L726" t="s">
        <v>93</v>
      </c>
      <c r="M726" t="s">
        <v>70</v>
      </c>
      <c r="O726" t="s">
        <v>11829</v>
      </c>
      <c r="P726" t="s">
        <v>59</v>
      </c>
      <c r="Q726" t="s">
        <v>70</v>
      </c>
      <c r="R726" t="s">
        <v>525</v>
      </c>
      <c r="S726" t="s">
        <v>93</v>
      </c>
      <c r="T726" t="s">
        <v>57</v>
      </c>
      <c r="U726" t="s">
        <v>11830</v>
      </c>
      <c r="V726" t="s">
        <v>2276</v>
      </c>
      <c r="AC726" t="s">
        <v>42</v>
      </c>
      <c r="AF726" t="s">
        <v>42</v>
      </c>
      <c r="AM726" t="s">
        <v>43</v>
      </c>
    </row>
    <row r="727" spans="1:39" x14ac:dyDescent="0.25">
      <c r="A727">
        <v>4161</v>
      </c>
      <c r="B727" t="s">
        <v>10046</v>
      </c>
      <c r="C727" s="5">
        <v>42917</v>
      </c>
      <c r="D727" s="1">
        <v>0</v>
      </c>
      <c r="E727">
        <v>47</v>
      </c>
      <c r="F727" t="s">
        <v>46</v>
      </c>
      <c r="G727" t="s">
        <v>106</v>
      </c>
      <c r="H727" t="s">
        <v>146</v>
      </c>
      <c r="I727" t="s">
        <v>49</v>
      </c>
      <c r="J727" t="s">
        <v>57</v>
      </c>
      <c r="K727" t="s">
        <v>146</v>
      </c>
      <c r="L727" t="s">
        <v>49</v>
      </c>
      <c r="M727" t="s">
        <v>50</v>
      </c>
      <c r="O727" t="s">
        <v>11831</v>
      </c>
      <c r="P727" t="s">
        <v>102</v>
      </c>
      <c r="Q727" t="s">
        <v>70</v>
      </c>
      <c r="R727" t="s">
        <v>146</v>
      </c>
      <c r="S727" t="s">
        <v>49</v>
      </c>
      <c r="T727" t="s">
        <v>57</v>
      </c>
      <c r="U727" t="s">
        <v>11830</v>
      </c>
      <c r="V727" t="s">
        <v>10047</v>
      </c>
      <c r="AE727" t="s">
        <v>42</v>
      </c>
      <c r="AF727" t="s">
        <v>42</v>
      </c>
      <c r="AM727" t="s">
        <v>43</v>
      </c>
    </row>
    <row r="728" spans="1:39" x14ac:dyDescent="0.25">
      <c r="A728">
        <v>4162</v>
      </c>
      <c r="B728" t="s">
        <v>10048</v>
      </c>
      <c r="C728" s="5">
        <v>42876</v>
      </c>
      <c r="D728" s="1">
        <v>0</v>
      </c>
      <c r="E728">
        <v>38</v>
      </c>
      <c r="F728" t="s">
        <v>54</v>
      </c>
      <c r="G728" t="s">
        <v>55</v>
      </c>
      <c r="H728" t="s">
        <v>238</v>
      </c>
      <c r="I728" t="s">
        <v>93</v>
      </c>
      <c r="J728" t="s">
        <v>57</v>
      </c>
      <c r="K728" t="s">
        <v>238</v>
      </c>
      <c r="L728" t="s">
        <v>93</v>
      </c>
      <c r="M728" t="s">
        <v>50</v>
      </c>
      <c r="O728" t="s">
        <v>11829</v>
      </c>
      <c r="P728" t="s">
        <v>166</v>
      </c>
      <c r="Q728" t="s">
        <v>110</v>
      </c>
      <c r="R728" t="s">
        <v>238</v>
      </c>
      <c r="S728" t="s">
        <v>93</v>
      </c>
      <c r="T728" t="s">
        <v>57</v>
      </c>
      <c r="U728" t="s">
        <v>11830</v>
      </c>
      <c r="V728" t="s">
        <v>10049</v>
      </c>
      <c r="W728" t="s">
        <v>42</v>
      </c>
      <c r="AC728" t="s">
        <v>42</v>
      </c>
      <c r="AE728" t="s">
        <v>42</v>
      </c>
      <c r="AM728" t="s">
        <v>43</v>
      </c>
    </row>
    <row r="729" spans="1:39" x14ac:dyDescent="0.25">
      <c r="A729">
        <v>4171</v>
      </c>
      <c r="B729" t="s">
        <v>10065</v>
      </c>
      <c r="C729" s="5">
        <v>43034</v>
      </c>
      <c r="D729" s="1">
        <v>0</v>
      </c>
      <c r="E729">
        <v>31</v>
      </c>
      <c r="F729" t="s">
        <v>46</v>
      </c>
      <c r="G729" t="s">
        <v>55</v>
      </c>
      <c r="H729" t="s">
        <v>208</v>
      </c>
      <c r="I729" t="s">
        <v>93</v>
      </c>
      <c r="J729" t="s">
        <v>57</v>
      </c>
      <c r="K729" t="s">
        <v>208</v>
      </c>
      <c r="L729" t="s">
        <v>93</v>
      </c>
      <c r="M729" t="s">
        <v>70</v>
      </c>
      <c r="O729" t="s">
        <v>11831</v>
      </c>
      <c r="P729" t="s">
        <v>350</v>
      </c>
      <c r="Q729" t="s">
        <v>70</v>
      </c>
      <c r="R729" t="s">
        <v>208</v>
      </c>
      <c r="S729" t="s">
        <v>93</v>
      </c>
      <c r="T729" t="s">
        <v>57</v>
      </c>
      <c r="U729" t="s">
        <v>21</v>
      </c>
      <c r="V729" t="s">
        <v>994</v>
      </c>
      <c r="X729" t="s">
        <v>42</v>
      </c>
      <c r="AM729" t="s">
        <v>43</v>
      </c>
    </row>
    <row r="730" spans="1:39" x14ac:dyDescent="0.25">
      <c r="A730">
        <v>4173</v>
      </c>
      <c r="B730" t="s">
        <v>10068</v>
      </c>
      <c r="C730" s="5">
        <v>43036</v>
      </c>
      <c r="D730" s="1">
        <v>0</v>
      </c>
      <c r="E730">
        <v>31</v>
      </c>
      <c r="F730" t="s">
        <v>54</v>
      </c>
      <c r="G730" t="s">
        <v>55</v>
      </c>
      <c r="H730" t="s">
        <v>142</v>
      </c>
      <c r="I730" t="s">
        <v>142</v>
      </c>
      <c r="J730" t="s">
        <v>57</v>
      </c>
      <c r="K730" t="s">
        <v>267</v>
      </c>
      <c r="L730" t="s">
        <v>142</v>
      </c>
      <c r="M730" t="s">
        <v>50</v>
      </c>
      <c r="O730" t="s">
        <v>11829</v>
      </c>
      <c r="P730" t="s">
        <v>166</v>
      </c>
      <c r="Q730" t="s">
        <v>70</v>
      </c>
      <c r="R730" t="s">
        <v>142</v>
      </c>
      <c r="S730" t="s">
        <v>142</v>
      </c>
      <c r="T730" t="s">
        <v>57</v>
      </c>
      <c r="U730" t="s">
        <v>11830</v>
      </c>
      <c r="V730" t="s">
        <v>10069</v>
      </c>
      <c r="Y730" t="s">
        <v>42</v>
      </c>
      <c r="Z730" t="s">
        <v>42</v>
      </c>
      <c r="AA730" t="s">
        <v>42</v>
      </c>
      <c r="AM730" t="s">
        <v>43</v>
      </c>
    </row>
    <row r="731" spans="1:39" x14ac:dyDescent="0.25">
      <c r="A731">
        <v>4184</v>
      </c>
      <c r="B731" t="s">
        <v>10085</v>
      </c>
      <c r="C731" s="5">
        <v>43018</v>
      </c>
      <c r="D731" s="1">
        <v>0</v>
      </c>
      <c r="E731">
        <v>62</v>
      </c>
      <c r="F731" t="s">
        <v>46</v>
      </c>
      <c r="G731" t="s">
        <v>55</v>
      </c>
      <c r="H731" t="s">
        <v>48</v>
      </c>
      <c r="I731" t="s">
        <v>49</v>
      </c>
      <c r="J731" t="s">
        <v>57</v>
      </c>
      <c r="K731" t="s">
        <v>48</v>
      </c>
      <c r="L731" t="s">
        <v>49</v>
      </c>
      <c r="M731" t="s">
        <v>70</v>
      </c>
      <c r="O731" t="s">
        <v>11829</v>
      </c>
      <c r="P731" t="s">
        <v>166</v>
      </c>
      <c r="Q731" t="s">
        <v>70</v>
      </c>
      <c r="R731" t="s">
        <v>48</v>
      </c>
      <c r="S731" t="s">
        <v>49</v>
      </c>
      <c r="T731" t="s">
        <v>57</v>
      </c>
      <c r="U731" t="s">
        <v>11830</v>
      </c>
      <c r="V731" t="s">
        <v>1082</v>
      </c>
      <c r="Y731" t="s">
        <v>42</v>
      </c>
      <c r="AM731" t="s">
        <v>43</v>
      </c>
    </row>
    <row r="732" spans="1:39" x14ac:dyDescent="0.25">
      <c r="A732">
        <v>4201</v>
      </c>
      <c r="B732" t="s">
        <v>10111</v>
      </c>
      <c r="C732" s="5">
        <v>42882</v>
      </c>
      <c r="D732" s="1">
        <v>0</v>
      </c>
      <c r="E732">
        <v>21</v>
      </c>
      <c r="F732" t="s">
        <v>46</v>
      </c>
      <c r="G732" t="s">
        <v>55</v>
      </c>
      <c r="H732" t="s">
        <v>8406</v>
      </c>
      <c r="I732" t="s">
        <v>93</v>
      </c>
      <c r="J732" t="s">
        <v>57</v>
      </c>
      <c r="K732" t="s">
        <v>93</v>
      </c>
      <c r="L732" t="s">
        <v>93</v>
      </c>
      <c r="M732" t="s">
        <v>50</v>
      </c>
      <c r="O732" t="s">
        <v>11829</v>
      </c>
      <c r="P732" t="s">
        <v>59</v>
      </c>
      <c r="Q732" t="s">
        <v>70</v>
      </c>
      <c r="R732" t="s">
        <v>8406</v>
      </c>
      <c r="S732" t="s">
        <v>93</v>
      </c>
      <c r="T732" t="s">
        <v>57</v>
      </c>
      <c r="U732" t="s">
        <v>11830</v>
      </c>
      <c r="V732" t="s">
        <v>10112</v>
      </c>
      <c r="W732" t="s">
        <v>42</v>
      </c>
      <c r="X732" t="s">
        <v>42</v>
      </c>
      <c r="Y732" t="s">
        <v>42</v>
      </c>
      <c r="Z732" t="s">
        <v>42</v>
      </c>
      <c r="AM732" t="s">
        <v>43</v>
      </c>
    </row>
    <row r="733" spans="1:39" x14ac:dyDescent="0.25">
      <c r="A733">
        <v>4205</v>
      </c>
      <c r="B733" t="s">
        <v>10121</v>
      </c>
      <c r="C733" s="5">
        <v>42956</v>
      </c>
      <c r="D733" s="1">
        <v>0</v>
      </c>
      <c r="E733">
        <v>68</v>
      </c>
      <c r="F733" t="s">
        <v>46</v>
      </c>
      <c r="G733" t="s">
        <v>47</v>
      </c>
      <c r="H733" t="s">
        <v>82</v>
      </c>
      <c r="I733" t="s">
        <v>82</v>
      </c>
      <c r="J733" t="s">
        <v>57</v>
      </c>
      <c r="K733" t="s">
        <v>82</v>
      </c>
      <c r="L733" t="s">
        <v>82</v>
      </c>
      <c r="M733" t="s">
        <v>70</v>
      </c>
      <c r="O733" t="s">
        <v>11831</v>
      </c>
      <c r="P733" t="s">
        <v>350</v>
      </c>
      <c r="Q733" t="s">
        <v>70</v>
      </c>
      <c r="R733" t="s">
        <v>82</v>
      </c>
      <c r="S733" t="s">
        <v>82</v>
      </c>
      <c r="T733" t="s">
        <v>57</v>
      </c>
      <c r="U733" t="s">
        <v>21</v>
      </c>
      <c r="V733" t="s">
        <v>994</v>
      </c>
      <c r="X733" t="s">
        <v>42</v>
      </c>
      <c r="AM733" t="s">
        <v>43</v>
      </c>
    </row>
    <row r="734" spans="1:39" x14ac:dyDescent="0.25">
      <c r="A734">
        <v>4212</v>
      </c>
      <c r="B734" t="s">
        <v>10131</v>
      </c>
      <c r="C734" s="5">
        <v>43054</v>
      </c>
      <c r="D734" s="1">
        <v>0</v>
      </c>
      <c r="E734">
        <v>35</v>
      </c>
      <c r="F734" t="s">
        <v>54</v>
      </c>
      <c r="G734" t="s">
        <v>55</v>
      </c>
      <c r="H734" t="s">
        <v>165</v>
      </c>
      <c r="I734" t="s">
        <v>93</v>
      </c>
      <c r="J734" t="s">
        <v>57</v>
      </c>
      <c r="K734" t="s">
        <v>165</v>
      </c>
      <c r="L734" t="s">
        <v>93</v>
      </c>
      <c r="M734" t="s">
        <v>70</v>
      </c>
      <c r="O734" t="s">
        <v>11831</v>
      </c>
      <c r="P734" t="s">
        <v>350</v>
      </c>
      <c r="Q734" t="s">
        <v>70</v>
      </c>
      <c r="R734" t="s">
        <v>165</v>
      </c>
      <c r="S734" t="s">
        <v>93</v>
      </c>
      <c r="T734" t="s">
        <v>57</v>
      </c>
      <c r="U734" t="s">
        <v>11830</v>
      </c>
      <c r="V734" t="s">
        <v>247</v>
      </c>
      <c r="Y734" t="s">
        <v>42</v>
      </c>
      <c r="AM734" t="s">
        <v>43</v>
      </c>
    </row>
    <row r="735" spans="1:39" x14ac:dyDescent="0.25">
      <c r="A735">
        <v>4218</v>
      </c>
      <c r="B735" t="s">
        <v>10141</v>
      </c>
      <c r="C735" s="5">
        <v>43099</v>
      </c>
      <c r="D735" s="1">
        <v>0</v>
      </c>
      <c r="E735">
        <v>68</v>
      </c>
      <c r="F735" t="s">
        <v>54</v>
      </c>
      <c r="G735" t="s">
        <v>55</v>
      </c>
      <c r="H735" t="s">
        <v>81</v>
      </c>
      <c r="I735" t="s">
        <v>82</v>
      </c>
      <c r="J735" t="s">
        <v>57</v>
      </c>
      <c r="K735" t="s">
        <v>81</v>
      </c>
      <c r="L735" t="s">
        <v>82</v>
      </c>
      <c r="M735" t="s">
        <v>34</v>
      </c>
      <c r="N735" t="s">
        <v>4690</v>
      </c>
      <c r="O735" t="s">
        <v>11829</v>
      </c>
      <c r="P735" t="s">
        <v>59</v>
      </c>
      <c r="Q735" t="s">
        <v>70</v>
      </c>
      <c r="R735" t="s">
        <v>81</v>
      </c>
      <c r="S735" t="s">
        <v>82</v>
      </c>
      <c r="T735" t="s">
        <v>57</v>
      </c>
      <c r="U735" t="s">
        <v>11830</v>
      </c>
      <c r="V735" t="s">
        <v>3355</v>
      </c>
      <c r="W735" t="s">
        <v>42</v>
      </c>
      <c r="Y735" t="s">
        <v>42</v>
      </c>
      <c r="AH735" t="s">
        <v>42</v>
      </c>
      <c r="AM735" t="s">
        <v>43</v>
      </c>
    </row>
    <row r="736" spans="1:39" x14ac:dyDescent="0.25">
      <c r="A736">
        <v>4229</v>
      </c>
      <c r="B736" t="s">
        <v>10170</v>
      </c>
      <c r="C736" s="5">
        <v>42850</v>
      </c>
      <c r="D736" s="1">
        <v>0</v>
      </c>
      <c r="E736">
        <v>31</v>
      </c>
      <c r="F736" t="s">
        <v>46</v>
      </c>
      <c r="G736" t="s">
        <v>55</v>
      </c>
      <c r="H736" t="s">
        <v>87</v>
      </c>
      <c r="I736" t="s">
        <v>82</v>
      </c>
      <c r="J736" t="s">
        <v>57</v>
      </c>
      <c r="K736" t="s">
        <v>82</v>
      </c>
      <c r="L736" t="s">
        <v>82</v>
      </c>
      <c r="M736" t="s">
        <v>50</v>
      </c>
      <c r="O736" t="s">
        <v>11829</v>
      </c>
      <c r="P736" t="s">
        <v>59</v>
      </c>
      <c r="Q736" t="s">
        <v>70</v>
      </c>
      <c r="R736" t="s">
        <v>87</v>
      </c>
      <c r="S736" t="s">
        <v>82</v>
      </c>
      <c r="T736" t="s">
        <v>57</v>
      </c>
      <c r="U736" t="s">
        <v>11830</v>
      </c>
      <c r="V736" t="s">
        <v>10171</v>
      </c>
      <c r="W736" t="s">
        <v>42</v>
      </c>
      <c r="Y736" t="s">
        <v>42</v>
      </c>
      <c r="AM736" t="s">
        <v>43</v>
      </c>
    </row>
    <row r="737" spans="1:39" x14ac:dyDescent="0.25">
      <c r="A737">
        <v>4237</v>
      </c>
      <c r="B737" t="s">
        <v>10188</v>
      </c>
      <c r="C737" s="5">
        <v>42829</v>
      </c>
      <c r="D737" s="1">
        <v>0</v>
      </c>
      <c r="E737">
        <v>53</v>
      </c>
      <c r="F737" t="s">
        <v>46</v>
      </c>
      <c r="G737" t="s">
        <v>55</v>
      </c>
      <c r="H737" t="s">
        <v>178</v>
      </c>
      <c r="I737" t="s">
        <v>82</v>
      </c>
      <c r="J737" t="s">
        <v>57</v>
      </c>
      <c r="K737" t="s">
        <v>178</v>
      </c>
      <c r="L737" t="s">
        <v>82</v>
      </c>
      <c r="M737" t="s">
        <v>70</v>
      </c>
      <c r="O737" t="s">
        <v>11833</v>
      </c>
      <c r="P737" t="s">
        <v>3491</v>
      </c>
      <c r="Q737" t="s">
        <v>70</v>
      </c>
      <c r="R737" t="s">
        <v>178</v>
      </c>
      <c r="S737" t="s">
        <v>82</v>
      </c>
      <c r="T737" t="s">
        <v>57</v>
      </c>
      <c r="U737" t="s">
        <v>11830</v>
      </c>
      <c r="V737" t="s">
        <v>10189</v>
      </c>
      <c r="AA737" t="s">
        <v>42</v>
      </c>
      <c r="AC737" t="s">
        <v>42</v>
      </c>
      <c r="AH737" t="s">
        <v>42</v>
      </c>
      <c r="AM737" t="s">
        <v>43</v>
      </c>
    </row>
    <row r="738" spans="1:39" x14ac:dyDescent="0.25">
      <c r="A738">
        <v>4238</v>
      </c>
      <c r="B738" t="s">
        <v>10190</v>
      </c>
      <c r="C738" s="5">
        <v>42843</v>
      </c>
      <c r="D738" s="1">
        <v>0</v>
      </c>
      <c r="E738">
        <v>29</v>
      </c>
      <c r="F738" t="s">
        <v>46</v>
      </c>
      <c r="G738" t="s">
        <v>55</v>
      </c>
      <c r="H738" t="s">
        <v>615</v>
      </c>
      <c r="I738" t="s">
        <v>101</v>
      </c>
      <c r="J738" t="s">
        <v>57</v>
      </c>
      <c r="K738" t="s">
        <v>615</v>
      </c>
      <c r="L738" t="s">
        <v>101</v>
      </c>
      <c r="M738" t="s">
        <v>70</v>
      </c>
      <c r="O738" t="s">
        <v>11831</v>
      </c>
      <c r="P738" t="s">
        <v>170</v>
      </c>
      <c r="Q738" t="s">
        <v>70</v>
      </c>
      <c r="R738" t="s">
        <v>615</v>
      </c>
      <c r="S738" t="s">
        <v>101</v>
      </c>
      <c r="T738" t="s">
        <v>57</v>
      </c>
      <c r="U738" t="s">
        <v>11830</v>
      </c>
      <c r="V738" t="s">
        <v>10192</v>
      </c>
      <c r="Y738" t="s">
        <v>42</v>
      </c>
      <c r="AE738" t="s">
        <v>42</v>
      </c>
      <c r="AM738" t="s">
        <v>43</v>
      </c>
    </row>
    <row r="739" spans="1:39" x14ac:dyDescent="0.25">
      <c r="A739">
        <v>4241</v>
      </c>
      <c r="B739" t="s">
        <v>10198</v>
      </c>
      <c r="C739" s="5">
        <v>42792</v>
      </c>
      <c r="D739" s="1">
        <v>0</v>
      </c>
      <c r="E739">
        <v>49</v>
      </c>
      <c r="F739" t="s">
        <v>46</v>
      </c>
      <c r="G739" t="s">
        <v>106</v>
      </c>
      <c r="H739" t="s">
        <v>82</v>
      </c>
      <c r="I739" t="s">
        <v>82</v>
      </c>
      <c r="J739" t="s">
        <v>57</v>
      </c>
      <c r="K739" t="s">
        <v>82</v>
      </c>
      <c r="L739" t="s">
        <v>82</v>
      </c>
      <c r="M739" t="s">
        <v>70</v>
      </c>
      <c r="O739" t="s">
        <v>11829</v>
      </c>
      <c r="P739" t="s">
        <v>456</v>
      </c>
      <c r="Q739" t="s">
        <v>70</v>
      </c>
      <c r="R739" t="s">
        <v>82</v>
      </c>
      <c r="S739" t="s">
        <v>82</v>
      </c>
      <c r="T739" t="s">
        <v>57</v>
      </c>
      <c r="U739" t="s">
        <v>11830</v>
      </c>
      <c r="V739" t="s">
        <v>10199</v>
      </c>
      <c r="W739" t="s">
        <v>42</v>
      </c>
      <c r="X739" t="s">
        <v>42</v>
      </c>
      <c r="AM739" t="s">
        <v>43</v>
      </c>
    </row>
    <row r="740" spans="1:39" x14ac:dyDescent="0.25">
      <c r="A740">
        <v>4243</v>
      </c>
      <c r="B740" t="s">
        <v>10201</v>
      </c>
      <c r="C740" s="5">
        <v>43087</v>
      </c>
      <c r="D740" s="1">
        <v>0</v>
      </c>
      <c r="E740">
        <v>52</v>
      </c>
      <c r="F740" t="s">
        <v>46</v>
      </c>
      <c r="G740" t="s">
        <v>55</v>
      </c>
      <c r="H740" t="s">
        <v>503</v>
      </c>
      <c r="I740" t="s">
        <v>82</v>
      </c>
      <c r="J740" t="s">
        <v>57</v>
      </c>
      <c r="K740" t="s">
        <v>503</v>
      </c>
      <c r="L740" t="s">
        <v>82</v>
      </c>
      <c r="M740" t="s">
        <v>70</v>
      </c>
      <c r="O740" t="s">
        <v>11829</v>
      </c>
      <c r="P740" t="s">
        <v>166</v>
      </c>
      <c r="Q740" t="s">
        <v>70</v>
      </c>
      <c r="R740" t="s">
        <v>503</v>
      </c>
      <c r="S740" t="s">
        <v>82</v>
      </c>
      <c r="T740" t="s">
        <v>57</v>
      </c>
      <c r="U740" t="s">
        <v>11830</v>
      </c>
      <c r="V740" t="s">
        <v>10202</v>
      </c>
      <c r="Y740" t="s">
        <v>42</v>
      </c>
      <c r="Z740" t="s">
        <v>42</v>
      </c>
      <c r="AC740" t="s">
        <v>42</v>
      </c>
      <c r="AM740" t="s">
        <v>43</v>
      </c>
    </row>
    <row r="741" spans="1:39" x14ac:dyDescent="0.25">
      <c r="A741">
        <v>4250</v>
      </c>
      <c r="B741" t="s">
        <v>10213</v>
      </c>
      <c r="C741" s="5">
        <v>42753</v>
      </c>
      <c r="D741" s="1">
        <v>0</v>
      </c>
      <c r="E741">
        <v>35</v>
      </c>
      <c r="F741" t="s">
        <v>46</v>
      </c>
      <c r="G741" t="s">
        <v>55</v>
      </c>
      <c r="H741" t="s">
        <v>150</v>
      </c>
      <c r="I741" t="s">
        <v>93</v>
      </c>
      <c r="J741" t="s">
        <v>57</v>
      </c>
      <c r="K741" t="s">
        <v>150</v>
      </c>
      <c r="L741" t="s">
        <v>93</v>
      </c>
      <c r="M741" t="s">
        <v>70</v>
      </c>
      <c r="O741" t="s">
        <v>11831</v>
      </c>
      <c r="P741" t="s">
        <v>7123</v>
      </c>
      <c r="Q741" t="s">
        <v>70</v>
      </c>
      <c r="R741" t="s">
        <v>150</v>
      </c>
      <c r="S741" t="s">
        <v>93</v>
      </c>
      <c r="T741" t="s">
        <v>57</v>
      </c>
      <c r="U741" t="s">
        <v>11830</v>
      </c>
      <c r="V741" t="s">
        <v>10214</v>
      </c>
      <c r="AE741" t="s">
        <v>42</v>
      </c>
      <c r="AM741" t="s">
        <v>43</v>
      </c>
    </row>
    <row r="742" spans="1:39" x14ac:dyDescent="0.25">
      <c r="A742">
        <v>4252</v>
      </c>
      <c r="B742" t="s">
        <v>10218</v>
      </c>
      <c r="C742" s="5">
        <v>43067</v>
      </c>
      <c r="D742" s="1">
        <v>0</v>
      </c>
      <c r="E742">
        <v>56</v>
      </c>
      <c r="F742" t="s">
        <v>54</v>
      </c>
      <c r="G742" t="s">
        <v>47</v>
      </c>
      <c r="H742" t="s">
        <v>165</v>
      </c>
      <c r="I742" t="s">
        <v>93</v>
      </c>
      <c r="J742" t="s">
        <v>57</v>
      </c>
      <c r="K742" t="s">
        <v>165</v>
      </c>
      <c r="L742" t="s">
        <v>93</v>
      </c>
      <c r="M742" t="s">
        <v>70</v>
      </c>
      <c r="O742" t="s">
        <v>11831</v>
      </c>
      <c r="P742" t="s">
        <v>170</v>
      </c>
      <c r="Q742" t="s">
        <v>70</v>
      </c>
      <c r="R742" t="s">
        <v>165</v>
      </c>
      <c r="S742" t="s">
        <v>93</v>
      </c>
      <c r="T742" t="s">
        <v>57</v>
      </c>
      <c r="U742" t="s">
        <v>11830</v>
      </c>
      <c r="V742" t="s">
        <v>10219</v>
      </c>
      <c r="X742" t="s">
        <v>42</v>
      </c>
      <c r="AA742" t="s">
        <v>42</v>
      </c>
      <c r="AD742" t="s">
        <v>42</v>
      </c>
      <c r="AE742" t="s">
        <v>42</v>
      </c>
      <c r="AM742" t="s">
        <v>43</v>
      </c>
    </row>
    <row r="743" spans="1:39" x14ac:dyDescent="0.25">
      <c r="A743">
        <v>4254</v>
      </c>
      <c r="B743" t="s">
        <v>10221</v>
      </c>
      <c r="C743" s="5">
        <v>42967</v>
      </c>
      <c r="D743" s="1">
        <v>0</v>
      </c>
      <c r="E743">
        <v>35</v>
      </c>
      <c r="F743" t="s">
        <v>46</v>
      </c>
      <c r="G743" t="s">
        <v>55</v>
      </c>
      <c r="H743" t="s">
        <v>107</v>
      </c>
      <c r="I743" t="s">
        <v>49</v>
      </c>
      <c r="J743" t="s">
        <v>57</v>
      </c>
      <c r="K743" t="s">
        <v>146</v>
      </c>
      <c r="L743" t="s">
        <v>49</v>
      </c>
      <c r="M743" t="s">
        <v>50</v>
      </c>
      <c r="O743" t="s">
        <v>11833</v>
      </c>
      <c r="P743" t="s">
        <v>10222</v>
      </c>
      <c r="Q743" t="s">
        <v>70</v>
      </c>
      <c r="R743" t="s">
        <v>107</v>
      </c>
      <c r="S743" t="s">
        <v>49</v>
      </c>
      <c r="T743" t="s">
        <v>57</v>
      </c>
      <c r="U743" t="s">
        <v>11830</v>
      </c>
      <c r="V743" t="s">
        <v>10223</v>
      </c>
      <c r="Y743" t="s">
        <v>42</v>
      </c>
      <c r="Z743" t="s">
        <v>42</v>
      </c>
      <c r="AA743" t="s">
        <v>42</v>
      </c>
      <c r="AC743" t="s">
        <v>42</v>
      </c>
      <c r="AD743" t="s">
        <v>42</v>
      </c>
      <c r="AM743" t="s">
        <v>43</v>
      </c>
    </row>
    <row r="744" spans="1:39" x14ac:dyDescent="0.25">
      <c r="A744">
        <v>4257</v>
      </c>
      <c r="B744" t="s">
        <v>10230</v>
      </c>
      <c r="C744" s="5">
        <v>42926</v>
      </c>
      <c r="D744" s="1">
        <v>0</v>
      </c>
      <c r="E744">
        <v>19</v>
      </c>
      <c r="F744" t="s">
        <v>46</v>
      </c>
      <c r="G744" t="s">
        <v>106</v>
      </c>
      <c r="H744" t="s">
        <v>81</v>
      </c>
      <c r="I744" t="s">
        <v>82</v>
      </c>
      <c r="J744" t="s">
        <v>57</v>
      </c>
      <c r="K744" t="s">
        <v>81</v>
      </c>
      <c r="L744" t="s">
        <v>82</v>
      </c>
      <c r="M744" t="s">
        <v>70</v>
      </c>
      <c r="O744" t="s">
        <v>11829</v>
      </c>
      <c r="P744" t="s">
        <v>59</v>
      </c>
      <c r="Q744" t="s">
        <v>70</v>
      </c>
      <c r="R744" t="s">
        <v>81</v>
      </c>
      <c r="S744" t="s">
        <v>82</v>
      </c>
      <c r="T744" t="s">
        <v>57</v>
      </c>
      <c r="U744" t="s">
        <v>11830</v>
      </c>
      <c r="V744" t="s">
        <v>10231</v>
      </c>
      <c r="Y744" t="s">
        <v>42</v>
      </c>
      <c r="Z744" t="s">
        <v>42</v>
      </c>
      <c r="AE744" t="s">
        <v>42</v>
      </c>
      <c r="AM744" t="s">
        <v>43</v>
      </c>
    </row>
    <row r="745" spans="1:39" x14ac:dyDescent="0.25">
      <c r="A745">
        <v>4264</v>
      </c>
      <c r="B745" t="s">
        <v>10243</v>
      </c>
      <c r="C745" s="5">
        <v>42906</v>
      </c>
      <c r="D745" s="1">
        <v>0</v>
      </c>
      <c r="E745">
        <v>41</v>
      </c>
      <c r="F745" t="s">
        <v>46</v>
      </c>
      <c r="G745" t="s">
        <v>106</v>
      </c>
      <c r="H745" t="s">
        <v>82</v>
      </c>
      <c r="I745" t="s">
        <v>82</v>
      </c>
      <c r="J745" t="s">
        <v>57</v>
      </c>
      <c r="K745" t="s">
        <v>82</v>
      </c>
      <c r="L745" t="s">
        <v>82</v>
      </c>
      <c r="M745" t="s">
        <v>70</v>
      </c>
      <c r="O745" t="s">
        <v>11829</v>
      </c>
      <c r="P745" t="s">
        <v>612</v>
      </c>
      <c r="Q745" t="s">
        <v>70</v>
      </c>
      <c r="R745" t="s">
        <v>82</v>
      </c>
      <c r="S745" t="s">
        <v>82</v>
      </c>
      <c r="T745" t="s">
        <v>57</v>
      </c>
      <c r="U745" t="s">
        <v>11830</v>
      </c>
      <c r="V745" t="s">
        <v>1082</v>
      </c>
      <c r="Y745" t="s">
        <v>42</v>
      </c>
      <c r="AM745" t="s">
        <v>43</v>
      </c>
    </row>
    <row r="746" spans="1:39" x14ac:dyDescent="0.25">
      <c r="A746">
        <v>4266</v>
      </c>
      <c r="B746" t="s">
        <v>10246</v>
      </c>
      <c r="C746" s="5">
        <v>42797</v>
      </c>
      <c r="D746" s="1">
        <v>0</v>
      </c>
      <c r="E746">
        <v>54</v>
      </c>
      <c r="F746" t="s">
        <v>46</v>
      </c>
      <c r="G746" t="s">
        <v>55</v>
      </c>
      <c r="H746" t="s">
        <v>1049</v>
      </c>
      <c r="I746" t="s">
        <v>142</v>
      </c>
      <c r="J746" t="s">
        <v>57</v>
      </c>
      <c r="K746" t="s">
        <v>1049</v>
      </c>
      <c r="L746" t="s">
        <v>142</v>
      </c>
      <c r="M746" t="s">
        <v>70</v>
      </c>
      <c r="O746" t="s">
        <v>11829</v>
      </c>
      <c r="P746" t="s">
        <v>59</v>
      </c>
      <c r="Q746" t="s">
        <v>70</v>
      </c>
      <c r="R746" t="s">
        <v>1049</v>
      </c>
      <c r="S746" t="s">
        <v>142</v>
      </c>
      <c r="T746" t="s">
        <v>57</v>
      </c>
      <c r="U746" t="s">
        <v>11830</v>
      </c>
      <c r="V746" t="s">
        <v>10247</v>
      </c>
      <c r="W746" t="s">
        <v>42</v>
      </c>
      <c r="Y746" t="s">
        <v>42</v>
      </c>
      <c r="AA746" t="s">
        <v>42</v>
      </c>
      <c r="AE746" t="s">
        <v>42</v>
      </c>
      <c r="AM746" t="s">
        <v>43</v>
      </c>
    </row>
    <row r="747" spans="1:39" x14ac:dyDescent="0.25">
      <c r="A747">
        <v>4269</v>
      </c>
      <c r="B747" t="s">
        <v>10252</v>
      </c>
      <c r="C747" s="5">
        <v>42887</v>
      </c>
      <c r="D747" s="1">
        <v>0</v>
      </c>
      <c r="E747">
        <v>53</v>
      </c>
      <c r="F747" t="s">
        <v>54</v>
      </c>
      <c r="G747" t="s">
        <v>55</v>
      </c>
      <c r="H747" t="s">
        <v>503</v>
      </c>
      <c r="I747" t="s">
        <v>82</v>
      </c>
      <c r="J747" t="s">
        <v>57</v>
      </c>
      <c r="K747" t="s">
        <v>503</v>
      </c>
      <c r="L747" t="s">
        <v>82</v>
      </c>
      <c r="M747" t="s">
        <v>70</v>
      </c>
      <c r="O747" t="s">
        <v>11829</v>
      </c>
      <c r="P747" t="s">
        <v>59</v>
      </c>
      <c r="Q747" t="s">
        <v>70</v>
      </c>
      <c r="R747" t="s">
        <v>503</v>
      </c>
      <c r="S747" t="s">
        <v>82</v>
      </c>
      <c r="T747" t="s">
        <v>57</v>
      </c>
      <c r="U747" t="s">
        <v>11830</v>
      </c>
      <c r="V747" t="s">
        <v>10253</v>
      </c>
      <c r="W747" t="s">
        <v>42</v>
      </c>
      <c r="Y747" t="s">
        <v>42</v>
      </c>
      <c r="AF747" t="s">
        <v>42</v>
      </c>
      <c r="AM747" t="s">
        <v>43</v>
      </c>
    </row>
    <row r="748" spans="1:39" x14ac:dyDescent="0.25">
      <c r="A748">
        <v>4276</v>
      </c>
      <c r="B748" t="s">
        <v>10267</v>
      </c>
      <c r="C748" s="5">
        <v>43073</v>
      </c>
      <c r="D748" s="1">
        <v>0</v>
      </c>
      <c r="E748">
        <v>66</v>
      </c>
      <c r="F748" t="s">
        <v>46</v>
      </c>
      <c r="G748" t="s">
        <v>106</v>
      </c>
      <c r="H748" t="s">
        <v>178</v>
      </c>
      <c r="I748" t="s">
        <v>82</v>
      </c>
      <c r="J748" t="s">
        <v>57</v>
      </c>
      <c r="K748" t="s">
        <v>178</v>
      </c>
      <c r="L748" t="s">
        <v>82</v>
      </c>
      <c r="M748" t="s">
        <v>70</v>
      </c>
      <c r="O748" t="s">
        <v>11831</v>
      </c>
      <c r="P748" t="s">
        <v>170</v>
      </c>
      <c r="Q748" t="s">
        <v>70</v>
      </c>
      <c r="R748" t="s">
        <v>178</v>
      </c>
      <c r="S748" t="s">
        <v>82</v>
      </c>
      <c r="T748" t="s">
        <v>57</v>
      </c>
      <c r="U748" t="s">
        <v>11830</v>
      </c>
      <c r="V748" t="s">
        <v>10268</v>
      </c>
      <c r="AA748" t="s">
        <v>42</v>
      </c>
      <c r="AC748" t="s">
        <v>42</v>
      </c>
      <c r="AL748" t="s">
        <v>42</v>
      </c>
      <c r="AM748" t="s">
        <v>43</v>
      </c>
    </row>
    <row r="749" spans="1:39" x14ac:dyDescent="0.25">
      <c r="A749">
        <v>4278</v>
      </c>
      <c r="B749" t="s">
        <v>10271</v>
      </c>
      <c r="C749" s="5">
        <v>42892</v>
      </c>
      <c r="D749" s="1">
        <v>0</v>
      </c>
      <c r="E749">
        <v>61</v>
      </c>
      <c r="F749" t="s">
        <v>46</v>
      </c>
      <c r="G749" t="s">
        <v>55</v>
      </c>
      <c r="H749" t="s">
        <v>624</v>
      </c>
      <c r="I749" t="s">
        <v>93</v>
      </c>
      <c r="J749" t="s">
        <v>57</v>
      </c>
      <c r="K749" t="s">
        <v>624</v>
      </c>
      <c r="L749" t="s">
        <v>93</v>
      </c>
      <c r="M749" t="s">
        <v>70</v>
      </c>
      <c r="O749" t="s">
        <v>11831</v>
      </c>
      <c r="P749" t="s">
        <v>10272</v>
      </c>
      <c r="Q749" t="s">
        <v>70</v>
      </c>
      <c r="R749" t="s">
        <v>624</v>
      </c>
      <c r="S749" t="s">
        <v>93</v>
      </c>
      <c r="T749" t="s">
        <v>57</v>
      </c>
      <c r="U749" t="s">
        <v>24</v>
      </c>
      <c r="V749" t="s">
        <v>2204</v>
      </c>
      <c r="AA749" t="s">
        <v>42</v>
      </c>
      <c r="AM749" t="s">
        <v>43</v>
      </c>
    </row>
    <row r="750" spans="1:39" x14ac:dyDescent="0.25">
      <c r="A750">
        <v>4284</v>
      </c>
      <c r="B750" t="s">
        <v>10282</v>
      </c>
      <c r="C750" s="5">
        <v>43016</v>
      </c>
      <c r="D750" s="1">
        <v>0</v>
      </c>
      <c r="E750">
        <v>27</v>
      </c>
      <c r="F750" t="s">
        <v>54</v>
      </c>
      <c r="G750" t="s">
        <v>55</v>
      </c>
      <c r="H750" t="s">
        <v>520</v>
      </c>
      <c r="I750" t="s">
        <v>82</v>
      </c>
      <c r="J750" t="s">
        <v>57</v>
      </c>
      <c r="K750" t="s">
        <v>520</v>
      </c>
      <c r="L750" t="s">
        <v>82</v>
      </c>
      <c r="M750" t="s">
        <v>70</v>
      </c>
      <c r="O750" t="s">
        <v>11829</v>
      </c>
      <c r="P750" t="s">
        <v>59</v>
      </c>
      <c r="Q750" t="s">
        <v>70</v>
      </c>
      <c r="R750" t="s">
        <v>520</v>
      </c>
      <c r="S750" t="s">
        <v>82</v>
      </c>
      <c r="T750" t="s">
        <v>57</v>
      </c>
      <c r="U750" t="s">
        <v>11830</v>
      </c>
      <c r="V750" t="s">
        <v>10283</v>
      </c>
      <c r="X750" t="s">
        <v>42</v>
      </c>
      <c r="Y750" t="s">
        <v>42</v>
      </c>
      <c r="AE750" t="s">
        <v>42</v>
      </c>
      <c r="AM750" t="s">
        <v>43</v>
      </c>
    </row>
    <row r="751" spans="1:39" x14ac:dyDescent="0.25">
      <c r="A751">
        <v>4286</v>
      </c>
      <c r="B751" t="s">
        <v>10286</v>
      </c>
      <c r="C751" s="5">
        <v>42827</v>
      </c>
      <c r="D751" s="1">
        <v>0</v>
      </c>
      <c r="E751">
        <v>23</v>
      </c>
      <c r="F751" t="s">
        <v>54</v>
      </c>
      <c r="G751" t="s">
        <v>55</v>
      </c>
      <c r="H751" t="s">
        <v>150</v>
      </c>
      <c r="I751" t="s">
        <v>93</v>
      </c>
      <c r="J751" t="s">
        <v>57</v>
      </c>
      <c r="K751" t="s">
        <v>150</v>
      </c>
      <c r="L751" t="s">
        <v>93</v>
      </c>
      <c r="M751" t="s">
        <v>70</v>
      </c>
      <c r="O751" t="s">
        <v>11829</v>
      </c>
      <c r="P751" t="s">
        <v>59</v>
      </c>
      <c r="Q751" t="s">
        <v>70</v>
      </c>
      <c r="R751" t="s">
        <v>150</v>
      </c>
      <c r="S751" t="s">
        <v>93</v>
      </c>
      <c r="T751" t="s">
        <v>57</v>
      </c>
      <c r="U751" t="s">
        <v>11830</v>
      </c>
      <c r="V751" t="s">
        <v>5445</v>
      </c>
      <c r="Y751" t="s">
        <v>42</v>
      </c>
      <c r="AM751" t="s">
        <v>43</v>
      </c>
    </row>
    <row r="752" spans="1:39" x14ac:dyDescent="0.25">
      <c r="A752">
        <v>4288</v>
      </c>
      <c r="B752" t="s">
        <v>10289</v>
      </c>
      <c r="C752" s="5">
        <v>42766</v>
      </c>
      <c r="D752" s="1">
        <v>0</v>
      </c>
      <c r="E752">
        <v>33</v>
      </c>
      <c r="F752" t="s">
        <v>46</v>
      </c>
      <c r="G752" t="s">
        <v>55</v>
      </c>
      <c r="H752" t="s">
        <v>245</v>
      </c>
      <c r="I752" t="s">
        <v>93</v>
      </c>
      <c r="J752" t="s">
        <v>57</v>
      </c>
      <c r="K752" t="s">
        <v>93</v>
      </c>
      <c r="L752" t="s">
        <v>93</v>
      </c>
      <c r="M752" t="s">
        <v>50</v>
      </c>
      <c r="O752" t="s">
        <v>11829</v>
      </c>
      <c r="P752" t="s">
        <v>59</v>
      </c>
      <c r="Q752" t="s">
        <v>34</v>
      </c>
      <c r="R752" t="s">
        <v>245</v>
      </c>
      <c r="S752" t="s">
        <v>93</v>
      </c>
      <c r="T752" t="s">
        <v>57</v>
      </c>
      <c r="U752" t="s">
        <v>11830</v>
      </c>
      <c r="V752" t="s">
        <v>10290</v>
      </c>
      <c r="W752" t="s">
        <v>42</v>
      </c>
      <c r="AE752" t="s">
        <v>42</v>
      </c>
      <c r="AM752" t="s">
        <v>43</v>
      </c>
    </row>
    <row r="753" spans="1:39" x14ac:dyDescent="0.25">
      <c r="A753">
        <v>4292</v>
      </c>
      <c r="B753" t="s">
        <v>10298</v>
      </c>
      <c r="C753" s="5">
        <v>42843</v>
      </c>
      <c r="D753" s="1">
        <v>0</v>
      </c>
      <c r="E753">
        <v>45</v>
      </c>
      <c r="F753" t="s">
        <v>46</v>
      </c>
      <c r="G753" t="s">
        <v>55</v>
      </c>
      <c r="H753" t="s">
        <v>628</v>
      </c>
      <c r="I753" t="s">
        <v>49</v>
      </c>
      <c r="J753" t="s">
        <v>57</v>
      </c>
      <c r="K753" t="s">
        <v>628</v>
      </c>
      <c r="L753" t="s">
        <v>49</v>
      </c>
      <c r="M753" t="s">
        <v>70</v>
      </c>
      <c r="O753" t="s">
        <v>11831</v>
      </c>
      <c r="P753" t="s">
        <v>170</v>
      </c>
      <c r="Q753" t="s">
        <v>70</v>
      </c>
      <c r="R753" t="s">
        <v>628</v>
      </c>
      <c r="S753" t="s">
        <v>49</v>
      </c>
      <c r="T753" t="s">
        <v>57</v>
      </c>
      <c r="U753" t="s">
        <v>11830</v>
      </c>
      <c r="V753" t="s">
        <v>10299</v>
      </c>
      <c r="Y753" t="s">
        <v>42</v>
      </c>
      <c r="AF753" t="s">
        <v>42</v>
      </c>
      <c r="AM753" t="s">
        <v>43</v>
      </c>
    </row>
    <row r="754" spans="1:39" x14ac:dyDescent="0.25">
      <c r="A754">
        <v>4293</v>
      </c>
      <c r="B754" t="s">
        <v>10300</v>
      </c>
      <c r="C754" s="5">
        <v>42802</v>
      </c>
      <c r="D754" s="1">
        <v>0</v>
      </c>
      <c r="E754">
        <v>51</v>
      </c>
      <c r="F754" t="s">
        <v>54</v>
      </c>
      <c r="G754" t="s">
        <v>55</v>
      </c>
      <c r="H754" t="s">
        <v>525</v>
      </c>
      <c r="I754" t="s">
        <v>93</v>
      </c>
      <c r="J754" t="s">
        <v>57</v>
      </c>
      <c r="K754" t="s">
        <v>93</v>
      </c>
      <c r="L754" t="s">
        <v>93</v>
      </c>
      <c r="M754" t="s">
        <v>50</v>
      </c>
      <c r="O754" t="s">
        <v>11831</v>
      </c>
      <c r="P754" t="s">
        <v>10302</v>
      </c>
      <c r="Q754" t="s">
        <v>70</v>
      </c>
      <c r="R754" t="s">
        <v>525</v>
      </c>
      <c r="S754" t="s">
        <v>93</v>
      </c>
      <c r="T754" t="s">
        <v>57</v>
      </c>
      <c r="U754" t="s">
        <v>11830</v>
      </c>
      <c r="V754" t="s">
        <v>10303</v>
      </c>
      <c r="AG754" t="s">
        <v>42</v>
      </c>
      <c r="AH754" t="s">
        <v>42</v>
      </c>
      <c r="AM754" t="s">
        <v>43</v>
      </c>
    </row>
    <row r="755" spans="1:39" x14ac:dyDescent="0.25">
      <c r="A755">
        <v>4297</v>
      </c>
      <c r="B755" t="s">
        <v>10311</v>
      </c>
      <c r="C755" s="5">
        <v>42934</v>
      </c>
      <c r="D755" s="1">
        <v>0</v>
      </c>
      <c r="E755">
        <v>39</v>
      </c>
      <c r="F755" t="s">
        <v>46</v>
      </c>
      <c r="G755" t="s">
        <v>55</v>
      </c>
      <c r="H755" t="s">
        <v>422</v>
      </c>
      <c r="I755" t="s">
        <v>82</v>
      </c>
      <c r="J755" t="s">
        <v>57</v>
      </c>
      <c r="K755" t="s">
        <v>422</v>
      </c>
      <c r="L755" t="s">
        <v>82</v>
      </c>
      <c r="M755" t="s">
        <v>70</v>
      </c>
      <c r="O755" t="s">
        <v>11829</v>
      </c>
      <c r="P755" t="s">
        <v>59</v>
      </c>
      <c r="Q755" t="s">
        <v>411</v>
      </c>
      <c r="R755" t="s">
        <v>422</v>
      </c>
      <c r="S755" t="s">
        <v>82</v>
      </c>
      <c r="T755" t="s">
        <v>57</v>
      </c>
      <c r="U755" t="s">
        <v>11830</v>
      </c>
      <c r="V755" t="s">
        <v>412</v>
      </c>
      <c r="Y755" t="s">
        <v>42</v>
      </c>
      <c r="AM755" t="s">
        <v>43</v>
      </c>
    </row>
    <row r="756" spans="1:39" x14ac:dyDescent="0.25">
      <c r="A756">
        <v>4301</v>
      </c>
      <c r="B756" t="s">
        <v>10321</v>
      </c>
      <c r="C756" s="5">
        <v>42983</v>
      </c>
      <c r="D756" s="1">
        <v>0</v>
      </c>
      <c r="E756">
        <v>32</v>
      </c>
      <c r="F756" t="s">
        <v>46</v>
      </c>
      <c r="G756" t="s">
        <v>55</v>
      </c>
      <c r="H756" t="s">
        <v>2153</v>
      </c>
      <c r="I756" t="s">
        <v>82</v>
      </c>
      <c r="J756" t="s">
        <v>57</v>
      </c>
      <c r="K756" t="s">
        <v>842</v>
      </c>
      <c r="L756" t="s">
        <v>82</v>
      </c>
      <c r="M756" t="s">
        <v>34</v>
      </c>
      <c r="N756" t="s">
        <v>951</v>
      </c>
      <c r="O756" t="s">
        <v>11829</v>
      </c>
      <c r="P756" t="s">
        <v>59</v>
      </c>
      <c r="Q756" t="s">
        <v>287</v>
      </c>
      <c r="R756" t="s">
        <v>842</v>
      </c>
      <c r="S756" t="s">
        <v>82</v>
      </c>
      <c r="T756" t="s">
        <v>57</v>
      </c>
      <c r="U756" t="s">
        <v>11830</v>
      </c>
      <c r="V756" t="s">
        <v>412</v>
      </c>
      <c r="Y756" t="s">
        <v>42</v>
      </c>
      <c r="AM756" t="s">
        <v>43</v>
      </c>
    </row>
    <row r="757" spans="1:39" x14ac:dyDescent="0.25">
      <c r="A757">
        <v>4313</v>
      </c>
      <c r="B757" t="s">
        <v>10344</v>
      </c>
      <c r="C757" s="5">
        <v>42746</v>
      </c>
      <c r="D757" s="1">
        <v>0</v>
      </c>
      <c r="E757">
        <v>30</v>
      </c>
      <c r="F757" t="s">
        <v>46</v>
      </c>
      <c r="G757" t="s">
        <v>55</v>
      </c>
      <c r="H757" t="s">
        <v>97</v>
      </c>
      <c r="I757" t="s">
        <v>82</v>
      </c>
      <c r="J757" t="s">
        <v>57</v>
      </c>
      <c r="K757" t="s">
        <v>82</v>
      </c>
      <c r="L757" t="s">
        <v>82</v>
      </c>
      <c r="M757" t="s">
        <v>34</v>
      </c>
      <c r="N757" t="s">
        <v>10345</v>
      </c>
      <c r="O757" t="s">
        <v>11829</v>
      </c>
      <c r="P757" t="s">
        <v>59</v>
      </c>
      <c r="Q757" t="s">
        <v>70</v>
      </c>
      <c r="R757" t="s">
        <v>82</v>
      </c>
      <c r="S757" t="s">
        <v>82</v>
      </c>
      <c r="T757" t="s">
        <v>57</v>
      </c>
      <c r="U757" t="s">
        <v>11830</v>
      </c>
      <c r="V757" t="s">
        <v>545</v>
      </c>
      <c r="W757" t="s">
        <v>42</v>
      </c>
      <c r="Y757" t="s">
        <v>42</v>
      </c>
      <c r="AC757" t="s">
        <v>42</v>
      </c>
      <c r="AM757" t="s">
        <v>43</v>
      </c>
    </row>
    <row r="758" spans="1:39" x14ac:dyDescent="0.25">
      <c r="A758">
        <v>4327</v>
      </c>
      <c r="B758" t="s">
        <v>10374</v>
      </c>
      <c r="C758" s="5">
        <v>42777</v>
      </c>
      <c r="D758" s="1">
        <v>0</v>
      </c>
      <c r="E758">
        <v>38</v>
      </c>
      <c r="F758" t="s">
        <v>54</v>
      </c>
      <c r="G758" t="s">
        <v>55</v>
      </c>
      <c r="H758" t="s">
        <v>58</v>
      </c>
      <c r="I758" t="s">
        <v>49</v>
      </c>
      <c r="J758" t="s">
        <v>57</v>
      </c>
      <c r="K758" t="s">
        <v>146</v>
      </c>
      <c r="L758" t="s">
        <v>49</v>
      </c>
      <c r="M758" t="s">
        <v>34</v>
      </c>
      <c r="N758" t="s">
        <v>280</v>
      </c>
      <c r="O758" t="s">
        <v>11829</v>
      </c>
      <c r="P758" t="s">
        <v>59</v>
      </c>
      <c r="Q758" t="s">
        <v>287</v>
      </c>
      <c r="R758" t="s">
        <v>146</v>
      </c>
      <c r="S758" t="s">
        <v>49</v>
      </c>
      <c r="T758" t="s">
        <v>57</v>
      </c>
      <c r="U758" t="s">
        <v>11830</v>
      </c>
      <c r="V758" t="s">
        <v>10375</v>
      </c>
      <c r="X758" t="s">
        <v>42</v>
      </c>
      <c r="AE758" t="s">
        <v>42</v>
      </c>
      <c r="AM758" t="s">
        <v>43</v>
      </c>
    </row>
    <row r="759" spans="1:39" x14ac:dyDescent="0.25">
      <c r="A759">
        <v>4331</v>
      </c>
      <c r="B759" t="s">
        <v>10380</v>
      </c>
      <c r="C759" s="5">
        <v>42951</v>
      </c>
      <c r="D759" s="1">
        <v>0</v>
      </c>
      <c r="E759">
        <v>30</v>
      </c>
      <c r="F759" t="s">
        <v>46</v>
      </c>
      <c r="G759" t="s">
        <v>55</v>
      </c>
      <c r="H759" t="s">
        <v>909</v>
      </c>
      <c r="I759" t="s">
        <v>93</v>
      </c>
      <c r="J759" t="s">
        <v>57</v>
      </c>
      <c r="K759" t="s">
        <v>146</v>
      </c>
      <c r="L759" t="s">
        <v>49</v>
      </c>
      <c r="M759" t="s">
        <v>34</v>
      </c>
      <c r="N759" t="s">
        <v>10381</v>
      </c>
      <c r="O759" t="s">
        <v>11829</v>
      </c>
      <c r="P759" t="s">
        <v>59</v>
      </c>
      <c r="Q759" t="s">
        <v>171</v>
      </c>
      <c r="R759" t="s">
        <v>146</v>
      </c>
      <c r="S759" t="s">
        <v>49</v>
      </c>
      <c r="T759" t="s">
        <v>57</v>
      </c>
      <c r="U759" t="s">
        <v>11830</v>
      </c>
      <c r="V759" t="s">
        <v>159</v>
      </c>
      <c r="W759" t="s">
        <v>42</v>
      </c>
      <c r="Y759" t="s">
        <v>42</v>
      </c>
      <c r="AM759" t="s">
        <v>43</v>
      </c>
    </row>
    <row r="760" spans="1:39" x14ac:dyDescent="0.25">
      <c r="A760">
        <v>4336</v>
      </c>
      <c r="B760" t="s">
        <v>10392</v>
      </c>
      <c r="C760" s="5">
        <v>42825</v>
      </c>
      <c r="D760" s="1">
        <v>0</v>
      </c>
      <c r="E760">
        <v>29</v>
      </c>
      <c r="F760" t="s">
        <v>46</v>
      </c>
      <c r="G760" t="s">
        <v>55</v>
      </c>
      <c r="H760" t="s">
        <v>361</v>
      </c>
      <c r="I760" t="s">
        <v>251</v>
      </c>
      <c r="J760" t="s">
        <v>57</v>
      </c>
      <c r="K760" t="s">
        <v>361</v>
      </c>
      <c r="L760" t="s">
        <v>251</v>
      </c>
      <c r="M760" t="s">
        <v>70</v>
      </c>
      <c r="O760" t="s">
        <v>11831</v>
      </c>
      <c r="P760" t="s">
        <v>170</v>
      </c>
      <c r="Q760" t="s">
        <v>70</v>
      </c>
      <c r="R760" t="s">
        <v>361</v>
      </c>
      <c r="S760" t="s">
        <v>251</v>
      </c>
      <c r="T760" t="s">
        <v>57</v>
      </c>
      <c r="U760" t="s">
        <v>11830</v>
      </c>
      <c r="V760" t="s">
        <v>1815</v>
      </c>
      <c r="W760" t="s">
        <v>42</v>
      </c>
      <c r="Y760" t="s">
        <v>42</v>
      </c>
      <c r="AM760" t="s">
        <v>43</v>
      </c>
    </row>
    <row r="761" spans="1:39" x14ac:dyDescent="0.25">
      <c r="A761">
        <v>4353</v>
      </c>
      <c r="B761" t="s">
        <v>10421</v>
      </c>
      <c r="C761" s="5">
        <v>42886</v>
      </c>
      <c r="D761" s="1">
        <v>0</v>
      </c>
      <c r="E761">
        <v>52</v>
      </c>
      <c r="F761" t="s">
        <v>46</v>
      </c>
      <c r="G761" t="s">
        <v>55</v>
      </c>
      <c r="H761" t="s">
        <v>8722</v>
      </c>
      <c r="I761" t="s">
        <v>202</v>
      </c>
      <c r="J761" t="s">
        <v>57</v>
      </c>
      <c r="K761" t="s">
        <v>8722</v>
      </c>
      <c r="L761" t="s">
        <v>202</v>
      </c>
      <c r="M761" t="s">
        <v>70</v>
      </c>
      <c r="O761" t="s">
        <v>11831</v>
      </c>
      <c r="P761" t="s">
        <v>1379</v>
      </c>
      <c r="Q761" t="s">
        <v>70</v>
      </c>
      <c r="R761" t="s">
        <v>8722</v>
      </c>
      <c r="S761" t="s">
        <v>202</v>
      </c>
      <c r="T761" t="s">
        <v>57</v>
      </c>
      <c r="U761" t="s">
        <v>11830</v>
      </c>
      <c r="V761" t="s">
        <v>928</v>
      </c>
      <c r="AA761" t="s">
        <v>42</v>
      </c>
      <c r="AM761" t="s">
        <v>43</v>
      </c>
    </row>
    <row r="762" spans="1:39" x14ac:dyDescent="0.25">
      <c r="A762">
        <v>4356</v>
      </c>
      <c r="B762" t="s">
        <v>10426</v>
      </c>
      <c r="C762" s="5">
        <v>43023</v>
      </c>
      <c r="D762" s="1">
        <v>0</v>
      </c>
      <c r="E762">
        <v>41</v>
      </c>
      <c r="F762" t="s">
        <v>46</v>
      </c>
      <c r="G762" t="s">
        <v>55</v>
      </c>
      <c r="H762" t="s">
        <v>1740</v>
      </c>
      <c r="I762" t="s">
        <v>142</v>
      </c>
      <c r="J762" t="s">
        <v>57</v>
      </c>
      <c r="K762" t="s">
        <v>1740</v>
      </c>
      <c r="L762" t="s">
        <v>142</v>
      </c>
      <c r="M762" t="s">
        <v>70</v>
      </c>
      <c r="O762" t="s">
        <v>11829</v>
      </c>
      <c r="P762" t="s">
        <v>59</v>
      </c>
      <c r="Q762" t="s">
        <v>70</v>
      </c>
      <c r="R762" t="s">
        <v>1740</v>
      </c>
      <c r="S762" t="s">
        <v>142</v>
      </c>
      <c r="T762" t="s">
        <v>57</v>
      </c>
      <c r="U762" t="s">
        <v>11830</v>
      </c>
      <c r="V762" t="s">
        <v>2276</v>
      </c>
      <c r="AC762" t="s">
        <v>42</v>
      </c>
      <c r="AF762" t="s">
        <v>42</v>
      </c>
      <c r="AM762" t="s">
        <v>43</v>
      </c>
    </row>
    <row r="763" spans="1:39" x14ac:dyDescent="0.25">
      <c r="A763">
        <v>4359</v>
      </c>
      <c r="B763" t="s">
        <v>10429</v>
      </c>
      <c r="C763" s="5">
        <v>43012</v>
      </c>
      <c r="D763" s="1">
        <v>0</v>
      </c>
      <c r="E763">
        <v>49</v>
      </c>
      <c r="F763" t="s">
        <v>46</v>
      </c>
      <c r="G763" t="s">
        <v>55</v>
      </c>
      <c r="H763" t="s">
        <v>142</v>
      </c>
      <c r="I763" t="s">
        <v>142</v>
      </c>
      <c r="J763" t="s">
        <v>57</v>
      </c>
      <c r="K763" t="s">
        <v>142</v>
      </c>
      <c r="L763" t="s">
        <v>142</v>
      </c>
      <c r="M763" t="s">
        <v>70</v>
      </c>
      <c r="O763" t="s">
        <v>11829</v>
      </c>
      <c r="P763" t="s">
        <v>166</v>
      </c>
      <c r="Q763" t="s">
        <v>70</v>
      </c>
      <c r="R763" t="s">
        <v>142</v>
      </c>
      <c r="S763" t="s">
        <v>142</v>
      </c>
      <c r="T763" t="s">
        <v>57</v>
      </c>
      <c r="U763" t="s">
        <v>11830</v>
      </c>
      <c r="V763" t="s">
        <v>4611</v>
      </c>
      <c r="W763" t="s">
        <v>42</v>
      </c>
      <c r="X763" t="s">
        <v>42</v>
      </c>
      <c r="AM763" t="s">
        <v>43</v>
      </c>
    </row>
    <row r="764" spans="1:39" x14ac:dyDescent="0.25">
      <c r="A764">
        <v>4361</v>
      </c>
      <c r="B764" t="s">
        <v>10433</v>
      </c>
      <c r="C764" s="5">
        <v>42915</v>
      </c>
      <c r="D764" s="1">
        <v>0</v>
      </c>
      <c r="E764">
        <v>44</v>
      </c>
      <c r="F764" t="s">
        <v>46</v>
      </c>
      <c r="G764" t="s">
        <v>55</v>
      </c>
      <c r="H764" t="s">
        <v>1731</v>
      </c>
      <c r="I764" t="s">
        <v>93</v>
      </c>
      <c r="J764" t="s">
        <v>57</v>
      </c>
      <c r="K764" t="s">
        <v>208</v>
      </c>
      <c r="L764" t="s">
        <v>93</v>
      </c>
      <c r="M764" t="s">
        <v>50</v>
      </c>
      <c r="O764" t="s">
        <v>11829</v>
      </c>
      <c r="P764" t="s">
        <v>166</v>
      </c>
      <c r="Q764" t="s">
        <v>70</v>
      </c>
      <c r="R764" t="s">
        <v>1731</v>
      </c>
      <c r="S764" t="s">
        <v>93</v>
      </c>
      <c r="T764" t="s">
        <v>57</v>
      </c>
      <c r="U764" t="s">
        <v>11830</v>
      </c>
      <c r="V764" t="s">
        <v>10434</v>
      </c>
      <c r="Y764" t="s">
        <v>42</v>
      </c>
      <c r="Z764" t="s">
        <v>42</v>
      </c>
      <c r="AA764" t="s">
        <v>42</v>
      </c>
      <c r="AM764" t="s">
        <v>43</v>
      </c>
    </row>
    <row r="765" spans="1:39" x14ac:dyDescent="0.25">
      <c r="A765">
        <v>4367</v>
      </c>
      <c r="B765" t="s">
        <v>10443</v>
      </c>
      <c r="C765" s="5">
        <v>42805</v>
      </c>
      <c r="D765" s="1">
        <v>0</v>
      </c>
      <c r="E765">
        <v>32</v>
      </c>
      <c r="F765" t="s">
        <v>46</v>
      </c>
      <c r="G765" t="s">
        <v>55</v>
      </c>
      <c r="H765" t="s">
        <v>510</v>
      </c>
      <c r="I765" t="s">
        <v>82</v>
      </c>
      <c r="J765" t="s">
        <v>57</v>
      </c>
      <c r="K765" t="s">
        <v>97</v>
      </c>
      <c r="L765" t="s">
        <v>82</v>
      </c>
      <c r="M765" t="s">
        <v>34</v>
      </c>
      <c r="N765" t="s">
        <v>10444</v>
      </c>
      <c r="O765" t="s">
        <v>11829</v>
      </c>
      <c r="P765" t="s">
        <v>456</v>
      </c>
      <c r="Q765" t="s">
        <v>110</v>
      </c>
      <c r="R765" t="s">
        <v>510</v>
      </c>
      <c r="S765" t="s">
        <v>82</v>
      </c>
      <c r="T765" t="s">
        <v>57</v>
      </c>
      <c r="U765" t="s">
        <v>11830</v>
      </c>
      <c r="V765" t="s">
        <v>8845</v>
      </c>
      <c r="X765" t="s">
        <v>42</v>
      </c>
      <c r="Y765" t="s">
        <v>42</v>
      </c>
      <c r="AM765" t="s">
        <v>43</v>
      </c>
    </row>
    <row r="766" spans="1:39" x14ac:dyDescent="0.25">
      <c r="A766">
        <v>4371</v>
      </c>
      <c r="B766" t="s">
        <v>10452</v>
      </c>
      <c r="C766" s="5">
        <v>42918</v>
      </c>
      <c r="D766" s="1">
        <v>0</v>
      </c>
      <c r="E766">
        <v>41</v>
      </c>
      <c r="F766" t="s">
        <v>54</v>
      </c>
      <c r="G766" t="s">
        <v>47</v>
      </c>
      <c r="H766" t="s">
        <v>58</v>
      </c>
      <c r="I766" t="s">
        <v>49</v>
      </c>
      <c r="J766" t="s">
        <v>57</v>
      </c>
      <c r="K766" t="s">
        <v>58</v>
      </c>
      <c r="L766" t="s">
        <v>49</v>
      </c>
      <c r="M766" t="s">
        <v>50</v>
      </c>
      <c r="O766" t="s">
        <v>11831</v>
      </c>
      <c r="P766" t="s">
        <v>350</v>
      </c>
      <c r="Q766" t="s">
        <v>70</v>
      </c>
      <c r="R766" t="s">
        <v>58</v>
      </c>
      <c r="S766" t="s">
        <v>49</v>
      </c>
      <c r="T766" t="s">
        <v>57</v>
      </c>
      <c r="U766" t="s">
        <v>11830</v>
      </c>
      <c r="V766" t="s">
        <v>859</v>
      </c>
      <c r="W766" t="s">
        <v>42</v>
      </c>
      <c r="Y766" t="s">
        <v>42</v>
      </c>
      <c r="Z766" t="s">
        <v>42</v>
      </c>
      <c r="AM766" t="s">
        <v>43</v>
      </c>
    </row>
    <row r="767" spans="1:39" x14ac:dyDescent="0.25">
      <c r="A767">
        <v>4378</v>
      </c>
      <c r="B767" t="s">
        <v>10465</v>
      </c>
      <c r="C767" s="5">
        <v>42769</v>
      </c>
      <c r="D767" s="1">
        <v>0</v>
      </c>
      <c r="E767">
        <v>32</v>
      </c>
      <c r="F767" t="s">
        <v>46</v>
      </c>
      <c r="G767" t="s">
        <v>55</v>
      </c>
      <c r="H767" t="s">
        <v>6138</v>
      </c>
      <c r="I767" t="s">
        <v>82</v>
      </c>
      <c r="J767" t="s">
        <v>57</v>
      </c>
      <c r="K767" t="s">
        <v>136</v>
      </c>
      <c r="L767" t="s">
        <v>137</v>
      </c>
      <c r="M767" t="s">
        <v>50</v>
      </c>
      <c r="O767" t="s">
        <v>11829</v>
      </c>
      <c r="P767" t="s">
        <v>456</v>
      </c>
      <c r="Q767" t="s">
        <v>70</v>
      </c>
      <c r="R767" t="s">
        <v>6138</v>
      </c>
      <c r="S767" t="s">
        <v>82</v>
      </c>
      <c r="T767" t="s">
        <v>57</v>
      </c>
      <c r="U767" t="s">
        <v>11830</v>
      </c>
      <c r="V767" t="s">
        <v>10466</v>
      </c>
      <c r="Y767" t="s">
        <v>42</v>
      </c>
      <c r="AE767" t="s">
        <v>42</v>
      </c>
      <c r="AM767" t="s">
        <v>43</v>
      </c>
    </row>
    <row r="768" spans="1:39" x14ac:dyDescent="0.25">
      <c r="A768">
        <v>4381</v>
      </c>
      <c r="B768" t="s">
        <v>10470</v>
      </c>
      <c r="C768" s="5">
        <v>43031</v>
      </c>
      <c r="D768" s="1">
        <v>0</v>
      </c>
      <c r="E768">
        <v>35</v>
      </c>
      <c r="F768" t="s">
        <v>46</v>
      </c>
      <c r="G768" t="s">
        <v>55</v>
      </c>
      <c r="H768" t="s">
        <v>668</v>
      </c>
      <c r="I768" t="s">
        <v>202</v>
      </c>
      <c r="J768" t="s">
        <v>57</v>
      </c>
      <c r="K768" t="s">
        <v>668</v>
      </c>
      <c r="L768" t="s">
        <v>202</v>
      </c>
      <c r="M768" t="s">
        <v>70</v>
      </c>
      <c r="O768" t="s">
        <v>11829</v>
      </c>
      <c r="P768" t="s">
        <v>166</v>
      </c>
      <c r="Q768" t="s">
        <v>70</v>
      </c>
      <c r="R768" t="s">
        <v>668</v>
      </c>
      <c r="S768" t="s">
        <v>202</v>
      </c>
      <c r="T768" t="s">
        <v>57</v>
      </c>
      <c r="U768" t="s">
        <v>11830</v>
      </c>
      <c r="V768" t="s">
        <v>10471</v>
      </c>
      <c r="X768" t="s">
        <v>42</v>
      </c>
      <c r="Y768" t="s">
        <v>42</v>
      </c>
      <c r="AM768" t="s">
        <v>43</v>
      </c>
    </row>
    <row r="769" spans="1:39" x14ac:dyDescent="0.25">
      <c r="A769">
        <v>4387</v>
      </c>
      <c r="B769" t="s">
        <v>10482</v>
      </c>
      <c r="C769" s="5">
        <v>42895</v>
      </c>
      <c r="D769" s="1">
        <v>0</v>
      </c>
      <c r="E769">
        <v>54</v>
      </c>
      <c r="F769" t="s">
        <v>46</v>
      </c>
      <c r="G769" t="s">
        <v>55</v>
      </c>
      <c r="H769" t="s">
        <v>178</v>
      </c>
      <c r="I769" t="s">
        <v>82</v>
      </c>
      <c r="J769" t="s">
        <v>57</v>
      </c>
      <c r="K769" t="s">
        <v>178</v>
      </c>
      <c r="L769" t="s">
        <v>82</v>
      </c>
      <c r="M769" t="s">
        <v>70</v>
      </c>
      <c r="O769" t="s">
        <v>11829</v>
      </c>
      <c r="P769" t="s">
        <v>59</v>
      </c>
      <c r="Q769" t="s">
        <v>70</v>
      </c>
      <c r="R769" t="s">
        <v>178</v>
      </c>
      <c r="S769" t="s">
        <v>82</v>
      </c>
      <c r="T769" t="s">
        <v>57</v>
      </c>
      <c r="U769" t="s">
        <v>11830</v>
      </c>
      <c r="V769" t="s">
        <v>10483</v>
      </c>
      <c r="AE769" t="s">
        <v>42</v>
      </c>
      <c r="AF769" t="s">
        <v>42</v>
      </c>
      <c r="AM769" t="s">
        <v>43</v>
      </c>
    </row>
    <row r="770" spans="1:39" x14ac:dyDescent="0.25">
      <c r="A770">
        <v>4391</v>
      </c>
      <c r="B770" t="s">
        <v>10491</v>
      </c>
      <c r="C770" s="5">
        <v>42940</v>
      </c>
      <c r="D770" s="1">
        <v>0</v>
      </c>
      <c r="E770">
        <v>31</v>
      </c>
      <c r="F770" t="s">
        <v>46</v>
      </c>
      <c r="G770" t="s">
        <v>106</v>
      </c>
      <c r="H770" t="s">
        <v>97</v>
      </c>
      <c r="I770" t="s">
        <v>82</v>
      </c>
      <c r="J770" t="s">
        <v>57</v>
      </c>
      <c r="K770" t="s">
        <v>82</v>
      </c>
      <c r="L770" t="s">
        <v>82</v>
      </c>
      <c r="M770" t="s">
        <v>34</v>
      </c>
      <c r="N770" t="s">
        <v>210</v>
      </c>
      <c r="O770" t="s">
        <v>11829</v>
      </c>
      <c r="P770" t="s">
        <v>166</v>
      </c>
      <c r="Q770" t="s">
        <v>975</v>
      </c>
      <c r="R770" t="s">
        <v>82</v>
      </c>
      <c r="S770" t="s">
        <v>82</v>
      </c>
      <c r="T770" t="s">
        <v>57</v>
      </c>
      <c r="U770" t="s">
        <v>11830</v>
      </c>
      <c r="V770" t="s">
        <v>10492</v>
      </c>
      <c r="W770" t="s">
        <v>42</v>
      </c>
      <c r="Y770" t="s">
        <v>42</v>
      </c>
      <c r="Z770" t="s">
        <v>42</v>
      </c>
      <c r="AC770" t="s">
        <v>42</v>
      </c>
      <c r="AK770" t="s">
        <v>2682</v>
      </c>
      <c r="AM770" t="s">
        <v>43</v>
      </c>
    </row>
    <row r="771" spans="1:39" x14ac:dyDescent="0.25">
      <c r="A771">
        <v>4395</v>
      </c>
      <c r="B771" t="s">
        <v>10499</v>
      </c>
      <c r="C771" s="5">
        <v>42987</v>
      </c>
      <c r="D771" s="1">
        <v>0</v>
      </c>
      <c r="E771">
        <v>52</v>
      </c>
      <c r="F771" t="s">
        <v>46</v>
      </c>
      <c r="G771" t="s">
        <v>55</v>
      </c>
      <c r="H771" t="s">
        <v>178</v>
      </c>
      <c r="I771" t="s">
        <v>82</v>
      </c>
      <c r="J771" t="s">
        <v>57</v>
      </c>
      <c r="K771" t="s">
        <v>178</v>
      </c>
      <c r="L771" t="s">
        <v>82</v>
      </c>
      <c r="M771" t="s">
        <v>70</v>
      </c>
      <c r="O771" t="s">
        <v>11829</v>
      </c>
      <c r="P771" t="s">
        <v>59</v>
      </c>
      <c r="Q771" t="s">
        <v>411</v>
      </c>
      <c r="R771" t="s">
        <v>178</v>
      </c>
      <c r="S771" t="s">
        <v>82</v>
      </c>
      <c r="T771" t="s">
        <v>57</v>
      </c>
      <c r="U771" t="s">
        <v>11830</v>
      </c>
      <c r="V771" t="s">
        <v>10500</v>
      </c>
      <c r="Y771" t="s">
        <v>42</v>
      </c>
      <c r="AC771" t="s">
        <v>42</v>
      </c>
      <c r="AE771" t="s">
        <v>42</v>
      </c>
      <c r="AM771" t="s">
        <v>43</v>
      </c>
    </row>
    <row r="772" spans="1:39" x14ac:dyDescent="0.25">
      <c r="A772">
        <v>4405</v>
      </c>
      <c r="B772" t="s">
        <v>10516</v>
      </c>
      <c r="C772" s="5">
        <v>42836</v>
      </c>
      <c r="D772" s="1">
        <v>0</v>
      </c>
      <c r="E772">
        <v>36</v>
      </c>
      <c r="F772" t="s">
        <v>46</v>
      </c>
      <c r="G772" t="s">
        <v>55</v>
      </c>
      <c r="H772" t="s">
        <v>683</v>
      </c>
      <c r="I772" t="s">
        <v>49</v>
      </c>
      <c r="J772" t="s">
        <v>57</v>
      </c>
      <c r="K772" t="s">
        <v>683</v>
      </c>
      <c r="L772" t="s">
        <v>49</v>
      </c>
      <c r="M772" t="s">
        <v>70</v>
      </c>
      <c r="O772" t="s">
        <v>11829</v>
      </c>
      <c r="P772" t="s">
        <v>59</v>
      </c>
      <c r="Q772" t="s">
        <v>70</v>
      </c>
      <c r="R772" t="s">
        <v>683</v>
      </c>
      <c r="S772" t="s">
        <v>49</v>
      </c>
      <c r="T772" t="s">
        <v>57</v>
      </c>
      <c r="U772" t="s">
        <v>11830</v>
      </c>
      <c r="V772" t="s">
        <v>1571</v>
      </c>
      <c r="Y772" t="s">
        <v>42</v>
      </c>
      <c r="AE772" t="s">
        <v>42</v>
      </c>
      <c r="AM772" t="s">
        <v>43</v>
      </c>
    </row>
    <row r="773" spans="1:39" x14ac:dyDescent="0.25">
      <c r="A773">
        <v>4407</v>
      </c>
      <c r="B773" t="s">
        <v>10518</v>
      </c>
      <c r="C773" s="5">
        <v>43067</v>
      </c>
      <c r="D773" s="1">
        <v>0</v>
      </c>
      <c r="E773">
        <v>30</v>
      </c>
      <c r="F773" t="s">
        <v>46</v>
      </c>
      <c r="G773" t="s">
        <v>55</v>
      </c>
      <c r="H773" t="s">
        <v>146</v>
      </c>
      <c r="I773" t="s">
        <v>49</v>
      </c>
      <c r="J773" t="s">
        <v>57</v>
      </c>
      <c r="K773" t="s">
        <v>49</v>
      </c>
      <c r="L773" t="s">
        <v>49</v>
      </c>
      <c r="M773" t="s">
        <v>34</v>
      </c>
      <c r="N773" t="s">
        <v>951</v>
      </c>
      <c r="O773" t="s">
        <v>11831</v>
      </c>
      <c r="P773" t="s">
        <v>170</v>
      </c>
      <c r="Q773" t="s">
        <v>70</v>
      </c>
      <c r="R773" t="s">
        <v>49</v>
      </c>
      <c r="S773" t="s">
        <v>49</v>
      </c>
      <c r="T773" t="s">
        <v>57</v>
      </c>
      <c r="U773" t="s">
        <v>11830</v>
      </c>
      <c r="V773" t="s">
        <v>10519</v>
      </c>
      <c r="W773" t="s">
        <v>42</v>
      </c>
      <c r="Y773" t="s">
        <v>42</v>
      </c>
      <c r="Z773" t="s">
        <v>42</v>
      </c>
      <c r="AE773" t="s">
        <v>42</v>
      </c>
      <c r="AM773" t="s">
        <v>43</v>
      </c>
    </row>
    <row r="774" spans="1:39" x14ac:dyDescent="0.25">
      <c r="A774">
        <v>4414</v>
      </c>
      <c r="B774" t="s">
        <v>10530</v>
      </c>
      <c r="C774" s="5">
        <v>43096</v>
      </c>
      <c r="D774" s="1">
        <v>0</v>
      </c>
      <c r="E774">
        <v>34</v>
      </c>
      <c r="F774" t="s">
        <v>54</v>
      </c>
      <c r="G774" t="s">
        <v>55</v>
      </c>
      <c r="H774" t="s">
        <v>4118</v>
      </c>
      <c r="I774" t="s">
        <v>49</v>
      </c>
      <c r="J774" t="s">
        <v>57</v>
      </c>
      <c r="K774" t="s">
        <v>93</v>
      </c>
      <c r="L774" t="s">
        <v>93</v>
      </c>
      <c r="M774" t="s">
        <v>50</v>
      </c>
      <c r="O774" t="s">
        <v>11831</v>
      </c>
      <c r="P774" t="s">
        <v>170</v>
      </c>
      <c r="Q774" t="s">
        <v>70</v>
      </c>
      <c r="R774" t="s">
        <v>4118</v>
      </c>
      <c r="S774" t="s">
        <v>49</v>
      </c>
      <c r="T774" t="s">
        <v>57</v>
      </c>
      <c r="U774" t="s">
        <v>11832</v>
      </c>
      <c r="V774" t="s">
        <v>10531</v>
      </c>
      <c r="X774" t="s">
        <v>42</v>
      </c>
      <c r="AM774" t="s">
        <v>43</v>
      </c>
    </row>
    <row r="775" spans="1:39" x14ac:dyDescent="0.25">
      <c r="A775">
        <v>4424</v>
      </c>
      <c r="B775" t="s">
        <v>10548</v>
      </c>
      <c r="C775" s="5">
        <v>42931</v>
      </c>
      <c r="D775" s="1">
        <v>0</v>
      </c>
      <c r="E775">
        <v>26</v>
      </c>
      <c r="F775" t="s">
        <v>54</v>
      </c>
      <c r="G775" t="s">
        <v>106</v>
      </c>
      <c r="H775" t="s">
        <v>5480</v>
      </c>
      <c r="I775" t="s">
        <v>137</v>
      </c>
      <c r="J775" t="s">
        <v>57</v>
      </c>
      <c r="K775" t="s">
        <v>5480</v>
      </c>
      <c r="L775" t="s">
        <v>137</v>
      </c>
      <c r="M775" t="s">
        <v>70</v>
      </c>
      <c r="O775" t="s">
        <v>11829</v>
      </c>
      <c r="P775" t="s">
        <v>59</v>
      </c>
      <c r="Q775" t="s">
        <v>70</v>
      </c>
      <c r="R775" t="s">
        <v>5480</v>
      </c>
      <c r="S775" t="s">
        <v>137</v>
      </c>
      <c r="T775" t="s">
        <v>57</v>
      </c>
      <c r="U775" t="s">
        <v>11830</v>
      </c>
      <c r="V775" t="s">
        <v>159</v>
      </c>
      <c r="W775" t="s">
        <v>42</v>
      </c>
      <c r="Y775" t="s">
        <v>42</v>
      </c>
      <c r="AM775" t="s">
        <v>43</v>
      </c>
    </row>
    <row r="776" spans="1:39" x14ac:dyDescent="0.25">
      <c r="A776">
        <v>4437</v>
      </c>
      <c r="B776" t="s">
        <v>10569</v>
      </c>
      <c r="C776" s="5">
        <v>42972</v>
      </c>
      <c r="D776" s="1">
        <v>0</v>
      </c>
      <c r="E776">
        <v>33</v>
      </c>
      <c r="F776" t="s">
        <v>46</v>
      </c>
      <c r="G776" t="s">
        <v>55</v>
      </c>
      <c r="H776" t="s">
        <v>1337</v>
      </c>
      <c r="I776" t="s">
        <v>93</v>
      </c>
      <c r="J776" t="s">
        <v>57</v>
      </c>
      <c r="K776" t="s">
        <v>93</v>
      </c>
      <c r="L776" t="s">
        <v>93</v>
      </c>
      <c r="M776" t="s">
        <v>34</v>
      </c>
      <c r="N776" t="s">
        <v>10570</v>
      </c>
      <c r="O776" t="s">
        <v>11831</v>
      </c>
      <c r="P776" t="s">
        <v>170</v>
      </c>
      <c r="Q776" t="s">
        <v>70</v>
      </c>
      <c r="R776" t="s">
        <v>1337</v>
      </c>
      <c r="S776" t="s">
        <v>93</v>
      </c>
      <c r="T776" t="s">
        <v>57</v>
      </c>
      <c r="U776" t="s">
        <v>11830</v>
      </c>
      <c r="V776" t="s">
        <v>412</v>
      </c>
      <c r="Y776" t="s">
        <v>42</v>
      </c>
      <c r="AM776" t="s">
        <v>43</v>
      </c>
    </row>
    <row r="777" spans="1:39" x14ac:dyDescent="0.25">
      <c r="A777">
        <v>4440</v>
      </c>
      <c r="B777" t="s">
        <v>10573</v>
      </c>
      <c r="C777" s="5">
        <v>42904</v>
      </c>
      <c r="D777" s="1">
        <v>0</v>
      </c>
      <c r="E777">
        <v>61</v>
      </c>
      <c r="F777" t="s">
        <v>46</v>
      </c>
      <c r="G777" t="s">
        <v>55</v>
      </c>
      <c r="H777" t="s">
        <v>525</v>
      </c>
      <c r="I777" t="s">
        <v>93</v>
      </c>
      <c r="J777" t="s">
        <v>57</v>
      </c>
      <c r="K777" t="s">
        <v>525</v>
      </c>
      <c r="L777" t="s">
        <v>93</v>
      </c>
      <c r="M777" t="s">
        <v>70</v>
      </c>
      <c r="O777" t="s">
        <v>11831</v>
      </c>
      <c r="P777" t="s">
        <v>350</v>
      </c>
      <c r="Q777" t="s">
        <v>70</v>
      </c>
      <c r="R777" t="s">
        <v>525</v>
      </c>
      <c r="S777" t="s">
        <v>93</v>
      </c>
      <c r="T777" t="s">
        <v>57</v>
      </c>
      <c r="U777" t="s">
        <v>11830</v>
      </c>
      <c r="V777" t="s">
        <v>10574</v>
      </c>
      <c r="W777" t="s">
        <v>42</v>
      </c>
      <c r="X777" t="s">
        <v>42</v>
      </c>
      <c r="Y777" t="s">
        <v>42</v>
      </c>
      <c r="AF777" t="s">
        <v>42</v>
      </c>
      <c r="AM777" t="s">
        <v>43</v>
      </c>
    </row>
    <row r="778" spans="1:39" x14ac:dyDescent="0.25">
      <c r="A778">
        <v>4442</v>
      </c>
      <c r="B778" t="s">
        <v>10576</v>
      </c>
      <c r="C778" s="5">
        <v>43098</v>
      </c>
      <c r="D778" s="1">
        <v>0</v>
      </c>
      <c r="E778">
        <v>24</v>
      </c>
      <c r="F778" t="s">
        <v>54</v>
      </c>
      <c r="G778" t="s">
        <v>55</v>
      </c>
      <c r="H778" t="s">
        <v>165</v>
      </c>
      <c r="I778" t="s">
        <v>93</v>
      </c>
      <c r="J778" t="s">
        <v>57</v>
      </c>
      <c r="K778" t="s">
        <v>165</v>
      </c>
      <c r="L778" t="s">
        <v>93</v>
      </c>
      <c r="M778" t="s">
        <v>70</v>
      </c>
      <c r="O778" t="s">
        <v>11829</v>
      </c>
      <c r="P778" t="s">
        <v>59</v>
      </c>
      <c r="Q778" t="s">
        <v>34</v>
      </c>
      <c r="R778" t="s">
        <v>165</v>
      </c>
      <c r="S778" t="s">
        <v>93</v>
      </c>
      <c r="T778" t="s">
        <v>57</v>
      </c>
      <c r="U778" t="s">
        <v>11830</v>
      </c>
      <c r="V778" t="s">
        <v>342</v>
      </c>
      <c r="W778" t="s">
        <v>42</v>
      </c>
      <c r="AM778" t="s">
        <v>43</v>
      </c>
    </row>
    <row r="779" spans="1:39" x14ac:dyDescent="0.25">
      <c r="A779">
        <v>4452</v>
      </c>
      <c r="B779" t="s">
        <v>10593</v>
      </c>
      <c r="C779" s="5">
        <v>42860</v>
      </c>
      <c r="D779" s="1">
        <v>0</v>
      </c>
      <c r="E779">
        <v>64</v>
      </c>
      <c r="F779" t="s">
        <v>46</v>
      </c>
      <c r="G779" t="s">
        <v>106</v>
      </c>
      <c r="H779" t="s">
        <v>664</v>
      </c>
      <c r="I779" t="s">
        <v>82</v>
      </c>
      <c r="J779" t="s">
        <v>57</v>
      </c>
      <c r="K779" t="s">
        <v>178</v>
      </c>
      <c r="L779" t="s">
        <v>82</v>
      </c>
      <c r="M779" t="s">
        <v>50</v>
      </c>
      <c r="O779" t="s">
        <v>11829</v>
      </c>
      <c r="P779" t="s">
        <v>59</v>
      </c>
      <c r="Q779" t="s">
        <v>70</v>
      </c>
      <c r="R779" t="s">
        <v>664</v>
      </c>
      <c r="S779" t="s">
        <v>82</v>
      </c>
      <c r="T779" t="s">
        <v>57</v>
      </c>
      <c r="U779" t="s">
        <v>11830</v>
      </c>
      <c r="V779" t="s">
        <v>578</v>
      </c>
      <c r="W779" t="s">
        <v>42</v>
      </c>
      <c r="AC779" t="s">
        <v>42</v>
      </c>
      <c r="AM779" t="s">
        <v>43</v>
      </c>
    </row>
    <row r="780" spans="1:39" x14ac:dyDescent="0.25">
      <c r="A780">
        <v>4458</v>
      </c>
      <c r="B780" t="s">
        <v>10606</v>
      </c>
      <c r="C780" s="5">
        <v>43067</v>
      </c>
      <c r="D780" s="1">
        <v>0</v>
      </c>
      <c r="E780">
        <v>24</v>
      </c>
      <c r="F780" t="s">
        <v>54</v>
      </c>
      <c r="G780" t="s">
        <v>55</v>
      </c>
      <c r="H780" t="s">
        <v>909</v>
      </c>
      <c r="I780" t="s">
        <v>93</v>
      </c>
      <c r="J780" t="s">
        <v>57</v>
      </c>
      <c r="K780" t="s">
        <v>151</v>
      </c>
      <c r="L780" t="s">
        <v>93</v>
      </c>
      <c r="M780" t="s">
        <v>50</v>
      </c>
      <c r="O780" t="s">
        <v>11829</v>
      </c>
      <c r="P780" t="s">
        <v>166</v>
      </c>
      <c r="Q780" t="s">
        <v>70</v>
      </c>
      <c r="R780" t="s">
        <v>909</v>
      </c>
      <c r="S780" t="s">
        <v>93</v>
      </c>
      <c r="T780" t="s">
        <v>57</v>
      </c>
      <c r="U780" t="s">
        <v>11830</v>
      </c>
      <c r="V780" t="s">
        <v>10607</v>
      </c>
      <c r="Y780" t="s">
        <v>42</v>
      </c>
      <c r="AE780" t="s">
        <v>42</v>
      </c>
      <c r="AF780" t="s">
        <v>42</v>
      </c>
      <c r="AM780" t="s">
        <v>43</v>
      </c>
    </row>
    <row r="781" spans="1:39" x14ac:dyDescent="0.25">
      <c r="A781">
        <v>4462</v>
      </c>
      <c r="B781" t="s">
        <v>10614</v>
      </c>
      <c r="C781" s="5">
        <v>42848</v>
      </c>
      <c r="D781" s="1">
        <v>0</v>
      </c>
      <c r="E781">
        <v>43</v>
      </c>
      <c r="F781" t="s">
        <v>46</v>
      </c>
      <c r="G781" t="s">
        <v>55</v>
      </c>
      <c r="H781" t="s">
        <v>165</v>
      </c>
      <c r="I781" t="s">
        <v>93</v>
      </c>
      <c r="J781" t="s">
        <v>57</v>
      </c>
      <c r="K781" t="s">
        <v>165</v>
      </c>
      <c r="L781" t="s">
        <v>93</v>
      </c>
      <c r="M781" t="s">
        <v>70</v>
      </c>
      <c r="O781" t="s">
        <v>11831</v>
      </c>
      <c r="P781" t="s">
        <v>170</v>
      </c>
      <c r="Q781" t="s">
        <v>70</v>
      </c>
      <c r="R781" t="s">
        <v>165</v>
      </c>
      <c r="S781" t="s">
        <v>93</v>
      </c>
      <c r="T781" t="s">
        <v>57</v>
      </c>
      <c r="U781" t="s">
        <v>11830</v>
      </c>
      <c r="V781" t="s">
        <v>10615</v>
      </c>
      <c r="X781" t="s">
        <v>42</v>
      </c>
      <c r="Y781" t="s">
        <v>42</v>
      </c>
      <c r="Z781" t="s">
        <v>42</v>
      </c>
      <c r="AA781" t="s">
        <v>42</v>
      </c>
      <c r="AE781" t="s">
        <v>42</v>
      </c>
      <c r="AM781" t="s">
        <v>43</v>
      </c>
    </row>
    <row r="782" spans="1:39" x14ac:dyDescent="0.25">
      <c r="A782">
        <v>4476</v>
      </c>
      <c r="B782" t="s">
        <v>10643</v>
      </c>
      <c r="C782" s="5">
        <v>43086</v>
      </c>
      <c r="D782" s="1">
        <v>0</v>
      </c>
      <c r="E782">
        <v>31</v>
      </c>
      <c r="F782" t="s">
        <v>46</v>
      </c>
      <c r="G782" t="s">
        <v>55</v>
      </c>
      <c r="H782" t="s">
        <v>842</v>
      </c>
      <c r="I782" t="s">
        <v>82</v>
      </c>
      <c r="J782" t="s">
        <v>57</v>
      </c>
      <c r="K782" t="s">
        <v>82</v>
      </c>
      <c r="L782" t="s">
        <v>82</v>
      </c>
      <c r="M782" t="s">
        <v>50</v>
      </c>
      <c r="O782" t="s">
        <v>11831</v>
      </c>
      <c r="P782" t="s">
        <v>170</v>
      </c>
      <c r="Q782" t="s">
        <v>70</v>
      </c>
      <c r="R782" t="s">
        <v>842</v>
      </c>
      <c r="S782" t="s">
        <v>82</v>
      </c>
      <c r="T782" t="s">
        <v>57</v>
      </c>
      <c r="U782" t="s">
        <v>11830</v>
      </c>
      <c r="V782" t="s">
        <v>10644</v>
      </c>
      <c r="Y782" t="s">
        <v>42</v>
      </c>
      <c r="AM782" t="s">
        <v>43</v>
      </c>
    </row>
    <row r="783" spans="1:39" x14ac:dyDescent="0.25">
      <c r="A783">
        <v>4495</v>
      </c>
      <c r="B783" t="s">
        <v>10678</v>
      </c>
      <c r="C783" s="5">
        <v>42955</v>
      </c>
      <c r="D783" s="1">
        <v>0</v>
      </c>
      <c r="E783">
        <v>37</v>
      </c>
      <c r="F783" t="s">
        <v>46</v>
      </c>
      <c r="G783" t="s">
        <v>55</v>
      </c>
      <c r="H783" t="s">
        <v>2091</v>
      </c>
      <c r="I783" t="s">
        <v>82</v>
      </c>
      <c r="J783" t="s">
        <v>57</v>
      </c>
      <c r="K783" t="s">
        <v>82</v>
      </c>
      <c r="L783" t="s">
        <v>82</v>
      </c>
      <c r="M783" t="s">
        <v>50</v>
      </c>
      <c r="O783" t="s">
        <v>11829</v>
      </c>
      <c r="P783" t="s">
        <v>59</v>
      </c>
      <c r="Q783" t="s">
        <v>34</v>
      </c>
      <c r="R783" t="s">
        <v>97</v>
      </c>
      <c r="S783" t="s">
        <v>82</v>
      </c>
      <c r="T783" t="s">
        <v>57</v>
      </c>
      <c r="U783" t="s">
        <v>11830</v>
      </c>
      <c r="V783" t="s">
        <v>412</v>
      </c>
      <c r="Y783" t="s">
        <v>42</v>
      </c>
      <c r="AM783" t="s">
        <v>43</v>
      </c>
    </row>
    <row r="784" spans="1:39" x14ac:dyDescent="0.25">
      <c r="A784">
        <v>4498</v>
      </c>
      <c r="B784" t="s">
        <v>10683</v>
      </c>
      <c r="C784" s="5">
        <v>43075</v>
      </c>
      <c r="D784" s="1">
        <v>0</v>
      </c>
      <c r="E784">
        <v>40</v>
      </c>
      <c r="F784" t="s">
        <v>46</v>
      </c>
      <c r="G784" t="s">
        <v>106</v>
      </c>
      <c r="H784" t="s">
        <v>208</v>
      </c>
      <c r="I784" t="s">
        <v>93</v>
      </c>
      <c r="J784" t="s">
        <v>57</v>
      </c>
      <c r="K784" t="s">
        <v>208</v>
      </c>
      <c r="L784" t="s">
        <v>93</v>
      </c>
      <c r="M784" t="s">
        <v>50</v>
      </c>
      <c r="O784" t="s">
        <v>11829</v>
      </c>
      <c r="P784" t="s">
        <v>166</v>
      </c>
      <c r="Q784" t="s">
        <v>411</v>
      </c>
      <c r="R784" t="s">
        <v>208</v>
      </c>
      <c r="S784" t="s">
        <v>93</v>
      </c>
      <c r="T784" t="s">
        <v>57</v>
      </c>
      <c r="U784" t="s">
        <v>11830</v>
      </c>
      <c r="V784" t="s">
        <v>412</v>
      </c>
      <c r="Y784" t="s">
        <v>42</v>
      </c>
      <c r="AM784" t="s">
        <v>43</v>
      </c>
    </row>
    <row r="785" spans="1:39" x14ac:dyDescent="0.25">
      <c r="A785">
        <v>4511</v>
      </c>
      <c r="B785" t="s">
        <v>10705</v>
      </c>
      <c r="C785" s="5">
        <v>42984</v>
      </c>
      <c r="D785" s="1">
        <v>0</v>
      </c>
      <c r="E785">
        <v>56</v>
      </c>
      <c r="F785" t="s">
        <v>46</v>
      </c>
      <c r="G785" t="s">
        <v>55</v>
      </c>
      <c r="H785" t="s">
        <v>790</v>
      </c>
      <c r="I785" t="s">
        <v>82</v>
      </c>
      <c r="J785" t="s">
        <v>57</v>
      </c>
      <c r="K785" t="s">
        <v>790</v>
      </c>
      <c r="L785" t="s">
        <v>82</v>
      </c>
      <c r="M785" t="s">
        <v>70</v>
      </c>
      <c r="O785" t="s">
        <v>11831</v>
      </c>
      <c r="P785" t="s">
        <v>102</v>
      </c>
      <c r="Q785" t="s">
        <v>70</v>
      </c>
      <c r="R785" t="s">
        <v>790</v>
      </c>
      <c r="S785" t="s">
        <v>82</v>
      </c>
      <c r="T785" t="s">
        <v>57</v>
      </c>
      <c r="U785" t="s">
        <v>11830</v>
      </c>
      <c r="V785" t="s">
        <v>10706</v>
      </c>
      <c r="AA785" t="s">
        <v>42</v>
      </c>
      <c r="AE785" t="s">
        <v>42</v>
      </c>
      <c r="AM785" t="s">
        <v>43</v>
      </c>
    </row>
    <row r="786" spans="1:39" x14ac:dyDescent="0.25">
      <c r="A786">
        <v>4512</v>
      </c>
      <c r="B786" t="s">
        <v>10707</v>
      </c>
      <c r="C786" s="5">
        <v>42890</v>
      </c>
      <c r="D786" s="1">
        <v>0</v>
      </c>
      <c r="E786">
        <v>53</v>
      </c>
      <c r="F786" t="s">
        <v>46</v>
      </c>
      <c r="G786" t="s">
        <v>55</v>
      </c>
      <c r="H786" t="s">
        <v>165</v>
      </c>
      <c r="I786" t="s">
        <v>93</v>
      </c>
      <c r="J786" t="s">
        <v>57</v>
      </c>
      <c r="K786" t="s">
        <v>165</v>
      </c>
      <c r="L786" t="s">
        <v>93</v>
      </c>
      <c r="M786" t="s">
        <v>70</v>
      </c>
      <c r="O786" t="s">
        <v>11829</v>
      </c>
      <c r="P786" t="s">
        <v>59</v>
      </c>
      <c r="Q786" t="s">
        <v>70</v>
      </c>
      <c r="R786" t="s">
        <v>165</v>
      </c>
      <c r="S786" t="s">
        <v>93</v>
      </c>
      <c r="T786" t="s">
        <v>57</v>
      </c>
      <c r="U786" t="s">
        <v>11830</v>
      </c>
      <c r="V786" t="s">
        <v>1220</v>
      </c>
      <c r="W786" t="s">
        <v>42</v>
      </c>
      <c r="X786" t="s">
        <v>42</v>
      </c>
      <c r="AM786" t="s">
        <v>43</v>
      </c>
    </row>
    <row r="787" spans="1:39" x14ac:dyDescent="0.25">
      <c r="A787">
        <v>4517</v>
      </c>
      <c r="B787" t="s">
        <v>10715</v>
      </c>
      <c r="C787" s="5">
        <v>42797</v>
      </c>
      <c r="D787" s="1">
        <v>0</v>
      </c>
      <c r="E787">
        <v>27</v>
      </c>
      <c r="F787" t="s">
        <v>46</v>
      </c>
      <c r="G787" t="s">
        <v>345</v>
      </c>
      <c r="H787" t="s">
        <v>178</v>
      </c>
      <c r="I787" t="s">
        <v>82</v>
      </c>
      <c r="J787" t="s">
        <v>57</v>
      </c>
      <c r="K787" t="s">
        <v>178</v>
      </c>
      <c r="L787" t="s">
        <v>82</v>
      </c>
      <c r="M787" t="s">
        <v>70</v>
      </c>
      <c r="O787" t="s">
        <v>11829</v>
      </c>
      <c r="P787" t="s">
        <v>59</v>
      </c>
      <c r="Q787" t="s">
        <v>70</v>
      </c>
      <c r="R787" t="s">
        <v>178</v>
      </c>
      <c r="S787" t="s">
        <v>82</v>
      </c>
      <c r="T787" t="s">
        <v>57</v>
      </c>
      <c r="U787" t="s">
        <v>11830</v>
      </c>
      <c r="V787" t="s">
        <v>412</v>
      </c>
      <c r="Y787" t="s">
        <v>42</v>
      </c>
      <c r="AM787" t="s">
        <v>43</v>
      </c>
    </row>
    <row r="788" spans="1:39" x14ac:dyDescent="0.25">
      <c r="A788">
        <v>4521</v>
      </c>
      <c r="B788" t="s">
        <v>10724</v>
      </c>
      <c r="C788" s="5">
        <v>43070</v>
      </c>
      <c r="D788" s="1">
        <v>0</v>
      </c>
      <c r="E788">
        <v>57</v>
      </c>
      <c r="F788" t="s">
        <v>46</v>
      </c>
      <c r="G788" t="s">
        <v>106</v>
      </c>
      <c r="H788" t="s">
        <v>82</v>
      </c>
      <c r="I788" t="s">
        <v>82</v>
      </c>
      <c r="J788" t="s">
        <v>57</v>
      </c>
      <c r="K788" t="s">
        <v>82</v>
      </c>
      <c r="L788" t="s">
        <v>82</v>
      </c>
      <c r="M788" t="s">
        <v>70</v>
      </c>
      <c r="O788" t="s">
        <v>11829</v>
      </c>
      <c r="P788" t="s">
        <v>59</v>
      </c>
      <c r="Q788" t="s">
        <v>411</v>
      </c>
      <c r="R788" t="s">
        <v>82</v>
      </c>
      <c r="S788" t="s">
        <v>82</v>
      </c>
      <c r="T788" t="s">
        <v>57</v>
      </c>
      <c r="U788" t="s">
        <v>11830</v>
      </c>
      <c r="V788" t="s">
        <v>10725</v>
      </c>
      <c r="W788" t="s">
        <v>42</v>
      </c>
      <c r="Y788" t="s">
        <v>42</v>
      </c>
      <c r="AM788" t="s">
        <v>43</v>
      </c>
    </row>
    <row r="789" spans="1:39" x14ac:dyDescent="0.25">
      <c r="A789">
        <v>4522</v>
      </c>
      <c r="B789" t="s">
        <v>10726</v>
      </c>
      <c r="C789" s="5">
        <v>43035</v>
      </c>
      <c r="D789" s="1">
        <v>0</v>
      </c>
      <c r="E789">
        <v>38</v>
      </c>
      <c r="F789" t="s">
        <v>46</v>
      </c>
      <c r="G789" t="s">
        <v>55</v>
      </c>
      <c r="H789" t="s">
        <v>438</v>
      </c>
      <c r="I789" t="s">
        <v>82</v>
      </c>
      <c r="J789" t="s">
        <v>57</v>
      </c>
      <c r="K789" t="s">
        <v>438</v>
      </c>
      <c r="L789" t="s">
        <v>82</v>
      </c>
      <c r="M789" t="s">
        <v>70</v>
      </c>
      <c r="O789" t="s">
        <v>11831</v>
      </c>
      <c r="P789" t="s">
        <v>170</v>
      </c>
      <c r="Q789" t="s">
        <v>70</v>
      </c>
      <c r="R789" t="s">
        <v>438</v>
      </c>
      <c r="S789" t="s">
        <v>82</v>
      </c>
      <c r="T789" t="s">
        <v>57</v>
      </c>
      <c r="U789" t="s">
        <v>11830</v>
      </c>
      <c r="V789" t="s">
        <v>10727</v>
      </c>
      <c r="Y789" t="s">
        <v>42</v>
      </c>
      <c r="AC789" t="s">
        <v>42</v>
      </c>
      <c r="AM789" t="s">
        <v>43</v>
      </c>
    </row>
    <row r="790" spans="1:39" x14ac:dyDescent="0.25">
      <c r="A790">
        <v>4532</v>
      </c>
      <c r="B790" t="s">
        <v>10744</v>
      </c>
      <c r="C790" s="5">
        <v>42964</v>
      </c>
      <c r="D790" s="1">
        <v>0</v>
      </c>
      <c r="E790">
        <v>55</v>
      </c>
      <c r="F790" t="s">
        <v>46</v>
      </c>
      <c r="G790" t="s">
        <v>55</v>
      </c>
      <c r="H790" t="s">
        <v>146</v>
      </c>
      <c r="I790" t="s">
        <v>49</v>
      </c>
      <c r="J790" t="s">
        <v>57</v>
      </c>
      <c r="K790" t="s">
        <v>146</v>
      </c>
      <c r="L790" t="s">
        <v>49</v>
      </c>
      <c r="M790" t="s">
        <v>70</v>
      </c>
      <c r="O790" t="s">
        <v>11829</v>
      </c>
      <c r="P790" t="s">
        <v>166</v>
      </c>
      <c r="Q790" t="s">
        <v>70</v>
      </c>
      <c r="R790" t="s">
        <v>146</v>
      </c>
      <c r="S790" t="s">
        <v>49</v>
      </c>
      <c r="T790" t="s">
        <v>57</v>
      </c>
      <c r="U790" t="s">
        <v>11830</v>
      </c>
      <c r="V790" t="s">
        <v>252</v>
      </c>
      <c r="W790" t="s">
        <v>42</v>
      </c>
      <c r="Y790" t="s">
        <v>42</v>
      </c>
      <c r="AM790" t="s">
        <v>43</v>
      </c>
    </row>
    <row r="791" spans="1:39" x14ac:dyDescent="0.25">
      <c r="A791">
        <v>4540</v>
      </c>
      <c r="B791" t="s">
        <v>10754</v>
      </c>
      <c r="C791" s="5">
        <v>42919</v>
      </c>
      <c r="D791" s="1">
        <v>0</v>
      </c>
      <c r="E791">
        <v>41</v>
      </c>
      <c r="F791" t="s">
        <v>46</v>
      </c>
      <c r="G791" t="s">
        <v>55</v>
      </c>
      <c r="H791" t="s">
        <v>2091</v>
      </c>
      <c r="I791" t="s">
        <v>82</v>
      </c>
      <c r="J791" t="s">
        <v>57</v>
      </c>
      <c r="K791" t="s">
        <v>82</v>
      </c>
      <c r="L791" t="s">
        <v>82</v>
      </c>
      <c r="M791" t="s">
        <v>50</v>
      </c>
      <c r="O791" t="s">
        <v>11829</v>
      </c>
      <c r="P791" t="s">
        <v>59</v>
      </c>
      <c r="Q791" t="s">
        <v>298</v>
      </c>
      <c r="R791" t="s">
        <v>82</v>
      </c>
      <c r="S791" t="s">
        <v>82</v>
      </c>
      <c r="T791" t="s">
        <v>57</v>
      </c>
      <c r="U791" t="s">
        <v>11830</v>
      </c>
      <c r="V791" t="s">
        <v>3347</v>
      </c>
      <c r="W791" t="s">
        <v>42</v>
      </c>
      <c r="X791" t="s">
        <v>42</v>
      </c>
      <c r="Y791" t="s">
        <v>42</v>
      </c>
      <c r="AM791" t="s">
        <v>43</v>
      </c>
    </row>
    <row r="792" spans="1:39" x14ac:dyDescent="0.25">
      <c r="A792">
        <v>4545</v>
      </c>
      <c r="B792" t="s">
        <v>10763</v>
      </c>
      <c r="C792" s="5">
        <v>43030</v>
      </c>
      <c r="D792" s="1">
        <v>0</v>
      </c>
      <c r="E792">
        <v>72</v>
      </c>
      <c r="F792" t="s">
        <v>54</v>
      </c>
      <c r="G792" t="s">
        <v>106</v>
      </c>
      <c r="H792" t="s">
        <v>82</v>
      </c>
      <c r="I792" t="s">
        <v>82</v>
      </c>
      <c r="J792" t="s">
        <v>57</v>
      </c>
      <c r="K792" t="s">
        <v>82</v>
      </c>
      <c r="L792" t="s">
        <v>82</v>
      </c>
      <c r="M792" t="s">
        <v>50</v>
      </c>
      <c r="O792" t="s">
        <v>11829</v>
      </c>
      <c r="P792" t="s">
        <v>59</v>
      </c>
      <c r="Q792" t="s">
        <v>70</v>
      </c>
      <c r="R792" t="s">
        <v>82</v>
      </c>
      <c r="S792" t="s">
        <v>82</v>
      </c>
      <c r="T792" t="s">
        <v>57</v>
      </c>
      <c r="U792" t="s">
        <v>11830</v>
      </c>
      <c r="V792" t="s">
        <v>3436</v>
      </c>
      <c r="W792" t="s">
        <v>42</v>
      </c>
      <c r="Y792" t="s">
        <v>42</v>
      </c>
      <c r="Z792" t="s">
        <v>42</v>
      </c>
      <c r="AM792" t="s">
        <v>43</v>
      </c>
    </row>
    <row r="793" spans="1:39" x14ac:dyDescent="0.25">
      <c r="A793">
        <v>4547</v>
      </c>
      <c r="B793" t="s">
        <v>10766</v>
      </c>
      <c r="C793" s="5">
        <v>43025</v>
      </c>
      <c r="D793" s="1">
        <v>0</v>
      </c>
      <c r="E793">
        <v>40</v>
      </c>
      <c r="F793" t="s">
        <v>46</v>
      </c>
      <c r="G793" t="s">
        <v>55</v>
      </c>
      <c r="H793" t="s">
        <v>433</v>
      </c>
      <c r="I793" t="s">
        <v>142</v>
      </c>
      <c r="J793" t="s">
        <v>57</v>
      </c>
      <c r="K793" t="s">
        <v>1593</v>
      </c>
      <c r="L793" t="s">
        <v>142</v>
      </c>
      <c r="M793" t="s">
        <v>50</v>
      </c>
      <c r="O793" t="s">
        <v>11829</v>
      </c>
      <c r="P793" t="s">
        <v>59</v>
      </c>
      <c r="Q793" t="s">
        <v>70</v>
      </c>
      <c r="R793" t="s">
        <v>433</v>
      </c>
      <c r="S793" t="s">
        <v>142</v>
      </c>
      <c r="T793" t="s">
        <v>57</v>
      </c>
      <c r="U793" t="s">
        <v>11830</v>
      </c>
      <c r="V793" t="s">
        <v>10768</v>
      </c>
      <c r="Y793" t="s">
        <v>42</v>
      </c>
      <c r="Z793" t="s">
        <v>42</v>
      </c>
      <c r="AE793" t="s">
        <v>42</v>
      </c>
      <c r="AM793" t="s">
        <v>43</v>
      </c>
    </row>
    <row r="794" spans="1:39" x14ac:dyDescent="0.25">
      <c r="A794">
        <v>4551</v>
      </c>
      <c r="B794" t="s">
        <v>10775</v>
      </c>
      <c r="C794" s="5">
        <v>43066</v>
      </c>
      <c r="D794" s="1">
        <v>0</v>
      </c>
      <c r="E794">
        <v>40</v>
      </c>
      <c r="F794" t="s">
        <v>46</v>
      </c>
      <c r="G794" t="s">
        <v>55</v>
      </c>
      <c r="H794" t="s">
        <v>136</v>
      </c>
      <c r="I794" t="s">
        <v>137</v>
      </c>
      <c r="J794" t="s">
        <v>57</v>
      </c>
      <c r="K794" t="s">
        <v>136</v>
      </c>
      <c r="L794" t="s">
        <v>137</v>
      </c>
      <c r="M794" t="s">
        <v>70</v>
      </c>
      <c r="O794" t="s">
        <v>11831</v>
      </c>
      <c r="P794" t="s">
        <v>350</v>
      </c>
      <c r="Q794" t="s">
        <v>70</v>
      </c>
      <c r="R794" t="s">
        <v>136</v>
      </c>
      <c r="S794" t="s">
        <v>137</v>
      </c>
      <c r="T794" t="s">
        <v>57</v>
      </c>
      <c r="U794" t="s">
        <v>11830</v>
      </c>
      <c r="V794" t="s">
        <v>10776</v>
      </c>
      <c r="X794" t="s">
        <v>42</v>
      </c>
      <c r="Y794" t="s">
        <v>42</v>
      </c>
      <c r="AE794" t="s">
        <v>42</v>
      </c>
      <c r="AM794" t="s">
        <v>43</v>
      </c>
    </row>
    <row r="795" spans="1:39" x14ac:dyDescent="0.25">
      <c r="A795">
        <v>4553</v>
      </c>
      <c r="B795" t="s">
        <v>10779</v>
      </c>
      <c r="C795" s="5">
        <v>42805</v>
      </c>
      <c r="D795" s="1">
        <v>0</v>
      </c>
      <c r="E795">
        <v>60</v>
      </c>
      <c r="F795" t="s">
        <v>46</v>
      </c>
      <c r="G795" t="s">
        <v>55</v>
      </c>
      <c r="H795" t="s">
        <v>178</v>
      </c>
      <c r="I795" t="s">
        <v>82</v>
      </c>
      <c r="J795" t="s">
        <v>57</v>
      </c>
      <c r="K795" t="s">
        <v>178</v>
      </c>
      <c r="L795" t="s">
        <v>82</v>
      </c>
      <c r="M795" t="s">
        <v>70</v>
      </c>
      <c r="O795" t="s">
        <v>11829</v>
      </c>
      <c r="P795" t="s">
        <v>59</v>
      </c>
      <c r="Q795" t="s">
        <v>70</v>
      </c>
      <c r="R795" t="s">
        <v>178</v>
      </c>
      <c r="S795" t="s">
        <v>82</v>
      </c>
      <c r="T795" t="s">
        <v>57</v>
      </c>
      <c r="U795" t="s">
        <v>11830</v>
      </c>
      <c r="V795" t="s">
        <v>10780</v>
      </c>
      <c r="W795" t="s">
        <v>42</v>
      </c>
      <c r="AC795" t="s">
        <v>42</v>
      </c>
      <c r="AH795" t="s">
        <v>42</v>
      </c>
      <c r="AM795" t="s">
        <v>43</v>
      </c>
    </row>
    <row r="796" spans="1:39" x14ac:dyDescent="0.25">
      <c r="A796">
        <v>4556</v>
      </c>
      <c r="B796" t="s">
        <v>10785</v>
      </c>
      <c r="C796" s="5">
        <v>42751</v>
      </c>
      <c r="D796" s="1">
        <v>0</v>
      </c>
      <c r="E796">
        <v>57</v>
      </c>
      <c r="F796" t="s">
        <v>54</v>
      </c>
      <c r="G796" t="s">
        <v>55</v>
      </c>
      <c r="H796" t="s">
        <v>146</v>
      </c>
      <c r="I796" t="s">
        <v>49</v>
      </c>
      <c r="J796" t="s">
        <v>57</v>
      </c>
      <c r="K796" t="s">
        <v>146</v>
      </c>
      <c r="L796" t="s">
        <v>49</v>
      </c>
      <c r="M796" t="s">
        <v>50</v>
      </c>
      <c r="O796" t="s">
        <v>11829</v>
      </c>
      <c r="P796" t="s">
        <v>59</v>
      </c>
      <c r="Q796" t="s">
        <v>287</v>
      </c>
      <c r="R796" t="s">
        <v>146</v>
      </c>
      <c r="S796" t="s">
        <v>49</v>
      </c>
      <c r="T796" t="s">
        <v>57</v>
      </c>
      <c r="U796" t="s">
        <v>11830</v>
      </c>
      <c r="V796" t="s">
        <v>1631</v>
      </c>
      <c r="X796" t="s">
        <v>42</v>
      </c>
      <c r="AM796" t="s">
        <v>43</v>
      </c>
    </row>
    <row r="797" spans="1:39" x14ac:dyDescent="0.25">
      <c r="A797">
        <v>4557</v>
      </c>
      <c r="B797" t="s">
        <v>10786</v>
      </c>
      <c r="C797" s="5">
        <v>42846</v>
      </c>
      <c r="D797" s="1">
        <v>0</v>
      </c>
      <c r="E797">
        <v>29</v>
      </c>
      <c r="F797" t="s">
        <v>46</v>
      </c>
      <c r="G797" t="s">
        <v>55</v>
      </c>
      <c r="H797" t="s">
        <v>503</v>
      </c>
      <c r="I797" t="s">
        <v>82</v>
      </c>
      <c r="J797" t="s">
        <v>57</v>
      </c>
      <c r="K797" t="s">
        <v>503</v>
      </c>
      <c r="L797" t="s">
        <v>82</v>
      </c>
      <c r="M797" t="s">
        <v>70</v>
      </c>
      <c r="O797" t="s">
        <v>11829</v>
      </c>
      <c r="P797" t="s">
        <v>59</v>
      </c>
      <c r="Q797" t="s">
        <v>110</v>
      </c>
      <c r="R797" t="s">
        <v>503</v>
      </c>
      <c r="S797" t="s">
        <v>82</v>
      </c>
      <c r="T797" t="s">
        <v>57</v>
      </c>
      <c r="U797" t="s">
        <v>11830</v>
      </c>
      <c r="V797" t="s">
        <v>412</v>
      </c>
      <c r="Y797" t="s">
        <v>42</v>
      </c>
      <c r="AM797" t="s">
        <v>43</v>
      </c>
    </row>
    <row r="798" spans="1:39" x14ac:dyDescent="0.25">
      <c r="A798">
        <v>4559</v>
      </c>
      <c r="B798" t="s">
        <v>10788</v>
      </c>
      <c r="C798" s="5">
        <v>43007</v>
      </c>
      <c r="D798" s="1">
        <v>0</v>
      </c>
      <c r="E798">
        <v>27</v>
      </c>
      <c r="F798" t="s">
        <v>46</v>
      </c>
      <c r="G798" t="s">
        <v>55</v>
      </c>
      <c r="H798" t="s">
        <v>107</v>
      </c>
      <c r="I798" t="s">
        <v>49</v>
      </c>
      <c r="J798" t="s">
        <v>57</v>
      </c>
      <c r="K798" t="s">
        <v>107</v>
      </c>
      <c r="L798" t="s">
        <v>49</v>
      </c>
      <c r="M798" t="s">
        <v>70</v>
      </c>
      <c r="O798" t="s">
        <v>11829</v>
      </c>
      <c r="P798" t="s">
        <v>59</v>
      </c>
      <c r="Q798" t="s">
        <v>70</v>
      </c>
      <c r="R798" t="s">
        <v>107</v>
      </c>
      <c r="S798" t="s">
        <v>49</v>
      </c>
      <c r="T798" t="s">
        <v>57</v>
      </c>
      <c r="U798" t="s">
        <v>11830</v>
      </c>
      <c r="V798" t="s">
        <v>10789</v>
      </c>
      <c r="W798" t="s">
        <v>42</v>
      </c>
      <c r="X798" t="s">
        <v>42</v>
      </c>
      <c r="Y798" t="s">
        <v>42</v>
      </c>
      <c r="AM798" t="s">
        <v>43</v>
      </c>
    </row>
    <row r="799" spans="1:39" x14ac:dyDescent="0.25">
      <c r="A799">
        <v>4560</v>
      </c>
      <c r="B799" t="s">
        <v>10790</v>
      </c>
      <c r="C799" s="5">
        <v>42876</v>
      </c>
      <c r="D799" s="1">
        <v>0</v>
      </c>
      <c r="E799">
        <v>37</v>
      </c>
      <c r="F799" t="s">
        <v>46</v>
      </c>
      <c r="G799" t="s">
        <v>55</v>
      </c>
      <c r="H799" t="s">
        <v>81</v>
      </c>
      <c r="I799" t="s">
        <v>82</v>
      </c>
      <c r="J799" t="s">
        <v>57</v>
      </c>
      <c r="K799" t="s">
        <v>81</v>
      </c>
      <c r="L799" t="s">
        <v>82</v>
      </c>
      <c r="M799" t="s">
        <v>70</v>
      </c>
      <c r="O799" t="s">
        <v>11831</v>
      </c>
      <c r="P799" t="s">
        <v>350</v>
      </c>
      <c r="Q799" t="s">
        <v>70</v>
      </c>
      <c r="R799" t="s">
        <v>81</v>
      </c>
      <c r="S799" t="s">
        <v>82</v>
      </c>
      <c r="T799" t="s">
        <v>57</v>
      </c>
      <c r="U799" t="s">
        <v>11830</v>
      </c>
      <c r="V799" t="s">
        <v>10791</v>
      </c>
      <c r="W799" t="s">
        <v>42</v>
      </c>
      <c r="Y799" t="s">
        <v>42</v>
      </c>
      <c r="AE799" t="s">
        <v>42</v>
      </c>
      <c r="AM799" t="s">
        <v>43</v>
      </c>
    </row>
    <row r="800" spans="1:39" x14ac:dyDescent="0.25">
      <c r="A800">
        <v>4568</v>
      </c>
      <c r="B800" t="s">
        <v>10804</v>
      </c>
      <c r="C800" s="5">
        <v>42893</v>
      </c>
      <c r="D800" s="1">
        <v>0</v>
      </c>
      <c r="E800">
        <v>40</v>
      </c>
      <c r="F800" t="s">
        <v>46</v>
      </c>
      <c r="G800" t="s">
        <v>55</v>
      </c>
      <c r="H800" t="s">
        <v>422</v>
      </c>
      <c r="I800" t="s">
        <v>82</v>
      </c>
      <c r="J800" t="s">
        <v>57</v>
      </c>
      <c r="K800" t="s">
        <v>422</v>
      </c>
      <c r="L800" t="s">
        <v>82</v>
      </c>
      <c r="M800" t="s">
        <v>70</v>
      </c>
      <c r="O800" t="s">
        <v>11829</v>
      </c>
      <c r="P800" t="s">
        <v>59</v>
      </c>
      <c r="Q800" t="s">
        <v>70</v>
      </c>
      <c r="R800" t="s">
        <v>422</v>
      </c>
      <c r="S800" t="s">
        <v>82</v>
      </c>
      <c r="T800" t="s">
        <v>57</v>
      </c>
      <c r="U800" t="s">
        <v>11830</v>
      </c>
      <c r="V800" t="s">
        <v>10805</v>
      </c>
      <c r="Y800" t="s">
        <v>42</v>
      </c>
      <c r="AC800" t="s">
        <v>42</v>
      </c>
      <c r="AE800" t="s">
        <v>42</v>
      </c>
      <c r="AM800" t="s">
        <v>43</v>
      </c>
    </row>
    <row r="801" spans="1:39" x14ac:dyDescent="0.25">
      <c r="A801">
        <v>4582</v>
      </c>
      <c r="B801" t="s">
        <v>10836</v>
      </c>
      <c r="C801" s="5">
        <v>42830</v>
      </c>
      <c r="D801" s="1">
        <v>0</v>
      </c>
      <c r="E801">
        <v>51</v>
      </c>
      <c r="F801" t="s">
        <v>54</v>
      </c>
      <c r="G801" t="s">
        <v>55</v>
      </c>
      <c r="H801" t="s">
        <v>142</v>
      </c>
      <c r="I801" t="s">
        <v>142</v>
      </c>
      <c r="J801" t="s">
        <v>57</v>
      </c>
      <c r="K801" t="s">
        <v>142</v>
      </c>
      <c r="L801" t="s">
        <v>142</v>
      </c>
      <c r="M801" t="s">
        <v>70</v>
      </c>
      <c r="O801" t="s">
        <v>11829</v>
      </c>
      <c r="P801" t="s">
        <v>59</v>
      </c>
      <c r="Q801" t="s">
        <v>70</v>
      </c>
      <c r="R801" t="s">
        <v>142</v>
      </c>
      <c r="S801" t="s">
        <v>142</v>
      </c>
      <c r="T801" t="s">
        <v>57</v>
      </c>
      <c r="U801" t="s">
        <v>11830</v>
      </c>
      <c r="V801" t="s">
        <v>726</v>
      </c>
      <c r="W801" t="s">
        <v>42</v>
      </c>
      <c r="Y801" t="s">
        <v>42</v>
      </c>
      <c r="AM801" t="s">
        <v>43</v>
      </c>
    </row>
    <row r="802" spans="1:39" x14ac:dyDescent="0.25">
      <c r="A802">
        <v>4587</v>
      </c>
      <c r="B802" t="s">
        <v>10846</v>
      </c>
      <c r="C802" s="5">
        <v>42765</v>
      </c>
      <c r="D802" s="1">
        <v>0</v>
      </c>
      <c r="E802">
        <v>40</v>
      </c>
      <c r="F802" t="s">
        <v>46</v>
      </c>
      <c r="G802" t="s">
        <v>47</v>
      </c>
      <c r="H802" t="s">
        <v>93</v>
      </c>
      <c r="I802" t="s">
        <v>93</v>
      </c>
      <c r="J802" t="s">
        <v>57</v>
      </c>
      <c r="K802" t="s">
        <v>93</v>
      </c>
      <c r="L802" t="s">
        <v>93</v>
      </c>
      <c r="M802" t="s">
        <v>70</v>
      </c>
      <c r="O802" t="s">
        <v>11829</v>
      </c>
      <c r="P802" t="s">
        <v>59</v>
      </c>
      <c r="Q802" t="s">
        <v>70</v>
      </c>
      <c r="R802" t="s">
        <v>93</v>
      </c>
      <c r="S802" t="s">
        <v>93</v>
      </c>
      <c r="T802" t="s">
        <v>57</v>
      </c>
      <c r="U802" t="s">
        <v>11830</v>
      </c>
      <c r="V802" t="s">
        <v>10847</v>
      </c>
      <c r="W802" t="s">
        <v>42</v>
      </c>
      <c r="X802" t="s">
        <v>42</v>
      </c>
      <c r="Y802" t="s">
        <v>42</v>
      </c>
      <c r="AG802" t="s">
        <v>42</v>
      </c>
      <c r="AM802" t="s">
        <v>43</v>
      </c>
    </row>
    <row r="803" spans="1:39" x14ac:dyDescent="0.25">
      <c r="A803">
        <v>4597</v>
      </c>
      <c r="B803" t="s">
        <v>10869</v>
      </c>
      <c r="C803" s="5">
        <v>42886</v>
      </c>
      <c r="D803" s="1">
        <v>0</v>
      </c>
      <c r="E803">
        <v>55</v>
      </c>
      <c r="F803" t="s">
        <v>46</v>
      </c>
      <c r="G803" t="s">
        <v>106</v>
      </c>
      <c r="H803" t="s">
        <v>260</v>
      </c>
      <c r="I803" t="s">
        <v>49</v>
      </c>
      <c r="J803" t="s">
        <v>57</v>
      </c>
      <c r="K803" t="s">
        <v>260</v>
      </c>
      <c r="L803" t="s">
        <v>49</v>
      </c>
      <c r="M803" t="s">
        <v>70</v>
      </c>
      <c r="O803" t="s">
        <v>11829</v>
      </c>
      <c r="P803" t="s">
        <v>59</v>
      </c>
      <c r="Q803" t="s">
        <v>70</v>
      </c>
      <c r="R803" t="s">
        <v>260</v>
      </c>
      <c r="S803" t="s">
        <v>49</v>
      </c>
      <c r="T803" t="s">
        <v>57</v>
      </c>
      <c r="U803" t="s">
        <v>11830</v>
      </c>
      <c r="V803" t="s">
        <v>10870</v>
      </c>
      <c r="X803" t="s">
        <v>42</v>
      </c>
      <c r="AC803" t="s">
        <v>42</v>
      </c>
      <c r="AM803" t="s">
        <v>43</v>
      </c>
    </row>
    <row r="804" spans="1:39" x14ac:dyDescent="0.25">
      <c r="A804">
        <v>4603</v>
      </c>
      <c r="B804" t="s">
        <v>10883</v>
      </c>
      <c r="C804" s="5">
        <v>42950</v>
      </c>
      <c r="D804" s="1">
        <v>0</v>
      </c>
      <c r="E804">
        <v>27</v>
      </c>
      <c r="F804" t="s">
        <v>54</v>
      </c>
      <c r="G804" t="s">
        <v>55</v>
      </c>
      <c r="H804" t="s">
        <v>422</v>
      </c>
      <c r="I804" t="s">
        <v>82</v>
      </c>
      <c r="J804" t="s">
        <v>57</v>
      </c>
      <c r="K804" t="s">
        <v>422</v>
      </c>
      <c r="L804" t="s">
        <v>82</v>
      </c>
      <c r="M804" t="s">
        <v>70</v>
      </c>
      <c r="O804" t="s">
        <v>11829</v>
      </c>
      <c r="P804" t="s">
        <v>59</v>
      </c>
      <c r="Q804" t="s">
        <v>70</v>
      </c>
      <c r="R804" t="s">
        <v>422</v>
      </c>
      <c r="S804" t="s">
        <v>82</v>
      </c>
      <c r="T804" t="s">
        <v>57</v>
      </c>
      <c r="U804" t="s">
        <v>11830</v>
      </c>
      <c r="V804" t="s">
        <v>10884</v>
      </c>
      <c r="Z804" t="s">
        <v>42</v>
      </c>
      <c r="AA804" t="s">
        <v>42</v>
      </c>
      <c r="AE804" t="s">
        <v>42</v>
      </c>
      <c r="AK804" t="s">
        <v>998</v>
      </c>
      <c r="AM804" t="s">
        <v>43</v>
      </c>
    </row>
    <row r="805" spans="1:39" x14ac:dyDescent="0.25">
      <c r="A805">
        <v>4607</v>
      </c>
      <c r="B805" t="s">
        <v>10892</v>
      </c>
      <c r="C805" s="5">
        <v>42783</v>
      </c>
      <c r="D805" s="1">
        <v>0</v>
      </c>
      <c r="E805">
        <v>49</v>
      </c>
      <c r="F805" t="s">
        <v>46</v>
      </c>
      <c r="G805" t="s">
        <v>47</v>
      </c>
      <c r="H805" t="s">
        <v>93</v>
      </c>
      <c r="I805" t="s">
        <v>93</v>
      </c>
      <c r="J805" t="s">
        <v>57</v>
      </c>
      <c r="K805" t="s">
        <v>93</v>
      </c>
      <c r="L805" t="s">
        <v>93</v>
      </c>
      <c r="M805" t="s">
        <v>50</v>
      </c>
      <c r="O805" t="s">
        <v>11829</v>
      </c>
      <c r="P805" t="s">
        <v>456</v>
      </c>
      <c r="Q805" t="s">
        <v>70</v>
      </c>
      <c r="R805" t="s">
        <v>93</v>
      </c>
      <c r="S805" t="s">
        <v>93</v>
      </c>
      <c r="T805" t="s">
        <v>57</v>
      </c>
      <c r="U805" t="s">
        <v>11832</v>
      </c>
      <c r="V805" t="s">
        <v>10893</v>
      </c>
      <c r="X805" t="s">
        <v>42</v>
      </c>
      <c r="AM805" t="s">
        <v>43</v>
      </c>
    </row>
    <row r="806" spans="1:39" x14ac:dyDescent="0.25">
      <c r="A806">
        <v>4611</v>
      </c>
      <c r="B806" t="s">
        <v>10899</v>
      </c>
      <c r="C806" s="5">
        <v>42740</v>
      </c>
      <c r="D806" s="1">
        <v>0</v>
      </c>
      <c r="E806">
        <v>50</v>
      </c>
      <c r="F806" t="s">
        <v>46</v>
      </c>
      <c r="G806" t="s">
        <v>106</v>
      </c>
      <c r="H806" t="s">
        <v>82</v>
      </c>
      <c r="I806" t="s">
        <v>82</v>
      </c>
      <c r="J806" t="s">
        <v>57</v>
      </c>
      <c r="K806" t="s">
        <v>82</v>
      </c>
      <c r="L806" t="s">
        <v>82</v>
      </c>
      <c r="M806" t="s">
        <v>70</v>
      </c>
      <c r="O806" t="s">
        <v>11829</v>
      </c>
      <c r="P806" t="s">
        <v>59</v>
      </c>
      <c r="Q806" t="s">
        <v>70</v>
      </c>
      <c r="R806" t="s">
        <v>82</v>
      </c>
      <c r="S806" t="s">
        <v>82</v>
      </c>
      <c r="T806" t="s">
        <v>57</v>
      </c>
      <c r="U806" t="s">
        <v>11830</v>
      </c>
      <c r="V806" t="s">
        <v>545</v>
      </c>
      <c r="W806" t="s">
        <v>42</v>
      </c>
      <c r="Y806" t="s">
        <v>42</v>
      </c>
      <c r="AC806" t="s">
        <v>42</v>
      </c>
      <c r="AM806" t="s">
        <v>43</v>
      </c>
    </row>
    <row r="807" spans="1:39" x14ac:dyDescent="0.25">
      <c r="A807">
        <v>4613</v>
      </c>
      <c r="B807" t="s">
        <v>10901</v>
      </c>
      <c r="C807" s="5">
        <v>42877</v>
      </c>
      <c r="D807" s="1">
        <v>0</v>
      </c>
      <c r="E807">
        <v>62</v>
      </c>
      <c r="F807" t="s">
        <v>54</v>
      </c>
      <c r="G807" t="s">
        <v>55</v>
      </c>
      <c r="H807" t="s">
        <v>58</v>
      </c>
      <c r="I807" t="s">
        <v>49</v>
      </c>
      <c r="J807" t="s">
        <v>57</v>
      </c>
      <c r="K807" t="s">
        <v>58</v>
      </c>
      <c r="L807" t="s">
        <v>49</v>
      </c>
      <c r="M807" t="s">
        <v>70</v>
      </c>
      <c r="O807" t="s">
        <v>11829</v>
      </c>
      <c r="P807" t="s">
        <v>166</v>
      </c>
      <c r="Q807" t="s">
        <v>70</v>
      </c>
      <c r="R807" t="s">
        <v>58</v>
      </c>
      <c r="S807" t="s">
        <v>49</v>
      </c>
      <c r="T807" t="s">
        <v>57</v>
      </c>
      <c r="U807" t="s">
        <v>11830</v>
      </c>
      <c r="V807" t="s">
        <v>10902</v>
      </c>
      <c r="W807" t="s">
        <v>42</v>
      </c>
      <c r="AA807" t="s">
        <v>42</v>
      </c>
      <c r="AE807" t="s">
        <v>42</v>
      </c>
      <c r="AM807" t="s">
        <v>43</v>
      </c>
    </row>
    <row r="808" spans="1:39" x14ac:dyDescent="0.25">
      <c r="A808">
        <v>4617</v>
      </c>
      <c r="B808" t="s">
        <v>10909</v>
      </c>
      <c r="C808" s="5">
        <v>42820</v>
      </c>
      <c r="D808" s="1">
        <v>0</v>
      </c>
      <c r="E808">
        <v>62</v>
      </c>
      <c r="F808" t="s">
        <v>54</v>
      </c>
      <c r="G808" t="s">
        <v>55</v>
      </c>
      <c r="H808" t="s">
        <v>208</v>
      </c>
      <c r="I808" t="s">
        <v>93</v>
      </c>
      <c r="J808" t="s">
        <v>57</v>
      </c>
      <c r="K808" t="s">
        <v>208</v>
      </c>
      <c r="L808" t="s">
        <v>93</v>
      </c>
      <c r="M808" t="s">
        <v>70</v>
      </c>
      <c r="O808" t="s">
        <v>11831</v>
      </c>
      <c r="P808" t="s">
        <v>1042</v>
      </c>
      <c r="Q808" t="s">
        <v>70</v>
      </c>
      <c r="R808" t="s">
        <v>208</v>
      </c>
      <c r="S808" t="s">
        <v>93</v>
      </c>
      <c r="T808" t="s">
        <v>57</v>
      </c>
      <c r="U808" t="s">
        <v>11830</v>
      </c>
      <c r="V808" t="s">
        <v>10910</v>
      </c>
      <c r="AE808" t="s">
        <v>42</v>
      </c>
      <c r="AF808" t="s">
        <v>42</v>
      </c>
      <c r="AM808" t="s">
        <v>43</v>
      </c>
    </row>
    <row r="809" spans="1:39" x14ac:dyDescent="0.25">
      <c r="A809">
        <v>4618</v>
      </c>
      <c r="B809" t="s">
        <v>10911</v>
      </c>
      <c r="C809" s="5">
        <v>43064</v>
      </c>
      <c r="D809" s="1">
        <v>0</v>
      </c>
      <c r="E809">
        <v>57</v>
      </c>
      <c r="F809" t="s">
        <v>46</v>
      </c>
      <c r="G809" t="s">
        <v>55</v>
      </c>
      <c r="H809" t="s">
        <v>842</v>
      </c>
      <c r="I809" t="s">
        <v>82</v>
      </c>
      <c r="J809" t="s">
        <v>57</v>
      </c>
      <c r="K809" t="s">
        <v>842</v>
      </c>
      <c r="L809" t="s">
        <v>82</v>
      </c>
      <c r="M809" t="s">
        <v>70</v>
      </c>
      <c r="O809" t="s">
        <v>11831</v>
      </c>
      <c r="P809" t="s">
        <v>10912</v>
      </c>
      <c r="Q809" t="s">
        <v>70</v>
      </c>
      <c r="R809" t="s">
        <v>842</v>
      </c>
      <c r="S809" t="s">
        <v>82</v>
      </c>
      <c r="T809" t="s">
        <v>57</v>
      </c>
      <c r="U809" t="s">
        <v>11830</v>
      </c>
      <c r="V809" t="s">
        <v>1446</v>
      </c>
      <c r="AK809" t="s">
        <v>10913</v>
      </c>
      <c r="AM809" t="s">
        <v>43</v>
      </c>
    </row>
    <row r="810" spans="1:39" x14ac:dyDescent="0.25">
      <c r="A810">
        <v>4619</v>
      </c>
      <c r="B810" t="s">
        <v>10914</v>
      </c>
      <c r="C810" s="5">
        <v>43001</v>
      </c>
      <c r="D810" s="1">
        <v>0</v>
      </c>
      <c r="E810">
        <v>27</v>
      </c>
      <c r="F810" t="s">
        <v>46</v>
      </c>
      <c r="G810" t="s">
        <v>106</v>
      </c>
      <c r="H810" t="s">
        <v>146</v>
      </c>
      <c r="I810" t="s">
        <v>49</v>
      </c>
      <c r="J810" t="s">
        <v>57</v>
      </c>
      <c r="K810" t="s">
        <v>146</v>
      </c>
      <c r="L810" t="s">
        <v>49</v>
      </c>
      <c r="M810" t="s">
        <v>34</v>
      </c>
      <c r="N810" t="s">
        <v>10915</v>
      </c>
      <c r="O810" t="s">
        <v>11829</v>
      </c>
      <c r="P810" t="s">
        <v>166</v>
      </c>
      <c r="Q810" t="s">
        <v>377</v>
      </c>
      <c r="R810" t="s">
        <v>146</v>
      </c>
      <c r="S810" t="s">
        <v>49</v>
      </c>
      <c r="T810" t="s">
        <v>57</v>
      </c>
      <c r="U810" t="s">
        <v>11830</v>
      </c>
      <c r="V810" t="s">
        <v>10916</v>
      </c>
      <c r="Y810" t="s">
        <v>42</v>
      </c>
      <c r="AE810" t="s">
        <v>42</v>
      </c>
      <c r="AM810" t="s">
        <v>43</v>
      </c>
    </row>
    <row r="811" spans="1:39" x14ac:dyDescent="0.25">
      <c r="A811">
        <v>4620</v>
      </c>
      <c r="B811" t="s">
        <v>10917</v>
      </c>
      <c r="C811" s="5">
        <v>42769</v>
      </c>
      <c r="D811" s="1">
        <v>0</v>
      </c>
      <c r="E811">
        <v>47</v>
      </c>
      <c r="F811" t="s">
        <v>46</v>
      </c>
      <c r="G811" t="s">
        <v>55</v>
      </c>
      <c r="H811" t="s">
        <v>399</v>
      </c>
      <c r="I811" t="s">
        <v>202</v>
      </c>
      <c r="J811" t="s">
        <v>57</v>
      </c>
      <c r="K811" t="s">
        <v>399</v>
      </c>
      <c r="L811" t="s">
        <v>202</v>
      </c>
      <c r="M811" t="s">
        <v>70</v>
      </c>
      <c r="O811" t="s">
        <v>11829</v>
      </c>
      <c r="P811" t="s">
        <v>456</v>
      </c>
      <c r="Q811" t="s">
        <v>70</v>
      </c>
      <c r="R811" t="s">
        <v>399</v>
      </c>
      <c r="S811" t="s">
        <v>202</v>
      </c>
      <c r="T811" t="s">
        <v>57</v>
      </c>
      <c r="U811" t="s">
        <v>11830</v>
      </c>
      <c r="V811" t="s">
        <v>10918</v>
      </c>
      <c r="W811" t="s">
        <v>42</v>
      </c>
      <c r="X811" t="s">
        <v>42</v>
      </c>
      <c r="Y811" t="s">
        <v>42</v>
      </c>
      <c r="AA811" t="s">
        <v>42</v>
      </c>
      <c r="AE811" t="s">
        <v>42</v>
      </c>
      <c r="AM811" t="s">
        <v>43</v>
      </c>
    </row>
    <row r="812" spans="1:39" x14ac:dyDescent="0.25">
      <c r="A812">
        <v>4633</v>
      </c>
      <c r="B812" t="s">
        <v>10948</v>
      </c>
      <c r="C812" s="5">
        <v>43082</v>
      </c>
      <c r="D812" s="1">
        <v>0</v>
      </c>
      <c r="E812">
        <v>33</v>
      </c>
      <c r="F812" t="s">
        <v>46</v>
      </c>
      <c r="G812" t="s">
        <v>55</v>
      </c>
      <c r="H812" t="s">
        <v>2228</v>
      </c>
      <c r="I812" t="s">
        <v>82</v>
      </c>
      <c r="J812" t="s">
        <v>57</v>
      </c>
      <c r="K812" t="s">
        <v>447</v>
      </c>
      <c r="L812" t="s">
        <v>82</v>
      </c>
      <c r="M812" t="s">
        <v>50</v>
      </c>
      <c r="O812" t="s">
        <v>11829</v>
      </c>
      <c r="P812" t="s">
        <v>59</v>
      </c>
      <c r="Q812" t="s">
        <v>70</v>
      </c>
      <c r="R812" t="s">
        <v>2228</v>
      </c>
      <c r="S812" t="s">
        <v>82</v>
      </c>
      <c r="T812" t="s">
        <v>57</v>
      </c>
      <c r="U812" t="s">
        <v>11830</v>
      </c>
      <c r="V812" t="s">
        <v>10949</v>
      </c>
      <c r="Y812" t="s">
        <v>42</v>
      </c>
      <c r="Z812" t="s">
        <v>42</v>
      </c>
      <c r="AM812" t="s">
        <v>43</v>
      </c>
    </row>
    <row r="813" spans="1:39" x14ac:dyDescent="0.25">
      <c r="A813">
        <v>4641</v>
      </c>
      <c r="B813" t="s">
        <v>10961</v>
      </c>
      <c r="C813" s="5">
        <v>43031</v>
      </c>
      <c r="D813" s="1">
        <v>0</v>
      </c>
      <c r="E813">
        <v>33</v>
      </c>
      <c r="F813" t="s">
        <v>54</v>
      </c>
      <c r="G813" t="s">
        <v>55</v>
      </c>
      <c r="H813" t="s">
        <v>82</v>
      </c>
      <c r="I813" t="s">
        <v>82</v>
      </c>
      <c r="J813" t="s">
        <v>57</v>
      </c>
      <c r="K813" t="s">
        <v>82</v>
      </c>
      <c r="L813" t="s">
        <v>82</v>
      </c>
      <c r="M813" t="s">
        <v>70</v>
      </c>
      <c r="O813" t="s">
        <v>11829</v>
      </c>
      <c r="P813" t="s">
        <v>59</v>
      </c>
      <c r="Q813" t="s">
        <v>70</v>
      </c>
      <c r="R813" t="s">
        <v>82</v>
      </c>
      <c r="S813" t="s">
        <v>82</v>
      </c>
      <c r="T813" t="s">
        <v>57</v>
      </c>
      <c r="U813" t="s">
        <v>11830</v>
      </c>
      <c r="V813" t="s">
        <v>10962</v>
      </c>
      <c r="AA813" t="s">
        <v>42</v>
      </c>
      <c r="AE813" t="s">
        <v>42</v>
      </c>
      <c r="AM813" t="s">
        <v>43</v>
      </c>
    </row>
    <row r="814" spans="1:39" x14ac:dyDescent="0.25">
      <c r="A814">
        <v>4649</v>
      </c>
      <c r="B814" t="s">
        <v>10976</v>
      </c>
      <c r="C814" s="5">
        <v>43095</v>
      </c>
      <c r="D814" s="1">
        <v>0</v>
      </c>
      <c r="E814">
        <v>50</v>
      </c>
      <c r="F814" t="s">
        <v>46</v>
      </c>
      <c r="G814" t="s">
        <v>55</v>
      </c>
      <c r="H814" t="s">
        <v>305</v>
      </c>
      <c r="I814" t="s">
        <v>93</v>
      </c>
      <c r="J814" t="s">
        <v>57</v>
      </c>
      <c r="K814" t="s">
        <v>305</v>
      </c>
      <c r="L814" t="s">
        <v>93</v>
      </c>
      <c r="M814" t="s">
        <v>70</v>
      </c>
      <c r="O814" t="s">
        <v>11831</v>
      </c>
      <c r="P814" t="s">
        <v>350</v>
      </c>
      <c r="Q814" t="s">
        <v>70</v>
      </c>
      <c r="R814" t="s">
        <v>305</v>
      </c>
      <c r="S814" t="s">
        <v>93</v>
      </c>
      <c r="T814" t="s">
        <v>57</v>
      </c>
      <c r="U814" t="s">
        <v>11830</v>
      </c>
      <c r="V814" t="s">
        <v>10977</v>
      </c>
      <c r="W814" t="s">
        <v>42</v>
      </c>
      <c r="Y814" t="s">
        <v>42</v>
      </c>
      <c r="AC814" t="s">
        <v>42</v>
      </c>
      <c r="AM814" t="s">
        <v>43</v>
      </c>
    </row>
    <row r="815" spans="1:39" x14ac:dyDescent="0.25">
      <c r="A815">
        <v>4661</v>
      </c>
      <c r="B815" t="s">
        <v>10998</v>
      </c>
      <c r="C815" s="5">
        <v>42906</v>
      </c>
      <c r="D815" s="1">
        <v>0</v>
      </c>
      <c r="E815">
        <v>61</v>
      </c>
      <c r="F815" t="s">
        <v>46</v>
      </c>
      <c r="G815" t="s">
        <v>55</v>
      </c>
      <c r="H815" t="s">
        <v>422</v>
      </c>
      <c r="I815" t="s">
        <v>82</v>
      </c>
      <c r="J815" t="s">
        <v>57</v>
      </c>
      <c r="K815" t="s">
        <v>422</v>
      </c>
      <c r="L815" t="s">
        <v>82</v>
      </c>
      <c r="M815" t="s">
        <v>50</v>
      </c>
      <c r="O815" t="s">
        <v>11831</v>
      </c>
      <c r="P815" t="s">
        <v>170</v>
      </c>
      <c r="Q815" t="s">
        <v>70</v>
      </c>
      <c r="R815" t="s">
        <v>422</v>
      </c>
      <c r="S815" t="s">
        <v>82</v>
      </c>
      <c r="T815" t="s">
        <v>57</v>
      </c>
      <c r="U815" t="s">
        <v>11830</v>
      </c>
      <c r="V815" t="s">
        <v>412</v>
      </c>
      <c r="Y815" t="s">
        <v>42</v>
      </c>
      <c r="AM815" t="s">
        <v>43</v>
      </c>
    </row>
    <row r="816" spans="1:39" x14ac:dyDescent="0.25">
      <c r="A816">
        <v>4665</v>
      </c>
      <c r="B816" t="s">
        <v>11004</v>
      </c>
      <c r="C816" s="5">
        <v>42835</v>
      </c>
      <c r="D816" s="1">
        <v>0</v>
      </c>
      <c r="E816">
        <v>68</v>
      </c>
      <c r="F816" t="s">
        <v>54</v>
      </c>
      <c r="G816" t="s">
        <v>55</v>
      </c>
      <c r="H816" t="s">
        <v>82</v>
      </c>
      <c r="I816" t="s">
        <v>82</v>
      </c>
      <c r="J816" t="s">
        <v>57</v>
      </c>
      <c r="K816" t="s">
        <v>82</v>
      </c>
      <c r="L816" t="s">
        <v>82</v>
      </c>
      <c r="M816" t="s">
        <v>50</v>
      </c>
      <c r="O816" t="s">
        <v>11831</v>
      </c>
      <c r="P816" t="s">
        <v>961</v>
      </c>
      <c r="Q816" t="s">
        <v>70</v>
      </c>
      <c r="R816" t="s">
        <v>82</v>
      </c>
      <c r="S816" t="s">
        <v>82</v>
      </c>
      <c r="T816" t="s">
        <v>57</v>
      </c>
      <c r="U816" t="s">
        <v>11830</v>
      </c>
      <c r="V816" t="s">
        <v>2351</v>
      </c>
      <c r="AE816" t="s">
        <v>42</v>
      </c>
      <c r="AF816" t="s">
        <v>42</v>
      </c>
      <c r="AM816" t="s">
        <v>43</v>
      </c>
    </row>
    <row r="817" spans="1:39" x14ac:dyDescent="0.25">
      <c r="A817">
        <v>4667</v>
      </c>
      <c r="B817" t="s">
        <v>11007</v>
      </c>
      <c r="C817" s="5">
        <v>42811</v>
      </c>
      <c r="D817" s="1">
        <v>0</v>
      </c>
      <c r="E817">
        <v>20</v>
      </c>
      <c r="F817" t="s">
        <v>46</v>
      </c>
      <c r="G817" t="s">
        <v>55</v>
      </c>
      <c r="H817" t="s">
        <v>1493</v>
      </c>
      <c r="I817" t="s">
        <v>137</v>
      </c>
      <c r="J817" t="s">
        <v>57</v>
      </c>
      <c r="K817" t="s">
        <v>1493</v>
      </c>
      <c r="L817" t="s">
        <v>137</v>
      </c>
      <c r="M817" t="s">
        <v>70</v>
      </c>
      <c r="O817" t="s">
        <v>11831</v>
      </c>
      <c r="P817" t="s">
        <v>170</v>
      </c>
      <c r="Q817" t="s">
        <v>70</v>
      </c>
      <c r="R817" t="s">
        <v>1493</v>
      </c>
      <c r="S817" t="s">
        <v>137</v>
      </c>
      <c r="T817" t="s">
        <v>57</v>
      </c>
      <c r="U817" t="s">
        <v>11830</v>
      </c>
      <c r="V817" t="s">
        <v>621</v>
      </c>
      <c r="W817" t="s">
        <v>42</v>
      </c>
      <c r="X817" t="s">
        <v>42</v>
      </c>
      <c r="Y817" t="s">
        <v>42</v>
      </c>
      <c r="AM817" t="s">
        <v>43</v>
      </c>
    </row>
    <row r="818" spans="1:39" x14ac:dyDescent="0.25">
      <c r="A818">
        <v>4668</v>
      </c>
      <c r="B818" t="s">
        <v>11009</v>
      </c>
      <c r="C818" s="5">
        <v>42905</v>
      </c>
      <c r="D818" s="1">
        <v>0</v>
      </c>
      <c r="E818">
        <v>66</v>
      </c>
      <c r="F818" t="s">
        <v>54</v>
      </c>
      <c r="G818" t="s">
        <v>55</v>
      </c>
      <c r="H818" t="s">
        <v>93</v>
      </c>
      <c r="I818" t="s">
        <v>93</v>
      </c>
      <c r="J818" t="s">
        <v>57</v>
      </c>
      <c r="K818" t="s">
        <v>93</v>
      </c>
      <c r="L818" t="s">
        <v>93</v>
      </c>
      <c r="M818" t="s">
        <v>70</v>
      </c>
      <c r="O818" t="s">
        <v>11829</v>
      </c>
      <c r="P818" t="s">
        <v>166</v>
      </c>
      <c r="Q818" t="s">
        <v>70</v>
      </c>
      <c r="R818" t="s">
        <v>93</v>
      </c>
      <c r="S818" t="s">
        <v>93</v>
      </c>
      <c r="T818" t="s">
        <v>57</v>
      </c>
      <c r="U818" t="s">
        <v>11830</v>
      </c>
      <c r="V818" t="s">
        <v>11010</v>
      </c>
      <c r="W818" t="s">
        <v>42</v>
      </c>
      <c r="AJ818" t="s">
        <v>42</v>
      </c>
      <c r="AM818" t="s">
        <v>43</v>
      </c>
    </row>
    <row r="819" spans="1:39" x14ac:dyDescent="0.25">
      <c r="A819">
        <v>4676</v>
      </c>
      <c r="B819" t="s">
        <v>11023</v>
      </c>
      <c r="C819" s="5">
        <v>42777</v>
      </c>
      <c r="D819" s="1">
        <v>0</v>
      </c>
      <c r="E819">
        <v>46</v>
      </c>
      <c r="F819" t="s">
        <v>54</v>
      </c>
      <c r="G819" t="s">
        <v>106</v>
      </c>
      <c r="H819" t="s">
        <v>341</v>
      </c>
      <c r="I819" t="s">
        <v>101</v>
      </c>
      <c r="J819" t="s">
        <v>57</v>
      </c>
      <c r="K819" t="s">
        <v>341</v>
      </c>
      <c r="L819" t="s">
        <v>101</v>
      </c>
      <c r="M819" t="s">
        <v>50</v>
      </c>
      <c r="O819" t="s">
        <v>11829</v>
      </c>
      <c r="P819" t="s">
        <v>59</v>
      </c>
      <c r="Q819" t="s">
        <v>70</v>
      </c>
      <c r="R819" t="s">
        <v>341</v>
      </c>
      <c r="S819" t="s">
        <v>101</v>
      </c>
      <c r="T819" t="s">
        <v>57</v>
      </c>
      <c r="U819" t="s">
        <v>11830</v>
      </c>
      <c r="V819" t="s">
        <v>4145</v>
      </c>
      <c r="W819" t="s">
        <v>42</v>
      </c>
      <c r="X819" t="s">
        <v>42</v>
      </c>
      <c r="Y819" t="s">
        <v>42</v>
      </c>
      <c r="AM819" t="s">
        <v>43</v>
      </c>
    </row>
    <row r="820" spans="1:39" x14ac:dyDescent="0.25">
      <c r="A820">
        <v>4677</v>
      </c>
      <c r="B820" t="s">
        <v>11024</v>
      </c>
      <c r="C820" s="5">
        <v>42991</v>
      </c>
      <c r="D820" s="1">
        <v>0</v>
      </c>
      <c r="E820">
        <v>35</v>
      </c>
      <c r="F820" t="s">
        <v>54</v>
      </c>
      <c r="G820" t="s">
        <v>55</v>
      </c>
      <c r="H820" t="s">
        <v>178</v>
      </c>
      <c r="I820" t="s">
        <v>82</v>
      </c>
      <c r="J820" t="s">
        <v>57</v>
      </c>
      <c r="K820" t="s">
        <v>178</v>
      </c>
      <c r="L820" t="s">
        <v>82</v>
      </c>
      <c r="M820" t="s">
        <v>70</v>
      </c>
      <c r="O820" t="s">
        <v>11831</v>
      </c>
      <c r="P820" t="s">
        <v>170</v>
      </c>
      <c r="Q820" t="s">
        <v>70</v>
      </c>
      <c r="R820" t="s">
        <v>178</v>
      </c>
      <c r="S820" t="s">
        <v>82</v>
      </c>
      <c r="T820" t="s">
        <v>57</v>
      </c>
      <c r="U820" t="s">
        <v>11830</v>
      </c>
      <c r="V820" t="s">
        <v>11025</v>
      </c>
      <c r="Y820" t="s">
        <v>42</v>
      </c>
      <c r="AE820" t="s">
        <v>42</v>
      </c>
      <c r="AM820" t="s">
        <v>43</v>
      </c>
    </row>
    <row r="821" spans="1:39" x14ac:dyDescent="0.25">
      <c r="A821">
        <v>4678</v>
      </c>
      <c r="B821" t="s">
        <v>11026</v>
      </c>
      <c r="C821" s="5">
        <v>43021</v>
      </c>
      <c r="D821" s="1">
        <v>0</v>
      </c>
      <c r="E821">
        <v>46</v>
      </c>
      <c r="F821" t="s">
        <v>46</v>
      </c>
      <c r="G821" t="s">
        <v>55</v>
      </c>
      <c r="H821" t="s">
        <v>165</v>
      </c>
      <c r="I821" t="s">
        <v>93</v>
      </c>
      <c r="J821" t="s">
        <v>57</v>
      </c>
      <c r="K821" t="s">
        <v>165</v>
      </c>
      <c r="L821" t="s">
        <v>93</v>
      </c>
      <c r="M821" t="s">
        <v>70</v>
      </c>
      <c r="O821" t="s">
        <v>11829</v>
      </c>
      <c r="P821" t="s">
        <v>166</v>
      </c>
      <c r="Q821" t="s">
        <v>287</v>
      </c>
      <c r="R821" t="s">
        <v>165</v>
      </c>
      <c r="S821" t="s">
        <v>93</v>
      </c>
      <c r="T821" t="s">
        <v>57</v>
      </c>
      <c r="U821" t="s">
        <v>11830</v>
      </c>
      <c r="V821" t="s">
        <v>11027</v>
      </c>
      <c r="Y821" t="s">
        <v>42</v>
      </c>
      <c r="AK821" t="s">
        <v>4982</v>
      </c>
      <c r="AM821" t="s">
        <v>43</v>
      </c>
    </row>
    <row r="822" spans="1:39" x14ac:dyDescent="0.25">
      <c r="A822">
        <v>4683</v>
      </c>
      <c r="B822" t="s">
        <v>11035</v>
      </c>
      <c r="C822" s="5">
        <v>43072</v>
      </c>
      <c r="D822" s="1">
        <v>0</v>
      </c>
      <c r="E822">
        <v>54</v>
      </c>
      <c r="F822" t="s">
        <v>54</v>
      </c>
      <c r="G822" t="s">
        <v>55</v>
      </c>
      <c r="H822" t="s">
        <v>525</v>
      </c>
      <c r="I822" t="s">
        <v>93</v>
      </c>
      <c r="J822" t="s">
        <v>57</v>
      </c>
      <c r="K822" t="s">
        <v>93</v>
      </c>
      <c r="L822" t="s">
        <v>93</v>
      </c>
      <c r="M822" t="s">
        <v>50</v>
      </c>
      <c r="O822" t="s">
        <v>11831</v>
      </c>
      <c r="P822" t="s">
        <v>1510</v>
      </c>
      <c r="Q822" t="s">
        <v>70</v>
      </c>
      <c r="R822" t="s">
        <v>525</v>
      </c>
      <c r="S822" t="s">
        <v>93</v>
      </c>
      <c r="T822" t="s">
        <v>57</v>
      </c>
      <c r="U822" t="s">
        <v>11830</v>
      </c>
      <c r="V822" t="s">
        <v>11036</v>
      </c>
      <c r="AA822" t="s">
        <v>42</v>
      </c>
      <c r="AE822" t="s">
        <v>42</v>
      </c>
      <c r="AG822" t="s">
        <v>42</v>
      </c>
      <c r="AM822" t="s">
        <v>43</v>
      </c>
    </row>
    <row r="823" spans="1:39" x14ac:dyDescent="0.25">
      <c r="A823">
        <v>4690</v>
      </c>
      <c r="B823" t="s">
        <v>11050</v>
      </c>
      <c r="C823" s="5">
        <v>43097</v>
      </c>
      <c r="D823" s="1">
        <v>0</v>
      </c>
      <c r="E823">
        <v>50</v>
      </c>
      <c r="F823" t="s">
        <v>46</v>
      </c>
      <c r="G823" t="s">
        <v>55</v>
      </c>
      <c r="H823" t="s">
        <v>346</v>
      </c>
      <c r="I823" t="s">
        <v>93</v>
      </c>
      <c r="J823" t="s">
        <v>57</v>
      </c>
      <c r="K823" t="s">
        <v>208</v>
      </c>
      <c r="L823" t="s">
        <v>93</v>
      </c>
      <c r="M823" t="s">
        <v>50</v>
      </c>
      <c r="O823" t="s">
        <v>11829</v>
      </c>
      <c r="P823" t="s">
        <v>166</v>
      </c>
      <c r="Q823" t="s">
        <v>70</v>
      </c>
      <c r="R823" t="s">
        <v>346</v>
      </c>
      <c r="S823" t="s">
        <v>93</v>
      </c>
      <c r="T823" t="s">
        <v>57</v>
      </c>
      <c r="U823" t="s">
        <v>11830</v>
      </c>
      <c r="V823" t="s">
        <v>5117</v>
      </c>
      <c r="W823" t="s">
        <v>42</v>
      </c>
      <c r="Y823" t="s">
        <v>42</v>
      </c>
      <c r="AC823" t="s">
        <v>42</v>
      </c>
      <c r="AM823" t="s">
        <v>43</v>
      </c>
    </row>
    <row r="824" spans="1:39" x14ac:dyDescent="0.25">
      <c r="A824">
        <v>4691</v>
      </c>
      <c r="B824" t="s">
        <v>11051</v>
      </c>
      <c r="C824" s="5">
        <v>43079</v>
      </c>
      <c r="D824" s="1">
        <v>0</v>
      </c>
      <c r="E824">
        <v>24</v>
      </c>
      <c r="F824" t="s">
        <v>46</v>
      </c>
      <c r="G824" t="s">
        <v>55</v>
      </c>
      <c r="H824" t="s">
        <v>97</v>
      </c>
      <c r="I824" t="s">
        <v>82</v>
      </c>
      <c r="J824" t="s">
        <v>57</v>
      </c>
      <c r="K824" t="s">
        <v>82</v>
      </c>
      <c r="L824" t="s">
        <v>82</v>
      </c>
      <c r="M824" t="s">
        <v>50</v>
      </c>
      <c r="O824" t="s">
        <v>11831</v>
      </c>
      <c r="P824" t="s">
        <v>350</v>
      </c>
      <c r="Q824" t="s">
        <v>70</v>
      </c>
      <c r="R824" t="s">
        <v>97</v>
      </c>
      <c r="S824" t="s">
        <v>82</v>
      </c>
      <c r="T824" t="s">
        <v>57</v>
      </c>
      <c r="U824" t="s">
        <v>11830</v>
      </c>
      <c r="V824" t="s">
        <v>247</v>
      </c>
      <c r="Y824" t="s">
        <v>42</v>
      </c>
      <c r="AM824" t="s">
        <v>43</v>
      </c>
    </row>
    <row r="825" spans="1:39" x14ac:dyDescent="0.25">
      <c r="A825">
        <v>4693</v>
      </c>
      <c r="B825" t="s">
        <v>11055</v>
      </c>
      <c r="C825" s="5">
        <v>42958</v>
      </c>
      <c r="D825" s="1">
        <v>0</v>
      </c>
      <c r="E825">
        <v>60</v>
      </c>
      <c r="F825" t="s">
        <v>46</v>
      </c>
      <c r="G825" t="s">
        <v>47</v>
      </c>
      <c r="H825" t="s">
        <v>146</v>
      </c>
      <c r="I825" t="s">
        <v>49</v>
      </c>
      <c r="J825" t="s">
        <v>57</v>
      </c>
      <c r="K825" t="s">
        <v>146</v>
      </c>
      <c r="L825" t="s">
        <v>49</v>
      </c>
      <c r="M825" t="s">
        <v>70</v>
      </c>
      <c r="O825" t="s">
        <v>11829</v>
      </c>
      <c r="P825" t="s">
        <v>59</v>
      </c>
      <c r="Q825" t="s">
        <v>70</v>
      </c>
      <c r="R825" t="s">
        <v>146</v>
      </c>
      <c r="S825" t="s">
        <v>49</v>
      </c>
      <c r="T825" t="s">
        <v>57</v>
      </c>
      <c r="U825" t="s">
        <v>11830</v>
      </c>
      <c r="V825" t="s">
        <v>825</v>
      </c>
      <c r="W825" t="s">
        <v>42</v>
      </c>
      <c r="Y825" t="s">
        <v>42</v>
      </c>
      <c r="AM825" t="s">
        <v>43</v>
      </c>
    </row>
    <row r="826" spans="1:39" x14ac:dyDescent="0.25">
      <c r="A826">
        <v>4695</v>
      </c>
      <c r="B826" t="s">
        <v>11058</v>
      </c>
      <c r="C826" s="5">
        <v>43014</v>
      </c>
      <c r="D826" s="1">
        <v>0</v>
      </c>
      <c r="E826">
        <v>53</v>
      </c>
      <c r="F826" t="s">
        <v>46</v>
      </c>
      <c r="G826" t="s">
        <v>55</v>
      </c>
      <c r="H826" t="s">
        <v>560</v>
      </c>
      <c r="I826" t="s">
        <v>137</v>
      </c>
      <c r="J826" t="s">
        <v>57</v>
      </c>
      <c r="K826" t="s">
        <v>560</v>
      </c>
      <c r="L826" t="s">
        <v>137</v>
      </c>
      <c r="M826" t="s">
        <v>70</v>
      </c>
      <c r="O826" t="s">
        <v>11829</v>
      </c>
      <c r="P826" t="s">
        <v>59</v>
      </c>
      <c r="Q826" t="s">
        <v>70</v>
      </c>
      <c r="R826" t="s">
        <v>560</v>
      </c>
      <c r="S826" t="s">
        <v>137</v>
      </c>
      <c r="T826" t="s">
        <v>57</v>
      </c>
      <c r="U826" t="s">
        <v>11830</v>
      </c>
      <c r="V826" t="s">
        <v>11059</v>
      </c>
      <c r="AA826" t="s">
        <v>42</v>
      </c>
      <c r="AE826" t="s">
        <v>42</v>
      </c>
      <c r="AM826" t="s">
        <v>43</v>
      </c>
    </row>
    <row r="827" spans="1:39" x14ac:dyDescent="0.25">
      <c r="A827">
        <v>4719</v>
      </c>
      <c r="B827" t="s">
        <v>11106</v>
      </c>
      <c r="C827" s="5">
        <v>42825</v>
      </c>
      <c r="D827" s="1">
        <v>0</v>
      </c>
      <c r="E827">
        <v>52</v>
      </c>
      <c r="F827" t="s">
        <v>54</v>
      </c>
      <c r="G827" t="s">
        <v>55</v>
      </c>
      <c r="H827" t="s">
        <v>208</v>
      </c>
      <c r="I827" t="s">
        <v>93</v>
      </c>
      <c r="J827" t="s">
        <v>57</v>
      </c>
      <c r="K827" t="s">
        <v>208</v>
      </c>
      <c r="L827" t="s">
        <v>93</v>
      </c>
      <c r="M827" t="s">
        <v>50</v>
      </c>
      <c r="O827" t="s">
        <v>11829</v>
      </c>
      <c r="P827" t="s">
        <v>59</v>
      </c>
      <c r="Q827" t="s">
        <v>70</v>
      </c>
      <c r="R827" t="s">
        <v>208</v>
      </c>
      <c r="S827" t="s">
        <v>93</v>
      </c>
      <c r="T827" t="s">
        <v>57</v>
      </c>
      <c r="U827" t="s">
        <v>11830</v>
      </c>
      <c r="V827" t="s">
        <v>11107</v>
      </c>
      <c r="AE827" t="s">
        <v>42</v>
      </c>
      <c r="AF827" t="s">
        <v>42</v>
      </c>
      <c r="AM827" t="s">
        <v>43</v>
      </c>
    </row>
    <row r="828" spans="1:39" x14ac:dyDescent="0.25">
      <c r="A828">
        <v>4721</v>
      </c>
      <c r="B828" t="s">
        <v>11109</v>
      </c>
      <c r="C828" s="5">
        <v>42781</v>
      </c>
      <c r="D828" s="1">
        <v>0</v>
      </c>
      <c r="E828">
        <v>34</v>
      </c>
      <c r="F828" t="s">
        <v>46</v>
      </c>
      <c r="G828" t="s">
        <v>55</v>
      </c>
      <c r="H828" t="s">
        <v>320</v>
      </c>
      <c r="I828" t="s">
        <v>49</v>
      </c>
      <c r="J828" t="s">
        <v>57</v>
      </c>
      <c r="K828" t="s">
        <v>146</v>
      </c>
      <c r="L828" t="s">
        <v>49</v>
      </c>
      <c r="M828" t="s">
        <v>50</v>
      </c>
      <c r="O828" t="s">
        <v>11831</v>
      </c>
      <c r="P828" t="s">
        <v>269</v>
      </c>
      <c r="Q828" t="s">
        <v>70</v>
      </c>
      <c r="R828" t="s">
        <v>320</v>
      </c>
      <c r="S828" t="s">
        <v>49</v>
      </c>
      <c r="T828" t="s">
        <v>57</v>
      </c>
      <c r="U828" t="s">
        <v>11830</v>
      </c>
      <c r="V828" t="s">
        <v>4616</v>
      </c>
      <c r="W828" t="s">
        <v>42</v>
      </c>
      <c r="AM828" t="s">
        <v>43</v>
      </c>
    </row>
    <row r="829" spans="1:39" x14ac:dyDescent="0.25">
      <c r="A829">
        <v>4722</v>
      </c>
      <c r="B829" t="s">
        <v>11110</v>
      </c>
      <c r="C829" s="5">
        <v>42861</v>
      </c>
      <c r="D829" s="1">
        <v>0</v>
      </c>
      <c r="E829">
        <v>45</v>
      </c>
      <c r="F829" t="s">
        <v>46</v>
      </c>
      <c r="G829" t="s">
        <v>55</v>
      </c>
      <c r="H829" t="s">
        <v>1037</v>
      </c>
      <c r="I829" t="s">
        <v>251</v>
      </c>
      <c r="J829" t="s">
        <v>57</v>
      </c>
      <c r="K829" t="s">
        <v>1037</v>
      </c>
      <c r="L829" t="s">
        <v>251</v>
      </c>
      <c r="M829" t="s">
        <v>70</v>
      </c>
      <c r="O829" t="s">
        <v>11829</v>
      </c>
      <c r="P829" t="s">
        <v>166</v>
      </c>
      <c r="Q829" t="s">
        <v>70</v>
      </c>
      <c r="R829" t="s">
        <v>1037</v>
      </c>
      <c r="S829" t="s">
        <v>251</v>
      </c>
      <c r="T829" t="s">
        <v>57</v>
      </c>
      <c r="U829" t="s">
        <v>11830</v>
      </c>
      <c r="V829" t="s">
        <v>11111</v>
      </c>
      <c r="W829" t="s">
        <v>42</v>
      </c>
      <c r="Y829" t="s">
        <v>42</v>
      </c>
      <c r="AM829" t="s">
        <v>43</v>
      </c>
    </row>
    <row r="830" spans="1:39" x14ac:dyDescent="0.25">
      <c r="A830">
        <v>4729</v>
      </c>
      <c r="B830" t="s">
        <v>11129</v>
      </c>
      <c r="C830" s="5">
        <v>43084</v>
      </c>
      <c r="D830" s="1">
        <v>0</v>
      </c>
      <c r="E830">
        <v>45</v>
      </c>
      <c r="F830" t="s">
        <v>46</v>
      </c>
      <c r="G830" t="s">
        <v>55</v>
      </c>
      <c r="H830" t="s">
        <v>668</v>
      </c>
      <c r="I830" t="s">
        <v>202</v>
      </c>
      <c r="J830" t="s">
        <v>57</v>
      </c>
      <c r="K830" t="s">
        <v>668</v>
      </c>
      <c r="L830" t="s">
        <v>202</v>
      </c>
      <c r="M830" t="s">
        <v>70</v>
      </c>
      <c r="O830" t="s">
        <v>11833</v>
      </c>
      <c r="P830" t="s">
        <v>11130</v>
      </c>
      <c r="Q830" t="s">
        <v>70</v>
      </c>
      <c r="R830" t="s">
        <v>668</v>
      </c>
      <c r="S830" t="s">
        <v>202</v>
      </c>
      <c r="T830" t="s">
        <v>57</v>
      </c>
      <c r="U830" t="s">
        <v>11830</v>
      </c>
      <c r="V830" t="s">
        <v>11131</v>
      </c>
      <c r="AC830" t="s">
        <v>42</v>
      </c>
      <c r="AE830" t="s">
        <v>42</v>
      </c>
      <c r="AM830" t="s">
        <v>43</v>
      </c>
    </row>
    <row r="831" spans="1:39" x14ac:dyDescent="0.25">
      <c r="A831">
        <v>4730</v>
      </c>
      <c r="B831" t="s">
        <v>11132</v>
      </c>
      <c r="C831" s="5">
        <v>42975</v>
      </c>
      <c r="D831" s="1">
        <v>0</v>
      </c>
      <c r="E831">
        <v>24</v>
      </c>
      <c r="F831" t="s">
        <v>46</v>
      </c>
      <c r="G831" t="s">
        <v>55</v>
      </c>
      <c r="H831" t="s">
        <v>49</v>
      </c>
      <c r="I831" t="s">
        <v>49</v>
      </c>
      <c r="J831" t="s">
        <v>57</v>
      </c>
      <c r="K831" t="s">
        <v>49</v>
      </c>
      <c r="L831" t="s">
        <v>49</v>
      </c>
      <c r="M831" t="s">
        <v>70</v>
      </c>
      <c r="O831" t="s">
        <v>11831</v>
      </c>
      <c r="P831" t="s">
        <v>350</v>
      </c>
      <c r="Q831" t="s">
        <v>70</v>
      </c>
      <c r="R831" t="s">
        <v>49</v>
      </c>
      <c r="S831" t="s">
        <v>49</v>
      </c>
      <c r="T831" t="s">
        <v>57</v>
      </c>
      <c r="U831" t="s">
        <v>11830</v>
      </c>
      <c r="V831" t="s">
        <v>4333</v>
      </c>
      <c r="Y831" t="s">
        <v>42</v>
      </c>
      <c r="AE831" t="s">
        <v>42</v>
      </c>
      <c r="AM831" t="s">
        <v>43</v>
      </c>
    </row>
    <row r="832" spans="1:39" x14ac:dyDescent="0.25">
      <c r="A832">
        <v>4736</v>
      </c>
      <c r="B832" t="s">
        <v>11145</v>
      </c>
      <c r="C832" s="5">
        <v>42927</v>
      </c>
      <c r="D832" s="1">
        <v>0</v>
      </c>
      <c r="E832">
        <v>42</v>
      </c>
      <c r="F832" t="s">
        <v>54</v>
      </c>
      <c r="G832" t="s">
        <v>47</v>
      </c>
      <c r="H832" t="s">
        <v>48</v>
      </c>
      <c r="I832" t="s">
        <v>49</v>
      </c>
      <c r="J832" t="s">
        <v>57</v>
      </c>
      <c r="K832" t="s">
        <v>48</v>
      </c>
      <c r="L832" t="s">
        <v>49</v>
      </c>
      <c r="M832" t="s">
        <v>34</v>
      </c>
      <c r="N832" t="s">
        <v>7083</v>
      </c>
      <c r="O832" t="s">
        <v>11829</v>
      </c>
      <c r="P832" t="s">
        <v>59</v>
      </c>
      <c r="Q832" t="s">
        <v>287</v>
      </c>
      <c r="R832" t="s">
        <v>48</v>
      </c>
      <c r="S832" t="s">
        <v>49</v>
      </c>
      <c r="T832" t="s">
        <v>57</v>
      </c>
      <c r="U832" t="s">
        <v>11830</v>
      </c>
      <c r="V832" t="s">
        <v>11146</v>
      </c>
      <c r="Y832" t="s">
        <v>42</v>
      </c>
      <c r="Z832" t="s">
        <v>42</v>
      </c>
      <c r="AM832" t="s">
        <v>43</v>
      </c>
    </row>
    <row r="833" spans="1:39" x14ac:dyDescent="0.25">
      <c r="A833">
        <v>4739</v>
      </c>
      <c r="B833" t="s">
        <v>11152</v>
      </c>
      <c r="C833" s="5">
        <v>42860</v>
      </c>
      <c r="D833" s="1">
        <v>0</v>
      </c>
      <c r="E833">
        <v>49</v>
      </c>
      <c r="F833" t="s">
        <v>46</v>
      </c>
      <c r="G833" t="s">
        <v>106</v>
      </c>
      <c r="H833" t="s">
        <v>146</v>
      </c>
      <c r="I833" t="s">
        <v>49</v>
      </c>
      <c r="J833" t="s">
        <v>57</v>
      </c>
      <c r="K833" t="s">
        <v>146</v>
      </c>
      <c r="L833" t="s">
        <v>49</v>
      </c>
      <c r="M833" t="s">
        <v>70</v>
      </c>
      <c r="O833" t="s">
        <v>11829</v>
      </c>
      <c r="P833" t="s">
        <v>166</v>
      </c>
      <c r="Q833" t="s">
        <v>70</v>
      </c>
      <c r="R833" t="s">
        <v>146</v>
      </c>
      <c r="S833" t="s">
        <v>49</v>
      </c>
      <c r="T833" t="s">
        <v>57</v>
      </c>
      <c r="U833" t="s">
        <v>11830</v>
      </c>
      <c r="V833" t="s">
        <v>11153</v>
      </c>
      <c r="W833" t="s">
        <v>42</v>
      </c>
      <c r="Y833" t="s">
        <v>42</v>
      </c>
      <c r="AC833" t="s">
        <v>42</v>
      </c>
      <c r="AF833" t="s">
        <v>42</v>
      </c>
      <c r="AM833" t="s">
        <v>43</v>
      </c>
    </row>
    <row r="834" spans="1:39" x14ac:dyDescent="0.25">
      <c r="A834">
        <v>4749</v>
      </c>
      <c r="B834" t="s">
        <v>11173</v>
      </c>
      <c r="C834" s="5">
        <v>42888</v>
      </c>
      <c r="D834" s="1">
        <v>0</v>
      </c>
      <c r="E834">
        <v>26</v>
      </c>
      <c r="F834" t="s">
        <v>46</v>
      </c>
      <c r="G834" t="s">
        <v>55</v>
      </c>
      <c r="H834" t="s">
        <v>201</v>
      </c>
      <c r="I834" t="s">
        <v>202</v>
      </c>
      <c r="J834" t="s">
        <v>57</v>
      </c>
      <c r="K834" t="s">
        <v>201</v>
      </c>
      <c r="L834" t="s">
        <v>202</v>
      </c>
      <c r="M834" t="s">
        <v>70</v>
      </c>
      <c r="O834" t="s">
        <v>11829</v>
      </c>
      <c r="P834" t="s">
        <v>166</v>
      </c>
      <c r="Q834" t="s">
        <v>411</v>
      </c>
      <c r="R834" t="s">
        <v>201</v>
      </c>
      <c r="S834" t="s">
        <v>202</v>
      </c>
      <c r="T834" t="s">
        <v>57</v>
      </c>
      <c r="U834" t="s">
        <v>11830</v>
      </c>
      <c r="V834" t="s">
        <v>11174</v>
      </c>
      <c r="W834" t="s">
        <v>42</v>
      </c>
      <c r="X834" t="s">
        <v>42</v>
      </c>
      <c r="AM834" t="s">
        <v>43</v>
      </c>
    </row>
    <row r="835" spans="1:39" x14ac:dyDescent="0.25">
      <c r="A835">
        <v>4750</v>
      </c>
      <c r="B835" t="s">
        <v>11175</v>
      </c>
      <c r="C835" s="5">
        <v>43012</v>
      </c>
      <c r="D835" s="1">
        <v>0</v>
      </c>
      <c r="E835">
        <v>45</v>
      </c>
      <c r="F835" t="s">
        <v>54</v>
      </c>
      <c r="G835" t="s">
        <v>106</v>
      </c>
      <c r="H835" t="s">
        <v>2091</v>
      </c>
      <c r="I835" t="s">
        <v>82</v>
      </c>
      <c r="J835" t="s">
        <v>57</v>
      </c>
      <c r="K835" t="s">
        <v>82</v>
      </c>
      <c r="L835" t="s">
        <v>82</v>
      </c>
      <c r="M835" t="s">
        <v>50</v>
      </c>
      <c r="O835" t="s">
        <v>11829</v>
      </c>
      <c r="P835" t="s">
        <v>59</v>
      </c>
      <c r="Q835" t="s">
        <v>1081</v>
      </c>
      <c r="R835" t="s">
        <v>82</v>
      </c>
      <c r="S835" t="s">
        <v>82</v>
      </c>
      <c r="T835" t="s">
        <v>57</v>
      </c>
      <c r="U835" t="s">
        <v>11830</v>
      </c>
      <c r="V835" t="s">
        <v>11176</v>
      </c>
      <c r="Y835" t="s">
        <v>42</v>
      </c>
      <c r="Z835" t="s">
        <v>42</v>
      </c>
      <c r="AM835" t="s">
        <v>43</v>
      </c>
    </row>
    <row r="836" spans="1:39" x14ac:dyDescent="0.25">
      <c r="A836">
        <v>4752</v>
      </c>
      <c r="B836" t="s">
        <v>11178</v>
      </c>
      <c r="C836" s="5">
        <v>42938</v>
      </c>
      <c r="D836" s="1">
        <v>0</v>
      </c>
      <c r="E836">
        <v>38</v>
      </c>
      <c r="F836" t="s">
        <v>46</v>
      </c>
      <c r="G836" t="s">
        <v>55</v>
      </c>
      <c r="H836" t="s">
        <v>48</v>
      </c>
      <c r="I836" t="s">
        <v>49</v>
      </c>
      <c r="J836" t="s">
        <v>57</v>
      </c>
      <c r="K836" t="s">
        <v>48</v>
      </c>
      <c r="L836" t="s">
        <v>49</v>
      </c>
      <c r="M836" t="s">
        <v>70</v>
      </c>
      <c r="O836" t="s">
        <v>11829</v>
      </c>
      <c r="P836" t="s">
        <v>59</v>
      </c>
      <c r="Q836" t="s">
        <v>70</v>
      </c>
      <c r="R836" t="s">
        <v>48</v>
      </c>
      <c r="S836" t="s">
        <v>49</v>
      </c>
      <c r="T836" t="s">
        <v>57</v>
      </c>
      <c r="U836" t="s">
        <v>11830</v>
      </c>
      <c r="V836" t="s">
        <v>11179</v>
      </c>
      <c r="W836" t="s">
        <v>42</v>
      </c>
      <c r="X836" t="s">
        <v>42</v>
      </c>
      <c r="Y836" t="s">
        <v>42</v>
      </c>
      <c r="Z836" t="s">
        <v>42</v>
      </c>
      <c r="AF836" t="s">
        <v>42</v>
      </c>
      <c r="AM836" t="s">
        <v>43</v>
      </c>
    </row>
    <row r="837" spans="1:39" x14ac:dyDescent="0.25">
      <c r="A837">
        <v>4758</v>
      </c>
      <c r="B837" t="s">
        <v>11189</v>
      </c>
      <c r="C837" s="5">
        <v>42992</v>
      </c>
      <c r="D837" s="1">
        <v>0</v>
      </c>
      <c r="E837">
        <v>32</v>
      </c>
      <c r="F837" t="s">
        <v>46</v>
      </c>
      <c r="G837" t="s">
        <v>55</v>
      </c>
      <c r="H837" t="s">
        <v>81</v>
      </c>
      <c r="I837" t="s">
        <v>82</v>
      </c>
      <c r="J837" t="s">
        <v>57</v>
      </c>
      <c r="K837" t="s">
        <v>81</v>
      </c>
      <c r="L837" t="s">
        <v>82</v>
      </c>
      <c r="M837" t="s">
        <v>70</v>
      </c>
      <c r="O837" t="s">
        <v>11831</v>
      </c>
      <c r="P837" t="s">
        <v>170</v>
      </c>
      <c r="Q837" t="s">
        <v>70</v>
      </c>
      <c r="R837" t="s">
        <v>81</v>
      </c>
      <c r="S837" t="s">
        <v>82</v>
      </c>
      <c r="T837" t="s">
        <v>57</v>
      </c>
      <c r="U837" t="s">
        <v>11830</v>
      </c>
      <c r="V837" t="s">
        <v>11190</v>
      </c>
      <c r="AC837" t="s">
        <v>42</v>
      </c>
      <c r="AE837" t="s">
        <v>42</v>
      </c>
      <c r="AI837" t="s">
        <v>42</v>
      </c>
      <c r="AM837" t="s">
        <v>43</v>
      </c>
    </row>
    <row r="838" spans="1:39" x14ac:dyDescent="0.25">
      <c r="A838">
        <v>4777</v>
      </c>
      <c r="B838" t="s">
        <v>11223</v>
      </c>
      <c r="C838" s="5">
        <v>42799</v>
      </c>
      <c r="D838" s="1">
        <v>0</v>
      </c>
      <c r="E838">
        <v>33</v>
      </c>
      <c r="F838" t="s">
        <v>46</v>
      </c>
      <c r="G838" t="s">
        <v>55</v>
      </c>
      <c r="H838" t="s">
        <v>422</v>
      </c>
      <c r="I838" t="s">
        <v>82</v>
      </c>
      <c r="J838" t="s">
        <v>57</v>
      </c>
      <c r="K838" t="s">
        <v>1676</v>
      </c>
      <c r="L838" t="s">
        <v>137</v>
      </c>
      <c r="M838" t="s">
        <v>34</v>
      </c>
      <c r="N838" t="s">
        <v>423</v>
      </c>
      <c r="O838" t="s">
        <v>11831</v>
      </c>
      <c r="P838" t="s">
        <v>170</v>
      </c>
      <c r="Q838" t="s">
        <v>70</v>
      </c>
      <c r="R838" t="s">
        <v>1676</v>
      </c>
      <c r="S838" t="s">
        <v>137</v>
      </c>
      <c r="T838" t="s">
        <v>57</v>
      </c>
      <c r="U838" t="s">
        <v>11830</v>
      </c>
      <c r="V838" t="s">
        <v>11224</v>
      </c>
      <c r="W838" t="s">
        <v>42</v>
      </c>
      <c r="X838" t="s">
        <v>42</v>
      </c>
      <c r="Y838" t="s">
        <v>42</v>
      </c>
      <c r="AM838" t="s">
        <v>43</v>
      </c>
    </row>
    <row r="839" spans="1:39" x14ac:dyDescent="0.25">
      <c r="A839">
        <v>4786</v>
      </c>
      <c r="B839" t="s">
        <v>11238</v>
      </c>
      <c r="C839" s="5">
        <v>42839</v>
      </c>
      <c r="D839" s="1">
        <v>0</v>
      </c>
      <c r="E839">
        <v>48</v>
      </c>
      <c r="F839" t="s">
        <v>46</v>
      </c>
      <c r="G839" t="s">
        <v>106</v>
      </c>
      <c r="H839" t="s">
        <v>178</v>
      </c>
      <c r="I839" t="s">
        <v>82</v>
      </c>
      <c r="J839" t="s">
        <v>57</v>
      </c>
      <c r="K839" t="s">
        <v>81</v>
      </c>
      <c r="L839" t="s">
        <v>82</v>
      </c>
      <c r="M839" t="s">
        <v>34</v>
      </c>
      <c r="N839" t="s">
        <v>11239</v>
      </c>
      <c r="O839" t="s">
        <v>11829</v>
      </c>
      <c r="P839" t="s">
        <v>456</v>
      </c>
      <c r="Q839" t="s">
        <v>34</v>
      </c>
      <c r="R839" t="s">
        <v>81</v>
      </c>
      <c r="S839" t="s">
        <v>82</v>
      </c>
      <c r="T839" t="s">
        <v>57</v>
      </c>
      <c r="U839" t="s">
        <v>11830</v>
      </c>
      <c r="V839" t="s">
        <v>11240</v>
      </c>
      <c r="X839" t="s">
        <v>42</v>
      </c>
      <c r="Y839" t="s">
        <v>42</v>
      </c>
      <c r="AH839" t="s">
        <v>42</v>
      </c>
      <c r="AM839" t="s">
        <v>43</v>
      </c>
    </row>
    <row r="840" spans="1:39" x14ac:dyDescent="0.25">
      <c r="A840">
        <v>4791</v>
      </c>
      <c r="B840" t="s">
        <v>11247</v>
      </c>
      <c r="C840" s="5">
        <v>42762</v>
      </c>
      <c r="D840" s="1">
        <v>0</v>
      </c>
      <c r="E840">
        <v>48</v>
      </c>
      <c r="F840" t="s">
        <v>54</v>
      </c>
      <c r="G840" t="s">
        <v>55</v>
      </c>
      <c r="H840" t="s">
        <v>267</v>
      </c>
      <c r="I840" t="s">
        <v>142</v>
      </c>
      <c r="J840" t="s">
        <v>57</v>
      </c>
      <c r="K840" t="s">
        <v>267</v>
      </c>
      <c r="L840" t="s">
        <v>142</v>
      </c>
      <c r="M840" t="s">
        <v>70</v>
      </c>
      <c r="O840" t="s">
        <v>11829</v>
      </c>
      <c r="P840" t="s">
        <v>59</v>
      </c>
      <c r="Q840" t="s">
        <v>70</v>
      </c>
      <c r="R840" t="s">
        <v>267</v>
      </c>
      <c r="S840" t="s">
        <v>142</v>
      </c>
      <c r="T840" t="s">
        <v>57</v>
      </c>
      <c r="U840" t="s">
        <v>11830</v>
      </c>
      <c r="V840" t="s">
        <v>11248</v>
      </c>
      <c r="W840" t="s">
        <v>42</v>
      </c>
      <c r="Y840" t="s">
        <v>42</v>
      </c>
      <c r="Z840" t="s">
        <v>42</v>
      </c>
      <c r="AK840" t="s">
        <v>2682</v>
      </c>
      <c r="AM840" t="s">
        <v>43</v>
      </c>
    </row>
    <row r="841" spans="1:39" x14ac:dyDescent="0.25">
      <c r="A841">
        <v>4797</v>
      </c>
      <c r="B841" t="s">
        <v>11258</v>
      </c>
      <c r="C841" s="5">
        <v>43060</v>
      </c>
      <c r="D841" s="1">
        <v>0</v>
      </c>
      <c r="E841">
        <v>44</v>
      </c>
      <c r="F841" t="s">
        <v>46</v>
      </c>
      <c r="G841" t="s">
        <v>47</v>
      </c>
      <c r="H841" t="s">
        <v>93</v>
      </c>
      <c r="I841" t="s">
        <v>93</v>
      </c>
      <c r="J841" t="s">
        <v>57</v>
      </c>
      <c r="K841" t="s">
        <v>93</v>
      </c>
      <c r="L841" t="s">
        <v>93</v>
      </c>
      <c r="M841" t="s">
        <v>70</v>
      </c>
      <c r="O841" t="s">
        <v>11829</v>
      </c>
      <c r="P841" t="s">
        <v>59</v>
      </c>
      <c r="Q841" t="s">
        <v>34</v>
      </c>
      <c r="R841" t="s">
        <v>93</v>
      </c>
      <c r="S841" t="s">
        <v>93</v>
      </c>
      <c r="T841" t="s">
        <v>57</v>
      </c>
      <c r="U841" t="s">
        <v>11835</v>
      </c>
      <c r="V841" t="s">
        <v>11259</v>
      </c>
      <c r="AK841" t="s">
        <v>713</v>
      </c>
      <c r="AM841" t="s">
        <v>43</v>
      </c>
    </row>
    <row r="842" spans="1:39" x14ac:dyDescent="0.25">
      <c r="A842">
        <v>4806</v>
      </c>
      <c r="B842" t="s">
        <v>11274</v>
      </c>
      <c r="C842" s="5">
        <v>42953</v>
      </c>
      <c r="D842" s="1">
        <v>0</v>
      </c>
      <c r="E842">
        <v>24</v>
      </c>
      <c r="F842" t="s">
        <v>46</v>
      </c>
      <c r="G842" t="s">
        <v>55</v>
      </c>
      <c r="H842" t="s">
        <v>165</v>
      </c>
      <c r="I842" t="s">
        <v>93</v>
      </c>
      <c r="J842" t="s">
        <v>57</v>
      </c>
      <c r="K842" t="s">
        <v>165</v>
      </c>
      <c r="L842" t="s">
        <v>93</v>
      </c>
      <c r="M842" t="s">
        <v>34</v>
      </c>
      <c r="N842" t="s">
        <v>423</v>
      </c>
      <c r="O842" t="s">
        <v>11829</v>
      </c>
      <c r="P842" t="s">
        <v>11275</v>
      </c>
      <c r="Q842" t="s">
        <v>70</v>
      </c>
      <c r="R842" t="s">
        <v>165</v>
      </c>
      <c r="S842" t="s">
        <v>93</v>
      </c>
      <c r="T842" t="s">
        <v>57</v>
      </c>
      <c r="U842" t="s">
        <v>11830</v>
      </c>
      <c r="V842" t="s">
        <v>247</v>
      </c>
      <c r="Y842" t="s">
        <v>42</v>
      </c>
      <c r="AM842" t="s">
        <v>43</v>
      </c>
    </row>
    <row r="843" spans="1:39" x14ac:dyDescent="0.25">
      <c r="A843">
        <v>4819</v>
      </c>
      <c r="B843" t="s">
        <v>11295</v>
      </c>
      <c r="C843" s="5">
        <v>42909</v>
      </c>
      <c r="D843" s="1">
        <v>0</v>
      </c>
      <c r="E843">
        <v>21</v>
      </c>
      <c r="F843" t="s">
        <v>46</v>
      </c>
      <c r="G843" t="s">
        <v>55</v>
      </c>
      <c r="H843" t="s">
        <v>362</v>
      </c>
      <c r="I843" t="s">
        <v>251</v>
      </c>
      <c r="J843" t="s">
        <v>57</v>
      </c>
      <c r="K843" t="s">
        <v>362</v>
      </c>
      <c r="L843" t="s">
        <v>251</v>
      </c>
      <c r="M843" t="s">
        <v>50</v>
      </c>
      <c r="O843" t="s">
        <v>11831</v>
      </c>
      <c r="P843" t="s">
        <v>170</v>
      </c>
      <c r="Q843" t="s">
        <v>70</v>
      </c>
      <c r="R843" t="s">
        <v>362</v>
      </c>
      <c r="S843" t="s">
        <v>251</v>
      </c>
      <c r="T843" t="s">
        <v>57</v>
      </c>
      <c r="U843" t="s">
        <v>11830</v>
      </c>
      <c r="V843" t="s">
        <v>11296</v>
      </c>
      <c r="Y843" t="s">
        <v>42</v>
      </c>
      <c r="AM843" t="s">
        <v>43</v>
      </c>
    </row>
    <row r="844" spans="1:39" x14ac:dyDescent="0.25">
      <c r="A844">
        <v>4822</v>
      </c>
      <c r="B844" t="s">
        <v>11300</v>
      </c>
      <c r="C844" s="5">
        <v>42919</v>
      </c>
      <c r="D844" s="1">
        <v>0</v>
      </c>
      <c r="E844">
        <v>24</v>
      </c>
      <c r="F844" t="s">
        <v>46</v>
      </c>
      <c r="G844" t="s">
        <v>55</v>
      </c>
      <c r="H844" t="s">
        <v>93</v>
      </c>
      <c r="I844" t="s">
        <v>93</v>
      </c>
      <c r="J844" t="s">
        <v>57</v>
      </c>
      <c r="K844" t="s">
        <v>93</v>
      </c>
      <c r="L844" t="s">
        <v>93</v>
      </c>
      <c r="M844" t="s">
        <v>70</v>
      </c>
      <c r="O844" t="s">
        <v>11829</v>
      </c>
      <c r="P844" t="s">
        <v>59</v>
      </c>
      <c r="Q844" t="s">
        <v>70</v>
      </c>
      <c r="R844" t="s">
        <v>93</v>
      </c>
      <c r="S844" t="s">
        <v>93</v>
      </c>
      <c r="T844" t="s">
        <v>57</v>
      </c>
      <c r="U844" t="s">
        <v>11830</v>
      </c>
      <c r="V844" t="s">
        <v>2304</v>
      </c>
      <c r="W844" t="s">
        <v>42</v>
      </c>
      <c r="Y844" t="s">
        <v>42</v>
      </c>
      <c r="AE844" t="s">
        <v>42</v>
      </c>
      <c r="AM844" t="s">
        <v>43</v>
      </c>
    </row>
    <row r="845" spans="1:39" x14ac:dyDescent="0.25">
      <c r="A845">
        <v>4823</v>
      </c>
      <c r="B845" t="s">
        <v>11301</v>
      </c>
      <c r="C845" s="5">
        <v>42858</v>
      </c>
      <c r="D845" s="1">
        <v>0</v>
      </c>
      <c r="E845">
        <v>59</v>
      </c>
      <c r="F845" t="s">
        <v>54</v>
      </c>
      <c r="G845" t="s">
        <v>55</v>
      </c>
      <c r="H845" t="s">
        <v>9867</v>
      </c>
      <c r="I845" t="s">
        <v>137</v>
      </c>
      <c r="J845" t="s">
        <v>57</v>
      </c>
      <c r="K845" t="s">
        <v>9867</v>
      </c>
      <c r="L845" t="s">
        <v>137</v>
      </c>
      <c r="M845" t="s">
        <v>70</v>
      </c>
      <c r="O845" t="s">
        <v>11829</v>
      </c>
      <c r="P845" t="s">
        <v>59</v>
      </c>
      <c r="Q845" t="s">
        <v>70</v>
      </c>
      <c r="R845" t="s">
        <v>9867</v>
      </c>
      <c r="S845" t="s">
        <v>137</v>
      </c>
      <c r="T845" t="s">
        <v>57</v>
      </c>
      <c r="U845" t="s">
        <v>11830</v>
      </c>
      <c r="V845" t="s">
        <v>2080</v>
      </c>
      <c r="Y845" t="s">
        <v>42</v>
      </c>
      <c r="AC845" t="s">
        <v>42</v>
      </c>
      <c r="AM845" t="s">
        <v>43</v>
      </c>
    </row>
    <row r="846" spans="1:39" x14ac:dyDescent="0.25">
      <c r="A846">
        <v>4827</v>
      </c>
      <c r="B846" t="s">
        <v>11308</v>
      </c>
      <c r="C846" s="5">
        <v>42839</v>
      </c>
      <c r="D846" s="1">
        <v>0</v>
      </c>
      <c r="E846">
        <v>38</v>
      </c>
      <c r="F846" t="s">
        <v>46</v>
      </c>
      <c r="G846" t="s">
        <v>106</v>
      </c>
      <c r="H846" t="s">
        <v>82</v>
      </c>
      <c r="I846" t="s">
        <v>82</v>
      </c>
      <c r="J846" t="s">
        <v>57</v>
      </c>
      <c r="K846" t="s">
        <v>82</v>
      </c>
      <c r="L846" t="s">
        <v>82</v>
      </c>
      <c r="M846" t="s">
        <v>70</v>
      </c>
      <c r="O846" t="s">
        <v>11831</v>
      </c>
      <c r="P846" t="s">
        <v>170</v>
      </c>
      <c r="Q846" t="s">
        <v>70</v>
      </c>
      <c r="R846" t="s">
        <v>82</v>
      </c>
      <c r="S846" t="s">
        <v>82</v>
      </c>
      <c r="T846" t="s">
        <v>57</v>
      </c>
      <c r="U846" t="s">
        <v>11830</v>
      </c>
      <c r="V846" t="s">
        <v>5358</v>
      </c>
      <c r="X846" t="s">
        <v>42</v>
      </c>
      <c r="Y846" t="s">
        <v>42</v>
      </c>
      <c r="AM846" t="s">
        <v>43</v>
      </c>
    </row>
    <row r="847" spans="1:39" x14ac:dyDescent="0.25">
      <c r="A847">
        <v>4837</v>
      </c>
      <c r="B847" t="s">
        <v>11327</v>
      </c>
      <c r="C847" s="5">
        <v>42980</v>
      </c>
      <c r="D847" s="1">
        <v>0</v>
      </c>
      <c r="E847">
        <v>39</v>
      </c>
      <c r="F847" t="s">
        <v>46</v>
      </c>
      <c r="G847" t="s">
        <v>55</v>
      </c>
      <c r="H847" t="s">
        <v>9089</v>
      </c>
      <c r="I847" t="s">
        <v>49</v>
      </c>
      <c r="J847" t="s">
        <v>57</v>
      </c>
      <c r="K847" t="s">
        <v>9089</v>
      </c>
      <c r="L847" t="s">
        <v>49</v>
      </c>
      <c r="M847" t="s">
        <v>70</v>
      </c>
      <c r="O847" t="s">
        <v>11831</v>
      </c>
      <c r="P847" t="s">
        <v>350</v>
      </c>
      <c r="Q847" t="s">
        <v>70</v>
      </c>
      <c r="R847" t="s">
        <v>9089</v>
      </c>
      <c r="S847" t="s">
        <v>49</v>
      </c>
      <c r="T847" t="s">
        <v>57</v>
      </c>
      <c r="U847" t="s">
        <v>20</v>
      </c>
      <c r="V847" t="s">
        <v>439</v>
      </c>
      <c r="W847" t="s">
        <v>42</v>
      </c>
      <c r="Y847" t="s">
        <v>42</v>
      </c>
      <c r="AM847" t="s">
        <v>43</v>
      </c>
    </row>
    <row r="848" spans="1:39" x14ac:dyDescent="0.25">
      <c r="A848">
        <v>4849</v>
      </c>
      <c r="B848" t="s">
        <v>11347</v>
      </c>
      <c r="C848" s="5">
        <v>43094</v>
      </c>
      <c r="D848" s="1">
        <v>0</v>
      </c>
      <c r="E848">
        <v>48</v>
      </c>
      <c r="F848" t="s">
        <v>46</v>
      </c>
      <c r="G848" t="s">
        <v>55</v>
      </c>
      <c r="H848" t="s">
        <v>1049</v>
      </c>
      <c r="I848" t="s">
        <v>142</v>
      </c>
      <c r="J848" t="s">
        <v>57</v>
      </c>
      <c r="K848" t="s">
        <v>1049</v>
      </c>
      <c r="L848" t="s">
        <v>142</v>
      </c>
      <c r="M848" t="s">
        <v>70</v>
      </c>
      <c r="O848" t="s">
        <v>11829</v>
      </c>
      <c r="P848" t="s">
        <v>166</v>
      </c>
      <c r="Q848" t="s">
        <v>70</v>
      </c>
      <c r="R848" t="s">
        <v>1049</v>
      </c>
      <c r="S848" t="s">
        <v>142</v>
      </c>
      <c r="T848" t="s">
        <v>57</v>
      </c>
      <c r="U848" t="s">
        <v>11830</v>
      </c>
      <c r="V848" t="s">
        <v>11348</v>
      </c>
      <c r="X848" t="s">
        <v>42</v>
      </c>
      <c r="Y848" t="s">
        <v>42</v>
      </c>
      <c r="Z848" t="s">
        <v>42</v>
      </c>
      <c r="AE848" t="s">
        <v>42</v>
      </c>
      <c r="AM848" t="s">
        <v>43</v>
      </c>
    </row>
    <row r="849" spans="1:39" x14ac:dyDescent="0.25">
      <c r="A849">
        <v>4852</v>
      </c>
      <c r="B849" t="s">
        <v>11351</v>
      </c>
      <c r="C849" s="5">
        <v>42884</v>
      </c>
      <c r="D849" s="1">
        <v>0</v>
      </c>
      <c r="E849">
        <v>54</v>
      </c>
      <c r="F849" t="s">
        <v>46</v>
      </c>
      <c r="G849" t="s">
        <v>55</v>
      </c>
      <c r="H849" t="s">
        <v>192</v>
      </c>
      <c r="I849" t="s">
        <v>82</v>
      </c>
      <c r="J849" t="s">
        <v>57</v>
      </c>
      <c r="K849" t="s">
        <v>192</v>
      </c>
      <c r="L849" t="s">
        <v>82</v>
      </c>
      <c r="M849" t="s">
        <v>70</v>
      </c>
      <c r="O849" t="s">
        <v>11829</v>
      </c>
      <c r="P849" t="s">
        <v>166</v>
      </c>
      <c r="Q849" t="s">
        <v>70</v>
      </c>
      <c r="R849" t="s">
        <v>192</v>
      </c>
      <c r="S849" t="s">
        <v>82</v>
      </c>
      <c r="T849" t="s">
        <v>57</v>
      </c>
      <c r="U849" t="s">
        <v>11830</v>
      </c>
      <c r="V849" t="s">
        <v>11352</v>
      </c>
      <c r="AC849" t="s">
        <v>42</v>
      </c>
      <c r="AF849" t="s">
        <v>42</v>
      </c>
      <c r="AM849" t="s">
        <v>43</v>
      </c>
    </row>
    <row r="850" spans="1:39" x14ac:dyDescent="0.25">
      <c r="A850">
        <v>4854</v>
      </c>
      <c r="B850" t="s">
        <v>11356</v>
      </c>
      <c r="C850" s="5">
        <v>42997</v>
      </c>
      <c r="D850" s="1">
        <v>0</v>
      </c>
      <c r="E850">
        <v>30</v>
      </c>
      <c r="F850" t="s">
        <v>46</v>
      </c>
      <c r="G850" t="s">
        <v>55</v>
      </c>
      <c r="H850" t="s">
        <v>178</v>
      </c>
      <c r="I850" t="s">
        <v>82</v>
      </c>
      <c r="J850" t="s">
        <v>57</v>
      </c>
      <c r="K850" t="s">
        <v>178</v>
      </c>
      <c r="L850" t="s">
        <v>82</v>
      </c>
      <c r="M850" t="s">
        <v>70</v>
      </c>
      <c r="O850" t="s">
        <v>11829</v>
      </c>
      <c r="P850" t="s">
        <v>166</v>
      </c>
      <c r="Q850" t="s">
        <v>411</v>
      </c>
      <c r="R850" t="s">
        <v>178</v>
      </c>
      <c r="S850" t="s">
        <v>82</v>
      </c>
      <c r="T850" t="s">
        <v>57</v>
      </c>
      <c r="U850" t="s">
        <v>11830</v>
      </c>
      <c r="V850" t="s">
        <v>11357</v>
      </c>
      <c r="W850" t="s">
        <v>42</v>
      </c>
      <c r="Y850" t="s">
        <v>42</v>
      </c>
      <c r="AM850" t="s">
        <v>43</v>
      </c>
    </row>
    <row r="851" spans="1:39" x14ac:dyDescent="0.25">
      <c r="A851">
        <v>4856</v>
      </c>
      <c r="B851" t="s">
        <v>11359</v>
      </c>
      <c r="C851" s="5">
        <v>43055</v>
      </c>
      <c r="D851" s="1">
        <v>0</v>
      </c>
      <c r="E851">
        <v>33</v>
      </c>
      <c r="F851" t="s">
        <v>46</v>
      </c>
      <c r="G851" t="s">
        <v>47</v>
      </c>
      <c r="H851" t="s">
        <v>1097</v>
      </c>
      <c r="I851" t="s">
        <v>142</v>
      </c>
      <c r="J851" t="s">
        <v>57</v>
      </c>
      <c r="K851" t="s">
        <v>1097</v>
      </c>
      <c r="L851" t="s">
        <v>142</v>
      </c>
      <c r="M851" t="s">
        <v>70</v>
      </c>
      <c r="O851" t="s">
        <v>11831</v>
      </c>
      <c r="P851" t="s">
        <v>170</v>
      </c>
      <c r="Q851" t="s">
        <v>70</v>
      </c>
      <c r="R851" t="s">
        <v>1097</v>
      </c>
      <c r="S851" t="s">
        <v>142</v>
      </c>
      <c r="T851" t="s">
        <v>57</v>
      </c>
      <c r="U851" t="s">
        <v>11830</v>
      </c>
      <c r="V851" t="s">
        <v>1774</v>
      </c>
      <c r="X851" t="s">
        <v>42</v>
      </c>
      <c r="Y851" t="s">
        <v>42</v>
      </c>
      <c r="AM851" t="s">
        <v>43</v>
      </c>
    </row>
    <row r="852" spans="1:39" x14ac:dyDescent="0.25">
      <c r="A852">
        <v>4858</v>
      </c>
      <c r="B852" t="s">
        <v>11361</v>
      </c>
      <c r="C852" s="5">
        <v>42799</v>
      </c>
      <c r="D852" s="1">
        <v>0</v>
      </c>
      <c r="E852">
        <v>33</v>
      </c>
      <c r="F852" t="s">
        <v>46</v>
      </c>
      <c r="G852" t="s">
        <v>55</v>
      </c>
      <c r="H852" t="s">
        <v>178</v>
      </c>
      <c r="I852" t="s">
        <v>82</v>
      </c>
      <c r="J852" t="s">
        <v>57</v>
      </c>
      <c r="K852" t="s">
        <v>178</v>
      </c>
      <c r="L852" t="s">
        <v>82</v>
      </c>
      <c r="M852" t="s">
        <v>70</v>
      </c>
      <c r="O852" t="s">
        <v>11829</v>
      </c>
      <c r="P852" t="s">
        <v>166</v>
      </c>
      <c r="Q852" t="s">
        <v>70</v>
      </c>
      <c r="R852" t="s">
        <v>178</v>
      </c>
      <c r="S852" t="s">
        <v>82</v>
      </c>
      <c r="T852" t="s">
        <v>57</v>
      </c>
      <c r="U852" t="s">
        <v>11830</v>
      </c>
      <c r="V852" t="s">
        <v>11362</v>
      </c>
      <c r="Y852" t="s">
        <v>42</v>
      </c>
      <c r="AC852" t="s">
        <v>42</v>
      </c>
      <c r="AM852" t="s">
        <v>43</v>
      </c>
    </row>
    <row r="853" spans="1:39" x14ac:dyDescent="0.25">
      <c r="A853">
        <v>4867</v>
      </c>
      <c r="B853" t="s">
        <v>11380</v>
      </c>
      <c r="C853" s="5">
        <v>42853</v>
      </c>
      <c r="D853" s="1">
        <v>0</v>
      </c>
      <c r="E853">
        <v>55</v>
      </c>
      <c r="F853" t="s">
        <v>54</v>
      </c>
      <c r="G853" t="s">
        <v>55</v>
      </c>
      <c r="H853" t="s">
        <v>97</v>
      </c>
      <c r="I853" t="s">
        <v>82</v>
      </c>
      <c r="J853" t="s">
        <v>57</v>
      </c>
      <c r="K853" t="s">
        <v>97</v>
      </c>
      <c r="L853" t="s">
        <v>82</v>
      </c>
      <c r="M853" t="s">
        <v>70</v>
      </c>
      <c r="O853" t="s">
        <v>11831</v>
      </c>
      <c r="P853" t="s">
        <v>170</v>
      </c>
      <c r="Q853" t="s">
        <v>70</v>
      </c>
      <c r="R853" t="s">
        <v>97</v>
      </c>
      <c r="S853" t="s">
        <v>82</v>
      </c>
      <c r="T853" t="s">
        <v>57</v>
      </c>
      <c r="U853" t="s">
        <v>11830</v>
      </c>
      <c r="V853" t="s">
        <v>11381</v>
      </c>
      <c r="X853" t="s">
        <v>42</v>
      </c>
      <c r="Y853" t="s">
        <v>42</v>
      </c>
      <c r="AM853" t="s">
        <v>43</v>
      </c>
    </row>
    <row r="854" spans="1:39" x14ac:dyDescent="0.25">
      <c r="A854">
        <v>4878</v>
      </c>
      <c r="B854" t="s">
        <v>11401</v>
      </c>
      <c r="C854" s="5">
        <v>43027</v>
      </c>
      <c r="D854" s="1">
        <v>0</v>
      </c>
      <c r="E854">
        <v>50</v>
      </c>
      <c r="F854" t="s">
        <v>46</v>
      </c>
      <c r="G854" t="s">
        <v>47</v>
      </c>
      <c r="H854" t="s">
        <v>82</v>
      </c>
      <c r="I854" t="s">
        <v>82</v>
      </c>
      <c r="J854" t="s">
        <v>57</v>
      </c>
      <c r="K854" t="s">
        <v>82</v>
      </c>
      <c r="L854" t="s">
        <v>82</v>
      </c>
      <c r="M854" t="s">
        <v>50</v>
      </c>
      <c r="O854" t="s">
        <v>11829</v>
      </c>
      <c r="P854" t="s">
        <v>59</v>
      </c>
      <c r="Q854" t="s">
        <v>70</v>
      </c>
      <c r="R854" t="s">
        <v>82</v>
      </c>
      <c r="S854" t="s">
        <v>82</v>
      </c>
      <c r="T854" t="s">
        <v>57</v>
      </c>
      <c r="U854" t="s">
        <v>11830</v>
      </c>
      <c r="V854" t="s">
        <v>4634</v>
      </c>
      <c r="X854" t="s">
        <v>42</v>
      </c>
      <c r="Y854" t="s">
        <v>42</v>
      </c>
      <c r="Z854" t="s">
        <v>42</v>
      </c>
      <c r="AC854" t="s">
        <v>42</v>
      </c>
      <c r="AM854" t="s">
        <v>43</v>
      </c>
    </row>
    <row r="855" spans="1:39" x14ac:dyDescent="0.25">
      <c r="A855">
        <v>4884</v>
      </c>
      <c r="B855" t="s">
        <v>11412</v>
      </c>
      <c r="C855" s="5">
        <v>43048</v>
      </c>
      <c r="D855" s="1">
        <v>0</v>
      </c>
      <c r="E855">
        <v>25</v>
      </c>
      <c r="F855" t="s">
        <v>46</v>
      </c>
      <c r="G855" t="s">
        <v>55</v>
      </c>
      <c r="H855" t="s">
        <v>49</v>
      </c>
      <c r="I855" t="s">
        <v>49</v>
      </c>
      <c r="J855" t="s">
        <v>57</v>
      </c>
      <c r="K855" t="s">
        <v>146</v>
      </c>
      <c r="L855" t="s">
        <v>49</v>
      </c>
      <c r="M855" t="s">
        <v>50</v>
      </c>
      <c r="O855" t="s">
        <v>11829</v>
      </c>
      <c r="P855" t="s">
        <v>11413</v>
      </c>
      <c r="Q855" t="s">
        <v>70</v>
      </c>
      <c r="R855" t="s">
        <v>49</v>
      </c>
      <c r="S855" t="s">
        <v>49</v>
      </c>
      <c r="T855" t="s">
        <v>57</v>
      </c>
      <c r="U855" t="s">
        <v>11830</v>
      </c>
      <c r="V855" t="s">
        <v>11414</v>
      </c>
      <c r="AE855" t="s">
        <v>42</v>
      </c>
      <c r="AM855" t="s">
        <v>43</v>
      </c>
    </row>
    <row r="856" spans="1:39" x14ac:dyDescent="0.25">
      <c r="A856">
        <v>4894</v>
      </c>
      <c r="B856" t="s">
        <v>11433</v>
      </c>
      <c r="C856" s="5">
        <v>42965</v>
      </c>
      <c r="D856" s="1">
        <v>0</v>
      </c>
      <c r="E856">
        <v>22</v>
      </c>
      <c r="F856" t="s">
        <v>46</v>
      </c>
      <c r="G856" t="s">
        <v>55</v>
      </c>
      <c r="H856" t="s">
        <v>341</v>
      </c>
      <c r="I856" t="s">
        <v>101</v>
      </c>
      <c r="J856" t="s">
        <v>57</v>
      </c>
      <c r="K856" t="s">
        <v>341</v>
      </c>
      <c r="L856" t="s">
        <v>101</v>
      </c>
      <c r="M856" t="s">
        <v>70</v>
      </c>
      <c r="O856" t="s">
        <v>11829</v>
      </c>
      <c r="P856" t="s">
        <v>59</v>
      </c>
      <c r="Q856" t="s">
        <v>70</v>
      </c>
      <c r="R856" t="s">
        <v>341</v>
      </c>
      <c r="S856" t="s">
        <v>101</v>
      </c>
      <c r="T856" t="s">
        <v>57</v>
      </c>
      <c r="U856" t="s">
        <v>11830</v>
      </c>
      <c r="V856" t="s">
        <v>2959</v>
      </c>
      <c r="W856" t="s">
        <v>42</v>
      </c>
      <c r="Y856" t="s">
        <v>42</v>
      </c>
      <c r="AC856" t="s">
        <v>42</v>
      </c>
      <c r="AM856" t="s">
        <v>43</v>
      </c>
    </row>
    <row r="857" spans="1:39" x14ac:dyDescent="0.25">
      <c r="A857">
        <v>4899</v>
      </c>
      <c r="B857" t="s">
        <v>11441</v>
      </c>
      <c r="C857" s="5">
        <v>43076</v>
      </c>
      <c r="D857" s="1">
        <v>0</v>
      </c>
      <c r="E857">
        <v>45</v>
      </c>
      <c r="F857" t="s">
        <v>46</v>
      </c>
      <c r="G857" t="s">
        <v>55</v>
      </c>
      <c r="H857" t="s">
        <v>2091</v>
      </c>
      <c r="I857" t="s">
        <v>82</v>
      </c>
      <c r="J857" t="s">
        <v>57</v>
      </c>
      <c r="K857" t="s">
        <v>82</v>
      </c>
      <c r="L857" t="s">
        <v>82</v>
      </c>
      <c r="M857" t="s">
        <v>34</v>
      </c>
      <c r="N857" t="s">
        <v>280</v>
      </c>
      <c r="O857" t="s">
        <v>11829</v>
      </c>
      <c r="P857" t="s">
        <v>166</v>
      </c>
      <c r="Q857" t="s">
        <v>377</v>
      </c>
      <c r="R857" t="s">
        <v>2091</v>
      </c>
      <c r="S857" t="s">
        <v>82</v>
      </c>
      <c r="T857" t="s">
        <v>57</v>
      </c>
      <c r="U857" t="s">
        <v>11830</v>
      </c>
      <c r="V857" t="s">
        <v>11442</v>
      </c>
      <c r="X857" t="s">
        <v>42</v>
      </c>
      <c r="Y857" t="s">
        <v>42</v>
      </c>
      <c r="AC857" t="s">
        <v>42</v>
      </c>
      <c r="AM857" t="s">
        <v>43</v>
      </c>
    </row>
    <row r="858" spans="1:39" x14ac:dyDescent="0.25">
      <c r="A858">
        <v>4901</v>
      </c>
      <c r="B858" t="s">
        <v>11444</v>
      </c>
      <c r="C858" s="5">
        <v>42744</v>
      </c>
      <c r="D858" s="1">
        <v>0</v>
      </c>
      <c r="E858">
        <v>58</v>
      </c>
      <c r="F858" t="s">
        <v>46</v>
      </c>
      <c r="G858" t="s">
        <v>47</v>
      </c>
      <c r="H858" t="s">
        <v>82</v>
      </c>
      <c r="I858" t="s">
        <v>82</v>
      </c>
      <c r="J858" t="s">
        <v>57</v>
      </c>
      <c r="K858" t="s">
        <v>82</v>
      </c>
      <c r="L858" t="s">
        <v>82</v>
      </c>
      <c r="M858" t="s">
        <v>70</v>
      </c>
      <c r="O858" t="s">
        <v>11829</v>
      </c>
      <c r="P858" t="s">
        <v>59</v>
      </c>
      <c r="Q858" t="s">
        <v>70</v>
      </c>
      <c r="R858" t="s">
        <v>82</v>
      </c>
      <c r="S858" t="s">
        <v>82</v>
      </c>
      <c r="T858" t="s">
        <v>57</v>
      </c>
      <c r="U858" t="s">
        <v>11830</v>
      </c>
      <c r="V858" t="s">
        <v>9538</v>
      </c>
      <c r="W858" t="s">
        <v>42</v>
      </c>
      <c r="X858" t="s">
        <v>42</v>
      </c>
      <c r="Y858" t="s">
        <v>42</v>
      </c>
      <c r="AC858" t="s">
        <v>42</v>
      </c>
      <c r="AM858" t="s">
        <v>43</v>
      </c>
    </row>
    <row r="859" spans="1:39" x14ac:dyDescent="0.25">
      <c r="A859">
        <v>4906</v>
      </c>
      <c r="B859" t="s">
        <v>11458</v>
      </c>
      <c r="C859" s="5">
        <v>42853</v>
      </c>
      <c r="D859" s="1">
        <v>0</v>
      </c>
      <c r="E859">
        <v>31</v>
      </c>
      <c r="F859" t="s">
        <v>54</v>
      </c>
      <c r="G859" t="s">
        <v>55</v>
      </c>
      <c r="H859" t="s">
        <v>97</v>
      </c>
      <c r="I859" t="s">
        <v>82</v>
      </c>
      <c r="J859" t="s">
        <v>57</v>
      </c>
      <c r="K859" t="s">
        <v>82</v>
      </c>
      <c r="L859" t="s">
        <v>82</v>
      </c>
      <c r="M859" t="s">
        <v>34</v>
      </c>
      <c r="O859" t="s">
        <v>11829</v>
      </c>
      <c r="P859" t="s">
        <v>59</v>
      </c>
      <c r="Q859" t="s">
        <v>34</v>
      </c>
      <c r="R859" t="s">
        <v>82</v>
      </c>
      <c r="S859" t="s">
        <v>82</v>
      </c>
      <c r="T859" t="s">
        <v>57</v>
      </c>
      <c r="U859" t="s">
        <v>11830</v>
      </c>
      <c r="V859" t="s">
        <v>11459</v>
      </c>
      <c r="W859" t="s">
        <v>42</v>
      </c>
      <c r="X859" t="s">
        <v>42</v>
      </c>
      <c r="Y859" t="s">
        <v>42</v>
      </c>
      <c r="AK859" t="s">
        <v>713</v>
      </c>
      <c r="AM859" t="s">
        <v>43</v>
      </c>
    </row>
    <row r="860" spans="1:39" x14ac:dyDescent="0.25">
      <c r="A860">
        <v>4912</v>
      </c>
      <c r="B860" t="s">
        <v>11470</v>
      </c>
      <c r="C860" s="5">
        <v>42994</v>
      </c>
      <c r="D860" s="1">
        <v>0</v>
      </c>
      <c r="E860">
        <v>45</v>
      </c>
      <c r="F860" t="s">
        <v>46</v>
      </c>
      <c r="G860" t="s">
        <v>106</v>
      </c>
      <c r="H860" t="s">
        <v>178</v>
      </c>
      <c r="I860" t="s">
        <v>82</v>
      </c>
      <c r="J860" t="s">
        <v>57</v>
      </c>
      <c r="K860" t="s">
        <v>178</v>
      </c>
      <c r="L860" t="s">
        <v>82</v>
      </c>
      <c r="M860" t="s">
        <v>50</v>
      </c>
      <c r="O860" t="s">
        <v>11829</v>
      </c>
      <c r="P860" t="s">
        <v>166</v>
      </c>
      <c r="Q860" t="s">
        <v>70</v>
      </c>
      <c r="R860" t="s">
        <v>178</v>
      </c>
      <c r="S860" t="s">
        <v>82</v>
      </c>
      <c r="T860" t="s">
        <v>57</v>
      </c>
      <c r="U860" t="s">
        <v>11830</v>
      </c>
      <c r="V860" t="s">
        <v>252</v>
      </c>
      <c r="W860" t="s">
        <v>42</v>
      </c>
      <c r="Y860" t="s">
        <v>42</v>
      </c>
      <c r="AM860" t="s">
        <v>43</v>
      </c>
    </row>
    <row r="861" spans="1:39" x14ac:dyDescent="0.25">
      <c r="A861">
        <v>4913</v>
      </c>
      <c r="B861" t="s">
        <v>11471</v>
      </c>
      <c r="C861" s="5">
        <v>42884</v>
      </c>
      <c r="D861" s="1">
        <v>0</v>
      </c>
      <c r="E861">
        <v>69</v>
      </c>
      <c r="F861" t="s">
        <v>46</v>
      </c>
      <c r="G861" t="s">
        <v>55</v>
      </c>
      <c r="H861" t="s">
        <v>146</v>
      </c>
      <c r="I861" t="s">
        <v>49</v>
      </c>
      <c r="J861" t="s">
        <v>57</v>
      </c>
      <c r="K861" t="s">
        <v>146</v>
      </c>
      <c r="L861" t="s">
        <v>49</v>
      </c>
      <c r="M861" t="s">
        <v>70</v>
      </c>
      <c r="O861" t="s">
        <v>11829</v>
      </c>
      <c r="P861" t="s">
        <v>456</v>
      </c>
      <c r="Q861" t="s">
        <v>70</v>
      </c>
      <c r="R861" t="s">
        <v>146</v>
      </c>
      <c r="S861" t="s">
        <v>49</v>
      </c>
      <c r="T861" t="s">
        <v>57</v>
      </c>
      <c r="U861" t="s">
        <v>11830</v>
      </c>
      <c r="V861" t="s">
        <v>11472</v>
      </c>
      <c r="W861" t="s">
        <v>42</v>
      </c>
      <c r="AD861" t="s">
        <v>42</v>
      </c>
      <c r="AH861" t="s">
        <v>42</v>
      </c>
      <c r="AM861" t="s">
        <v>43</v>
      </c>
    </row>
    <row r="862" spans="1:39" x14ac:dyDescent="0.25">
      <c r="A862">
        <v>4921</v>
      </c>
      <c r="B862" t="s">
        <v>11483</v>
      </c>
      <c r="C862" s="5">
        <v>43040</v>
      </c>
      <c r="D862" s="1">
        <v>0</v>
      </c>
      <c r="E862">
        <v>21</v>
      </c>
      <c r="F862" t="s">
        <v>54</v>
      </c>
      <c r="G862" t="s">
        <v>345</v>
      </c>
      <c r="H862" t="s">
        <v>87</v>
      </c>
      <c r="I862" t="s">
        <v>82</v>
      </c>
      <c r="J862" t="s">
        <v>57</v>
      </c>
      <c r="K862" t="s">
        <v>87</v>
      </c>
      <c r="L862" t="s">
        <v>82</v>
      </c>
      <c r="M862" t="s">
        <v>34</v>
      </c>
      <c r="N862" t="s">
        <v>423</v>
      </c>
      <c r="O862" t="s">
        <v>11831</v>
      </c>
      <c r="P862" t="s">
        <v>350</v>
      </c>
      <c r="Q862" t="s">
        <v>70</v>
      </c>
      <c r="R862" t="s">
        <v>87</v>
      </c>
      <c r="S862" t="s">
        <v>82</v>
      </c>
      <c r="T862" t="s">
        <v>57</v>
      </c>
      <c r="U862" t="s">
        <v>11830</v>
      </c>
      <c r="V862" t="s">
        <v>11484</v>
      </c>
      <c r="W862" t="s">
        <v>42</v>
      </c>
      <c r="Y862" t="s">
        <v>42</v>
      </c>
      <c r="Z862" t="s">
        <v>42</v>
      </c>
      <c r="AH862" t="s">
        <v>42</v>
      </c>
      <c r="AM862" t="s">
        <v>43</v>
      </c>
    </row>
    <row r="863" spans="1:39" x14ac:dyDescent="0.25">
      <c r="A863">
        <v>4924</v>
      </c>
      <c r="B863" t="s">
        <v>11490</v>
      </c>
      <c r="C863" s="5">
        <v>43099</v>
      </c>
      <c r="D863" s="1">
        <v>0</v>
      </c>
      <c r="E863">
        <v>36</v>
      </c>
      <c r="F863" t="s">
        <v>46</v>
      </c>
      <c r="G863" t="s">
        <v>55</v>
      </c>
      <c r="H863" t="s">
        <v>208</v>
      </c>
      <c r="I863" t="s">
        <v>93</v>
      </c>
      <c r="J863" t="s">
        <v>57</v>
      </c>
      <c r="K863" t="s">
        <v>208</v>
      </c>
      <c r="L863" t="s">
        <v>93</v>
      </c>
      <c r="M863" t="s">
        <v>70</v>
      </c>
      <c r="O863" t="s">
        <v>11829</v>
      </c>
      <c r="P863" t="s">
        <v>59</v>
      </c>
      <c r="Q863" t="s">
        <v>70</v>
      </c>
      <c r="R863" t="s">
        <v>208</v>
      </c>
      <c r="S863" t="s">
        <v>93</v>
      </c>
      <c r="T863" t="s">
        <v>57</v>
      </c>
      <c r="U863" t="s">
        <v>11830</v>
      </c>
      <c r="V863" t="s">
        <v>1376</v>
      </c>
      <c r="Y863" t="s">
        <v>42</v>
      </c>
      <c r="Z863" t="s">
        <v>42</v>
      </c>
      <c r="AM863" t="s">
        <v>43</v>
      </c>
    </row>
    <row r="864" spans="1:39" x14ac:dyDescent="0.25">
      <c r="A864">
        <v>4937</v>
      </c>
      <c r="B864" t="s">
        <v>11523</v>
      </c>
      <c r="C864" s="5">
        <v>43032</v>
      </c>
      <c r="D864" s="1">
        <v>0</v>
      </c>
      <c r="E864">
        <v>23</v>
      </c>
      <c r="F864" t="s">
        <v>54</v>
      </c>
      <c r="G864" t="s">
        <v>55</v>
      </c>
      <c r="H864" t="s">
        <v>346</v>
      </c>
      <c r="I864" t="s">
        <v>93</v>
      </c>
      <c r="J864" t="s">
        <v>57</v>
      </c>
      <c r="K864" t="s">
        <v>346</v>
      </c>
      <c r="L864" t="s">
        <v>93</v>
      </c>
      <c r="M864" t="s">
        <v>70</v>
      </c>
      <c r="O864" t="s">
        <v>11831</v>
      </c>
      <c r="P864" t="s">
        <v>1908</v>
      </c>
      <c r="Q864" t="s">
        <v>70</v>
      </c>
      <c r="R864" t="s">
        <v>346</v>
      </c>
      <c r="S864" t="s">
        <v>93</v>
      </c>
      <c r="T864" t="s">
        <v>57</v>
      </c>
      <c r="U864" t="s">
        <v>11830</v>
      </c>
      <c r="V864" t="s">
        <v>7639</v>
      </c>
      <c r="AE864" t="s">
        <v>42</v>
      </c>
      <c r="AF864" t="s">
        <v>42</v>
      </c>
      <c r="AM864" t="s">
        <v>43</v>
      </c>
    </row>
    <row r="865" spans="1:39" x14ac:dyDescent="0.25">
      <c r="A865">
        <v>4941</v>
      </c>
      <c r="B865" t="s">
        <v>11529</v>
      </c>
      <c r="C865" s="5">
        <v>42894</v>
      </c>
      <c r="D865" s="1">
        <v>0</v>
      </c>
      <c r="E865">
        <v>59</v>
      </c>
      <c r="F865" t="s">
        <v>54</v>
      </c>
      <c r="G865" t="s">
        <v>55</v>
      </c>
      <c r="H865" t="s">
        <v>384</v>
      </c>
      <c r="I865" t="s">
        <v>202</v>
      </c>
      <c r="J865" t="s">
        <v>57</v>
      </c>
      <c r="K865" t="s">
        <v>384</v>
      </c>
      <c r="L865" t="s">
        <v>202</v>
      </c>
      <c r="M865" t="s">
        <v>70</v>
      </c>
      <c r="O865" t="s">
        <v>11831</v>
      </c>
      <c r="P865" t="s">
        <v>1908</v>
      </c>
      <c r="Q865" t="s">
        <v>70</v>
      </c>
      <c r="R865" t="s">
        <v>384</v>
      </c>
      <c r="S865" t="s">
        <v>202</v>
      </c>
      <c r="T865" t="s">
        <v>57</v>
      </c>
      <c r="U865" t="s">
        <v>11832</v>
      </c>
      <c r="V865" t="s">
        <v>11530</v>
      </c>
      <c r="AA865" t="s">
        <v>42</v>
      </c>
      <c r="AE865" t="s">
        <v>42</v>
      </c>
      <c r="AI865" t="s">
        <v>42</v>
      </c>
      <c r="AK865" t="s">
        <v>1528</v>
      </c>
      <c r="AM865" t="s">
        <v>43</v>
      </c>
    </row>
    <row r="866" spans="1:39" x14ac:dyDescent="0.25">
      <c r="A866">
        <v>4942</v>
      </c>
      <c r="B866" t="s">
        <v>11531</v>
      </c>
      <c r="C866" s="5">
        <v>43054</v>
      </c>
      <c r="D866" s="1">
        <v>0</v>
      </c>
      <c r="E866">
        <v>58</v>
      </c>
      <c r="F866" t="s">
        <v>46</v>
      </c>
      <c r="G866" t="s">
        <v>55</v>
      </c>
      <c r="H866" t="s">
        <v>82</v>
      </c>
      <c r="I866" t="s">
        <v>82</v>
      </c>
      <c r="J866" t="s">
        <v>57</v>
      </c>
      <c r="K866" t="s">
        <v>82</v>
      </c>
      <c r="L866" t="s">
        <v>82</v>
      </c>
      <c r="M866" t="s">
        <v>70</v>
      </c>
      <c r="O866" t="s">
        <v>11829</v>
      </c>
      <c r="P866" t="s">
        <v>166</v>
      </c>
      <c r="Q866" t="s">
        <v>70</v>
      </c>
      <c r="R866" t="s">
        <v>82</v>
      </c>
      <c r="S866" t="s">
        <v>82</v>
      </c>
      <c r="T866" t="s">
        <v>57</v>
      </c>
      <c r="U866" t="s">
        <v>11830</v>
      </c>
      <c r="V866" t="s">
        <v>2137</v>
      </c>
      <c r="W866" t="s">
        <v>42</v>
      </c>
      <c r="Y866" t="s">
        <v>42</v>
      </c>
      <c r="AM866" t="s">
        <v>43</v>
      </c>
    </row>
    <row r="867" spans="1:39" x14ac:dyDescent="0.25">
      <c r="A867">
        <v>4947</v>
      </c>
      <c r="B867" t="s">
        <v>11537</v>
      </c>
      <c r="C867" s="5">
        <v>42878</v>
      </c>
      <c r="D867" s="1">
        <v>0</v>
      </c>
      <c r="E867">
        <v>40</v>
      </c>
      <c r="F867" t="s">
        <v>46</v>
      </c>
      <c r="G867" t="s">
        <v>55</v>
      </c>
      <c r="H867" t="s">
        <v>58</v>
      </c>
      <c r="I867" t="s">
        <v>49</v>
      </c>
      <c r="J867" t="s">
        <v>57</v>
      </c>
      <c r="K867" t="s">
        <v>58</v>
      </c>
      <c r="L867" t="s">
        <v>49</v>
      </c>
      <c r="M867" t="s">
        <v>70</v>
      </c>
      <c r="O867" t="s">
        <v>11829</v>
      </c>
      <c r="P867" t="s">
        <v>59</v>
      </c>
      <c r="Q867" t="s">
        <v>70</v>
      </c>
      <c r="R867" t="s">
        <v>58</v>
      </c>
      <c r="S867" t="s">
        <v>49</v>
      </c>
      <c r="T867" t="s">
        <v>57</v>
      </c>
      <c r="U867" t="s">
        <v>11830</v>
      </c>
      <c r="V867" t="s">
        <v>2195</v>
      </c>
      <c r="W867" t="s">
        <v>42</v>
      </c>
      <c r="Y867" t="s">
        <v>42</v>
      </c>
      <c r="AM867" t="s">
        <v>43</v>
      </c>
    </row>
    <row r="868" spans="1:39" x14ac:dyDescent="0.25">
      <c r="A868">
        <v>4959</v>
      </c>
      <c r="B868" t="s">
        <v>11557</v>
      </c>
      <c r="C868" s="5">
        <v>42866</v>
      </c>
      <c r="D868" s="1">
        <v>0</v>
      </c>
      <c r="E868">
        <v>37</v>
      </c>
      <c r="F868" t="s">
        <v>46</v>
      </c>
      <c r="G868" t="s">
        <v>55</v>
      </c>
      <c r="H868" t="s">
        <v>664</v>
      </c>
      <c r="I868" t="s">
        <v>82</v>
      </c>
      <c r="J868" t="s">
        <v>57</v>
      </c>
      <c r="K868" t="s">
        <v>664</v>
      </c>
      <c r="L868" t="s">
        <v>82</v>
      </c>
      <c r="M868" t="s">
        <v>70</v>
      </c>
      <c r="O868" t="s">
        <v>11829</v>
      </c>
      <c r="P868" t="s">
        <v>166</v>
      </c>
      <c r="Q868" t="s">
        <v>70</v>
      </c>
      <c r="R868" t="s">
        <v>664</v>
      </c>
      <c r="S868" t="s">
        <v>82</v>
      </c>
      <c r="T868" t="s">
        <v>57</v>
      </c>
      <c r="U868" t="s">
        <v>11830</v>
      </c>
      <c r="V868" t="s">
        <v>11558</v>
      </c>
      <c r="X868" t="s">
        <v>42</v>
      </c>
      <c r="AC868" t="s">
        <v>42</v>
      </c>
      <c r="AM868" t="s">
        <v>43</v>
      </c>
    </row>
    <row r="869" spans="1:39" x14ac:dyDescent="0.25">
      <c r="A869">
        <v>4960</v>
      </c>
      <c r="B869" t="s">
        <v>11559</v>
      </c>
      <c r="C869" s="5">
        <v>43052</v>
      </c>
      <c r="D869" s="1">
        <v>0</v>
      </c>
      <c r="E869">
        <v>40</v>
      </c>
      <c r="F869" t="s">
        <v>54</v>
      </c>
      <c r="G869" t="s">
        <v>55</v>
      </c>
      <c r="H869" t="s">
        <v>836</v>
      </c>
      <c r="I869" t="s">
        <v>82</v>
      </c>
      <c r="J869" t="s">
        <v>57</v>
      </c>
      <c r="K869" t="s">
        <v>836</v>
      </c>
      <c r="L869" t="s">
        <v>82</v>
      </c>
      <c r="M869" t="s">
        <v>70</v>
      </c>
      <c r="O869" t="s">
        <v>11829</v>
      </c>
      <c r="P869" t="s">
        <v>59</v>
      </c>
      <c r="Q869" t="s">
        <v>70</v>
      </c>
      <c r="R869" t="s">
        <v>836</v>
      </c>
      <c r="S869" t="s">
        <v>82</v>
      </c>
      <c r="T869" t="s">
        <v>57</v>
      </c>
      <c r="U869" t="s">
        <v>11835</v>
      </c>
      <c r="V869" t="s">
        <v>11560</v>
      </c>
      <c r="AM869" t="s">
        <v>43</v>
      </c>
    </row>
    <row r="870" spans="1:39" x14ac:dyDescent="0.25">
      <c r="A870">
        <v>4963</v>
      </c>
      <c r="B870" t="s">
        <v>11564</v>
      </c>
      <c r="C870" s="5">
        <v>42914</v>
      </c>
      <c r="D870" s="1">
        <v>0</v>
      </c>
      <c r="E870">
        <v>24</v>
      </c>
      <c r="F870" t="s">
        <v>46</v>
      </c>
      <c r="G870" t="s">
        <v>55</v>
      </c>
      <c r="H870" t="s">
        <v>513</v>
      </c>
      <c r="I870" t="s">
        <v>101</v>
      </c>
      <c r="J870" t="s">
        <v>57</v>
      </c>
      <c r="K870" t="s">
        <v>341</v>
      </c>
      <c r="L870" t="s">
        <v>101</v>
      </c>
      <c r="M870" t="s">
        <v>50</v>
      </c>
      <c r="O870" t="s">
        <v>11831</v>
      </c>
      <c r="P870" t="s">
        <v>350</v>
      </c>
      <c r="Q870" t="s">
        <v>70</v>
      </c>
      <c r="R870" t="s">
        <v>513</v>
      </c>
      <c r="S870" t="s">
        <v>101</v>
      </c>
      <c r="T870" t="s">
        <v>57</v>
      </c>
      <c r="U870" t="s">
        <v>11830</v>
      </c>
      <c r="V870" t="s">
        <v>247</v>
      </c>
      <c r="Y870" t="s">
        <v>42</v>
      </c>
      <c r="AM870" t="s">
        <v>43</v>
      </c>
    </row>
    <row r="871" spans="1:39" x14ac:dyDescent="0.25">
      <c r="A871">
        <v>4964</v>
      </c>
      <c r="B871" t="s">
        <v>11565</v>
      </c>
      <c r="C871" s="5">
        <v>42875</v>
      </c>
      <c r="D871" s="1">
        <v>0</v>
      </c>
      <c r="E871">
        <v>37</v>
      </c>
      <c r="F871" t="s">
        <v>46</v>
      </c>
      <c r="G871" t="s">
        <v>55</v>
      </c>
      <c r="H871" t="s">
        <v>5058</v>
      </c>
      <c r="I871" t="s">
        <v>49</v>
      </c>
      <c r="J871" t="s">
        <v>57</v>
      </c>
      <c r="K871" t="s">
        <v>5058</v>
      </c>
      <c r="L871" t="s">
        <v>49</v>
      </c>
      <c r="M871" t="s">
        <v>70</v>
      </c>
      <c r="O871" t="s">
        <v>11829</v>
      </c>
      <c r="P871" t="s">
        <v>59</v>
      </c>
      <c r="Q871" t="s">
        <v>70</v>
      </c>
      <c r="R871" t="s">
        <v>5058</v>
      </c>
      <c r="S871" t="s">
        <v>49</v>
      </c>
      <c r="T871" t="s">
        <v>57</v>
      </c>
      <c r="U871" t="s">
        <v>11830</v>
      </c>
      <c r="V871" t="s">
        <v>11566</v>
      </c>
      <c r="W871" t="s">
        <v>42</v>
      </c>
      <c r="Y871" t="s">
        <v>42</v>
      </c>
      <c r="AE871" t="s">
        <v>42</v>
      </c>
      <c r="AJ871" t="s">
        <v>42</v>
      </c>
      <c r="AM871" t="s">
        <v>43</v>
      </c>
    </row>
    <row r="872" spans="1:39" x14ac:dyDescent="0.25">
      <c r="A872">
        <v>4974</v>
      </c>
      <c r="B872" t="s">
        <v>11583</v>
      </c>
      <c r="C872" s="5">
        <v>42795</v>
      </c>
      <c r="D872" s="1">
        <v>0</v>
      </c>
      <c r="E872">
        <v>57</v>
      </c>
      <c r="F872" t="s">
        <v>46</v>
      </c>
      <c r="G872" t="s">
        <v>55</v>
      </c>
      <c r="H872" t="s">
        <v>842</v>
      </c>
      <c r="I872" t="s">
        <v>82</v>
      </c>
      <c r="J872" t="s">
        <v>57</v>
      </c>
      <c r="K872" t="s">
        <v>520</v>
      </c>
      <c r="L872" t="s">
        <v>82</v>
      </c>
      <c r="M872" t="s">
        <v>34</v>
      </c>
      <c r="N872" t="s">
        <v>951</v>
      </c>
      <c r="O872" t="s">
        <v>11829</v>
      </c>
      <c r="P872" t="s">
        <v>59</v>
      </c>
      <c r="Q872" t="s">
        <v>70</v>
      </c>
      <c r="R872" t="s">
        <v>520</v>
      </c>
      <c r="S872" t="s">
        <v>82</v>
      </c>
      <c r="T872" t="s">
        <v>57</v>
      </c>
      <c r="U872" t="s">
        <v>11830</v>
      </c>
      <c r="V872" t="s">
        <v>342</v>
      </c>
      <c r="W872" t="s">
        <v>42</v>
      </c>
      <c r="AM872" t="s">
        <v>43</v>
      </c>
    </row>
    <row r="873" spans="1:39" x14ac:dyDescent="0.25">
      <c r="A873">
        <v>4985</v>
      </c>
      <c r="B873" t="s">
        <v>11601</v>
      </c>
      <c r="C873" s="5">
        <v>43043</v>
      </c>
      <c r="D873" s="1">
        <v>0</v>
      </c>
      <c r="E873">
        <v>33</v>
      </c>
      <c r="F873" t="s">
        <v>46</v>
      </c>
      <c r="G873" t="s">
        <v>55</v>
      </c>
      <c r="H873" t="s">
        <v>305</v>
      </c>
      <c r="I873" t="s">
        <v>93</v>
      </c>
      <c r="J873" t="s">
        <v>57</v>
      </c>
      <c r="K873" t="s">
        <v>305</v>
      </c>
      <c r="L873" t="s">
        <v>93</v>
      </c>
      <c r="M873" t="s">
        <v>70</v>
      </c>
      <c r="O873" t="s">
        <v>11829</v>
      </c>
      <c r="P873" t="s">
        <v>59</v>
      </c>
      <c r="Q873" t="s">
        <v>70</v>
      </c>
      <c r="R873" t="s">
        <v>305</v>
      </c>
      <c r="S873" t="s">
        <v>93</v>
      </c>
      <c r="T873" t="s">
        <v>57</v>
      </c>
      <c r="U873" t="s">
        <v>11830</v>
      </c>
      <c r="V873" t="s">
        <v>11602</v>
      </c>
      <c r="X873" t="s">
        <v>42</v>
      </c>
      <c r="Y873" t="s">
        <v>42</v>
      </c>
      <c r="AE873" t="s">
        <v>42</v>
      </c>
      <c r="AF873" t="s">
        <v>42</v>
      </c>
      <c r="AM873" t="s">
        <v>43</v>
      </c>
    </row>
    <row r="874" spans="1:39" x14ac:dyDescent="0.25">
      <c r="A874">
        <v>4987</v>
      </c>
      <c r="B874" t="s">
        <v>11606</v>
      </c>
      <c r="C874" s="5">
        <v>42925</v>
      </c>
      <c r="D874" s="1">
        <v>0</v>
      </c>
      <c r="E874">
        <v>39</v>
      </c>
      <c r="F874" t="s">
        <v>54</v>
      </c>
      <c r="G874" t="s">
        <v>55</v>
      </c>
      <c r="H874" t="s">
        <v>81</v>
      </c>
      <c r="I874" t="s">
        <v>82</v>
      </c>
      <c r="J874" t="s">
        <v>57</v>
      </c>
      <c r="K874" t="s">
        <v>81</v>
      </c>
      <c r="L874" t="s">
        <v>82</v>
      </c>
      <c r="M874" t="s">
        <v>70</v>
      </c>
      <c r="O874" t="s">
        <v>11829</v>
      </c>
      <c r="P874" t="s">
        <v>59</v>
      </c>
      <c r="Q874" t="s">
        <v>70</v>
      </c>
      <c r="R874" t="s">
        <v>81</v>
      </c>
      <c r="S874" t="s">
        <v>82</v>
      </c>
      <c r="T874" t="s">
        <v>57</v>
      </c>
      <c r="U874" t="s">
        <v>11830</v>
      </c>
      <c r="V874" t="s">
        <v>412</v>
      </c>
      <c r="Y874" t="s">
        <v>42</v>
      </c>
      <c r="AM874" t="s">
        <v>43</v>
      </c>
    </row>
    <row r="875" spans="1:39" x14ac:dyDescent="0.25">
      <c r="A875">
        <v>4994</v>
      </c>
      <c r="B875" t="s">
        <v>11621</v>
      </c>
      <c r="C875" s="5">
        <v>42818</v>
      </c>
      <c r="D875" s="1">
        <v>0</v>
      </c>
      <c r="E875">
        <v>34</v>
      </c>
      <c r="F875" t="s">
        <v>46</v>
      </c>
      <c r="G875" t="s">
        <v>55</v>
      </c>
      <c r="H875" t="s">
        <v>341</v>
      </c>
      <c r="I875" t="s">
        <v>101</v>
      </c>
      <c r="J875" t="s">
        <v>57</v>
      </c>
      <c r="K875" t="s">
        <v>82</v>
      </c>
      <c r="L875" t="s">
        <v>82</v>
      </c>
      <c r="M875" t="s">
        <v>34</v>
      </c>
      <c r="N875" t="s">
        <v>11622</v>
      </c>
      <c r="O875" t="s">
        <v>11829</v>
      </c>
      <c r="P875" t="s">
        <v>59</v>
      </c>
      <c r="Q875" t="s">
        <v>3482</v>
      </c>
      <c r="R875" t="s">
        <v>82</v>
      </c>
      <c r="S875" t="s">
        <v>82</v>
      </c>
      <c r="T875" t="s">
        <v>57</v>
      </c>
      <c r="U875" t="s">
        <v>11830</v>
      </c>
      <c r="V875" t="s">
        <v>11623</v>
      </c>
      <c r="W875" t="s">
        <v>42</v>
      </c>
      <c r="Y875" t="s">
        <v>42</v>
      </c>
      <c r="Z875" t="s">
        <v>42</v>
      </c>
      <c r="AM875" t="s">
        <v>43</v>
      </c>
    </row>
    <row r="876" spans="1:39" x14ac:dyDescent="0.25">
      <c r="A876">
        <v>5000</v>
      </c>
      <c r="B876" t="s">
        <v>11632</v>
      </c>
      <c r="C876" s="5">
        <v>43015</v>
      </c>
      <c r="D876" s="1">
        <v>0</v>
      </c>
      <c r="E876">
        <v>65</v>
      </c>
      <c r="F876" t="s">
        <v>54</v>
      </c>
      <c r="G876" t="s">
        <v>55</v>
      </c>
      <c r="H876" t="s">
        <v>178</v>
      </c>
      <c r="I876" t="s">
        <v>82</v>
      </c>
      <c r="J876" t="s">
        <v>57</v>
      </c>
      <c r="K876" t="s">
        <v>178</v>
      </c>
      <c r="L876" t="s">
        <v>82</v>
      </c>
      <c r="M876" t="s">
        <v>50</v>
      </c>
      <c r="O876" t="s">
        <v>11831</v>
      </c>
      <c r="P876" t="s">
        <v>2515</v>
      </c>
      <c r="Q876" t="s">
        <v>70</v>
      </c>
      <c r="R876" t="s">
        <v>178</v>
      </c>
      <c r="S876" t="s">
        <v>82</v>
      </c>
      <c r="T876" t="s">
        <v>57</v>
      </c>
      <c r="U876" t="s">
        <v>11830</v>
      </c>
      <c r="V876" t="s">
        <v>1086</v>
      </c>
      <c r="AA876" t="s">
        <v>42</v>
      </c>
      <c r="AE876" t="s">
        <v>42</v>
      </c>
      <c r="AM876" t="s">
        <v>43</v>
      </c>
    </row>
    <row r="877" spans="1:39" x14ac:dyDescent="0.25">
      <c r="A877">
        <v>5009</v>
      </c>
      <c r="B877" t="s">
        <v>11646</v>
      </c>
      <c r="C877" s="5">
        <v>42856</v>
      </c>
      <c r="D877" s="1">
        <v>0</v>
      </c>
      <c r="E877">
        <v>33</v>
      </c>
      <c r="F877" t="s">
        <v>46</v>
      </c>
      <c r="G877" t="s">
        <v>55</v>
      </c>
      <c r="H877" t="s">
        <v>3101</v>
      </c>
      <c r="I877" t="s">
        <v>82</v>
      </c>
      <c r="J877" t="s">
        <v>57</v>
      </c>
      <c r="K877" t="s">
        <v>3101</v>
      </c>
      <c r="L877" t="s">
        <v>82</v>
      </c>
      <c r="M877" t="s">
        <v>70</v>
      </c>
      <c r="O877" t="s">
        <v>11829</v>
      </c>
      <c r="P877" t="s">
        <v>59</v>
      </c>
      <c r="Q877" t="s">
        <v>70</v>
      </c>
      <c r="R877" t="s">
        <v>3101</v>
      </c>
      <c r="S877" t="s">
        <v>82</v>
      </c>
      <c r="T877" t="s">
        <v>57</v>
      </c>
      <c r="U877" t="s">
        <v>11830</v>
      </c>
      <c r="V877" t="s">
        <v>11647</v>
      </c>
      <c r="W877" t="s">
        <v>42</v>
      </c>
      <c r="Y877" t="s">
        <v>42</v>
      </c>
      <c r="AA877" t="s">
        <v>42</v>
      </c>
      <c r="AE877" t="s">
        <v>42</v>
      </c>
      <c r="AM877" t="s">
        <v>43</v>
      </c>
    </row>
    <row r="878" spans="1:39" x14ac:dyDescent="0.25">
      <c r="A878">
        <v>5036</v>
      </c>
      <c r="B878" t="s">
        <v>11694</v>
      </c>
      <c r="C878" s="5">
        <v>42868</v>
      </c>
      <c r="D878" s="1">
        <v>0</v>
      </c>
      <c r="E878">
        <v>31</v>
      </c>
      <c r="F878" t="s">
        <v>46</v>
      </c>
      <c r="G878" t="s">
        <v>55</v>
      </c>
      <c r="H878" t="s">
        <v>628</v>
      </c>
      <c r="I878" t="s">
        <v>49</v>
      </c>
      <c r="J878" t="s">
        <v>57</v>
      </c>
      <c r="K878" t="s">
        <v>146</v>
      </c>
      <c r="L878" t="s">
        <v>49</v>
      </c>
      <c r="M878" t="s">
        <v>50</v>
      </c>
      <c r="O878" t="s">
        <v>11831</v>
      </c>
      <c r="P878" t="s">
        <v>170</v>
      </c>
      <c r="Q878" t="s">
        <v>70</v>
      </c>
      <c r="R878" t="s">
        <v>628</v>
      </c>
      <c r="S878" t="s">
        <v>49</v>
      </c>
      <c r="T878" t="s">
        <v>57</v>
      </c>
      <c r="U878" t="s">
        <v>11830</v>
      </c>
      <c r="V878" t="s">
        <v>11695</v>
      </c>
      <c r="AL878" t="s">
        <v>42</v>
      </c>
      <c r="AM878" t="s">
        <v>43</v>
      </c>
    </row>
    <row r="879" spans="1:39" x14ac:dyDescent="0.25">
      <c r="A879">
        <v>5039</v>
      </c>
      <c r="B879" t="s">
        <v>11699</v>
      </c>
      <c r="C879" s="5">
        <v>42864</v>
      </c>
      <c r="D879" s="1">
        <v>0</v>
      </c>
      <c r="E879">
        <v>33</v>
      </c>
      <c r="F879" t="s">
        <v>46</v>
      </c>
      <c r="G879" t="s">
        <v>55</v>
      </c>
      <c r="H879" t="s">
        <v>165</v>
      </c>
      <c r="I879" t="s">
        <v>93</v>
      </c>
      <c r="J879" t="s">
        <v>57</v>
      </c>
      <c r="K879" t="s">
        <v>165</v>
      </c>
      <c r="L879" t="s">
        <v>93</v>
      </c>
      <c r="M879" t="s">
        <v>50</v>
      </c>
      <c r="O879" t="s">
        <v>11831</v>
      </c>
      <c r="P879" t="s">
        <v>170</v>
      </c>
      <c r="Q879" t="s">
        <v>70</v>
      </c>
      <c r="R879" t="s">
        <v>165</v>
      </c>
      <c r="S879" t="s">
        <v>93</v>
      </c>
      <c r="T879" t="s">
        <v>57</v>
      </c>
      <c r="U879" t="s">
        <v>11830</v>
      </c>
      <c r="V879" t="s">
        <v>5276</v>
      </c>
      <c r="W879" t="s">
        <v>42</v>
      </c>
      <c r="Y879" t="s">
        <v>42</v>
      </c>
      <c r="AE879" t="s">
        <v>42</v>
      </c>
      <c r="AM879" t="s">
        <v>43</v>
      </c>
    </row>
    <row r="880" spans="1:39" x14ac:dyDescent="0.25">
      <c r="A880">
        <v>5050</v>
      </c>
      <c r="B880" t="s">
        <v>11716</v>
      </c>
      <c r="C880" s="5">
        <v>42737</v>
      </c>
      <c r="D880" s="1">
        <v>0</v>
      </c>
      <c r="E880">
        <v>53</v>
      </c>
      <c r="F880" t="s">
        <v>46</v>
      </c>
      <c r="G880" t="s">
        <v>106</v>
      </c>
      <c r="H880" t="s">
        <v>82</v>
      </c>
      <c r="I880" t="s">
        <v>82</v>
      </c>
      <c r="J880" t="s">
        <v>57</v>
      </c>
      <c r="K880" t="s">
        <v>82</v>
      </c>
      <c r="L880" t="s">
        <v>82</v>
      </c>
      <c r="M880" t="s">
        <v>34</v>
      </c>
      <c r="N880" t="s">
        <v>11717</v>
      </c>
      <c r="O880" t="s">
        <v>11829</v>
      </c>
      <c r="P880" t="s">
        <v>59</v>
      </c>
      <c r="Q880" t="s">
        <v>1796</v>
      </c>
      <c r="R880" t="s">
        <v>82</v>
      </c>
      <c r="S880" t="s">
        <v>82</v>
      </c>
      <c r="T880" t="s">
        <v>57</v>
      </c>
      <c r="U880" t="s">
        <v>11830</v>
      </c>
      <c r="V880" t="s">
        <v>159</v>
      </c>
      <c r="W880" t="s">
        <v>42</v>
      </c>
      <c r="Y880" t="s">
        <v>42</v>
      </c>
      <c r="AM880" t="s">
        <v>43</v>
      </c>
    </row>
    <row r="881" spans="1:39" x14ac:dyDescent="0.25">
      <c r="A881">
        <v>5051</v>
      </c>
      <c r="B881" t="s">
        <v>11718</v>
      </c>
      <c r="C881" s="5">
        <v>42928</v>
      </c>
      <c r="D881" s="1">
        <v>0</v>
      </c>
      <c r="E881">
        <v>49</v>
      </c>
      <c r="F881" t="s">
        <v>46</v>
      </c>
      <c r="G881" t="s">
        <v>55</v>
      </c>
      <c r="H881" t="s">
        <v>81</v>
      </c>
      <c r="I881" t="s">
        <v>82</v>
      </c>
      <c r="J881" t="s">
        <v>57</v>
      </c>
      <c r="K881" t="s">
        <v>81</v>
      </c>
      <c r="L881" t="s">
        <v>82</v>
      </c>
      <c r="M881" t="s">
        <v>70</v>
      </c>
      <c r="O881" t="s">
        <v>11829</v>
      </c>
      <c r="P881" t="s">
        <v>166</v>
      </c>
      <c r="Q881" t="s">
        <v>70</v>
      </c>
      <c r="R881" t="s">
        <v>81</v>
      </c>
      <c r="S881" t="s">
        <v>82</v>
      </c>
      <c r="T881" t="s">
        <v>57</v>
      </c>
      <c r="U881" t="s">
        <v>11830</v>
      </c>
      <c r="V881" t="s">
        <v>1082</v>
      </c>
      <c r="Y881" t="s">
        <v>42</v>
      </c>
      <c r="AM881" t="s">
        <v>43</v>
      </c>
    </row>
    <row r="882" spans="1:39" x14ac:dyDescent="0.25">
      <c r="A882">
        <v>5053</v>
      </c>
      <c r="B882" t="s">
        <v>11721</v>
      </c>
      <c r="C882" s="5">
        <v>42824</v>
      </c>
      <c r="D882" s="1">
        <v>0</v>
      </c>
      <c r="E882">
        <v>57</v>
      </c>
      <c r="F882" t="s">
        <v>46</v>
      </c>
      <c r="G882" t="s">
        <v>55</v>
      </c>
      <c r="H882" t="s">
        <v>81</v>
      </c>
      <c r="I882" t="s">
        <v>82</v>
      </c>
      <c r="J882" t="s">
        <v>57</v>
      </c>
      <c r="K882" t="s">
        <v>81</v>
      </c>
      <c r="L882" t="s">
        <v>82</v>
      </c>
      <c r="M882" t="s">
        <v>70</v>
      </c>
      <c r="O882" t="s">
        <v>11831</v>
      </c>
      <c r="P882" t="s">
        <v>1908</v>
      </c>
      <c r="Q882" t="s">
        <v>70</v>
      </c>
      <c r="R882" t="s">
        <v>81</v>
      </c>
      <c r="S882" t="s">
        <v>82</v>
      </c>
      <c r="T882" t="s">
        <v>57</v>
      </c>
      <c r="U882" t="s">
        <v>11830</v>
      </c>
      <c r="V882" t="s">
        <v>11722</v>
      </c>
      <c r="AD882" t="s">
        <v>42</v>
      </c>
      <c r="AM882" t="s">
        <v>43</v>
      </c>
    </row>
    <row r="883" spans="1:39" x14ac:dyDescent="0.25">
      <c r="A883">
        <v>5069</v>
      </c>
      <c r="B883" t="s">
        <v>11756</v>
      </c>
      <c r="C883" s="5">
        <v>43047</v>
      </c>
      <c r="D883" s="1">
        <v>0</v>
      </c>
      <c r="E883">
        <v>50</v>
      </c>
      <c r="F883" t="s">
        <v>46</v>
      </c>
      <c r="G883" t="s">
        <v>106</v>
      </c>
      <c r="H883" t="s">
        <v>82</v>
      </c>
      <c r="I883" t="s">
        <v>82</v>
      </c>
      <c r="J883" t="s">
        <v>57</v>
      </c>
      <c r="K883" t="s">
        <v>82</v>
      </c>
      <c r="L883" t="s">
        <v>82</v>
      </c>
      <c r="M883" t="s">
        <v>70</v>
      </c>
      <c r="O883" t="s">
        <v>11829</v>
      </c>
      <c r="P883" t="s">
        <v>59</v>
      </c>
      <c r="Q883" t="s">
        <v>70</v>
      </c>
      <c r="R883" t="s">
        <v>82</v>
      </c>
      <c r="S883" t="s">
        <v>82</v>
      </c>
      <c r="T883" t="s">
        <v>57</v>
      </c>
      <c r="U883" t="s">
        <v>11830</v>
      </c>
      <c r="V883" t="s">
        <v>412</v>
      </c>
      <c r="Y883" t="s">
        <v>42</v>
      </c>
      <c r="AM883" t="s">
        <v>43</v>
      </c>
    </row>
    <row r="884" spans="1:39" x14ac:dyDescent="0.25">
      <c r="A884">
        <v>5070</v>
      </c>
      <c r="B884" t="s">
        <v>11757</v>
      </c>
      <c r="C884" s="5">
        <v>42904</v>
      </c>
      <c r="D884" s="1">
        <v>0</v>
      </c>
      <c r="E884">
        <v>23</v>
      </c>
      <c r="F884" t="s">
        <v>46</v>
      </c>
      <c r="G884" t="s">
        <v>106</v>
      </c>
      <c r="H884" t="s">
        <v>649</v>
      </c>
      <c r="I884" t="s">
        <v>82</v>
      </c>
      <c r="J884" t="s">
        <v>57</v>
      </c>
      <c r="K884" t="s">
        <v>81</v>
      </c>
      <c r="L884" t="s">
        <v>82</v>
      </c>
      <c r="M884" t="s">
        <v>50</v>
      </c>
      <c r="O884" t="s">
        <v>11829</v>
      </c>
      <c r="P884" t="s">
        <v>166</v>
      </c>
      <c r="Q884" t="s">
        <v>3667</v>
      </c>
      <c r="R884" t="s">
        <v>649</v>
      </c>
      <c r="S884" t="s">
        <v>82</v>
      </c>
      <c r="T884" t="s">
        <v>57</v>
      </c>
      <c r="U884" t="s">
        <v>11830</v>
      </c>
      <c r="V884" t="s">
        <v>11758</v>
      </c>
      <c r="Y884" t="s">
        <v>42</v>
      </c>
      <c r="AE884" t="s">
        <v>42</v>
      </c>
      <c r="AM884" t="s">
        <v>43</v>
      </c>
    </row>
    <row r="885" spans="1:39" x14ac:dyDescent="0.25">
      <c r="A885">
        <v>5078</v>
      </c>
      <c r="B885" t="s">
        <v>11774</v>
      </c>
      <c r="C885" s="5">
        <v>42959</v>
      </c>
      <c r="D885" s="1">
        <v>0</v>
      </c>
      <c r="E885">
        <v>29</v>
      </c>
      <c r="F885" t="s">
        <v>54</v>
      </c>
      <c r="G885" t="s">
        <v>55</v>
      </c>
      <c r="H885" t="s">
        <v>2405</v>
      </c>
      <c r="I885" t="s">
        <v>101</v>
      </c>
      <c r="J885" t="s">
        <v>57</v>
      </c>
      <c r="K885" t="s">
        <v>2405</v>
      </c>
      <c r="L885" t="s">
        <v>101</v>
      </c>
      <c r="M885" t="s">
        <v>70</v>
      </c>
      <c r="O885" t="s">
        <v>11829</v>
      </c>
      <c r="P885" t="s">
        <v>11775</v>
      </c>
      <c r="Q885" t="s">
        <v>70</v>
      </c>
      <c r="R885" t="s">
        <v>2405</v>
      </c>
      <c r="S885" t="s">
        <v>101</v>
      </c>
      <c r="T885" t="s">
        <v>57</v>
      </c>
      <c r="U885" t="s">
        <v>11830</v>
      </c>
      <c r="V885" t="s">
        <v>11776</v>
      </c>
      <c r="Y885" t="s">
        <v>42</v>
      </c>
      <c r="AC885" t="s">
        <v>42</v>
      </c>
      <c r="AM885" t="s">
        <v>43</v>
      </c>
    </row>
    <row r="886" spans="1:39" x14ac:dyDescent="0.25">
      <c r="A886">
        <v>5083</v>
      </c>
      <c r="B886" t="s">
        <v>11784</v>
      </c>
      <c r="C886" s="5">
        <v>42816</v>
      </c>
      <c r="D886" s="1">
        <v>0</v>
      </c>
      <c r="E886">
        <v>58</v>
      </c>
      <c r="F886" t="s">
        <v>54</v>
      </c>
      <c r="G886" t="s">
        <v>55</v>
      </c>
      <c r="H886" t="s">
        <v>146</v>
      </c>
      <c r="I886" t="s">
        <v>49</v>
      </c>
      <c r="J886" t="s">
        <v>57</v>
      </c>
      <c r="K886" t="s">
        <v>146</v>
      </c>
      <c r="L886" t="s">
        <v>49</v>
      </c>
      <c r="M886" t="s">
        <v>50</v>
      </c>
      <c r="O886" t="s">
        <v>11829</v>
      </c>
      <c r="P886" t="s">
        <v>59</v>
      </c>
      <c r="Q886" t="s">
        <v>70</v>
      </c>
      <c r="R886" t="s">
        <v>146</v>
      </c>
      <c r="S886" t="s">
        <v>49</v>
      </c>
      <c r="T886" t="s">
        <v>57</v>
      </c>
      <c r="U886" t="s">
        <v>11830</v>
      </c>
      <c r="V886" t="s">
        <v>11785</v>
      </c>
      <c r="W886" t="s">
        <v>42</v>
      </c>
      <c r="Y886" t="s">
        <v>42</v>
      </c>
      <c r="AE886" t="s">
        <v>42</v>
      </c>
      <c r="AF886" t="s">
        <v>42</v>
      </c>
      <c r="AM886" t="s">
        <v>43</v>
      </c>
    </row>
    <row r="887" spans="1:39" x14ac:dyDescent="0.25">
      <c r="A887">
        <v>5090</v>
      </c>
      <c r="B887" t="s">
        <v>11795</v>
      </c>
      <c r="C887" s="5">
        <v>42911</v>
      </c>
      <c r="D887" s="1">
        <v>0</v>
      </c>
      <c r="E887">
        <v>33</v>
      </c>
      <c r="F887" t="s">
        <v>54</v>
      </c>
      <c r="G887" t="s">
        <v>47</v>
      </c>
      <c r="H887" t="s">
        <v>93</v>
      </c>
      <c r="I887" t="s">
        <v>93</v>
      </c>
      <c r="J887" t="s">
        <v>57</v>
      </c>
      <c r="K887" t="s">
        <v>93</v>
      </c>
      <c r="L887" t="s">
        <v>93</v>
      </c>
      <c r="M887" t="s">
        <v>70</v>
      </c>
      <c r="O887" t="s">
        <v>11831</v>
      </c>
      <c r="P887" t="s">
        <v>170</v>
      </c>
      <c r="Q887" t="s">
        <v>70</v>
      </c>
      <c r="R887" t="s">
        <v>93</v>
      </c>
      <c r="S887" t="s">
        <v>93</v>
      </c>
      <c r="T887" t="s">
        <v>57</v>
      </c>
      <c r="U887" t="s">
        <v>11830</v>
      </c>
      <c r="V887" t="s">
        <v>11796</v>
      </c>
      <c r="W887" t="s">
        <v>42</v>
      </c>
      <c r="X887" t="s">
        <v>42</v>
      </c>
      <c r="Y887" t="s">
        <v>42</v>
      </c>
      <c r="Z887" t="s">
        <v>42</v>
      </c>
      <c r="AA887" t="s">
        <v>42</v>
      </c>
      <c r="AE887" t="s">
        <v>42</v>
      </c>
      <c r="AM887" t="s">
        <v>43</v>
      </c>
    </row>
    <row r="888" spans="1:39" x14ac:dyDescent="0.25">
      <c r="A888">
        <v>5097</v>
      </c>
      <c r="B888" t="s">
        <v>11808</v>
      </c>
      <c r="C888" s="5">
        <v>43071</v>
      </c>
      <c r="D888" s="1">
        <v>0</v>
      </c>
      <c r="E888">
        <v>28</v>
      </c>
      <c r="F888" t="s">
        <v>54</v>
      </c>
      <c r="G888" t="s">
        <v>55</v>
      </c>
      <c r="H888" t="s">
        <v>136</v>
      </c>
      <c r="I888" t="s">
        <v>137</v>
      </c>
      <c r="J888" t="s">
        <v>57</v>
      </c>
      <c r="K888" t="s">
        <v>136</v>
      </c>
      <c r="L888" t="s">
        <v>137</v>
      </c>
      <c r="M888" t="s">
        <v>70</v>
      </c>
      <c r="O888" t="s">
        <v>11829</v>
      </c>
      <c r="P888" t="s">
        <v>166</v>
      </c>
      <c r="Q888" t="s">
        <v>70</v>
      </c>
      <c r="R888" t="s">
        <v>136</v>
      </c>
      <c r="S888" t="s">
        <v>137</v>
      </c>
      <c r="T888" t="s">
        <v>57</v>
      </c>
      <c r="U888" t="s">
        <v>11830</v>
      </c>
      <c r="V888" t="s">
        <v>11810</v>
      </c>
      <c r="X888" t="s">
        <v>42</v>
      </c>
      <c r="Y888" t="s">
        <v>42</v>
      </c>
      <c r="AC888" t="s">
        <v>42</v>
      </c>
      <c r="AF888" t="s">
        <v>42</v>
      </c>
      <c r="AM888" t="s">
        <v>43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DFA6-B615-46F7-B77A-7BECAF8ED9A2}">
  <sheetPr>
    <tabColor theme="5" tint="-0.249977111117893"/>
  </sheetPr>
  <dimension ref="A10:O125"/>
  <sheetViews>
    <sheetView topLeftCell="A21" zoomScaleNormal="100" workbookViewId="0">
      <selection activeCell="D24" sqref="D24"/>
    </sheetView>
  </sheetViews>
  <sheetFormatPr defaultColWidth="13.28515625" defaultRowHeight="15" x14ac:dyDescent="0.25"/>
  <cols>
    <col min="1" max="1" width="17.85546875" bestFit="1" customWidth="1"/>
    <col min="2" max="2" width="10.85546875" bestFit="1" customWidth="1"/>
    <col min="3" max="3" width="5.5703125" bestFit="1" customWidth="1"/>
    <col min="4" max="5" width="11.28515625" bestFit="1" customWidth="1"/>
    <col min="6" max="6" width="17.28515625" bestFit="1" customWidth="1"/>
    <col min="7" max="7" width="15.5703125" bestFit="1" customWidth="1"/>
    <col min="8" max="8" width="16" bestFit="1" customWidth="1"/>
    <col min="10" max="10" width="12.5703125" bestFit="1" customWidth="1"/>
    <col min="11" max="11" width="15.5703125" bestFit="1" customWidth="1"/>
    <col min="14" max="14" width="12.5703125" bestFit="1" customWidth="1"/>
    <col min="15" max="15" width="15.5703125" bestFit="1" customWidth="1"/>
  </cols>
  <sheetData>
    <row r="10" spans="1:15" x14ac:dyDescent="0.25">
      <c r="A10" s="15" t="s">
        <v>4</v>
      </c>
      <c r="B10" t="s">
        <v>11847</v>
      </c>
      <c r="F10" s="15" t="s">
        <v>4</v>
      </c>
      <c r="G10" t="s">
        <v>11847</v>
      </c>
      <c r="J10" s="15" t="s">
        <v>4</v>
      </c>
      <c r="K10" t="s">
        <v>54</v>
      </c>
      <c r="N10" s="15" t="s">
        <v>4</v>
      </c>
      <c r="O10" t="s">
        <v>46</v>
      </c>
    </row>
    <row r="11" spans="1:15" x14ac:dyDescent="0.25">
      <c r="F11" s="15" t="s">
        <v>10</v>
      </c>
      <c r="G11" t="s">
        <v>11847</v>
      </c>
      <c r="J11" s="15" t="s">
        <v>10</v>
      </c>
      <c r="K11" t="s">
        <v>11847</v>
      </c>
      <c r="N11" s="15" t="s">
        <v>10</v>
      </c>
      <c r="O11" t="s">
        <v>11847</v>
      </c>
    </row>
    <row r="12" spans="1:15" x14ac:dyDescent="0.25">
      <c r="A12" s="15" t="s">
        <v>11838</v>
      </c>
      <c r="B12" t="s">
        <v>11837</v>
      </c>
      <c r="C12" t="s">
        <v>11920</v>
      </c>
    </row>
    <row r="13" spans="1:15" x14ac:dyDescent="0.25">
      <c r="A13" s="2" t="s">
        <v>55</v>
      </c>
      <c r="B13">
        <v>706</v>
      </c>
      <c r="C13" s="16">
        <v>0.79594137542277343</v>
      </c>
      <c r="F13" s="15" t="s">
        <v>11851</v>
      </c>
      <c r="G13" t="s">
        <v>11837</v>
      </c>
      <c r="H13" s="4" t="s">
        <v>11852</v>
      </c>
      <c r="J13" s="15" t="s">
        <v>11850</v>
      </c>
      <c r="K13" t="s">
        <v>11848</v>
      </c>
      <c r="N13" s="15" t="s">
        <v>11849</v>
      </c>
      <c r="O13" t="s">
        <v>11837</v>
      </c>
    </row>
    <row r="14" spans="1:15" x14ac:dyDescent="0.25">
      <c r="A14" s="2" t="s">
        <v>106</v>
      </c>
      <c r="B14">
        <v>90</v>
      </c>
      <c r="C14" s="16">
        <v>0.10146561443066517</v>
      </c>
      <c r="F14" s="2" t="s">
        <v>11846</v>
      </c>
      <c r="G14">
        <v>4</v>
      </c>
      <c r="H14" s="3">
        <f t="shared" ref="H14:H21" si="0">G14/$G$21</f>
        <v>4.5095828635851182E-3</v>
      </c>
      <c r="J14" s="2" t="s">
        <v>11846</v>
      </c>
      <c r="K14">
        <v>1</v>
      </c>
      <c r="N14" s="2" t="s">
        <v>11846</v>
      </c>
      <c r="O14">
        <v>3</v>
      </c>
    </row>
    <row r="15" spans="1:15" x14ac:dyDescent="0.25">
      <c r="A15" s="2" t="s">
        <v>47</v>
      </c>
      <c r="B15">
        <v>74</v>
      </c>
      <c r="C15" s="16">
        <v>8.3427282976324693E-2</v>
      </c>
      <c r="F15" s="2" t="s">
        <v>11840</v>
      </c>
      <c r="G15">
        <v>165</v>
      </c>
      <c r="H15" s="3">
        <f t="shared" si="0"/>
        <v>0.18602029312288612</v>
      </c>
      <c r="J15" s="2" t="s">
        <v>11840</v>
      </c>
      <c r="K15">
        <v>49</v>
      </c>
      <c r="N15" s="2" t="s">
        <v>11840</v>
      </c>
      <c r="O15">
        <v>116</v>
      </c>
    </row>
    <row r="16" spans="1:15" x14ac:dyDescent="0.25">
      <c r="A16" s="2" t="s">
        <v>732</v>
      </c>
      <c r="B16">
        <v>6</v>
      </c>
      <c r="C16" s="16">
        <v>6.7643742953776773E-3</v>
      </c>
      <c r="F16" s="2" t="s">
        <v>11841</v>
      </c>
      <c r="G16">
        <v>257</v>
      </c>
      <c r="H16" s="3">
        <f t="shared" si="0"/>
        <v>0.28974069898534388</v>
      </c>
      <c r="J16" s="2" t="s">
        <v>11841</v>
      </c>
      <c r="K16">
        <v>47</v>
      </c>
      <c r="N16" s="2" t="s">
        <v>11841</v>
      </c>
      <c r="O16">
        <v>210</v>
      </c>
    </row>
    <row r="17" spans="1:15" x14ac:dyDescent="0.25">
      <c r="A17" s="2" t="s">
        <v>345</v>
      </c>
      <c r="B17">
        <v>5</v>
      </c>
      <c r="C17" s="16">
        <v>5.6369785794813977E-3</v>
      </c>
      <c r="F17" s="2" t="s">
        <v>11842</v>
      </c>
      <c r="G17">
        <v>182</v>
      </c>
      <c r="H17" s="3">
        <f t="shared" si="0"/>
        <v>0.20518602029312288</v>
      </c>
      <c r="J17" s="2" t="s">
        <v>11842</v>
      </c>
      <c r="K17">
        <v>46</v>
      </c>
      <c r="N17" s="2" t="s">
        <v>11842</v>
      </c>
      <c r="O17">
        <v>136</v>
      </c>
    </row>
    <row r="18" spans="1:15" x14ac:dyDescent="0.25">
      <c r="A18" s="2" t="s">
        <v>74</v>
      </c>
      <c r="B18">
        <v>3</v>
      </c>
      <c r="C18" s="16">
        <v>3.3821871476888386E-3</v>
      </c>
      <c r="F18" s="2" t="s">
        <v>11843</v>
      </c>
      <c r="G18">
        <v>200</v>
      </c>
      <c r="H18" s="3">
        <f t="shared" si="0"/>
        <v>0.22547914317925591</v>
      </c>
      <c r="J18" s="2" t="s">
        <v>11843</v>
      </c>
      <c r="K18">
        <v>57</v>
      </c>
      <c r="N18" s="2" t="s">
        <v>11843</v>
      </c>
      <c r="O18">
        <v>143</v>
      </c>
    </row>
    <row r="19" spans="1:15" x14ac:dyDescent="0.25">
      <c r="A19" s="2" t="s">
        <v>60</v>
      </c>
      <c r="B19">
        <v>2</v>
      </c>
      <c r="C19" s="16">
        <v>2.2547914317925591E-3</v>
      </c>
      <c r="F19" s="2" t="s">
        <v>11844</v>
      </c>
      <c r="G19">
        <v>76</v>
      </c>
      <c r="H19" s="3">
        <f t="shared" si="0"/>
        <v>8.5682074408117245E-2</v>
      </c>
      <c r="J19" s="2" t="s">
        <v>11844</v>
      </c>
      <c r="K19">
        <v>21</v>
      </c>
      <c r="N19" s="2" t="s">
        <v>11844</v>
      </c>
      <c r="O19">
        <v>55</v>
      </c>
    </row>
    <row r="20" spans="1:15" x14ac:dyDescent="0.25">
      <c r="A20" s="2" t="s">
        <v>34</v>
      </c>
      <c r="B20">
        <v>1</v>
      </c>
      <c r="C20" s="16">
        <v>1.1273957158962795E-3</v>
      </c>
      <c r="F20" s="2" t="s">
        <v>11845</v>
      </c>
      <c r="G20">
        <v>3</v>
      </c>
      <c r="H20" s="3">
        <f t="shared" si="0"/>
        <v>3.3821871476888386E-3</v>
      </c>
      <c r="J20" s="2" t="s">
        <v>11845</v>
      </c>
      <c r="K20">
        <v>1</v>
      </c>
      <c r="N20" s="2" t="s">
        <v>11845</v>
      </c>
      <c r="O20">
        <v>2</v>
      </c>
    </row>
    <row r="21" spans="1:15" x14ac:dyDescent="0.25">
      <c r="A21" s="2" t="s">
        <v>11839</v>
      </c>
      <c r="B21">
        <v>887</v>
      </c>
      <c r="C21" s="16">
        <v>1</v>
      </c>
      <c r="F21" s="2" t="s">
        <v>11839</v>
      </c>
      <c r="G21">
        <v>887</v>
      </c>
      <c r="H21" s="3">
        <f t="shared" si="0"/>
        <v>1</v>
      </c>
      <c r="J21" s="2" t="s">
        <v>11839</v>
      </c>
      <c r="K21">
        <v>222</v>
      </c>
      <c r="N21" s="2" t="s">
        <v>11839</v>
      </c>
      <c r="O21">
        <v>665</v>
      </c>
    </row>
    <row r="31" spans="1:15" x14ac:dyDescent="0.25">
      <c r="A31" s="33" t="s">
        <v>11827</v>
      </c>
      <c r="B31" s="34" t="s">
        <v>11926</v>
      </c>
    </row>
    <row r="33" spans="1:5" x14ac:dyDescent="0.25">
      <c r="A33" s="33" t="s">
        <v>11888</v>
      </c>
      <c r="B33" s="34" t="s">
        <v>11837</v>
      </c>
      <c r="C33" s="34" t="s">
        <v>11854</v>
      </c>
      <c r="D33" t="s">
        <v>11853</v>
      </c>
      <c r="E33" t="s">
        <v>11867</v>
      </c>
    </row>
    <row r="34" spans="1:5" x14ac:dyDescent="0.25">
      <c r="A34" s="35" t="s">
        <v>82</v>
      </c>
      <c r="B34" s="36">
        <v>285</v>
      </c>
      <c r="C34" s="38">
        <v>0.32130777903043967</v>
      </c>
      <c r="D34">
        <f>B34</f>
        <v>285</v>
      </c>
      <c r="E34" s="16">
        <f t="shared" ref="E34:E41" si="1">D34/$D$41</f>
        <v>0.32130777903043967</v>
      </c>
    </row>
    <row r="35" spans="1:5" x14ac:dyDescent="0.25">
      <c r="A35" s="35" t="s">
        <v>93</v>
      </c>
      <c r="B35" s="36">
        <v>250</v>
      </c>
      <c r="C35" s="38">
        <v>0.6031567080045096</v>
      </c>
      <c r="D35">
        <f>D34+B35</f>
        <v>535</v>
      </c>
      <c r="E35" s="16">
        <f t="shared" si="1"/>
        <v>0.6031567080045096</v>
      </c>
    </row>
    <row r="36" spans="1:5" x14ac:dyDescent="0.25">
      <c r="A36" s="35" t="s">
        <v>49</v>
      </c>
      <c r="B36" s="36">
        <v>136</v>
      </c>
      <c r="C36" s="38">
        <v>0.75648252536640359</v>
      </c>
      <c r="D36">
        <f t="shared" ref="D36:D41" si="2">D35+B36</f>
        <v>671</v>
      </c>
      <c r="E36" s="16">
        <f t="shared" si="1"/>
        <v>0.75648252536640359</v>
      </c>
    </row>
    <row r="37" spans="1:5" x14ac:dyDescent="0.25">
      <c r="A37" s="35" t="s">
        <v>101</v>
      </c>
      <c r="B37" s="36">
        <v>73</v>
      </c>
      <c r="C37" s="38">
        <v>0.83878241262683206</v>
      </c>
      <c r="D37">
        <f t="shared" si="2"/>
        <v>744</v>
      </c>
      <c r="E37" s="16">
        <f t="shared" si="1"/>
        <v>0.83878241262683206</v>
      </c>
    </row>
    <row r="38" spans="1:5" x14ac:dyDescent="0.25">
      <c r="A38" s="35" t="s">
        <v>202</v>
      </c>
      <c r="B38" s="36">
        <v>43</v>
      </c>
      <c r="C38" s="38">
        <v>0.887260428410372</v>
      </c>
      <c r="D38">
        <f t="shared" si="2"/>
        <v>787</v>
      </c>
      <c r="E38" s="16">
        <f t="shared" si="1"/>
        <v>0.887260428410372</v>
      </c>
    </row>
    <row r="39" spans="1:5" x14ac:dyDescent="0.25">
      <c r="A39" s="35" t="s">
        <v>137</v>
      </c>
      <c r="B39" s="36">
        <v>39</v>
      </c>
      <c r="C39" s="38">
        <v>0.9312288613303269</v>
      </c>
      <c r="D39">
        <f t="shared" si="2"/>
        <v>826</v>
      </c>
      <c r="E39" s="16">
        <f t="shared" si="1"/>
        <v>0.9312288613303269</v>
      </c>
    </row>
    <row r="40" spans="1:5" x14ac:dyDescent="0.25">
      <c r="A40" s="35" t="s">
        <v>142</v>
      </c>
      <c r="B40" s="36">
        <v>37</v>
      </c>
      <c r="C40" s="38">
        <v>0.97294250281848926</v>
      </c>
      <c r="D40">
        <f t="shared" si="2"/>
        <v>863</v>
      </c>
      <c r="E40" s="16">
        <f t="shared" si="1"/>
        <v>0.97294250281848926</v>
      </c>
    </row>
    <row r="41" spans="1:5" x14ac:dyDescent="0.25">
      <c r="A41" s="35" t="s">
        <v>251</v>
      </c>
      <c r="B41" s="36">
        <v>24</v>
      </c>
      <c r="C41" s="38">
        <v>1</v>
      </c>
      <c r="D41">
        <f t="shared" si="2"/>
        <v>887</v>
      </c>
      <c r="E41" s="16">
        <f t="shared" si="1"/>
        <v>1</v>
      </c>
    </row>
    <row r="42" spans="1:5" x14ac:dyDescent="0.25">
      <c r="A42" s="35" t="s">
        <v>11839</v>
      </c>
      <c r="B42" s="36">
        <v>887</v>
      </c>
      <c r="C42" s="37"/>
    </row>
    <row r="54" spans="1:6" x14ac:dyDescent="0.25">
      <c r="A54" s="33" t="s">
        <v>11827</v>
      </c>
      <c r="B54" s="34" t="s">
        <v>11926</v>
      </c>
    </row>
    <row r="55" spans="1:6" x14ac:dyDescent="0.25">
      <c r="A55" s="33" t="s">
        <v>8</v>
      </c>
      <c r="B55" s="34" t="s">
        <v>57</v>
      </c>
    </row>
    <row r="56" spans="1:6" x14ac:dyDescent="0.25">
      <c r="D56" t="s">
        <v>11918</v>
      </c>
      <c r="E56" s="26" t="s">
        <v>11890</v>
      </c>
      <c r="F56" s="26" t="s">
        <v>11889</v>
      </c>
    </row>
    <row r="57" spans="1:6" x14ac:dyDescent="0.25">
      <c r="A57" s="33" t="s">
        <v>11888</v>
      </c>
      <c r="B57" s="34" t="s">
        <v>11837</v>
      </c>
      <c r="D57" t="s">
        <v>11919</v>
      </c>
      <c r="E57" s="27" t="s">
        <v>82</v>
      </c>
      <c r="F57" s="26">
        <v>285</v>
      </c>
    </row>
    <row r="58" spans="1:6" x14ac:dyDescent="0.25">
      <c r="A58" s="35" t="s">
        <v>82</v>
      </c>
      <c r="B58" s="36">
        <v>285</v>
      </c>
      <c r="D58" t="s">
        <v>11919</v>
      </c>
      <c r="E58" s="27" t="s">
        <v>93</v>
      </c>
      <c r="F58" s="26">
        <v>250</v>
      </c>
    </row>
    <row r="59" spans="1:6" x14ac:dyDescent="0.25">
      <c r="A59" s="35" t="s">
        <v>93</v>
      </c>
      <c r="B59" s="36">
        <v>250</v>
      </c>
      <c r="D59" t="s">
        <v>11919</v>
      </c>
      <c r="E59" s="27" t="s">
        <v>49</v>
      </c>
      <c r="F59" s="26">
        <v>136</v>
      </c>
    </row>
    <row r="60" spans="1:6" x14ac:dyDescent="0.25">
      <c r="A60" s="35" t="s">
        <v>49</v>
      </c>
      <c r="B60" s="36">
        <v>136</v>
      </c>
      <c r="D60" t="s">
        <v>11919</v>
      </c>
      <c r="E60" s="27" t="s">
        <v>101</v>
      </c>
      <c r="F60" s="26">
        <v>73</v>
      </c>
    </row>
    <row r="61" spans="1:6" x14ac:dyDescent="0.25">
      <c r="A61" s="35" t="s">
        <v>101</v>
      </c>
      <c r="B61" s="36">
        <v>73</v>
      </c>
      <c r="D61" t="s">
        <v>11919</v>
      </c>
      <c r="E61" s="27" t="s">
        <v>202</v>
      </c>
      <c r="F61" s="26">
        <v>43</v>
      </c>
    </row>
    <row r="62" spans="1:6" x14ac:dyDescent="0.25">
      <c r="A62" s="35" t="s">
        <v>202</v>
      </c>
      <c r="B62" s="36">
        <v>43</v>
      </c>
      <c r="D62" t="s">
        <v>11919</v>
      </c>
      <c r="E62" s="27" t="s">
        <v>142</v>
      </c>
      <c r="F62" s="26">
        <v>37</v>
      </c>
    </row>
    <row r="63" spans="1:6" x14ac:dyDescent="0.25">
      <c r="A63" s="35" t="s">
        <v>137</v>
      </c>
      <c r="B63" s="36">
        <v>39</v>
      </c>
      <c r="D63" t="s">
        <v>11919</v>
      </c>
      <c r="E63" s="27" t="s">
        <v>251</v>
      </c>
      <c r="F63" s="26">
        <v>24</v>
      </c>
    </row>
    <row r="64" spans="1:6" x14ac:dyDescent="0.25">
      <c r="A64" s="35" t="s">
        <v>142</v>
      </c>
      <c r="B64" s="36">
        <v>37</v>
      </c>
      <c r="D64" t="s">
        <v>11919</v>
      </c>
      <c r="E64" s="27" t="s">
        <v>137</v>
      </c>
      <c r="F64" s="26">
        <v>39</v>
      </c>
    </row>
    <row r="65" spans="1:6" x14ac:dyDescent="0.25">
      <c r="A65" s="35" t="s">
        <v>251</v>
      </c>
      <c r="B65" s="36">
        <v>24</v>
      </c>
    </row>
    <row r="66" spans="1:6" x14ac:dyDescent="0.25">
      <c r="A66" s="35" t="s">
        <v>11839</v>
      </c>
      <c r="B66" s="36">
        <v>887</v>
      </c>
    </row>
    <row r="73" spans="1:6" x14ac:dyDescent="0.25">
      <c r="A73" s="33" t="s">
        <v>10</v>
      </c>
      <c r="B73" s="34" t="s">
        <v>11847</v>
      </c>
    </row>
    <row r="74" spans="1:6" x14ac:dyDescent="0.25">
      <c r="A74" s="33" t="s">
        <v>11869</v>
      </c>
      <c r="B74" s="34" t="s">
        <v>11847</v>
      </c>
    </row>
    <row r="76" spans="1:6" x14ac:dyDescent="0.25">
      <c r="A76" s="33" t="s">
        <v>11868</v>
      </c>
      <c r="B76" s="34"/>
      <c r="D76" t="s">
        <v>11886</v>
      </c>
      <c r="E76" t="s">
        <v>11848</v>
      </c>
      <c r="F76" t="s">
        <v>11887</v>
      </c>
    </row>
    <row r="77" spans="1:6" x14ac:dyDescent="0.25">
      <c r="A77" s="35" t="s">
        <v>11870</v>
      </c>
      <c r="B77" s="36">
        <v>580</v>
      </c>
      <c r="D77" t="str">
        <f>TRIM(A77)</f>
        <v>Fentanyl</v>
      </c>
      <c r="E77">
        <f>B77</f>
        <v>580</v>
      </c>
      <c r="F77" s="17">
        <f t="shared" ref="F77:F92" si="3">(MAX($E$77:$E$92)-E77)/2</f>
        <v>0</v>
      </c>
    </row>
    <row r="78" spans="1:6" x14ac:dyDescent="0.25">
      <c r="A78" s="35" t="s">
        <v>11871</v>
      </c>
      <c r="B78" s="36">
        <v>415</v>
      </c>
      <c r="D78" t="str">
        <f t="shared" ref="D78:D92" si="4">TRIM(A78)</f>
        <v>Heroin</v>
      </c>
      <c r="E78">
        <f t="shared" ref="E78:E92" si="5">B78</f>
        <v>415</v>
      </c>
      <c r="F78" s="17">
        <f t="shared" si="3"/>
        <v>82.5</v>
      </c>
    </row>
    <row r="79" spans="1:6" x14ac:dyDescent="0.25">
      <c r="A79" s="35" t="s">
        <v>11872</v>
      </c>
      <c r="B79" s="36">
        <v>284</v>
      </c>
      <c r="D79" t="str">
        <f t="shared" si="4"/>
        <v>Benzodiazepine</v>
      </c>
      <c r="E79">
        <f t="shared" si="5"/>
        <v>284</v>
      </c>
      <c r="F79" s="17">
        <f t="shared" si="3"/>
        <v>148</v>
      </c>
    </row>
    <row r="80" spans="1:6" x14ac:dyDescent="0.25">
      <c r="A80" s="35" t="s">
        <v>11873</v>
      </c>
      <c r="B80" s="36">
        <v>276</v>
      </c>
      <c r="D80" t="str">
        <f t="shared" si="4"/>
        <v>Cocaine</v>
      </c>
      <c r="E80">
        <f t="shared" si="5"/>
        <v>276</v>
      </c>
      <c r="F80" s="17">
        <f t="shared" si="3"/>
        <v>152</v>
      </c>
    </row>
    <row r="81" spans="1:6" x14ac:dyDescent="0.25">
      <c r="A81" s="35" t="s">
        <v>11874</v>
      </c>
      <c r="B81" s="36">
        <v>241</v>
      </c>
      <c r="D81" t="str">
        <f t="shared" si="4"/>
        <v>Ethanol</v>
      </c>
      <c r="E81">
        <f t="shared" si="5"/>
        <v>241</v>
      </c>
      <c r="F81" s="17">
        <f t="shared" si="3"/>
        <v>169.5</v>
      </c>
    </row>
    <row r="82" spans="1:6" x14ac:dyDescent="0.25">
      <c r="A82" s="35" t="s">
        <v>11875</v>
      </c>
      <c r="B82" s="36">
        <v>118</v>
      </c>
      <c r="D82" t="str">
        <f t="shared" si="4"/>
        <v>FentanylAnalogue</v>
      </c>
      <c r="E82">
        <f t="shared" si="5"/>
        <v>118</v>
      </c>
      <c r="F82" s="17">
        <f t="shared" si="3"/>
        <v>231</v>
      </c>
    </row>
    <row r="83" spans="1:6" x14ac:dyDescent="0.25">
      <c r="A83" s="35" t="s">
        <v>11876</v>
      </c>
      <c r="B83" s="36">
        <v>91</v>
      </c>
      <c r="D83" t="str">
        <f t="shared" si="4"/>
        <v>Methadone</v>
      </c>
      <c r="E83">
        <f t="shared" si="5"/>
        <v>91</v>
      </c>
      <c r="F83" s="17">
        <f t="shared" si="3"/>
        <v>244.5</v>
      </c>
    </row>
    <row r="84" spans="1:6" x14ac:dyDescent="0.25">
      <c r="A84" s="35" t="s">
        <v>11877</v>
      </c>
      <c r="B84" s="36">
        <v>84</v>
      </c>
      <c r="D84" t="str">
        <f t="shared" si="4"/>
        <v>Oxycodone</v>
      </c>
      <c r="E84">
        <f t="shared" si="5"/>
        <v>84</v>
      </c>
      <c r="F84" s="17">
        <f t="shared" si="3"/>
        <v>248</v>
      </c>
    </row>
    <row r="85" spans="1:6" x14ac:dyDescent="0.25">
      <c r="A85" s="35" t="s">
        <v>11878</v>
      </c>
      <c r="B85" s="36">
        <v>54</v>
      </c>
      <c r="D85" t="str">
        <f t="shared" si="4"/>
        <v>Other</v>
      </c>
      <c r="E85">
        <f t="shared" si="5"/>
        <v>54</v>
      </c>
      <c r="F85" s="17">
        <f t="shared" si="3"/>
        <v>263</v>
      </c>
    </row>
    <row r="86" spans="1:6" x14ac:dyDescent="0.25">
      <c r="A86" s="35" t="s">
        <v>11879</v>
      </c>
      <c r="B86" s="36">
        <v>33</v>
      </c>
      <c r="D86" t="str">
        <f t="shared" si="4"/>
        <v>Amphet</v>
      </c>
      <c r="E86">
        <f t="shared" si="5"/>
        <v>33</v>
      </c>
      <c r="F86" s="17">
        <f t="shared" si="3"/>
        <v>273.5</v>
      </c>
    </row>
    <row r="87" spans="1:6" x14ac:dyDescent="0.25">
      <c r="A87" s="35" t="s">
        <v>11880</v>
      </c>
      <c r="B87" s="36">
        <v>27</v>
      </c>
      <c r="D87" t="str">
        <f t="shared" si="4"/>
        <v>Tramad</v>
      </c>
      <c r="E87">
        <f t="shared" si="5"/>
        <v>27</v>
      </c>
      <c r="F87" s="17">
        <f t="shared" si="3"/>
        <v>276.5</v>
      </c>
    </row>
    <row r="88" spans="1:6" x14ac:dyDescent="0.25">
      <c r="A88" s="35" t="s">
        <v>11881</v>
      </c>
      <c r="B88" s="36">
        <v>14</v>
      </c>
      <c r="D88" t="str">
        <f t="shared" si="4"/>
        <v>Hydromorphone</v>
      </c>
      <c r="E88">
        <f t="shared" si="5"/>
        <v>14</v>
      </c>
      <c r="F88" s="17">
        <f t="shared" si="3"/>
        <v>283</v>
      </c>
    </row>
    <row r="89" spans="1:6" x14ac:dyDescent="0.25">
      <c r="A89" s="35" t="s">
        <v>11882</v>
      </c>
      <c r="B89" s="36">
        <v>14</v>
      </c>
      <c r="D89" t="str">
        <f t="shared" si="4"/>
        <v>Hydrocodone</v>
      </c>
      <c r="E89">
        <f t="shared" si="5"/>
        <v>14</v>
      </c>
      <c r="F89" s="17">
        <f t="shared" si="3"/>
        <v>283</v>
      </c>
    </row>
    <row r="90" spans="1:6" x14ac:dyDescent="0.25">
      <c r="A90" s="35" t="s">
        <v>11883</v>
      </c>
      <c r="B90" s="36">
        <v>11</v>
      </c>
      <c r="D90" t="str">
        <f t="shared" si="4"/>
        <v>Morphine_NotHeroin</v>
      </c>
      <c r="E90">
        <f t="shared" si="5"/>
        <v>11</v>
      </c>
      <c r="F90" s="17">
        <f t="shared" si="3"/>
        <v>284.5</v>
      </c>
    </row>
    <row r="91" spans="1:6" x14ac:dyDescent="0.25">
      <c r="A91" s="35" t="s">
        <v>11884</v>
      </c>
      <c r="B91" s="36">
        <v>9</v>
      </c>
      <c r="D91" t="str">
        <f t="shared" si="4"/>
        <v>OpiateNOS</v>
      </c>
      <c r="E91">
        <f t="shared" si="5"/>
        <v>9</v>
      </c>
      <c r="F91" s="17">
        <f t="shared" si="3"/>
        <v>285.5</v>
      </c>
    </row>
    <row r="92" spans="1:6" x14ac:dyDescent="0.25">
      <c r="A92" s="35" t="s">
        <v>11885</v>
      </c>
      <c r="B92" s="36">
        <v>7</v>
      </c>
      <c r="D92" t="str">
        <f t="shared" si="4"/>
        <v>Oxymorphone</v>
      </c>
      <c r="E92">
        <f t="shared" si="5"/>
        <v>7</v>
      </c>
      <c r="F92" s="17">
        <f t="shared" si="3"/>
        <v>286.5</v>
      </c>
    </row>
    <row r="98" spans="1:5" x14ac:dyDescent="0.25">
      <c r="A98" s="33" t="s">
        <v>11869</v>
      </c>
      <c r="B98" s="34" t="s">
        <v>11847</v>
      </c>
    </row>
    <row r="100" spans="1:5" x14ac:dyDescent="0.25">
      <c r="A100" s="33" t="s">
        <v>11837</v>
      </c>
      <c r="B100" s="33" t="s">
        <v>11917</v>
      </c>
      <c r="C100" s="34"/>
      <c r="D100" s="34"/>
      <c r="E100" s="34"/>
    </row>
    <row r="101" spans="1:5" x14ac:dyDescent="0.25">
      <c r="A101" s="33" t="s">
        <v>11838</v>
      </c>
      <c r="B101" s="34" t="s">
        <v>11831</v>
      </c>
      <c r="C101" s="34" t="s">
        <v>11829</v>
      </c>
      <c r="D101" s="34" t="s">
        <v>11833</v>
      </c>
      <c r="E101" s="34" t="s">
        <v>11839</v>
      </c>
    </row>
    <row r="102" spans="1:5" x14ac:dyDescent="0.25">
      <c r="A102" s="35" t="s">
        <v>54</v>
      </c>
      <c r="B102" s="37">
        <v>0.35135135135135137</v>
      </c>
      <c r="C102" s="37">
        <v>0.5855855855855856</v>
      </c>
      <c r="D102" s="37">
        <v>6.3063063063063057E-2</v>
      </c>
      <c r="E102" s="37">
        <v>1</v>
      </c>
    </row>
    <row r="103" spans="1:5" x14ac:dyDescent="0.25">
      <c r="A103" s="35" t="s">
        <v>46</v>
      </c>
      <c r="B103" s="37">
        <v>0.27669172932330827</v>
      </c>
      <c r="C103" s="37">
        <v>0.70075187969924813</v>
      </c>
      <c r="D103" s="37">
        <v>2.2556390977443608E-2</v>
      </c>
      <c r="E103" s="37">
        <v>1</v>
      </c>
    </row>
    <row r="104" spans="1:5" x14ac:dyDescent="0.25">
      <c r="A104" s="35" t="s">
        <v>11839</v>
      </c>
      <c r="B104" s="37">
        <v>0.29537767756482525</v>
      </c>
      <c r="C104" s="37">
        <v>0.67192784667418259</v>
      </c>
      <c r="D104" s="37">
        <v>3.269447576099211E-2</v>
      </c>
      <c r="E104" s="37">
        <v>1</v>
      </c>
    </row>
    <row r="107" spans="1:5" x14ac:dyDescent="0.25">
      <c r="A107" s="2"/>
    </row>
    <row r="108" spans="1:5" x14ac:dyDescent="0.25">
      <c r="A108" s="2"/>
    </row>
    <row r="111" spans="1:5" x14ac:dyDescent="0.25">
      <c r="A111" s="33" t="s">
        <v>11837</v>
      </c>
      <c r="B111" s="33" t="s">
        <v>11917</v>
      </c>
      <c r="C111" s="34"/>
      <c r="D111" s="34"/>
    </row>
    <row r="112" spans="1:5" x14ac:dyDescent="0.25">
      <c r="A112" s="33" t="s">
        <v>11838</v>
      </c>
      <c r="B112" s="34" t="s">
        <v>54</v>
      </c>
      <c r="C112" s="34" t="s">
        <v>46</v>
      </c>
      <c r="D112" s="34" t="s">
        <v>11839</v>
      </c>
    </row>
    <row r="113" spans="1:4" x14ac:dyDescent="0.25">
      <c r="A113" s="35" t="s">
        <v>11855</v>
      </c>
      <c r="B113" s="36">
        <v>19</v>
      </c>
      <c r="C113" s="36">
        <v>49</v>
      </c>
      <c r="D113" s="36">
        <v>68</v>
      </c>
    </row>
    <row r="114" spans="1:4" x14ac:dyDescent="0.25">
      <c r="A114" s="35" t="s">
        <v>11856</v>
      </c>
      <c r="B114" s="36">
        <v>28</v>
      </c>
      <c r="C114" s="36">
        <v>47</v>
      </c>
      <c r="D114" s="36">
        <v>75</v>
      </c>
    </row>
    <row r="115" spans="1:4" x14ac:dyDescent="0.25">
      <c r="A115" s="35" t="s">
        <v>11857</v>
      </c>
      <c r="B115" s="36">
        <v>22</v>
      </c>
      <c r="C115" s="36">
        <v>64</v>
      </c>
      <c r="D115" s="36">
        <v>86</v>
      </c>
    </row>
    <row r="116" spans="1:4" x14ac:dyDescent="0.25">
      <c r="A116" s="35" t="s">
        <v>11858</v>
      </c>
      <c r="B116" s="36">
        <v>23</v>
      </c>
      <c r="C116" s="36">
        <v>42</v>
      </c>
      <c r="D116" s="36">
        <v>65</v>
      </c>
    </row>
    <row r="117" spans="1:4" x14ac:dyDescent="0.25">
      <c r="A117" s="35" t="s">
        <v>11859</v>
      </c>
      <c r="B117" s="36">
        <v>16</v>
      </c>
      <c r="C117" s="36">
        <v>58</v>
      </c>
      <c r="D117" s="36">
        <v>74</v>
      </c>
    </row>
    <row r="118" spans="1:4" x14ac:dyDescent="0.25">
      <c r="A118" s="35" t="s">
        <v>11860</v>
      </c>
      <c r="B118" s="36">
        <v>15</v>
      </c>
      <c r="C118" s="36">
        <v>69</v>
      </c>
      <c r="D118" s="36">
        <v>84</v>
      </c>
    </row>
    <row r="119" spans="1:4" x14ac:dyDescent="0.25">
      <c r="A119" s="35" t="s">
        <v>11861</v>
      </c>
      <c r="B119" s="36">
        <v>21</v>
      </c>
      <c r="C119" s="36">
        <v>58</v>
      </c>
      <c r="D119" s="36">
        <v>79</v>
      </c>
    </row>
    <row r="120" spans="1:4" x14ac:dyDescent="0.25">
      <c r="A120" s="35" t="s">
        <v>11862</v>
      </c>
      <c r="B120" s="36">
        <v>13</v>
      </c>
      <c r="C120" s="36">
        <v>56</v>
      </c>
      <c r="D120" s="36">
        <v>69</v>
      </c>
    </row>
    <row r="121" spans="1:4" x14ac:dyDescent="0.25">
      <c r="A121" s="35" t="s">
        <v>11863</v>
      </c>
      <c r="B121" s="36">
        <v>10</v>
      </c>
      <c r="C121" s="36">
        <v>48</v>
      </c>
      <c r="D121" s="36">
        <v>58</v>
      </c>
    </row>
    <row r="122" spans="1:4" x14ac:dyDescent="0.25">
      <c r="A122" s="35" t="s">
        <v>11864</v>
      </c>
      <c r="B122" s="36">
        <v>16</v>
      </c>
      <c r="C122" s="36">
        <v>56</v>
      </c>
      <c r="D122" s="36">
        <v>72</v>
      </c>
    </row>
    <row r="123" spans="1:4" x14ac:dyDescent="0.25">
      <c r="A123" s="35" t="s">
        <v>11865</v>
      </c>
      <c r="B123" s="36">
        <v>19</v>
      </c>
      <c r="C123" s="36">
        <v>53</v>
      </c>
      <c r="D123" s="36">
        <v>72</v>
      </c>
    </row>
    <row r="124" spans="1:4" x14ac:dyDescent="0.25">
      <c r="A124" s="35" t="s">
        <v>11866</v>
      </c>
      <c r="B124" s="36">
        <v>20</v>
      </c>
      <c r="C124" s="36">
        <v>65</v>
      </c>
      <c r="D124" s="36">
        <v>85</v>
      </c>
    </row>
    <row r="125" spans="1:4" x14ac:dyDescent="0.25">
      <c r="A125" s="35" t="s">
        <v>11839</v>
      </c>
      <c r="B125" s="36">
        <v>222</v>
      </c>
      <c r="C125" s="36">
        <v>665</v>
      </c>
      <c r="D125" s="36">
        <v>887</v>
      </c>
    </row>
  </sheetData>
  <pageMargins left="0.7" right="0.7" top="0.75" bottom="0.75" header="0.3" footer="0.3"/>
  <drawing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C634C-881E-4BE4-ABF9-9A74DC99F3EC}">
  <sheetPr>
    <tabColor theme="7" tint="0.59999389629810485"/>
  </sheetPr>
  <dimension ref="A8:T896"/>
  <sheetViews>
    <sheetView topLeftCell="A25" workbookViewId="0">
      <selection activeCell="C34" sqref="C34"/>
    </sheetView>
  </sheetViews>
  <sheetFormatPr defaultColWidth="11.140625" defaultRowHeight="15" x14ac:dyDescent="0.25"/>
  <cols>
    <col min="1" max="1" width="20.85546875" bestFit="1" customWidth="1"/>
    <col min="2" max="2" width="18.42578125" customWidth="1"/>
    <col min="3" max="3" width="23.42578125" bestFit="1" customWidth="1"/>
    <col min="4" max="4" width="13.140625" bestFit="1" customWidth="1"/>
    <col min="5" max="5" width="11" bestFit="1" customWidth="1"/>
    <col min="6" max="6" width="15" bestFit="1" customWidth="1"/>
    <col min="7" max="7" width="13.85546875" bestFit="1" customWidth="1"/>
    <col min="8" max="8" width="9.140625" bestFit="1" customWidth="1"/>
    <col min="9" max="9" width="10.7109375" bestFit="1" customWidth="1"/>
    <col min="10" max="10" width="8.28515625" bestFit="1" customWidth="1"/>
    <col min="11" max="11" width="15" bestFit="1" customWidth="1"/>
    <col min="12" max="12" width="15.140625" bestFit="1" customWidth="1"/>
    <col min="13" max="13" width="8" bestFit="1" customWidth="1"/>
    <col min="14" max="20" width="11.28515625" bestFit="1" customWidth="1"/>
  </cols>
  <sheetData>
    <row r="8" spans="1:15" ht="15.75" thickBot="1" x14ac:dyDescent="0.3"/>
    <row r="9" spans="1:15" x14ac:dyDescent="0.25">
      <c r="A9" s="20" t="s">
        <v>11909</v>
      </c>
      <c r="B9" s="20"/>
    </row>
    <row r="10" spans="1:15" x14ac:dyDescent="0.25">
      <c r="A10" s="4" t="s">
        <v>11916</v>
      </c>
      <c r="K10" s="8"/>
      <c r="N10" s="8"/>
      <c r="O10" s="8"/>
    </row>
    <row r="11" spans="1:15" x14ac:dyDescent="0.25">
      <c r="A11" s="18" t="s">
        <v>11908</v>
      </c>
      <c r="B11">
        <f>AVERAGE(Table1[Age])</f>
        <v>41.745208568207438</v>
      </c>
      <c r="K11" s="2"/>
    </row>
    <row r="12" spans="1:15" x14ac:dyDescent="0.25">
      <c r="A12" s="18" t="s">
        <v>11907</v>
      </c>
      <c r="B12">
        <f>_xlfn.STDEV.S(Table1[Age])/SQRT(COUNT(Table1[Age]))</f>
        <v>0.41409739881098023</v>
      </c>
      <c r="D12" s="18" t="s">
        <v>11915</v>
      </c>
      <c r="E12" s="18" t="s">
        <v>11868</v>
      </c>
      <c r="G12" s="18" t="s">
        <v>11851</v>
      </c>
      <c r="H12" s="18" t="s">
        <v>11912</v>
      </c>
      <c r="I12" s="18" t="s">
        <v>11913</v>
      </c>
      <c r="J12" s="18" t="s">
        <v>11914</v>
      </c>
      <c r="K12" s="2"/>
      <c r="L12" s="18" t="s">
        <v>5</v>
      </c>
      <c r="M12" s="18" t="s">
        <v>11868</v>
      </c>
    </row>
    <row r="13" spans="1:15" x14ac:dyDescent="0.25">
      <c r="A13" s="18" t="s">
        <v>11905</v>
      </c>
      <c r="B13">
        <f>MEDIAN(Table1[Age])</f>
        <v>40</v>
      </c>
      <c r="D13" s="4" t="s">
        <v>11897</v>
      </c>
      <c r="E13">
        <f>_xlfn.QUARTILE.INC(Table1[Age],0)</f>
        <v>17</v>
      </c>
      <c r="G13" s="4" t="s">
        <v>11911</v>
      </c>
      <c r="H13" s="4">
        <v>19</v>
      </c>
      <c r="I13">
        <f t="array" ref="I13:I19">FREQUENCY('Sorted Data'!E2:E888,'Formulas Used'!H13:H19)</f>
        <v>4</v>
      </c>
      <c r="J13">
        <f>COUNTIF(Table1[Age],"&lt;20")</f>
        <v>4</v>
      </c>
      <c r="K13" s="2"/>
      <c r="L13" s="23" t="s">
        <v>55</v>
      </c>
      <c r="M13">
        <f>COUNTIF(Table1[Race],L13:L20)</f>
        <v>706</v>
      </c>
    </row>
    <row r="14" spans="1:15" x14ac:dyDescent="0.25">
      <c r="A14" s="18" t="s">
        <v>11903</v>
      </c>
      <c r="B14">
        <f>_xlfn.MODE.SNGL(Table1[Age])</f>
        <v>33</v>
      </c>
      <c r="D14" s="4" t="s">
        <v>11906</v>
      </c>
      <c r="E14">
        <f>_xlfn.QUARTILE.INC(Table1[Age],1)</f>
        <v>31.5</v>
      </c>
      <c r="G14" s="4" t="s">
        <v>11840</v>
      </c>
      <c r="H14" s="4">
        <v>29</v>
      </c>
      <c r="I14">
        <v>165</v>
      </c>
      <c r="J14">
        <f>COUNTIFS(Table1[Age],"&gt;=20",Table1[Age],"&lt;=29")</f>
        <v>165</v>
      </c>
      <c r="K14" s="2"/>
      <c r="L14" s="23" t="s">
        <v>106</v>
      </c>
      <c r="M14">
        <f>COUNTIF(Table1[Race],L14:L21)</f>
        <v>90</v>
      </c>
    </row>
    <row r="15" spans="1:15" x14ac:dyDescent="0.25">
      <c r="A15" s="18" t="s">
        <v>11892</v>
      </c>
      <c r="B15">
        <f>_xlfn.STDEV.S(Table1[Age])</f>
        <v>12.332874507092487</v>
      </c>
      <c r="D15" s="4" t="s">
        <v>11904</v>
      </c>
      <c r="E15">
        <f>_xlfn.QUARTILE.INC(Table1[Age],2)</f>
        <v>40</v>
      </c>
      <c r="G15" s="4" t="s">
        <v>11841</v>
      </c>
      <c r="H15" s="4">
        <v>39</v>
      </c>
      <c r="I15">
        <v>257</v>
      </c>
      <c r="J15">
        <f>COUNTIFS(Table1[Age],"&gt;=30",Table1[Age],"&lt;=39")</f>
        <v>257</v>
      </c>
      <c r="K15" s="2"/>
      <c r="L15" s="23" t="s">
        <v>47</v>
      </c>
      <c r="M15">
        <f>COUNTIF(Table1[Race],L15:L22)</f>
        <v>74</v>
      </c>
    </row>
    <row r="16" spans="1:15" x14ac:dyDescent="0.25">
      <c r="A16" s="18" t="s">
        <v>11901</v>
      </c>
      <c r="B16">
        <f>_xlfn.VAR.S(Table1[Age])</f>
        <v>152.09979360769177</v>
      </c>
      <c r="D16" s="4" t="s">
        <v>11902</v>
      </c>
      <c r="E16">
        <f>_xlfn.QUARTILE.INC(Table1[Age],3)</f>
        <v>52</v>
      </c>
      <c r="G16" s="4" t="s">
        <v>11842</v>
      </c>
      <c r="H16" s="4">
        <v>49</v>
      </c>
      <c r="I16">
        <v>182</v>
      </c>
      <c r="J16">
        <f>COUNTIFS(Table1[Age],"&gt;=40",Table1[Age],"&lt;=49")</f>
        <v>182</v>
      </c>
      <c r="K16" s="2"/>
      <c r="L16" s="23" t="s">
        <v>732</v>
      </c>
      <c r="M16">
        <f>COUNTIF(Table1[Race],L16:L23)</f>
        <v>6</v>
      </c>
    </row>
    <row r="17" spans="1:15" x14ac:dyDescent="0.25">
      <c r="A17" s="18" t="s">
        <v>11900</v>
      </c>
      <c r="B17">
        <f>KURT(Table1[Age])</f>
        <v>-1.0340031649501218</v>
      </c>
      <c r="D17" s="4" t="s">
        <v>11896</v>
      </c>
      <c r="E17">
        <f>_xlfn.QUARTILE.INC(Table1[Age],4)</f>
        <v>73</v>
      </c>
      <c r="G17" s="4" t="s">
        <v>11843</v>
      </c>
      <c r="H17" s="4">
        <v>59</v>
      </c>
      <c r="I17">
        <v>200</v>
      </c>
      <c r="J17">
        <f>COUNTIFS(Table1[Age],"&gt;=50",Table1[Age],"&lt;=59")</f>
        <v>200</v>
      </c>
      <c r="K17" s="2"/>
      <c r="L17" s="23" t="s">
        <v>345</v>
      </c>
      <c r="M17">
        <f>COUNTIF(Table1[Race],L17:L24)</f>
        <v>5</v>
      </c>
    </row>
    <row r="18" spans="1:15" x14ac:dyDescent="0.25">
      <c r="A18" s="18" t="s">
        <v>11899</v>
      </c>
      <c r="B18">
        <f>SKEW(Table1[Age])</f>
        <v>0.1745964327062057</v>
      </c>
      <c r="G18" s="4" t="s">
        <v>11844</v>
      </c>
      <c r="H18" s="4">
        <v>69</v>
      </c>
      <c r="I18">
        <v>76</v>
      </c>
      <c r="J18">
        <f>COUNTIFS(Table1[Age],"&gt;=60",Table1[Age],"&lt;=69")</f>
        <v>76</v>
      </c>
      <c r="K18" s="14"/>
      <c r="L18" s="23" t="s">
        <v>74</v>
      </c>
      <c r="M18">
        <f>COUNTIF(Table1[Race],L18:L25)</f>
        <v>3</v>
      </c>
      <c r="N18" s="13"/>
      <c r="O18" s="13"/>
    </row>
    <row r="19" spans="1:15" x14ac:dyDescent="0.25">
      <c r="A19" s="18" t="s">
        <v>11898</v>
      </c>
      <c r="B19">
        <f>MAX(Table1[Age])-MIN(Table1[Age])</f>
        <v>56</v>
      </c>
      <c r="G19" s="4" t="s">
        <v>11845</v>
      </c>
      <c r="H19" s="4">
        <v>73</v>
      </c>
      <c r="I19">
        <v>3</v>
      </c>
      <c r="J19">
        <f>COUNTIFS(Table1[Age],"&gt;=70",Table1[Age],"&lt;=73")</f>
        <v>3</v>
      </c>
      <c r="L19" s="23" t="s">
        <v>60</v>
      </c>
      <c r="M19">
        <f>COUNTIF(Table1[Race],L19:L26)</f>
        <v>2</v>
      </c>
    </row>
    <row r="20" spans="1:15" x14ac:dyDescent="0.25">
      <c r="A20" s="18" t="s">
        <v>11897</v>
      </c>
      <c r="B20">
        <f>MIN(Table1[Age])</f>
        <v>17</v>
      </c>
      <c r="L20" s="23" t="s">
        <v>34</v>
      </c>
      <c r="M20">
        <f>COUNTIF(Table1[Race],L20:L27)</f>
        <v>1</v>
      </c>
    </row>
    <row r="21" spans="1:15" x14ac:dyDescent="0.25">
      <c r="A21" s="18" t="s">
        <v>11896</v>
      </c>
      <c r="B21">
        <f>MAX(Table1[Age])</f>
        <v>73</v>
      </c>
      <c r="L21" s="2"/>
    </row>
    <row r="22" spans="1:15" ht="15.75" thickBot="1" x14ac:dyDescent="0.3">
      <c r="A22" s="19" t="s">
        <v>11848</v>
      </c>
      <c r="B22" s="12">
        <v>887</v>
      </c>
      <c r="L22" s="2"/>
    </row>
    <row r="23" spans="1:15" x14ac:dyDescent="0.25">
      <c r="A23" s="21"/>
      <c r="B23" s="21"/>
      <c r="L23" s="2"/>
    </row>
    <row r="24" spans="1:15" x14ac:dyDescent="0.25">
      <c r="A24" s="21"/>
      <c r="B24" s="21"/>
    </row>
    <row r="29" spans="1:15" x14ac:dyDescent="0.25">
      <c r="A29" s="18" t="s">
        <v>11910</v>
      </c>
      <c r="B29" s="18" t="s">
        <v>11895</v>
      </c>
      <c r="C29" s="18" t="s">
        <v>11894</v>
      </c>
    </row>
    <row r="30" spans="1:15" x14ac:dyDescent="0.25">
      <c r="A30">
        <v>14</v>
      </c>
      <c r="B30">
        <f t="shared" ref="B30:B50" si="0">_xlfn.NORM.DIST(A30,$B$11,$B$15,FALSE)</f>
        <v>2.5753464801656491E-3</v>
      </c>
      <c r="C30">
        <f t="shared" ref="C30:C50" si="1">IF(AND(A30&gt;=32,A30&lt;=50),B30,-100)</f>
        <v>-100</v>
      </c>
    </row>
    <row r="31" spans="1:15" x14ac:dyDescent="0.25">
      <c r="A31">
        <f t="shared" ref="A31:A50" si="2">SUM(A30,3)</f>
        <v>17</v>
      </c>
      <c r="B31">
        <f t="shared" si="0"/>
        <v>4.3216693733868208E-3</v>
      </c>
      <c r="C31">
        <f t="shared" si="1"/>
        <v>-100</v>
      </c>
    </row>
    <row r="32" spans="1:15" x14ac:dyDescent="0.25">
      <c r="A32">
        <f t="shared" si="2"/>
        <v>20</v>
      </c>
      <c r="B32">
        <f t="shared" si="0"/>
        <v>6.8354872483070385E-3</v>
      </c>
      <c r="C32">
        <f t="shared" si="1"/>
        <v>-100</v>
      </c>
    </row>
    <row r="33" spans="1:3" x14ac:dyDescent="0.25">
      <c r="A33">
        <f t="shared" si="2"/>
        <v>23</v>
      </c>
      <c r="B33">
        <f t="shared" si="0"/>
        <v>1.0190358979229173E-2</v>
      </c>
      <c r="C33">
        <f t="shared" si="1"/>
        <v>-100</v>
      </c>
    </row>
    <row r="34" spans="1:3" x14ac:dyDescent="0.25">
      <c r="A34">
        <f t="shared" si="2"/>
        <v>26</v>
      </c>
      <c r="B34">
        <f t="shared" si="0"/>
        <v>1.4318962640226718E-2</v>
      </c>
      <c r="C34">
        <f t="shared" si="1"/>
        <v>-100</v>
      </c>
    </row>
    <row r="35" spans="1:3" x14ac:dyDescent="0.25">
      <c r="A35">
        <f t="shared" si="2"/>
        <v>29</v>
      </c>
      <c r="B35">
        <f t="shared" si="0"/>
        <v>1.8964251028261801E-2</v>
      </c>
      <c r="C35">
        <f t="shared" si="1"/>
        <v>-100</v>
      </c>
    </row>
    <row r="36" spans="1:3" x14ac:dyDescent="0.25">
      <c r="A36">
        <f t="shared" si="2"/>
        <v>32</v>
      </c>
      <c r="B36">
        <f t="shared" si="0"/>
        <v>2.3673468975698077E-2</v>
      </c>
      <c r="C36">
        <f t="shared" si="1"/>
        <v>2.3673468975698077E-2</v>
      </c>
    </row>
    <row r="37" spans="1:3" x14ac:dyDescent="0.25">
      <c r="A37">
        <f t="shared" si="2"/>
        <v>35</v>
      </c>
      <c r="B37">
        <f t="shared" si="0"/>
        <v>2.785416697308259E-2</v>
      </c>
      <c r="C37">
        <f t="shared" si="1"/>
        <v>2.785416697308259E-2</v>
      </c>
    </row>
    <row r="38" spans="1:3" x14ac:dyDescent="0.25">
      <c r="A38">
        <f t="shared" si="2"/>
        <v>38</v>
      </c>
      <c r="B38">
        <f t="shared" si="0"/>
        <v>3.0890185369867804E-2</v>
      </c>
      <c r="C38">
        <f t="shared" si="1"/>
        <v>3.0890185369867804E-2</v>
      </c>
    </row>
    <row r="39" spans="1:3" x14ac:dyDescent="0.25">
      <c r="A39">
        <f t="shared" si="2"/>
        <v>41</v>
      </c>
      <c r="B39">
        <f t="shared" si="0"/>
        <v>3.228887554834399E-2</v>
      </c>
      <c r="C39">
        <f t="shared" si="1"/>
        <v>3.228887554834399E-2</v>
      </c>
    </row>
    <row r="40" spans="1:3" x14ac:dyDescent="0.25">
      <c r="A40">
        <f t="shared" si="2"/>
        <v>44</v>
      </c>
      <c r="B40">
        <f t="shared" si="0"/>
        <v>3.1811737818507858E-2</v>
      </c>
      <c r="C40">
        <f t="shared" si="1"/>
        <v>3.1811737818507858E-2</v>
      </c>
    </row>
    <row r="41" spans="1:3" x14ac:dyDescent="0.25">
      <c r="A41">
        <f t="shared" si="2"/>
        <v>47</v>
      </c>
      <c r="B41">
        <f t="shared" si="0"/>
        <v>2.9540914432907388E-2</v>
      </c>
      <c r="C41">
        <f t="shared" si="1"/>
        <v>2.9540914432907388E-2</v>
      </c>
    </row>
    <row r="42" spans="1:3" x14ac:dyDescent="0.25">
      <c r="A42">
        <f t="shared" si="2"/>
        <v>50</v>
      </c>
      <c r="B42">
        <f t="shared" si="0"/>
        <v>2.5856071595800424E-2</v>
      </c>
      <c r="C42">
        <f t="shared" si="1"/>
        <v>2.5856071595800424E-2</v>
      </c>
    </row>
    <row r="43" spans="1:3" x14ac:dyDescent="0.25">
      <c r="A43">
        <f t="shared" si="2"/>
        <v>53</v>
      </c>
      <c r="B43">
        <f t="shared" si="0"/>
        <v>2.1330607058856147E-2</v>
      </c>
      <c r="C43">
        <f t="shared" si="1"/>
        <v>-100</v>
      </c>
    </row>
    <row r="44" spans="1:3" x14ac:dyDescent="0.25">
      <c r="A44">
        <f t="shared" si="2"/>
        <v>56</v>
      </c>
      <c r="B44">
        <f t="shared" si="0"/>
        <v>1.6586164028179546E-2</v>
      </c>
      <c r="C44">
        <f t="shared" si="1"/>
        <v>-100</v>
      </c>
    </row>
    <row r="45" spans="1:3" x14ac:dyDescent="0.25">
      <c r="A45">
        <f t="shared" si="2"/>
        <v>59</v>
      </c>
      <c r="B45">
        <f t="shared" si="0"/>
        <v>1.2156002014040487E-2</v>
      </c>
      <c r="C45">
        <f t="shared" si="1"/>
        <v>-100</v>
      </c>
    </row>
    <row r="46" spans="1:3" x14ac:dyDescent="0.25">
      <c r="A46">
        <f t="shared" si="2"/>
        <v>62</v>
      </c>
      <c r="B46">
        <f t="shared" si="0"/>
        <v>8.3972607209112787E-3</v>
      </c>
      <c r="C46">
        <f t="shared" si="1"/>
        <v>-100</v>
      </c>
    </row>
    <row r="47" spans="1:3" x14ac:dyDescent="0.25">
      <c r="A47">
        <f t="shared" si="2"/>
        <v>65</v>
      </c>
      <c r="B47">
        <f t="shared" si="0"/>
        <v>5.4674721365534909E-3</v>
      </c>
      <c r="C47">
        <f t="shared" si="1"/>
        <v>-100</v>
      </c>
    </row>
    <row r="48" spans="1:3" x14ac:dyDescent="0.25">
      <c r="A48">
        <f t="shared" si="2"/>
        <v>68</v>
      </c>
      <c r="B48">
        <f t="shared" si="0"/>
        <v>3.355348127356161E-3</v>
      </c>
      <c r="C48">
        <f t="shared" si="1"/>
        <v>-100</v>
      </c>
    </row>
    <row r="49" spans="1:20" x14ac:dyDescent="0.25">
      <c r="A49">
        <f t="shared" si="2"/>
        <v>71</v>
      </c>
      <c r="B49">
        <f t="shared" si="0"/>
        <v>1.9408441402552091E-3</v>
      </c>
      <c r="C49">
        <f t="shared" si="1"/>
        <v>-100</v>
      </c>
    </row>
    <row r="50" spans="1:20" x14ac:dyDescent="0.25">
      <c r="A50">
        <f t="shared" si="2"/>
        <v>74</v>
      </c>
      <c r="B50">
        <f t="shared" si="0"/>
        <v>1.0581465054916007E-3</v>
      </c>
      <c r="C50">
        <f t="shared" si="1"/>
        <v>-100</v>
      </c>
    </row>
    <row r="51" spans="1:20" x14ac:dyDescent="0.25">
      <c r="N51" s="8"/>
      <c r="O51" s="8"/>
      <c r="P51" s="8"/>
      <c r="Q51" s="8"/>
      <c r="R51" s="8"/>
      <c r="S51" s="8"/>
      <c r="T51" s="8"/>
    </row>
    <row r="56" spans="1:20" x14ac:dyDescent="0.25">
      <c r="A56" s="7" t="s">
        <v>11886</v>
      </c>
      <c r="B56" s="7" t="s">
        <v>49</v>
      </c>
      <c r="C56" s="7" t="s">
        <v>82</v>
      </c>
      <c r="D56" s="7" t="s">
        <v>202</v>
      </c>
      <c r="E56" s="7" t="s">
        <v>137</v>
      </c>
      <c r="F56" s="7" t="s">
        <v>93</v>
      </c>
      <c r="G56" s="7" t="s">
        <v>101</v>
      </c>
      <c r="H56" s="7" t="s">
        <v>251</v>
      </c>
      <c r="I56" s="7" t="s">
        <v>142</v>
      </c>
      <c r="J56" s="7" t="s">
        <v>11839</v>
      </c>
    </row>
    <row r="57" spans="1:20" x14ac:dyDescent="0.25">
      <c r="A57" s="10" t="s">
        <v>11870</v>
      </c>
      <c r="B57">
        <v>95</v>
      </c>
      <c r="C57">
        <v>194</v>
      </c>
      <c r="D57">
        <v>24</v>
      </c>
      <c r="E57">
        <v>27</v>
      </c>
      <c r="F57">
        <v>145</v>
      </c>
      <c r="G57">
        <v>47</v>
      </c>
      <c r="H57">
        <v>21</v>
      </c>
      <c r="I57">
        <v>27</v>
      </c>
      <c r="J57">
        <v>580</v>
      </c>
    </row>
    <row r="58" spans="1:20" x14ac:dyDescent="0.25">
      <c r="A58" s="10" t="s">
        <v>11871</v>
      </c>
      <c r="B58">
        <v>78</v>
      </c>
      <c r="C58">
        <v>114</v>
      </c>
      <c r="D58">
        <v>25</v>
      </c>
      <c r="E58">
        <v>9</v>
      </c>
      <c r="F58">
        <v>128</v>
      </c>
      <c r="G58">
        <v>35</v>
      </c>
      <c r="H58">
        <v>7</v>
      </c>
      <c r="I58">
        <v>19</v>
      </c>
      <c r="J58">
        <v>415</v>
      </c>
    </row>
    <row r="59" spans="1:20" x14ac:dyDescent="0.25">
      <c r="A59" s="10" t="s">
        <v>11872</v>
      </c>
      <c r="B59">
        <v>55</v>
      </c>
      <c r="C59">
        <v>74</v>
      </c>
      <c r="D59">
        <v>15</v>
      </c>
      <c r="E59">
        <v>10</v>
      </c>
      <c r="F59">
        <v>89</v>
      </c>
      <c r="G59">
        <v>24</v>
      </c>
      <c r="H59">
        <v>6</v>
      </c>
      <c r="I59">
        <v>11</v>
      </c>
      <c r="J59">
        <v>284</v>
      </c>
    </row>
    <row r="60" spans="1:20" x14ac:dyDescent="0.25">
      <c r="A60" s="10" t="s">
        <v>11873</v>
      </c>
      <c r="B60">
        <v>44</v>
      </c>
      <c r="C60">
        <v>88</v>
      </c>
      <c r="D60">
        <v>12</v>
      </c>
      <c r="E60">
        <v>13</v>
      </c>
      <c r="F60">
        <v>82</v>
      </c>
      <c r="G60">
        <v>18</v>
      </c>
      <c r="H60">
        <v>6</v>
      </c>
      <c r="I60">
        <v>13</v>
      </c>
      <c r="J60">
        <v>276</v>
      </c>
      <c r="N60" s="11"/>
      <c r="O60" s="11"/>
      <c r="P60" s="11"/>
      <c r="Q60" s="11"/>
      <c r="R60" s="11"/>
      <c r="S60" s="11"/>
      <c r="T60" s="11"/>
    </row>
    <row r="61" spans="1:20" x14ac:dyDescent="0.25">
      <c r="A61" s="10" t="s">
        <v>11874</v>
      </c>
      <c r="B61">
        <v>34</v>
      </c>
      <c r="C61">
        <v>91</v>
      </c>
      <c r="D61">
        <v>13</v>
      </c>
      <c r="E61">
        <v>15</v>
      </c>
      <c r="F61">
        <v>54</v>
      </c>
      <c r="G61">
        <v>23</v>
      </c>
      <c r="H61">
        <v>2</v>
      </c>
      <c r="I61">
        <v>9</v>
      </c>
      <c r="J61">
        <v>241</v>
      </c>
      <c r="N61" s="11"/>
      <c r="O61" s="11"/>
      <c r="P61" s="11"/>
      <c r="Q61" s="11"/>
      <c r="R61" s="11"/>
      <c r="S61" s="11"/>
      <c r="T61" s="11"/>
    </row>
    <row r="62" spans="1:20" x14ac:dyDescent="0.25">
      <c r="A62" s="10" t="s">
        <v>11875</v>
      </c>
      <c r="B62">
        <v>30</v>
      </c>
      <c r="C62">
        <v>33</v>
      </c>
      <c r="D62">
        <v>3</v>
      </c>
      <c r="E62">
        <v>4</v>
      </c>
      <c r="F62">
        <v>33</v>
      </c>
      <c r="G62">
        <v>7</v>
      </c>
      <c r="H62">
        <v>3</v>
      </c>
      <c r="I62">
        <v>5</v>
      </c>
      <c r="J62">
        <v>118</v>
      </c>
    </row>
    <row r="63" spans="1:20" x14ac:dyDescent="0.25">
      <c r="A63" s="10" t="s">
        <v>11876</v>
      </c>
      <c r="B63">
        <v>17</v>
      </c>
      <c r="C63">
        <v>18</v>
      </c>
      <c r="D63">
        <v>3</v>
      </c>
      <c r="E63">
        <v>2</v>
      </c>
      <c r="F63">
        <v>43</v>
      </c>
      <c r="G63">
        <v>5</v>
      </c>
      <c r="I63">
        <v>3</v>
      </c>
      <c r="J63">
        <v>91</v>
      </c>
    </row>
    <row r="64" spans="1:20" x14ac:dyDescent="0.25">
      <c r="A64" s="10" t="s">
        <v>11877</v>
      </c>
      <c r="B64">
        <v>9</v>
      </c>
      <c r="C64">
        <v>19</v>
      </c>
      <c r="D64">
        <v>6</v>
      </c>
      <c r="E64">
        <v>7</v>
      </c>
      <c r="F64">
        <v>25</v>
      </c>
      <c r="G64">
        <v>12</v>
      </c>
      <c r="H64">
        <v>1</v>
      </c>
      <c r="I64">
        <v>5</v>
      </c>
      <c r="J64">
        <v>84</v>
      </c>
    </row>
    <row r="65" spans="1:10" x14ac:dyDescent="0.25">
      <c r="A65" s="10" t="s">
        <v>11878</v>
      </c>
      <c r="B65">
        <v>12</v>
      </c>
      <c r="C65">
        <v>14</v>
      </c>
      <c r="D65">
        <v>3</v>
      </c>
      <c r="E65">
        <v>3</v>
      </c>
      <c r="F65">
        <v>12</v>
      </c>
      <c r="G65">
        <v>5</v>
      </c>
      <c r="H65">
        <v>2</v>
      </c>
      <c r="I65">
        <v>3</v>
      </c>
      <c r="J65">
        <v>54</v>
      </c>
    </row>
    <row r="66" spans="1:10" x14ac:dyDescent="0.25">
      <c r="A66" s="10" t="s">
        <v>11879</v>
      </c>
      <c r="B66">
        <v>8</v>
      </c>
      <c r="C66">
        <v>7</v>
      </c>
      <c r="D66">
        <v>4</v>
      </c>
      <c r="E66">
        <v>1</v>
      </c>
      <c r="F66">
        <v>10</v>
      </c>
      <c r="G66">
        <v>2</v>
      </c>
      <c r="H66">
        <v>1</v>
      </c>
      <c r="J66">
        <v>33</v>
      </c>
    </row>
    <row r="67" spans="1:10" x14ac:dyDescent="0.25">
      <c r="A67" s="10" t="s">
        <v>11880</v>
      </c>
      <c r="B67">
        <v>3</v>
      </c>
      <c r="C67">
        <v>7</v>
      </c>
      <c r="D67">
        <v>2</v>
      </c>
      <c r="F67">
        <v>11</v>
      </c>
      <c r="G67">
        <v>3</v>
      </c>
      <c r="I67">
        <v>1</v>
      </c>
      <c r="J67">
        <v>27</v>
      </c>
    </row>
    <row r="68" spans="1:10" x14ac:dyDescent="0.25">
      <c r="A68" s="10" t="s">
        <v>11881</v>
      </c>
      <c r="B68">
        <v>2</v>
      </c>
      <c r="C68">
        <v>3</v>
      </c>
      <c r="F68">
        <v>6</v>
      </c>
      <c r="G68">
        <v>2</v>
      </c>
      <c r="H68">
        <v>1</v>
      </c>
      <c r="J68">
        <v>14</v>
      </c>
    </row>
    <row r="69" spans="1:10" x14ac:dyDescent="0.25">
      <c r="A69" s="10" t="s">
        <v>11882</v>
      </c>
      <c r="B69">
        <v>2</v>
      </c>
      <c r="C69">
        <v>3</v>
      </c>
      <c r="D69">
        <v>2</v>
      </c>
      <c r="E69">
        <v>1</v>
      </c>
      <c r="F69">
        <v>3</v>
      </c>
      <c r="G69">
        <v>2</v>
      </c>
      <c r="H69">
        <v>1</v>
      </c>
      <c r="J69">
        <v>14</v>
      </c>
    </row>
    <row r="70" spans="1:10" x14ac:dyDescent="0.25">
      <c r="A70" s="10" t="s">
        <v>11883</v>
      </c>
      <c r="B70">
        <v>1</v>
      </c>
      <c r="C70">
        <v>1</v>
      </c>
      <c r="D70">
        <v>1</v>
      </c>
      <c r="E70">
        <v>2</v>
      </c>
      <c r="F70">
        <v>5</v>
      </c>
      <c r="H70">
        <v>1</v>
      </c>
      <c r="J70">
        <v>11</v>
      </c>
    </row>
    <row r="71" spans="1:10" x14ac:dyDescent="0.25">
      <c r="A71" s="10" t="s">
        <v>11884</v>
      </c>
      <c r="B71">
        <v>1</v>
      </c>
      <c r="C71">
        <v>5</v>
      </c>
      <c r="F71">
        <v>2</v>
      </c>
      <c r="G71">
        <v>1</v>
      </c>
      <c r="J71">
        <v>9</v>
      </c>
    </row>
    <row r="72" spans="1:10" x14ac:dyDescent="0.25">
      <c r="A72" s="10" t="s">
        <v>11885</v>
      </c>
      <c r="B72">
        <v>3</v>
      </c>
      <c r="E72">
        <v>1</v>
      </c>
      <c r="F72">
        <v>1</v>
      </c>
      <c r="G72">
        <v>2</v>
      </c>
      <c r="J72">
        <v>7</v>
      </c>
    </row>
    <row r="73" spans="1:10" x14ac:dyDescent="0.25">
      <c r="A73" s="10" t="s">
        <v>11893</v>
      </c>
      <c r="B73" s="9">
        <f t="shared" ref="B73:J73" si="3">AVERAGE(B57:B72)</f>
        <v>24.625</v>
      </c>
      <c r="C73" s="9">
        <f t="shared" si="3"/>
        <v>44.733333333333334</v>
      </c>
      <c r="D73" s="9">
        <f t="shared" si="3"/>
        <v>8.6923076923076916</v>
      </c>
      <c r="E73" s="9">
        <f t="shared" si="3"/>
        <v>7.3076923076923075</v>
      </c>
      <c r="F73" s="9">
        <f t="shared" si="3"/>
        <v>40.5625</v>
      </c>
      <c r="G73" s="9">
        <f t="shared" si="3"/>
        <v>12.533333333333333</v>
      </c>
      <c r="H73" s="9">
        <f t="shared" si="3"/>
        <v>4.333333333333333</v>
      </c>
      <c r="I73" s="9">
        <f t="shared" si="3"/>
        <v>9.6</v>
      </c>
      <c r="J73" s="9">
        <f t="shared" si="3"/>
        <v>141.125</v>
      </c>
    </row>
    <row r="74" spans="1:10" x14ac:dyDescent="0.25">
      <c r="A74" s="10" t="s">
        <v>11892</v>
      </c>
      <c r="B74" s="9">
        <f t="shared" ref="B74:J74" si="4">_xlfn.STDEV.S(B57:B72)</f>
        <v>29.47286887970019</v>
      </c>
      <c r="C74" s="9">
        <f t="shared" si="4"/>
        <v>56.206845880279779</v>
      </c>
      <c r="D74" s="9">
        <f t="shared" si="4"/>
        <v>8.390317985478017</v>
      </c>
      <c r="E74" s="9">
        <f t="shared" si="4"/>
        <v>7.6090364631427478</v>
      </c>
      <c r="F74" s="9">
        <f t="shared" si="4"/>
        <v>46.653286772387929</v>
      </c>
      <c r="G74" s="9">
        <f t="shared" si="4"/>
        <v>14.080719678577038</v>
      </c>
      <c r="H74" s="9">
        <f t="shared" si="4"/>
        <v>5.7101716792107577</v>
      </c>
      <c r="I74" s="9">
        <f t="shared" si="4"/>
        <v>8.2219219164377861</v>
      </c>
      <c r="J74" s="9">
        <f t="shared" si="4"/>
        <v>171.17549474150789</v>
      </c>
    </row>
    <row r="75" spans="1:10" x14ac:dyDescent="0.25">
      <c r="A75" s="10" t="s">
        <v>11891</v>
      </c>
      <c r="B75" s="9">
        <f t="shared" ref="B75:J75" si="5">_xlfn.VAR.S(B57:B72)</f>
        <v>868.65</v>
      </c>
      <c r="C75" s="9">
        <f t="shared" si="5"/>
        <v>3159.2095238095239</v>
      </c>
      <c r="D75" s="9">
        <f t="shared" si="5"/>
        <v>70.397435897435898</v>
      </c>
      <c r="E75" s="9">
        <f t="shared" si="5"/>
        <v>57.897435897435891</v>
      </c>
      <c r="F75" s="9">
        <f t="shared" si="5"/>
        <v>2176.5291666666667</v>
      </c>
      <c r="G75" s="9">
        <f t="shared" si="5"/>
        <v>198.26666666666665</v>
      </c>
      <c r="H75" s="9">
        <f t="shared" si="5"/>
        <v>32.606060606060602</v>
      </c>
      <c r="I75" s="9">
        <f t="shared" si="5"/>
        <v>67.599999999999994</v>
      </c>
      <c r="J75" s="9">
        <f t="shared" si="5"/>
        <v>29301.05</v>
      </c>
    </row>
    <row r="81" spans="1:7" x14ac:dyDescent="0.25">
      <c r="A81" s="2"/>
    </row>
    <row r="82" spans="1:7" x14ac:dyDescent="0.25">
      <c r="A82" s="2"/>
    </row>
    <row r="83" spans="1:7" x14ac:dyDescent="0.25">
      <c r="A83" s="2"/>
      <c r="E83" s="25"/>
      <c r="F83" s="24"/>
      <c r="G83" s="24"/>
    </row>
    <row r="84" spans="1:7" x14ac:dyDescent="0.25">
      <c r="A84" s="2"/>
    </row>
    <row r="85" spans="1:7" x14ac:dyDescent="0.25">
      <c r="A85" s="2"/>
    </row>
    <row r="86" spans="1:7" x14ac:dyDescent="0.25">
      <c r="A86" s="2"/>
    </row>
    <row r="87" spans="1:7" x14ac:dyDescent="0.25">
      <c r="A87" s="2"/>
    </row>
    <row r="88" spans="1:7" x14ac:dyDescent="0.25">
      <c r="A88" s="2"/>
    </row>
    <row r="99" spans="1:2" x14ac:dyDescent="0.25">
      <c r="A99" s="21"/>
      <c r="B99" s="21"/>
    </row>
    <row r="100" spans="1:2" x14ac:dyDescent="0.25">
      <c r="A100" s="21"/>
      <c r="B100" s="21"/>
    </row>
    <row r="121" spans="1:2" x14ac:dyDescent="0.25">
      <c r="A121" s="21"/>
      <c r="B121" s="21"/>
    </row>
    <row r="122" spans="1:2" x14ac:dyDescent="0.25">
      <c r="A122" s="21"/>
      <c r="B122" s="21"/>
    </row>
    <row r="123" spans="1:2" x14ac:dyDescent="0.25">
      <c r="A123" s="21"/>
      <c r="B123" s="21"/>
    </row>
    <row r="124" spans="1:2" x14ac:dyDescent="0.25">
      <c r="A124" s="21"/>
      <c r="B124" s="21"/>
    </row>
    <row r="125" spans="1:2" x14ac:dyDescent="0.25">
      <c r="A125" s="21"/>
      <c r="B125" s="21"/>
    </row>
    <row r="126" spans="1:2" x14ac:dyDescent="0.25">
      <c r="A126" s="21"/>
      <c r="B126" s="21"/>
    </row>
    <row r="127" spans="1:2" x14ac:dyDescent="0.25">
      <c r="A127" s="21"/>
      <c r="B127" s="21"/>
    </row>
    <row r="128" spans="1:2" x14ac:dyDescent="0.25">
      <c r="A128" s="21"/>
      <c r="B128" s="21"/>
    </row>
    <row r="129" spans="1:2" x14ac:dyDescent="0.25">
      <c r="A129" s="21"/>
      <c r="B129" s="21"/>
    </row>
    <row r="130" spans="1:2" x14ac:dyDescent="0.25">
      <c r="A130" s="21"/>
      <c r="B130" s="21"/>
    </row>
    <row r="131" spans="1:2" x14ac:dyDescent="0.25">
      <c r="A131" s="21"/>
      <c r="B131" s="21"/>
    </row>
    <row r="132" spans="1:2" x14ac:dyDescent="0.25">
      <c r="A132" s="21"/>
      <c r="B132" s="21"/>
    </row>
    <row r="133" spans="1:2" x14ac:dyDescent="0.25">
      <c r="A133" s="21"/>
      <c r="B133" s="21"/>
    </row>
    <row r="134" spans="1:2" x14ac:dyDescent="0.25">
      <c r="A134" s="21"/>
      <c r="B134" s="21"/>
    </row>
    <row r="135" spans="1:2" x14ac:dyDescent="0.25">
      <c r="A135" s="21"/>
      <c r="B135" s="21"/>
    </row>
    <row r="136" spans="1:2" x14ac:dyDescent="0.25">
      <c r="A136" s="21"/>
      <c r="B136" s="21"/>
    </row>
    <row r="137" spans="1:2" x14ac:dyDescent="0.25">
      <c r="A137" s="21"/>
      <c r="B137" s="21"/>
    </row>
    <row r="138" spans="1:2" x14ac:dyDescent="0.25">
      <c r="A138" s="21"/>
      <c r="B138" s="21"/>
    </row>
    <row r="139" spans="1:2" x14ac:dyDescent="0.25">
      <c r="A139" s="21"/>
      <c r="B139" s="21"/>
    </row>
    <row r="140" spans="1:2" x14ac:dyDescent="0.25">
      <c r="A140" s="21"/>
      <c r="B140" s="21"/>
    </row>
    <row r="141" spans="1:2" x14ac:dyDescent="0.25">
      <c r="A141" s="21"/>
      <c r="B141" s="21"/>
    </row>
    <row r="142" spans="1:2" x14ac:dyDescent="0.25">
      <c r="A142" s="21"/>
      <c r="B142" s="21"/>
    </row>
    <row r="143" spans="1:2" x14ac:dyDescent="0.25">
      <c r="A143" s="21"/>
      <c r="B143" s="21"/>
    </row>
    <row r="144" spans="1:2" x14ac:dyDescent="0.25">
      <c r="A144" s="21"/>
      <c r="B144" s="21"/>
    </row>
    <row r="145" spans="1:2" x14ac:dyDescent="0.25">
      <c r="A145" s="21"/>
      <c r="B145" s="21"/>
    </row>
    <row r="146" spans="1:2" x14ac:dyDescent="0.25">
      <c r="A146" s="21"/>
      <c r="B146" s="21"/>
    </row>
    <row r="147" spans="1:2" x14ac:dyDescent="0.25">
      <c r="A147" s="21"/>
      <c r="B147" s="21"/>
    </row>
    <row r="148" spans="1:2" x14ac:dyDescent="0.25">
      <c r="A148" s="21"/>
      <c r="B148" s="21"/>
    </row>
    <row r="149" spans="1:2" x14ac:dyDescent="0.25">
      <c r="A149" s="21"/>
      <c r="B149" s="21"/>
    </row>
    <row r="150" spans="1:2" x14ac:dyDescent="0.25">
      <c r="A150" s="21"/>
      <c r="B150" s="21"/>
    </row>
    <row r="151" spans="1:2" x14ac:dyDescent="0.25">
      <c r="A151" s="21"/>
      <c r="B151" s="21"/>
    </row>
    <row r="152" spans="1:2" x14ac:dyDescent="0.25">
      <c r="A152" s="21"/>
      <c r="B152" s="21"/>
    </row>
    <row r="153" spans="1:2" x14ac:dyDescent="0.25">
      <c r="A153" s="21"/>
      <c r="B153" s="21"/>
    </row>
    <row r="154" spans="1:2" x14ac:dyDescent="0.25">
      <c r="A154" s="21"/>
      <c r="B154" s="21"/>
    </row>
    <row r="155" spans="1:2" x14ac:dyDescent="0.25">
      <c r="A155" s="21"/>
      <c r="B155" s="21"/>
    </row>
    <row r="156" spans="1:2" x14ac:dyDescent="0.25">
      <c r="A156" s="21"/>
      <c r="B156" s="21"/>
    </row>
    <row r="157" spans="1:2" x14ac:dyDescent="0.25">
      <c r="A157" s="21"/>
      <c r="B157" s="21"/>
    </row>
    <row r="158" spans="1:2" x14ac:dyDescent="0.25">
      <c r="A158" s="21"/>
      <c r="B158" s="21"/>
    </row>
    <row r="159" spans="1:2" x14ac:dyDescent="0.25">
      <c r="A159" s="21"/>
      <c r="B159" s="21"/>
    </row>
    <row r="160" spans="1:2" x14ac:dyDescent="0.25">
      <c r="A160" s="21"/>
      <c r="B160" s="21"/>
    </row>
    <row r="161" spans="1:2" x14ac:dyDescent="0.25">
      <c r="A161" s="21"/>
      <c r="B161" s="21"/>
    </row>
    <row r="162" spans="1:2" x14ac:dyDescent="0.25">
      <c r="A162" s="21"/>
      <c r="B162" s="21"/>
    </row>
    <row r="163" spans="1:2" x14ac:dyDescent="0.25">
      <c r="A163" s="21"/>
      <c r="B163" s="21"/>
    </row>
    <row r="164" spans="1:2" x14ac:dyDescent="0.25">
      <c r="A164" s="21"/>
      <c r="B164" s="21"/>
    </row>
    <row r="165" spans="1:2" x14ac:dyDescent="0.25">
      <c r="A165" s="21"/>
      <c r="B165" s="21"/>
    </row>
    <row r="166" spans="1:2" x14ac:dyDescent="0.25">
      <c r="A166" s="21"/>
      <c r="B166" s="21"/>
    </row>
    <row r="167" spans="1:2" x14ac:dyDescent="0.25">
      <c r="A167" s="21"/>
      <c r="B167" s="21"/>
    </row>
    <row r="168" spans="1:2" x14ac:dyDescent="0.25">
      <c r="A168" s="21"/>
      <c r="B168" s="21"/>
    </row>
    <row r="169" spans="1:2" x14ac:dyDescent="0.25">
      <c r="A169" s="21"/>
      <c r="B169" s="21"/>
    </row>
    <row r="170" spans="1:2" x14ac:dyDescent="0.25">
      <c r="A170" s="21"/>
      <c r="B170" s="21"/>
    </row>
    <row r="171" spans="1:2" x14ac:dyDescent="0.25">
      <c r="A171" s="21"/>
      <c r="B171" s="21"/>
    </row>
    <row r="172" spans="1:2" x14ac:dyDescent="0.25">
      <c r="A172" s="21"/>
      <c r="B172" s="21"/>
    </row>
    <row r="173" spans="1:2" x14ac:dyDescent="0.25">
      <c r="A173" s="21"/>
      <c r="B173" s="21"/>
    </row>
    <row r="174" spans="1:2" x14ac:dyDescent="0.25">
      <c r="A174" s="21"/>
      <c r="B174" s="21"/>
    </row>
    <row r="175" spans="1:2" x14ac:dyDescent="0.25">
      <c r="A175" s="21"/>
      <c r="B175" s="21"/>
    </row>
    <row r="176" spans="1:2" x14ac:dyDescent="0.25">
      <c r="A176" s="21"/>
      <c r="B176" s="21"/>
    </row>
    <row r="177" spans="1:2" x14ac:dyDescent="0.25">
      <c r="A177" s="21"/>
      <c r="B177" s="21"/>
    </row>
    <row r="178" spans="1:2" x14ac:dyDescent="0.25">
      <c r="A178" s="21"/>
      <c r="B178" s="21"/>
    </row>
    <row r="179" spans="1:2" x14ac:dyDescent="0.25">
      <c r="A179" s="21"/>
      <c r="B179" s="21"/>
    </row>
    <row r="180" spans="1:2" x14ac:dyDescent="0.25">
      <c r="A180" s="21"/>
      <c r="B180" s="21"/>
    </row>
    <row r="181" spans="1:2" x14ac:dyDescent="0.25">
      <c r="A181" s="21"/>
      <c r="B181" s="21"/>
    </row>
    <row r="182" spans="1:2" x14ac:dyDescent="0.25">
      <c r="A182" s="21"/>
      <c r="B182" s="21"/>
    </row>
    <row r="183" spans="1:2" x14ac:dyDescent="0.25">
      <c r="A183" s="21"/>
      <c r="B183" s="21"/>
    </row>
    <row r="184" spans="1:2" x14ac:dyDescent="0.25">
      <c r="A184" s="21"/>
      <c r="B184" s="21"/>
    </row>
    <row r="185" spans="1:2" x14ac:dyDescent="0.25">
      <c r="A185" s="21"/>
      <c r="B185" s="21"/>
    </row>
    <row r="186" spans="1:2" x14ac:dyDescent="0.25">
      <c r="A186" s="21"/>
      <c r="B186" s="21"/>
    </row>
    <row r="187" spans="1:2" x14ac:dyDescent="0.25">
      <c r="A187" s="21"/>
      <c r="B187" s="21"/>
    </row>
    <row r="188" spans="1:2" x14ac:dyDescent="0.25">
      <c r="A188" s="21"/>
      <c r="B188" s="21"/>
    </row>
    <row r="189" spans="1:2" x14ac:dyDescent="0.25">
      <c r="A189" s="21"/>
      <c r="B189" s="21"/>
    </row>
    <row r="190" spans="1:2" x14ac:dyDescent="0.25">
      <c r="A190" s="21"/>
      <c r="B190" s="21"/>
    </row>
    <row r="191" spans="1:2" x14ac:dyDescent="0.25">
      <c r="A191" s="21"/>
      <c r="B191" s="21"/>
    </row>
    <row r="192" spans="1:2" x14ac:dyDescent="0.25">
      <c r="A192" s="21"/>
      <c r="B192" s="21"/>
    </row>
    <row r="193" spans="1:2" x14ac:dyDescent="0.25">
      <c r="A193" s="21"/>
      <c r="B193" s="21"/>
    </row>
    <row r="194" spans="1:2" x14ac:dyDescent="0.25">
      <c r="A194" s="21"/>
      <c r="B194" s="21"/>
    </row>
    <row r="195" spans="1:2" x14ac:dyDescent="0.25">
      <c r="A195" s="21"/>
      <c r="B195" s="21"/>
    </row>
    <row r="196" spans="1:2" x14ac:dyDescent="0.25">
      <c r="A196" s="21"/>
      <c r="B196" s="21"/>
    </row>
    <row r="197" spans="1:2" x14ac:dyDescent="0.25">
      <c r="A197" s="21"/>
      <c r="B197" s="21"/>
    </row>
    <row r="198" spans="1:2" x14ac:dyDescent="0.25">
      <c r="A198" s="21"/>
      <c r="B198" s="21"/>
    </row>
    <row r="199" spans="1:2" x14ac:dyDescent="0.25">
      <c r="A199" s="21"/>
      <c r="B199" s="21"/>
    </row>
    <row r="200" spans="1:2" x14ac:dyDescent="0.25">
      <c r="A200" s="21"/>
      <c r="B200" s="21"/>
    </row>
    <row r="201" spans="1:2" x14ac:dyDescent="0.25">
      <c r="A201" s="21"/>
      <c r="B201" s="21"/>
    </row>
    <row r="202" spans="1:2" x14ac:dyDescent="0.25">
      <c r="A202" s="21"/>
      <c r="B202" s="21"/>
    </row>
    <row r="203" spans="1:2" x14ac:dyDescent="0.25">
      <c r="A203" s="21"/>
      <c r="B203" s="21"/>
    </row>
    <row r="204" spans="1:2" x14ac:dyDescent="0.25">
      <c r="A204" s="21"/>
      <c r="B204" s="21"/>
    </row>
    <row r="205" spans="1:2" x14ac:dyDescent="0.25">
      <c r="A205" s="21"/>
      <c r="B205" s="21"/>
    </row>
    <row r="206" spans="1:2" x14ac:dyDescent="0.25">
      <c r="A206" s="21"/>
      <c r="B206" s="21"/>
    </row>
    <row r="207" spans="1:2" x14ac:dyDescent="0.25">
      <c r="A207" s="21"/>
      <c r="B207" s="21"/>
    </row>
    <row r="208" spans="1:2" x14ac:dyDescent="0.25">
      <c r="A208" s="21"/>
      <c r="B208" s="21"/>
    </row>
    <row r="209" spans="1:2" x14ac:dyDescent="0.25">
      <c r="A209" s="21"/>
      <c r="B209" s="21"/>
    </row>
    <row r="210" spans="1:2" x14ac:dyDescent="0.25">
      <c r="A210" s="21"/>
      <c r="B210" s="21"/>
    </row>
    <row r="211" spans="1:2" x14ac:dyDescent="0.25">
      <c r="A211" s="21"/>
      <c r="B211" s="21"/>
    </row>
    <row r="212" spans="1:2" x14ac:dyDescent="0.25">
      <c r="A212" s="21"/>
      <c r="B212" s="21"/>
    </row>
    <row r="213" spans="1:2" x14ac:dyDescent="0.25">
      <c r="A213" s="21"/>
      <c r="B213" s="21"/>
    </row>
    <row r="214" spans="1:2" x14ac:dyDescent="0.25">
      <c r="A214" s="21"/>
      <c r="B214" s="21"/>
    </row>
    <row r="215" spans="1:2" x14ac:dyDescent="0.25">
      <c r="A215" s="21"/>
      <c r="B215" s="21"/>
    </row>
    <row r="216" spans="1:2" x14ac:dyDescent="0.25">
      <c r="A216" s="21"/>
      <c r="B216" s="21"/>
    </row>
    <row r="217" spans="1:2" x14ac:dyDescent="0.25">
      <c r="A217" s="21"/>
      <c r="B217" s="21"/>
    </row>
    <row r="218" spans="1:2" x14ac:dyDescent="0.25">
      <c r="A218" s="21"/>
      <c r="B218" s="21"/>
    </row>
    <row r="219" spans="1:2" x14ac:dyDescent="0.25">
      <c r="A219" s="21"/>
      <c r="B219" s="21"/>
    </row>
    <row r="220" spans="1:2" x14ac:dyDescent="0.25">
      <c r="A220" s="21"/>
      <c r="B220" s="21"/>
    </row>
    <row r="221" spans="1:2" x14ac:dyDescent="0.25">
      <c r="A221" s="21"/>
      <c r="B221" s="21"/>
    </row>
    <row r="222" spans="1:2" x14ac:dyDescent="0.25">
      <c r="A222" s="21"/>
      <c r="B222" s="21"/>
    </row>
    <row r="223" spans="1:2" x14ac:dyDescent="0.25">
      <c r="A223" s="21"/>
      <c r="B223" s="21"/>
    </row>
    <row r="224" spans="1:2" x14ac:dyDescent="0.25">
      <c r="A224" s="21"/>
      <c r="B224" s="21"/>
    </row>
    <row r="225" spans="1:2" x14ac:dyDescent="0.25">
      <c r="A225" s="21"/>
      <c r="B225" s="21"/>
    </row>
    <row r="226" spans="1:2" x14ac:dyDescent="0.25">
      <c r="A226" s="21"/>
      <c r="B226" s="21"/>
    </row>
    <row r="227" spans="1:2" x14ac:dyDescent="0.25">
      <c r="A227" s="21"/>
      <c r="B227" s="21"/>
    </row>
    <row r="228" spans="1:2" x14ac:dyDescent="0.25">
      <c r="A228" s="21"/>
      <c r="B228" s="21"/>
    </row>
    <row r="229" spans="1:2" x14ac:dyDescent="0.25">
      <c r="A229" s="21"/>
      <c r="B229" s="21"/>
    </row>
    <row r="230" spans="1:2" x14ac:dyDescent="0.25">
      <c r="A230" s="21"/>
      <c r="B230" s="21"/>
    </row>
    <row r="231" spans="1:2" x14ac:dyDescent="0.25">
      <c r="A231" s="21"/>
      <c r="B231" s="21"/>
    </row>
    <row r="232" spans="1:2" x14ac:dyDescent="0.25">
      <c r="A232" s="21"/>
      <c r="B232" s="21"/>
    </row>
    <row r="233" spans="1:2" x14ac:dyDescent="0.25">
      <c r="A233" s="21"/>
      <c r="B233" s="21"/>
    </row>
    <row r="234" spans="1:2" x14ac:dyDescent="0.25">
      <c r="A234" s="21"/>
      <c r="B234" s="21"/>
    </row>
    <row r="235" spans="1:2" x14ac:dyDescent="0.25">
      <c r="A235" s="21"/>
      <c r="B235" s="21"/>
    </row>
    <row r="236" spans="1:2" x14ac:dyDescent="0.25">
      <c r="A236" s="21"/>
      <c r="B236" s="21"/>
    </row>
    <row r="237" spans="1:2" x14ac:dyDescent="0.25">
      <c r="A237" s="21"/>
      <c r="B237" s="21"/>
    </row>
    <row r="238" spans="1:2" x14ac:dyDescent="0.25">
      <c r="A238" s="21"/>
      <c r="B238" s="21"/>
    </row>
    <row r="239" spans="1:2" x14ac:dyDescent="0.25">
      <c r="A239" s="21"/>
      <c r="B239" s="21"/>
    </row>
    <row r="240" spans="1:2" x14ac:dyDescent="0.25">
      <c r="A240" s="21"/>
      <c r="B240" s="21"/>
    </row>
    <row r="241" spans="1:2" x14ac:dyDescent="0.25">
      <c r="A241" s="21"/>
      <c r="B241" s="21"/>
    </row>
    <row r="242" spans="1:2" x14ac:dyDescent="0.25">
      <c r="A242" s="21"/>
      <c r="B242" s="21"/>
    </row>
    <row r="243" spans="1:2" x14ac:dyDescent="0.25">
      <c r="A243" s="21"/>
      <c r="B243" s="21"/>
    </row>
    <row r="244" spans="1:2" x14ac:dyDescent="0.25">
      <c r="A244" s="21"/>
      <c r="B244" s="21"/>
    </row>
    <row r="245" spans="1:2" x14ac:dyDescent="0.25">
      <c r="A245" s="21"/>
      <c r="B245" s="21"/>
    </row>
    <row r="246" spans="1:2" x14ac:dyDescent="0.25">
      <c r="A246" s="21"/>
      <c r="B246" s="21"/>
    </row>
    <row r="247" spans="1:2" x14ac:dyDescent="0.25">
      <c r="A247" s="21"/>
      <c r="B247" s="21"/>
    </row>
    <row r="248" spans="1:2" x14ac:dyDescent="0.25">
      <c r="A248" s="21"/>
      <c r="B248" s="21"/>
    </row>
    <row r="249" spans="1:2" x14ac:dyDescent="0.25">
      <c r="A249" s="21"/>
      <c r="B249" s="21"/>
    </row>
    <row r="250" spans="1:2" x14ac:dyDescent="0.25">
      <c r="A250" s="21"/>
      <c r="B250" s="21"/>
    </row>
    <row r="251" spans="1:2" x14ac:dyDescent="0.25">
      <c r="A251" s="21"/>
      <c r="B251" s="21"/>
    </row>
    <row r="252" spans="1:2" x14ac:dyDescent="0.25">
      <c r="A252" s="21"/>
      <c r="B252" s="21"/>
    </row>
    <row r="253" spans="1:2" x14ac:dyDescent="0.25">
      <c r="A253" s="21"/>
      <c r="B253" s="21"/>
    </row>
    <row r="254" spans="1:2" x14ac:dyDescent="0.25">
      <c r="A254" s="21"/>
      <c r="B254" s="21"/>
    </row>
    <row r="255" spans="1:2" x14ac:dyDescent="0.25">
      <c r="A255" s="21"/>
      <c r="B255" s="21"/>
    </row>
    <row r="256" spans="1:2" x14ac:dyDescent="0.25">
      <c r="A256" s="21"/>
      <c r="B256" s="21"/>
    </row>
    <row r="257" spans="1:2" x14ac:dyDescent="0.25">
      <c r="A257" s="21"/>
      <c r="B257" s="21"/>
    </row>
    <row r="258" spans="1:2" x14ac:dyDescent="0.25">
      <c r="A258" s="21"/>
      <c r="B258" s="21"/>
    </row>
    <row r="259" spans="1:2" x14ac:dyDescent="0.25">
      <c r="A259" s="21"/>
      <c r="B259" s="21"/>
    </row>
    <row r="260" spans="1:2" x14ac:dyDescent="0.25">
      <c r="A260" s="21"/>
      <c r="B260" s="21"/>
    </row>
    <row r="261" spans="1:2" x14ac:dyDescent="0.25">
      <c r="A261" s="21"/>
      <c r="B261" s="21"/>
    </row>
    <row r="262" spans="1:2" x14ac:dyDescent="0.25">
      <c r="A262" s="21"/>
      <c r="B262" s="21"/>
    </row>
    <row r="263" spans="1:2" x14ac:dyDescent="0.25">
      <c r="A263" s="21"/>
      <c r="B263" s="21"/>
    </row>
    <row r="264" spans="1:2" x14ac:dyDescent="0.25">
      <c r="A264" s="21"/>
      <c r="B264" s="21"/>
    </row>
    <row r="265" spans="1:2" x14ac:dyDescent="0.25">
      <c r="A265" s="21"/>
      <c r="B265" s="21"/>
    </row>
    <row r="266" spans="1:2" x14ac:dyDescent="0.25">
      <c r="A266" s="21"/>
      <c r="B266" s="21"/>
    </row>
    <row r="267" spans="1:2" x14ac:dyDescent="0.25">
      <c r="A267" s="21"/>
      <c r="B267" s="21"/>
    </row>
    <row r="268" spans="1:2" x14ac:dyDescent="0.25">
      <c r="A268" s="21"/>
      <c r="B268" s="21"/>
    </row>
    <row r="269" spans="1:2" x14ac:dyDescent="0.25">
      <c r="A269" s="21"/>
      <c r="B269" s="21"/>
    </row>
    <row r="270" spans="1:2" x14ac:dyDescent="0.25">
      <c r="A270" s="21"/>
      <c r="B270" s="21"/>
    </row>
    <row r="271" spans="1:2" x14ac:dyDescent="0.25">
      <c r="A271" s="21"/>
      <c r="B271" s="21"/>
    </row>
    <row r="272" spans="1:2" x14ac:dyDescent="0.25">
      <c r="A272" s="21"/>
      <c r="B272" s="21"/>
    </row>
    <row r="273" spans="1:2" x14ac:dyDescent="0.25">
      <c r="A273" s="21"/>
      <c r="B273" s="21"/>
    </row>
    <row r="274" spans="1:2" x14ac:dyDescent="0.25">
      <c r="A274" s="21"/>
      <c r="B274" s="21"/>
    </row>
    <row r="275" spans="1:2" x14ac:dyDescent="0.25">
      <c r="A275" s="21"/>
      <c r="B275" s="21"/>
    </row>
    <row r="276" spans="1:2" x14ac:dyDescent="0.25">
      <c r="A276" s="21"/>
      <c r="B276" s="21"/>
    </row>
    <row r="277" spans="1:2" x14ac:dyDescent="0.25">
      <c r="A277" s="21"/>
      <c r="B277" s="21"/>
    </row>
    <row r="278" spans="1:2" x14ac:dyDescent="0.25">
      <c r="A278" s="21"/>
      <c r="B278" s="21"/>
    </row>
    <row r="279" spans="1:2" x14ac:dyDescent="0.25">
      <c r="A279" s="21"/>
      <c r="B279" s="21"/>
    </row>
    <row r="280" spans="1:2" x14ac:dyDescent="0.25">
      <c r="A280" s="21"/>
      <c r="B280" s="21"/>
    </row>
    <row r="281" spans="1:2" x14ac:dyDescent="0.25">
      <c r="A281" s="21"/>
      <c r="B281" s="21"/>
    </row>
    <row r="282" spans="1:2" x14ac:dyDescent="0.25">
      <c r="A282" s="21"/>
      <c r="B282" s="21"/>
    </row>
    <row r="283" spans="1:2" x14ac:dyDescent="0.25">
      <c r="A283" s="21"/>
      <c r="B283" s="21"/>
    </row>
    <row r="284" spans="1:2" x14ac:dyDescent="0.25">
      <c r="A284" s="21"/>
      <c r="B284" s="21"/>
    </row>
    <row r="285" spans="1:2" x14ac:dyDescent="0.25">
      <c r="A285" s="21"/>
      <c r="B285" s="21"/>
    </row>
    <row r="286" spans="1:2" x14ac:dyDescent="0.25">
      <c r="A286" s="21"/>
      <c r="B286" s="21"/>
    </row>
    <row r="287" spans="1:2" x14ac:dyDescent="0.25">
      <c r="A287" s="21"/>
      <c r="B287" s="21"/>
    </row>
    <row r="288" spans="1:2" x14ac:dyDescent="0.25">
      <c r="A288" s="21"/>
      <c r="B288" s="21"/>
    </row>
    <row r="289" spans="1:2" x14ac:dyDescent="0.25">
      <c r="A289" s="21"/>
      <c r="B289" s="21"/>
    </row>
    <row r="290" spans="1:2" x14ac:dyDescent="0.25">
      <c r="A290" s="21"/>
      <c r="B290" s="21"/>
    </row>
    <row r="291" spans="1:2" x14ac:dyDescent="0.25">
      <c r="A291" s="21"/>
      <c r="B291" s="21"/>
    </row>
    <row r="292" spans="1:2" x14ac:dyDescent="0.25">
      <c r="A292" s="21"/>
      <c r="B292" s="21"/>
    </row>
    <row r="293" spans="1:2" x14ac:dyDescent="0.25">
      <c r="A293" s="21"/>
      <c r="B293" s="21"/>
    </row>
    <row r="294" spans="1:2" x14ac:dyDescent="0.25">
      <c r="A294" s="21"/>
      <c r="B294" s="21"/>
    </row>
    <row r="295" spans="1:2" x14ac:dyDescent="0.25">
      <c r="A295" s="21"/>
      <c r="B295" s="21"/>
    </row>
    <row r="296" spans="1:2" x14ac:dyDescent="0.25">
      <c r="A296" s="21"/>
      <c r="B296" s="21"/>
    </row>
    <row r="297" spans="1:2" x14ac:dyDescent="0.25">
      <c r="A297" s="21"/>
      <c r="B297" s="21"/>
    </row>
    <row r="298" spans="1:2" x14ac:dyDescent="0.25">
      <c r="A298" s="21"/>
      <c r="B298" s="21"/>
    </row>
    <row r="299" spans="1:2" x14ac:dyDescent="0.25">
      <c r="A299" s="21"/>
      <c r="B299" s="21"/>
    </row>
    <row r="300" spans="1:2" x14ac:dyDescent="0.25">
      <c r="A300" s="21"/>
      <c r="B300" s="21"/>
    </row>
    <row r="301" spans="1:2" x14ac:dyDescent="0.25">
      <c r="A301" s="21"/>
      <c r="B301" s="21"/>
    </row>
    <row r="302" spans="1:2" x14ac:dyDescent="0.25">
      <c r="A302" s="21"/>
      <c r="B302" s="21"/>
    </row>
    <row r="303" spans="1:2" x14ac:dyDescent="0.25">
      <c r="A303" s="21"/>
      <c r="B303" s="21"/>
    </row>
    <row r="304" spans="1:2" x14ac:dyDescent="0.25">
      <c r="A304" s="21"/>
      <c r="B304" s="21"/>
    </row>
    <row r="305" spans="1:2" x14ac:dyDescent="0.25">
      <c r="A305" s="21"/>
      <c r="B305" s="21"/>
    </row>
    <row r="306" spans="1:2" x14ac:dyDescent="0.25">
      <c r="A306" s="21"/>
      <c r="B306" s="21"/>
    </row>
    <row r="307" spans="1:2" x14ac:dyDescent="0.25">
      <c r="A307" s="21"/>
      <c r="B307" s="21"/>
    </row>
    <row r="308" spans="1:2" x14ac:dyDescent="0.25">
      <c r="A308" s="21"/>
      <c r="B308" s="21"/>
    </row>
    <row r="309" spans="1:2" x14ac:dyDescent="0.25">
      <c r="A309" s="21"/>
      <c r="B309" s="21"/>
    </row>
    <row r="310" spans="1:2" x14ac:dyDescent="0.25">
      <c r="A310" s="21"/>
      <c r="B310" s="21"/>
    </row>
    <row r="311" spans="1:2" x14ac:dyDescent="0.25">
      <c r="A311" s="21"/>
      <c r="B311" s="21"/>
    </row>
    <row r="312" spans="1:2" x14ac:dyDescent="0.25">
      <c r="A312" s="21"/>
      <c r="B312" s="21"/>
    </row>
    <row r="313" spans="1:2" x14ac:dyDescent="0.25">
      <c r="A313" s="21"/>
      <c r="B313" s="21"/>
    </row>
    <row r="314" spans="1:2" x14ac:dyDescent="0.25">
      <c r="A314" s="21"/>
      <c r="B314" s="21"/>
    </row>
    <row r="315" spans="1:2" x14ac:dyDescent="0.25">
      <c r="A315" s="21"/>
      <c r="B315" s="21"/>
    </row>
    <row r="316" spans="1:2" x14ac:dyDescent="0.25">
      <c r="A316" s="21"/>
      <c r="B316" s="21"/>
    </row>
    <row r="317" spans="1:2" x14ac:dyDescent="0.25">
      <c r="A317" s="21"/>
      <c r="B317" s="21"/>
    </row>
    <row r="318" spans="1:2" x14ac:dyDescent="0.25">
      <c r="A318" s="21"/>
      <c r="B318" s="21"/>
    </row>
    <row r="319" spans="1:2" x14ac:dyDescent="0.25">
      <c r="A319" s="21"/>
      <c r="B319" s="21"/>
    </row>
    <row r="320" spans="1:2" x14ac:dyDescent="0.25">
      <c r="A320" s="21"/>
      <c r="B320" s="21"/>
    </row>
    <row r="321" spans="1:2" x14ac:dyDescent="0.25">
      <c r="A321" s="21"/>
      <c r="B321" s="21"/>
    </row>
    <row r="322" spans="1:2" x14ac:dyDescent="0.25">
      <c r="A322" s="21"/>
      <c r="B322" s="21"/>
    </row>
    <row r="323" spans="1:2" x14ac:dyDescent="0.25">
      <c r="A323" s="21"/>
      <c r="B323" s="21"/>
    </row>
    <row r="324" spans="1:2" x14ac:dyDescent="0.25">
      <c r="A324" s="21"/>
      <c r="B324" s="21"/>
    </row>
    <row r="325" spans="1:2" x14ac:dyDescent="0.25">
      <c r="A325" s="21"/>
      <c r="B325" s="21"/>
    </row>
    <row r="326" spans="1:2" x14ac:dyDescent="0.25">
      <c r="A326" s="21"/>
      <c r="B326" s="21"/>
    </row>
    <row r="327" spans="1:2" x14ac:dyDescent="0.25">
      <c r="A327" s="21"/>
      <c r="B327" s="21"/>
    </row>
    <row r="328" spans="1:2" x14ac:dyDescent="0.25">
      <c r="A328" s="21"/>
      <c r="B328" s="21"/>
    </row>
    <row r="329" spans="1:2" x14ac:dyDescent="0.25">
      <c r="A329" s="21"/>
      <c r="B329" s="21"/>
    </row>
    <row r="330" spans="1:2" x14ac:dyDescent="0.25">
      <c r="A330" s="21"/>
      <c r="B330" s="21"/>
    </row>
    <row r="331" spans="1:2" x14ac:dyDescent="0.25">
      <c r="A331" s="21"/>
      <c r="B331" s="21"/>
    </row>
    <row r="332" spans="1:2" x14ac:dyDescent="0.25">
      <c r="A332" s="21"/>
      <c r="B332" s="21"/>
    </row>
    <row r="333" spans="1:2" x14ac:dyDescent="0.25">
      <c r="A333" s="21"/>
      <c r="B333" s="21"/>
    </row>
    <row r="334" spans="1:2" x14ac:dyDescent="0.25">
      <c r="A334" s="21"/>
      <c r="B334" s="21"/>
    </row>
    <row r="335" spans="1:2" x14ac:dyDescent="0.25">
      <c r="A335" s="21"/>
      <c r="B335" s="21"/>
    </row>
    <row r="336" spans="1:2" x14ac:dyDescent="0.25">
      <c r="A336" s="21"/>
      <c r="B336" s="21"/>
    </row>
    <row r="337" spans="1:2" x14ac:dyDescent="0.25">
      <c r="A337" s="21"/>
      <c r="B337" s="21"/>
    </row>
    <row r="338" spans="1:2" x14ac:dyDescent="0.25">
      <c r="A338" s="21"/>
      <c r="B338" s="21"/>
    </row>
    <row r="339" spans="1:2" x14ac:dyDescent="0.25">
      <c r="A339" s="21"/>
      <c r="B339" s="21"/>
    </row>
    <row r="340" spans="1:2" x14ac:dyDescent="0.25">
      <c r="A340" s="21"/>
      <c r="B340" s="21"/>
    </row>
    <row r="341" spans="1:2" x14ac:dyDescent="0.25">
      <c r="A341" s="21"/>
      <c r="B341" s="21"/>
    </row>
    <row r="342" spans="1:2" x14ac:dyDescent="0.25">
      <c r="A342" s="21"/>
      <c r="B342" s="21"/>
    </row>
    <row r="343" spans="1:2" x14ac:dyDescent="0.25">
      <c r="A343" s="21"/>
      <c r="B343" s="21"/>
    </row>
    <row r="344" spans="1:2" x14ac:dyDescent="0.25">
      <c r="A344" s="21"/>
      <c r="B344" s="21"/>
    </row>
    <row r="345" spans="1:2" x14ac:dyDescent="0.25">
      <c r="A345" s="21"/>
      <c r="B345" s="21"/>
    </row>
    <row r="346" spans="1:2" x14ac:dyDescent="0.25">
      <c r="A346" s="21"/>
      <c r="B346" s="21"/>
    </row>
    <row r="347" spans="1:2" x14ac:dyDescent="0.25">
      <c r="A347" s="21"/>
      <c r="B347" s="21"/>
    </row>
    <row r="348" spans="1:2" x14ac:dyDescent="0.25">
      <c r="A348" s="21"/>
      <c r="B348" s="21"/>
    </row>
    <row r="349" spans="1:2" x14ac:dyDescent="0.25">
      <c r="A349" s="21"/>
      <c r="B349" s="21"/>
    </row>
    <row r="350" spans="1:2" x14ac:dyDescent="0.25">
      <c r="A350" s="21"/>
      <c r="B350" s="21"/>
    </row>
    <row r="351" spans="1:2" x14ac:dyDescent="0.25">
      <c r="A351" s="21"/>
      <c r="B351" s="21"/>
    </row>
    <row r="352" spans="1:2" x14ac:dyDescent="0.25">
      <c r="A352" s="21"/>
      <c r="B352" s="21"/>
    </row>
    <row r="353" spans="1:2" x14ac:dyDescent="0.25">
      <c r="A353" s="21"/>
      <c r="B353" s="21"/>
    </row>
    <row r="354" spans="1:2" x14ac:dyDescent="0.25">
      <c r="A354" s="21"/>
      <c r="B354" s="21"/>
    </row>
    <row r="355" spans="1:2" x14ac:dyDescent="0.25">
      <c r="A355" s="21"/>
      <c r="B355" s="21"/>
    </row>
    <row r="356" spans="1:2" x14ac:dyDescent="0.25">
      <c r="A356" s="21"/>
      <c r="B356" s="21"/>
    </row>
    <row r="357" spans="1:2" x14ac:dyDescent="0.25">
      <c r="A357" s="21"/>
      <c r="B357" s="21"/>
    </row>
    <row r="358" spans="1:2" x14ac:dyDescent="0.25">
      <c r="A358" s="21"/>
      <c r="B358" s="21"/>
    </row>
    <row r="359" spans="1:2" x14ac:dyDescent="0.25">
      <c r="A359" s="21"/>
      <c r="B359" s="21"/>
    </row>
    <row r="360" spans="1:2" x14ac:dyDescent="0.25">
      <c r="A360" s="21"/>
      <c r="B360" s="21"/>
    </row>
    <row r="361" spans="1:2" x14ac:dyDescent="0.25">
      <c r="A361" s="21"/>
      <c r="B361" s="21"/>
    </row>
    <row r="362" spans="1:2" x14ac:dyDescent="0.25">
      <c r="A362" s="21"/>
      <c r="B362" s="21"/>
    </row>
    <row r="363" spans="1:2" x14ac:dyDescent="0.25">
      <c r="A363" s="21"/>
      <c r="B363" s="21"/>
    </row>
    <row r="364" spans="1:2" x14ac:dyDescent="0.25">
      <c r="A364" s="21"/>
      <c r="B364" s="21"/>
    </row>
    <row r="365" spans="1:2" x14ac:dyDescent="0.25">
      <c r="A365" s="21"/>
      <c r="B365" s="21"/>
    </row>
    <row r="366" spans="1:2" x14ac:dyDescent="0.25">
      <c r="A366" s="21"/>
      <c r="B366" s="21"/>
    </row>
    <row r="367" spans="1:2" x14ac:dyDescent="0.25">
      <c r="A367" s="21"/>
      <c r="B367" s="21"/>
    </row>
    <row r="368" spans="1:2" x14ac:dyDescent="0.25">
      <c r="A368" s="21"/>
      <c r="B368" s="21"/>
    </row>
    <row r="369" spans="1:2" x14ac:dyDescent="0.25">
      <c r="A369" s="21"/>
      <c r="B369" s="21"/>
    </row>
    <row r="370" spans="1:2" x14ac:dyDescent="0.25">
      <c r="A370" s="21"/>
      <c r="B370" s="21"/>
    </row>
    <row r="371" spans="1:2" x14ac:dyDescent="0.25">
      <c r="A371" s="21"/>
      <c r="B371" s="21"/>
    </row>
    <row r="372" spans="1:2" x14ac:dyDescent="0.25">
      <c r="A372" s="21"/>
      <c r="B372" s="21"/>
    </row>
    <row r="373" spans="1:2" x14ac:dyDescent="0.25">
      <c r="A373" s="21"/>
      <c r="B373" s="21"/>
    </row>
    <row r="374" spans="1:2" x14ac:dyDescent="0.25">
      <c r="A374" s="21"/>
      <c r="B374" s="21"/>
    </row>
    <row r="375" spans="1:2" x14ac:dyDescent="0.25">
      <c r="A375" s="21"/>
      <c r="B375" s="21"/>
    </row>
    <row r="376" spans="1:2" x14ac:dyDescent="0.25">
      <c r="A376" s="21"/>
      <c r="B376" s="21"/>
    </row>
    <row r="377" spans="1:2" x14ac:dyDescent="0.25">
      <c r="A377" s="21"/>
      <c r="B377" s="21"/>
    </row>
    <row r="378" spans="1:2" x14ac:dyDescent="0.25">
      <c r="A378" s="21"/>
      <c r="B378" s="21"/>
    </row>
    <row r="379" spans="1:2" x14ac:dyDescent="0.25">
      <c r="A379" s="21"/>
      <c r="B379" s="21"/>
    </row>
    <row r="380" spans="1:2" x14ac:dyDescent="0.25">
      <c r="A380" s="21"/>
      <c r="B380" s="21"/>
    </row>
    <row r="381" spans="1:2" x14ac:dyDescent="0.25">
      <c r="A381" s="21"/>
      <c r="B381" s="21"/>
    </row>
    <row r="382" spans="1:2" x14ac:dyDescent="0.25">
      <c r="A382" s="21"/>
      <c r="B382" s="21"/>
    </row>
    <row r="383" spans="1:2" x14ac:dyDescent="0.25">
      <c r="A383" s="21"/>
      <c r="B383" s="21"/>
    </row>
    <row r="384" spans="1:2" x14ac:dyDescent="0.25">
      <c r="A384" s="21"/>
      <c r="B384" s="21"/>
    </row>
    <row r="385" spans="1:2" x14ac:dyDescent="0.25">
      <c r="A385" s="21"/>
      <c r="B385" s="21"/>
    </row>
    <row r="386" spans="1:2" x14ac:dyDescent="0.25">
      <c r="A386" s="21"/>
      <c r="B386" s="21"/>
    </row>
    <row r="387" spans="1:2" x14ac:dyDescent="0.25">
      <c r="A387" s="21"/>
      <c r="B387" s="21"/>
    </row>
    <row r="388" spans="1:2" x14ac:dyDescent="0.25">
      <c r="A388" s="21"/>
      <c r="B388" s="21"/>
    </row>
    <row r="389" spans="1:2" x14ac:dyDescent="0.25">
      <c r="A389" s="21"/>
      <c r="B389" s="21"/>
    </row>
    <row r="390" spans="1:2" x14ac:dyDescent="0.25">
      <c r="A390" s="21"/>
      <c r="B390" s="21"/>
    </row>
    <row r="391" spans="1:2" x14ac:dyDescent="0.25">
      <c r="A391" s="21"/>
      <c r="B391" s="21"/>
    </row>
    <row r="392" spans="1:2" x14ac:dyDescent="0.25">
      <c r="A392" s="21"/>
      <c r="B392" s="21"/>
    </row>
    <row r="393" spans="1:2" x14ac:dyDescent="0.25">
      <c r="A393" s="21"/>
      <c r="B393" s="21"/>
    </row>
    <row r="394" spans="1:2" x14ac:dyDescent="0.25">
      <c r="A394" s="21"/>
      <c r="B394" s="21"/>
    </row>
    <row r="395" spans="1:2" x14ac:dyDescent="0.25">
      <c r="A395" s="21"/>
      <c r="B395" s="21"/>
    </row>
    <row r="396" spans="1:2" x14ac:dyDescent="0.25">
      <c r="A396" s="21"/>
      <c r="B396" s="21"/>
    </row>
    <row r="397" spans="1:2" x14ac:dyDescent="0.25">
      <c r="A397" s="21"/>
      <c r="B397" s="21"/>
    </row>
    <row r="398" spans="1:2" x14ac:dyDescent="0.25">
      <c r="A398" s="21"/>
      <c r="B398" s="21"/>
    </row>
    <row r="399" spans="1:2" x14ac:dyDescent="0.25">
      <c r="A399" s="21"/>
      <c r="B399" s="21"/>
    </row>
    <row r="400" spans="1:2" x14ac:dyDescent="0.25">
      <c r="A400" s="21"/>
      <c r="B400" s="21"/>
    </row>
    <row r="401" spans="1:2" x14ac:dyDescent="0.25">
      <c r="A401" s="21"/>
      <c r="B401" s="21"/>
    </row>
    <row r="402" spans="1:2" x14ac:dyDescent="0.25">
      <c r="A402" s="21"/>
      <c r="B402" s="21"/>
    </row>
    <row r="403" spans="1:2" x14ac:dyDescent="0.25">
      <c r="A403" s="21"/>
      <c r="B403" s="21"/>
    </row>
    <row r="404" spans="1:2" x14ac:dyDescent="0.25">
      <c r="A404" s="21"/>
      <c r="B404" s="21"/>
    </row>
    <row r="405" spans="1:2" x14ac:dyDescent="0.25">
      <c r="A405" s="21"/>
      <c r="B405" s="21"/>
    </row>
    <row r="406" spans="1:2" x14ac:dyDescent="0.25">
      <c r="A406" s="21"/>
      <c r="B406" s="21"/>
    </row>
    <row r="407" spans="1:2" x14ac:dyDescent="0.25">
      <c r="A407" s="21"/>
      <c r="B407" s="21"/>
    </row>
    <row r="408" spans="1:2" x14ac:dyDescent="0.25">
      <c r="A408" s="21"/>
      <c r="B408" s="21"/>
    </row>
    <row r="409" spans="1:2" x14ac:dyDescent="0.25">
      <c r="A409" s="21"/>
      <c r="B409" s="21"/>
    </row>
    <row r="410" spans="1:2" x14ac:dyDescent="0.25">
      <c r="A410" s="21"/>
      <c r="B410" s="21"/>
    </row>
    <row r="411" spans="1:2" x14ac:dyDescent="0.25">
      <c r="A411" s="21"/>
      <c r="B411" s="21"/>
    </row>
    <row r="412" spans="1:2" x14ac:dyDescent="0.25">
      <c r="A412" s="21"/>
      <c r="B412" s="21"/>
    </row>
    <row r="413" spans="1:2" x14ac:dyDescent="0.25">
      <c r="A413" s="21"/>
      <c r="B413" s="21"/>
    </row>
    <row r="414" spans="1:2" x14ac:dyDescent="0.25">
      <c r="A414" s="21"/>
      <c r="B414" s="21"/>
    </row>
    <row r="415" spans="1:2" x14ac:dyDescent="0.25">
      <c r="A415" s="21"/>
      <c r="B415" s="21"/>
    </row>
    <row r="416" spans="1:2" x14ac:dyDescent="0.25">
      <c r="A416" s="21"/>
      <c r="B416" s="21"/>
    </row>
    <row r="417" spans="1:2" x14ac:dyDescent="0.25">
      <c r="A417" s="21"/>
      <c r="B417" s="21"/>
    </row>
    <row r="418" spans="1:2" x14ac:dyDescent="0.25">
      <c r="A418" s="21"/>
      <c r="B418" s="21"/>
    </row>
    <row r="419" spans="1:2" x14ac:dyDescent="0.25">
      <c r="A419" s="21"/>
      <c r="B419" s="21"/>
    </row>
    <row r="420" spans="1:2" x14ac:dyDescent="0.25">
      <c r="A420" s="21"/>
      <c r="B420" s="21"/>
    </row>
    <row r="421" spans="1:2" x14ac:dyDescent="0.25">
      <c r="A421" s="21"/>
      <c r="B421" s="21"/>
    </row>
    <row r="422" spans="1:2" x14ac:dyDescent="0.25">
      <c r="A422" s="21"/>
      <c r="B422" s="21"/>
    </row>
    <row r="423" spans="1:2" x14ac:dyDescent="0.25">
      <c r="A423" s="21"/>
      <c r="B423" s="21"/>
    </row>
    <row r="424" spans="1:2" x14ac:dyDescent="0.25">
      <c r="A424" s="21"/>
      <c r="B424" s="21"/>
    </row>
    <row r="425" spans="1:2" x14ac:dyDescent="0.25">
      <c r="A425" s="21"/>
      <c r="B425" s="21"/>
    </row>
    <row r="426" spans="1:2" x14ac:dyDescent="0.25">
      <c r="A426" s="21"/>
      <c r="B426" s="21"/>
    </row>
    <row r="427" spans="1:2" x14ac:dyDescent="0.25">
      <c r="A427" s="21"/>
      <c r="B427" s="21"/>
    </row>
    <row r="428" spans="1:2" x14ac:dyDescent="0.25">
      <c r="A428" s="21"/>
      <c r="B428" s="21"/>
    </row>
    <row r="429" spans="1:2" x14ac:dyDescent="0.25">
      <c r="A429" s="21"/>
      <c r="B429" s="21"/>
    </row>
    <row r="430" spans="1:2" x14ac:dyDescent="0.25">
      <c r="A430" s="21"/>
      <c r="B430" s="21"/>
    </row>
    <row r="431" spans="1:2" x14ac:dyDescent="0.25">
      <c r="A431" s="21"/>
      <c r="B431" s="21"/>
    </row>
    <row r="432" spans="1:2" x14ac:dyDescent="0.25">
      <c r="A432" s="21"/>
      <c r="B432" s="21"/>
    </row>
    <row r="433" spans="1:2" x14ac:dyDescent="0.25">
      <c r="A433" s="21"/>
      <c r="B433" s="21"/>
    </row>
    <row r="434" spans="1:2" x14ac:dyDescent="0.25">
      <c r="A434" s="21"/>
      <c r="B434" s="21"/>
    </row>
    <row r="435" spans="1:2" x14ac:dyDescent="0.25">
      <c r="A435" s="21"/>
      <c r="B435" s="21"/>
    </row>
    <row r="436" spans="1:2" x14ac:dyDescent="0.25">
      <c r="A436" s="21"/>
      <c r="B436" s="21"/>
    </row>
    <row r="437" spans="1:2" x14ac:dyDescent="0.25">
      <c r="A437" s="21"/>
      <c r="B437" s="21"/>
    </row>
    <row r="438" spans="1:2" x14ac:dyDescent="0.25">
      <c r="A438" s="21"/>
      <c r="B438" s="21"/>
    </row>
    <row r="439" spans="1:2" x14ac:dyDescent="0.25">
      <c r="A439" s="21"/>
      <c r="B439" s="21"/>
    </row>
    <row r="440" spans="1:2" x14ac:dyDescent="0.25">
      <c r="A440" s="21"/>
      <c r="B440" s="21"/>
    </row>
    <row r="441" spans="1:2" x14ac:dyDescent="0.25">
      <c r="A441" s="21"/>
      <c r="B441" s="21"/>
    </row>
    <row r="442" spans="1:2" x14ac:dyDescent="0.25">
      <c r="A442" s="21"/>
      <c r="B442" s="21"/>
    </row>
    <row r="443" spans="1:2" x14ac:dyDescent="0.25">
      <c r="A443" s="21"/>
      <c r="B443" s="21"/>
    </row>
    <row r="444" spans="1:2" x14ac:dyDescent="0.25">
      <c r="A444" s="21"/>
      <c r="B444" s="21"/>
    </row>
    <row r="445" spans="1:2" x14ac:dyDescent="0.25">
      <c r="A445" s="21"/>
      <c r="B445" s="21"/>
    </row>
    <row r="446" spans="1:2" x14ac:dyDescent="0.25">
      <c r="A446" s="21"/>
      <c r="B446" s="21"/>
    </row>
    <row r="447" spans="1:2" x14ac:dyDescent="0.25">
      <c r="A447" s="21"/>
      <c r="B447" s="21"/>
    </row>
    <row r="448" spans="1:2" x14ac:dyDescent="0.25">
      <c r="A448" s="21"/>
      <c r="B448" s="21"/>
    </row>
    <row r="449" spans="1:2" x14ac:dyDescent="0.25">
      <c r="A449" s="21"/>
      <c r="B449" s="21"/>
    </row>
    <row r="450" spans="1:2" x14ac:dyDescent="0.25">
      <c r="A450" s="21"/>
      <c r="B450" s="21"/>
    </row>
    <row r="451" spans="1:2" x14ac:dyDescent="0.25">
      <c r="A451" s="21"/>
      <c r="B451" s="21"/>
    </row>
    <row r="452" spans="1:2" x14ac:dyDescent="0.25">
      <c r="A452" s="21"/>
      <c r="B452" s="21"/>
    </row>
    <row r="453" spans="1:2" x14ac:dyDescent="0.25">
      <c r="A453" s="21"/>
      <c r="B453" s="21"/>
    </row>
    <row r="454" spans="1:2" x14ac:dyDescent="0.25">
      <c r="A454" s="21"/>
      <c r="B454" s="21"/>
    </row>
    <row r="455" spans="1:2" x14ac:dyDescent="0.25">
      <c r="A455" s="21"/>
      <c r="B455" s="21"/>
    </row>
    <row r="456" spans="1:2" x14ac:dyDescent="0.25">
      <c r="A456" s="21"/>
      <c r="B456" s="21"/>
    </row>
    <row r="457" spans="1:2" x14ac:dyDescent="0.25">
      <c r="A457" s="21"/>
      <c r="B457" s="21"/>
    </row>
    <row r="458" spans="1:2" x14ac:dyDescent="0.25">
      <c r="A458" s="21"/>
      <c r="B458" s="21"/>
    </row>
    <row r="459" spans="1:2" x14ac:dyDescent="0.25">
      <c r="A459" s="21"/>
      <c r="B459" s="21"/>
    </row>
    <row r="460" spans="1:2" x14ac:dyDescent="0.25">
      <c r="A460" s="21"/>
      <c r="B460" s="21"/>
    </row>
    <row r="461" spans="1:2" x14ac:dyDescent="0.25">
      <c r="A461" s="21"/>
      <c r="B461" s="21"/>
    </row>
    <row r="462" spans="1:2" x14ac:dyDescent="0.25">
      <c r="A462" s="21"/>
      <c r="B462" s="21"/>
    </row>
    <row r="463" spans="1:2" x14ac:dyDescent="0.25">
      <c r="A463" s="21"/>
      <c r="B463" s="21"/>
    </row>
    <row r="464" spans="1:2" x14ac:dyDescent="0.25">
      <c r="A464" s="21"/>
      <c r="B464" s="21"/>
    </row>
    <row r="465" spans="1:2" x14ac:dyDescent="0.25">
      <c r="A465" s="21"/>
      <c r="B465" s="21"/>
    </row>
    <row r="466" spans="1:2" x14ac:dyDescent="0.25">
      <c r="A466" s="21"/>
      <c r="B466" s="21"/>
    </row>
    <row r="467" spans="1:2" x14ac:dyDescent="0.25">
      <c r="A467" s="21"/>
      <c r="B467" s="21"/>
    </row>
    <row r="468" spans="1:2" x14ac:dyDescent="0.25">
      <c r="A468" s="21"/>
      <c r="B468" s="21"/>
    </row>
    <row r="469" spans="1:2" x14ac:dyDescent="0.25">
      <c r="A469" s="21"/>
      <c r="B469" s="21"/>
    </row>
    <row r="470" spans="1:2" x14ac:dyDescent="0.25">
      <c r="A470" s="21"/>
      <c r="B470" s="21"/>
    </row>
    <row r="471" spans="1:2" x14ac:dyDescent="0.25">
      <c r="A471" s="21"/>
      <c r="B471" s="21"/>
    </row>
    <row r="472" spans="1:2" x14ac:dyDescent="0.25">
      <c r="A472" s="21"/>
      <c r="B472" s="21"/>
    </row>
    <row r="473" spans="1:2" x14ac:dyDescent="0.25">
      <c r="A473" s="21"/>
      <c r="B473" s="21"/>
    </row>
    <row r="474" spans="1:2" x14ac:dyDescent="0.25">
      <c r="A474" s="21"/>
      <c r="B474" s="21"/>
    </row>
    <row r="475" spans="1:2" x14ac:dyDescent="0.25">
      <c r="A475" s="21"/>
      <c r="B475" s="21"/>
    </row>
    <row r="476" spans="1:2" x14ac:dyDescent="0.25">
      <c r="A476" s="21"/>
      <c r="B476" s="21"/>
    </row>
    <row r="477" spans="1:2" x14ac:dyDescent="0.25">
      <c r="A477" s="21"/>
      <c r="B477" s="21"/>
    </row>
    <row r="478" spans="1:2" x14ac:dyDescent="0.25">
      <c r="A478" s="21"/>
      <c r="B478" s="21"/>
    </row>
    <row r="479" spans="1:2" x14ac:dyDescent="0.25">
      <c r="A479" s="21"/>
      <c r="B479" s="21"/>
    </row>
    <row r="480" spans="1:2" x14ac:dyDescent="0.25">
      <c r="A480" s="21"/>
      <c r="B480" s="21"/>
    </row>
    <row r="481" spans="1:2" x14ac:dyDescent="0.25">
      <c r="A481" s="21"/>
      <c r="B481" s="21"/>
    </row>
    <row r="482" spans="1:2" x14ac:dyDescent="0.25">
      <c r="A482" s="21"/>
      <c r="B482" s="21"/>
    </row>
    <row r="483" spans="1:2" x14ac:dyDescent="0.25">
      <c r="A483" s="21"/>
      <c r="B483" s="21"/>
    </row>
    <row r="484" spans="1:2" x14ac:dyDescent="0.25">
      <c r="A484" s="21"/>
      <c r="B484" s="21"/>
    </row>
    <row r="485" spans="1:2" x14ac:dyDescent="0.25">
      <c r="A485" s="21"/>
      <c r="B485" s="21"/>
    </row>
    <row r="486" spans="1:2" x14ac:dyDescent="0.25">
      <c r="A486" s="21"/>
      <c r="B486" s="21"/>
    </row>
    <row r="487" spans="1:2" x14ac:dyDescent="0.25">
      <c r="A487" s="21"/>
      <c r="B487" s="21"/>
    </row>
    <row r="488" spans="1:2" x14ac:dyDescent="0.25">
      <c r="A488" s="21"/>
      <c r="B488" s="21"/>
    </row>
    <row r="489" spans="1:2" x14ac:dyDescent="0.25">
      <c r="A489" s="21"/>
      <c r="B489" s="21"/>
    </row>
    <row r="490" spans="1:2" x14ac:dyDescent="0.25">
      <c r="A490" s="21"/>
      <c r="B490" s="21"/>
    </row>
    <row r="491" spans="1:2" x14ac:dyDescent="0.25">
      <c r="A491" s="21"/>
      <c r="B491" s="21"/>
    </row>
    <row r="492" spans="1:2" x14ac:dyDescent="0.25">
      <c r="A492" s="21"/>
      <c r="B492" s="21"/>
    </row>
    <row r="493" spans="1:2" x14ac:dyDescent="0.25">
      <c r="A493" s="21"/>
      <c r="B493" s="21"/>
    </row>
    <row r="494" spans="1:2" x14ac:dyDescent="0.25">
      <c r="A494" s="21"/>
      <c r="B494" s="21"/>
    </row>
    <row r="495" spans="1:2" x14ac:dyDescent="0.25">
      <c r="A495" s="21"/>
      <c r="B495" s="21"/>
    </row>
    <row r="496" spans="1:2" x14ac:dyDescent="0.25">
      <c r="A496" s="21"/>
      <c r="B496" s="21"/>
    </row>
    <row r="497" spans="1:2" x14ac:dyDescent="0.25">
      <c r="A497" s="21"/>
      <c r="B497" s="21"/>
    </row>
    <row r="498" spans="1:2" x14ac:dyDescent="0.25">
      <c r="A498" s="21"/>
      <c r="B498" s="21"/>
    </row>
    <row r="499" spans="1:2" x14ac:dyDescent="0.25">
      <c r="A499" s="21"/>
      <c r="B499" s="21"/>
    </row>
    <row r="500" spans="1:2" x14ac:dyDescent="0.25">
      <c r="A500" s="21"/>
      <c r="B500" s="21"/>
    </row>
    <row r="501" spans="1:2" x14ac:dyDescent="0.25">
      <c r="A501" s="21"/>
      <c r="B501" s="21"/>
    </row>
    <row r="502" spans="1:2" x14ac:dyDescent="0.25">
      <c r="A502" s="21"/>
      <c r="B502" s="21"/>
    </row>
    <row r="503" spans="1:2" x14ac:dyDescent="0.25">
      <c r="A503" s="21"/>
      <c r="B503" s="21"/>
    </row>
    <row r="504" spans="1:2" x14ac:dyDescent="0.25">
      <c r="A504" s="21"/>
      <c r="B504" s="21"/>
    </row>
    <row r="505" spans="1:2" x14ac:dyDescent="0.25">
      <c r="A505" s="21"/>
      <c r="B505" s="21"/>
    </row>
    <row r="506" spans="1:2" x14ac:dyDescent="0.25">
      <c r="A506" s="21"/>
      <c r="B506" s="21"/>
    </row>
    <row r="507" spans="1:2" x14ac:dyDescent="0.25">
      <c r="A507" s="21"/>
      <c r="B507" s="21"/>
    </row>
    <row r="508" spans="1:2" x14ac:dyDescent="0.25">
      <c r="A508" s="21"/>
      <c r="B508" s="21"/>
    </row>
    <row r="509" spans="1:2" x14ac:dyDescent="0.25">
      <c r="A509" s="21"/>
      <c r="B509" s="21"/>
    </row>
    <row r="510" spans="1:2" x14ac:dyDescent="0.25">
      <c r="A510" s="21"/>
      <c r="B510" s="21"/>
    </row>
    <row r="511" spans="1:2" x14ac:dyDescent="0.25">
      <c r="A511" s="21"/>
      <c r="B511" s="21"/>
    </row>
    <row r="512" spans="1:2" x14ac:dyDescent="0.25">
      <c r="A512" s="21"/>
      <c r="B512" s="21"/>
    </row>
    <row r="513" spans="1:2" x14ac:dyDescent="0.25">
      <c r="A513" s="21"/>
      <c r="B513" s="21"/>
    </row>
    <row r="514" spans="1:2" x14ac:dyDescent="0.25">
      <c r="A514" s="21"/>
      <c r="B514" s="21"/>
    </row>
    <row r="515" spans="1:2" x14ac:dyDescent="0.25">
      <c r="A515" s="21"/>
      <c r="B515" s="21"/>
    </row>
    <row r="516" spans="1:2" x14ac:dyDescent="0.25">
      <c r="A516" s="21"/>
      <c r="B516" s="21"/>
    </row>
    <row r="517" spans="1:2" x14ac:dyDescent="0.25">
      <c r="A517" s="21"/>
      <c r="B517" s="21"/>
    </row>
    <row r="518" spans="1:2" x14ac:dyDescent="0.25">
      <c r="A518" s="21"/>
      <c r="B518" s="21"/>
    </row>
    <row r="519" spans="1:2" x14ac:dyDescent="0.25">
      <c r="A519" s="21"/>
      <c r="B519" s="21"/>
    </row>
    <row r="520" spans="1:2" x14ac:dyDescent="0.25">
      <c r="A520" s="21"/>
      <c r="B520" s="21"/>
    </row>
    <row r="521" spans="1:2" x14ac:dyDescent="0.25">
      <c r="A521" s="21"/>
      <c r="B521" s="21"/>
    </row>
    <row r="522" spans="1:2" x14ac:dyDescent="0.25">
      <c r="A522" s="21"/>
      <c r="B522" s="21"/>
    </row>
    <row r="523" spans="1:2" x14ac:dyDescent="0.25">
      <c r="A523" s="21"/>
      <c r="B523" s="21"/>
    </row>
    <row r="524" spans="1:2" x14ac:dyDescent="0.25">
      <c r="A524" s="21"/>
      <c r="B524" s="21"/>
    </row>
    <row r="525" spans="1:2" x14ac:dyDescent="0.25">
      <c r="A525" s="21"/>
      <c r="B525" s="21"/>
    </row>
    <row r="526" spans="1:2" x14ac:dyDescent="0.25">
      <c r="A526" s="21"/>
      <c r="B526" s="21"/>
    </row>
    <row r="527" spans="1:2" x14ac:dyDescent="0.25">
      <c r="A527" s="21"/>
      <c r="B527" s="21"/>
    </row>
    <row r="528" spans="1:2" x14ac:dyDescent="0.25">
      <c r="A528" s="21"/>
      <c r="B528" s="21"/>
    </row>
    <row r="529" spans="1:2" x14ac:dyDescent="0.25">
      <c r="A529" s="21"/>
      <c r="B529" s="21"/>
    </row>
    <row r="530" spans="1:2" x14ac:dyDescent="0.25">
      <c r="A530" s="21"/>
      <c r="B530" s="21"/>
    </row>
    <row r="531" spans="1:2" x14ac:dyDescent="0.25">
      <c r="A531" s="21"/>
      <c r="B531" s="21"/>
    </row>
    <row r="532" spans="1:2" x14ac:dyDescent="0.25">
      <c r="A532" s="21"/>
      <c r="B532" s="21"/>
    </row>
    <row r="533" spans="1:2" x14ac:dyDescent="0.25">
      <c r="A533" s="21"/>
      <c r="B533" s="21"/>
    </row>
    <row r="534" spans="1:2" x14ac:dyDescent="0.25">
      <c r="A534" s="21"/>
      <c r="B534" s="21"/>
    </row>
    <row r="535" spans="1:2" x14ac:dyDescent="0.25">
      <c r="A535" s="21"/>
      <c r="B535" s="21"/>
    </row>
    <row r="536" spans="1:2" x14ac:dyDescent="0.25">
      <c r="A536" s="21"/>
      <c r="B536" s="21"/>
    </row>
    <row r="537" spans="1:2" x14ac:dyDescent="0.25">
      <c r="A537" s="21"/>
      <c r="B537" s="21"/>
    </row>
    <row r="538" spans="1:2" x14ac:dyDescent="0.25">
      <c r="A538" s="21"/>
      <c r="B538" s="21"/>
    </row>
    <row r="539" spans="1:2" x14ac:dyDescent="0.25">
      <c r="A539" s="21"/>
      <c r="B539" s="21"/>
    </row>
    <row r="540" spans="1:2" x14ac:dyDescent="0.25">
      <c r="A540" s="21"/>
      <c r="B540" s="21"/>
    </row>
    <row r="541" spans="1:2" x14ac:dyDescent="0.25">
      <c r="A541" s="21"/>
      <c r="B541" s="21"/>
    </row>
    <row r="542" spans="1:2" x14ac:dyDescent="0.25">
      <c r="A542" s="21"/>
      <c r="B542" s="21"/>
    </row>
    <row r="543" spans="1:2" x14ac:dyDescent="0.25">
      <c r="A543" s="21"/>
      <c r="B543" s="21"/>
    </row>
    <row r="544" spans="1:2" x14ac:dyDescent="0.25">
      <c r="A544" s="21"/>
      <c r="B544" s="21"/>
    </row>
    <row r="545" spans="1:2" x14ac:dyDescent="0.25">
      <c r="A545" s="21"/>
      <c r="B545" s="21"/>
    </row>
    <row r="546" spans="1:2" x14ac:dyDescent="0.25">
      <c r="A546" s="21"/>
      <c r="B546" s="21"/>
    </row>
    <row r="547" spans="1:2" x14ac:dyDescent="0.25">
      <c r="A547" s="21"/>
      <c r="B547" s="21"/>
    </row>
    <row r="548" spans="1:2" x14ac:dyDescent="0.25">
      <c r="A548" s="21"/>
      <c r="B548" s="21"/>
    </row>
    <row r="549" spans="1:2" x14ac:dyDescent="0.25">
      <c r="A549" s="21"/>
      <c r="B549" s="21"/>
    </row>
    <row r="550" spans="1:2" x14ac:dyDescent="0.25">
      <c r="A550" s="21"/>
      <c r="B550" s="21"/>
    </row>
    <row r="551" spans="1:2" x14ac:dyDescent="0.25">
      <c r="A551" s="21"/>
      <c r="B551" s="21"/>
    </row>
    <row r="552" spans="1:2" x14ac:dyDescent="0.25">
      <c r="A552" s="21"/>
      <c r="B552" s="21"/>
    </row>
    <row r="553" spans="1:2" x14ac:dyDescent="0.25">
      <c r="A553" s="21"/>
      <c r="B553" s="21"/>
    </row>
    <row r="554" spans="1:2" x14ac:dyDescent="0.25">
      <c r="A554" s="21"/>
      <c r="B554" s="21"/>
    </row>
    <row r="555" spans="1:2" x14ac:dyDescent="0.25">
      <c r="A555" s="21"/>
      <c r="B555" s="21"/>
    </row>
    <row r="556" spans="1:2" x14ac:dyDescent="0.25">
      <c r="A556" s="21"/>
      <c r="B556" s="21"/>
    </row>
    <row r="557" spans="1:2" x14ac:dyDescent="0.25">
      <c r="A557" s="21"/>
      <c r="B557" s="21"/>
    </row>
    <row r="558" spans="1:2" x14ac:dyDescent="0.25">
      <c r="A558" s="21"/>
      <c r="B558" s="21"/>
    </row>
    <row r="559" spans="1:2" x14ac:dyDescent="0.25">
      <c r="A559" s="21"/>
      <c r="B559" s="21"/>
    </row>
    <row r="560" spans="1:2" x14ac:dyDescent="0.25">
      <c r="A560" s="21"/>
      <c r="B560" s="21"/>
    </row>
    <row r="561" spans="1:2" x14ac:dyDescent="0.25">
      <c r="A561" s="21"/>
      <c r="B561" s="21"/>
    </row>
    <row r="562" spans="1:2" x14ac:dyDescent="0.25">
      <c r="A562" s="21"/>
      <c r="B562" s="21"/>
    </row>
    <row r="563" spans="1:2" x14ac:dyDescent="0.25">
      <c r="A563" s="21"/>
      <c r="B563" s="21"/>
    </row>
    <row r="564" spans="1:2" x14ac:dyDescent="0.25">
      <c r="A564" s="21"/>
      <c r="B564" s="21"/>
    </row>
    <row r="565" spans="1:2" x14ac:dyDescent="0.25">
      <c r="A565" s="21"/>
      <c r="B565" s="21"/>
    </row>
    <row r="566" spans="1:2" x14ac:dyDescent="0.25">
      <c r="A566" s="21"/>
      <c r="B566" s="21"/>
    </row>
    <row r="567" spans="1:2" x14ac:dyDescent="0.25">
      <c r="A567" s="21"/>
      <c r="B567" s="21"/>
    </row>
    <row r="568" spans="1:2" x14ac:dyDescent="0.25">
      <c r="A568" s="21"/>
      <c r="B568" s="21"/>
    </row>
    <row r="569" spans="1:2" x14ac:dyDescent="0.25">
      <c r="A569" s="21"/>
      <c r="B569" s="21"/>
    </row>
    <row r="570" spans="1:2" x14ac:dyDescent="0.25">
      <c r="A570" s="21"/>
      <c r="B570" s="21"/>
    </row>
    <row r="571" spans="1:2" x14ac:dyDescent="0.25">
      <c r="A571" s="21"/>
      <c r="B571" s="21"/>
    </row>
    <row r="572" spans="1:2" x14ac:dyDescent="0.25">
      <c r="A572" s="21"/>
      <c r="B572" s="21"/>
    </row>
    <row r="573" spans="1:2" x14ac:dyDescent="0.25">
      <c r="A573" s="21"/>
      <c r="B573" s="21"/>
    </row>
    <row r="574" spans="1:2" x14ac:dyDescent="0.25">
      <c r="A574" s="21"/>
      <c r="B574" s="21"/>
    </row>
    <row r="575" spans="1:2" x14ac:dyDescent="0.25">
      <c r="A575" s="21"/>
      <c r="B575" s="21"/>
    </row>
    <row r="576" spans="1:2" x14ac:dyDescent="0.25">
      <c r="A576" s="21"/>
      <c r="B576" s="21"/>
    </row>
    <row r="577" spans="1:2" x14ac:dyDescent="0.25">
      <c r="A577" s="21"/>
      <c r="B577" s="21"/>
    </row>
    <row r="578" spans="1:2" x14ac:dyDescent="0.25">
      <c r="A578" s="21"/>
      <c r="B578" s="21"/>
    </row>
    <row r="579" spans="1:2" x14ac:dyDescent="0.25">
      <c r="A579" s="21"/>
      <c r="B579" s="21"/>
    </row>
    <row r="580" spans="1:2" x14ac:dyDescent="0.25">
      <c r="A580" s="21"/>
      <c r="B580" s="21"/>
    </row>
    <row r="581" spans="1:2" x14ac:dyDescent="0.25">
      <c r="A581" s="21"/>
      <c r="B581" s="21"/>
    </row>
    <row r="582" spans="1:2" x14ac:dyDescent="0.25">
      <c r="A582" s="21"/>
      <c r="B582" s="21"/>
    </row>
    <row r="583" spans="1:2" x14ac:dyDescent="0.25">
      <c r="A583" s="21"/>
      <c r="B583" s="21"/>
    </row>
    <row r="584" spans="1:2" x14ac:dyDescent="0.25">
      <c r="A584" s="21"/>
      <c r="B584" s="21"/>
    </row>
    <row r="585" spans="1:2" x14ac:dyDescent="0.25">
      <c r="A585" s="21"/>
      <c r="B585" s="21"/>
    </row>
    <row r="586" spans="1:2" x14ac:dyDescent="0.25">
      <c r="A586" s="21"/>
      <c r="B586" s="21"/>
    </row>
    <row r="587" spans="1:2" x14ac:dyDescent="0.25">
      <c r="A587" s="21"/>
      <c r="B587" s="21"/>
    </row>
    <row r="588" spans="1:2" x14ac:dyDescent="0.25">
      <c r="A588" s="21"/>
      <c r="B588" s="21"/>
    </row>
    <row r="589" spans="1:2" x14ac:dyDescent="0.25">
      <c r="A589" s="21"/>
      <c r="B589" s="21"/>
    </row>
    <row r="590" spans="1:2" x14ac:dyDescent="0.25">
      <c r="A590" s="21"/>
      <c r="B590" s="21"/>
    </row>
    <row r="591" spans="1:2" x14ac:dyDescent="0.25">
      <c r="A591" s="21"/>
      <c r="B591" s="21"/>
    </row>
    <row r="592" spans="1:2" x14ac:dyDescent="0.25">
      <c r="A592" s="21"/>
      <c r="B592" s="21"/>
    </row>
    <row r="593" spans="1:2" x14ac:dyDescent="0.25">
      <c r="A593" s="21"/>
      <c r="B593" s="21"/>
    </row>
    <row r="594" spans="1:2" x14ac:dyDescent="0.25">
      <c r="A594" s="21"/>
      <c r="B594" s="21"/>
    </row>
    <row r="595" spans="1:2" x14ac:dyDescent="0.25">
      <c r="A595" s="21"/>
      <c r="B595" s="21"/>
    </row>
    <row r="596" spans="1:2" x14ac:dyDescent="0.25">
      <c r="A596" s="21"/>
      <c r="B596" s="21"/>
    </row>
    <row r="597" spans="1:2" x14ac:dyDescent="0.25">
      <c r="A597" s="21"/>
      <c r="B597" s="21"/>
    </row>
    <row r="598" spans="1:2" x14ac:dyDescent="0.25">
      <c r="A598" s="21"/>
      <c r="B598" s="21"/>
    </row>
    <row r="599" spans="1:2" x14ac:dyDescent="0.25">
      <c r="A599" s="21"/>
      <c r="B599" s="21"/>
    </row>
    <row r="600" spans="1:2" x14ac:dyDescent="0.25">
      <c r="A600" s="21"/>
      <c r="B600" s="21"/>
    </row>
    <row r="601" spans="1:2" x14ac:dyDescent="0.25">
      <c r="A601" s="21"/>
      <c r="B601" s="21"/>
    </row>
    <row r="602" spans="1:2" x14ac:dyDescent="0.25">
      <c r="A602" s="21"/>
      <c r="B602" s="21"/>
    </row>
    <row r="603" spans="1:2" x14ac:dyDescent="0.25">
      <c r="A603" s="21"/>
      <c r="B603" s="21"/>
    </row>
    <row r="604" spans="1:2" x14ac:dyDescent="0.25">
      <c r="A604" s="21"/>
      <c r="B604" s="21"/>
    </row>
    <row r="605" spans="1:2" x14ac:dyDescent="0.25">
      <c r="A605" s="21"/>
      <c r="B605" s="21"/>
    </row>
    <row r="606" spans="1:2" x14ac:dyDescent="0.25">
      <c r="A606" s="21"/>
      <c r="B606" s="21"/>
    </row>
    <row r="607" spans="1:2" x14ac:dyDescent="0.25">
      <c r="A607" s="21"/>
      <c r="B607" s="21"/>
    </row>
    <row r="608" spans="1:2" x14ac:dyDescent="0.25">
      <c r="A608" s="21"/>
      <c r="B608" s="21"/>
    </row>
    <row r="609" spans="1:2" x14ac:dyDescent="0.25">
      <c r="A609" s="21"/>
      <c r="B609" s="21"/>
    </row>
    <row r="610" spans="1:2" x14ac:dyDescent="0.25">
      <c r="A610" s="21"/>
      <c r="B610" s="21"/>
    </row>
    <row r="611" spans="1:2" x14ac:dyDescent="0.25">
      <c r="A611" s="21"/>
      <c r="B611" s="21"/>
    </row>
    <row r="612" spans="1:2" x14ac:dyDescent="0.25">
      <c r="A612" s="21"/>
      <c r="B612" s="21"/>
    </row>
    <row r="613" spans="1:2" x14ac:dyDescent="0.25">
      <c r="A613" s="21"/>
      <c r="B613" s="21"/>
    </row>
    <row r="614" spans="1:2" x14ac:dyDescent="0.25">
      <c r="A614" s="21"/>
      <c r="B614" s="21"/>
    </row>
    <row r="615" spans="1:2" x14ac:dyDescent="0.25">
      <c r="A615" s="21"/>
      <c r="B615" s="21"/>
    </row>
    <row r="616" spans="1:2" x14ac:dyDescent="0.25">
      <c r="A616" s="21"/>
      <c r="B616" s="21"/>
    </row>
    <row r="617" spans="1:2" x14ac:dyDescent="0.25">
      <c r="A617" s="21"/>
      <c r="B617" s="21"/>
    </row>
    <row r="618" spans="1:2" x14ac:dyDescent="0.25">
      <c r="A618" s="21"/>
      <c r="B618" s="21"/>
    </row>
    <row r="619" spans="1:2" x14ac:dyDescent="0.25">
      <c r="A619" s="21"/>
      <c r="B619" s="21"/>
    </row>
    <row r="620" spans="1:2" x14ac:dyDescent="0.25">
      <c r="A620" s="21"/>
      <c r="B620" s="21"/>
    </row>
    <row r="621" spans="1:2" x14ac:dyDescent="0.25">
      <c r="A621" s="21"/>
      <c r="B621" s="21"/>
    </row>
    <row r="622" spans="1:2" x14ac:dyDescent="0.25">
      <c r="A622" s="21"/>
      <c r="B622" s="21"/>
    </row>
    <row r="623" spans="1:2" x14ac:dyDescent="0.25">
      <c r="A623" s="21"/>
      <c r="B623" s="21"/>
    </row>
    <row r="624" spans="1:2" x14ac:dyDescent="0.25">
      <c r="A624" s="21"/>
      <c r="B624" s="21"/>
    </row>
    <row r="625" spans="1:2" x14ac:dyDescent="0.25">
      <c r="A625" s="21"/>
      <c r="B625" s="21"/>
    </row>
    <row r="626" spans="1:2" x14ac:dyDescent="0.25">
      <c r="A626" s="21"/>
      <c r="B626" s="21"/>
    </row>
    <row r="627" spans="1:2" x14ac:dyDescent="0.25">
      <c r="A627" s="21"/>
      <c r="B627" s="21"/>
    </row>
    <row r="628" spans="1:2" x14ac:dyDescent="0.25">
      <c r="A628" s="21"/>
      <c r="B628" s="21"/>
    </row>
    <row r="629" spans="1:2" x14ac:dyDescent="0.25">
      <c r="A629" s="21"/>
      <c r="B629" s="21"/>
    </row>
    <row r="630" spans="1:2" x14ac:dyDescent="0.25">
      <c r="A630" s="21"/>
      <c r="B630" s="21"/>
    </row>
    <row r="631" spans="1:2" x14ac:dyDescent="0.25">
      <c r="A631" s="21"/>
      <c r="B631" s="21"/>
    </row>
    <row r="632" spans="1:2" x14ac:dyDescent="0.25">
      <c r="A632" s="21"/>
      <c r="B632" s="21"/>
    </row>
    <row r="633" spans="1:2" x14ac:dyDescent="0.25">
      <c r="A633" s="21"/>
      <c r="B633" s="21"/>
    </row>
    <row r="634" spans="1:2" x14ac:dyDescent="0.25">
      <c r="A634" s="21"/>
      <c r="B634" s="21"/>
    </row>
    <row r="635" spans="1:2" x14ac:dyDescent="0.25">
      <c r="A635" s="21"/>
      <c r="B635" s="21"/>
    </row>
    <row r="636" spans="1:2" x14ac:dyDescent="0.25">
      <c r="A636" s="21"/>
      <c r="B636" s="21"/>
    </row>
    <row r="637" spans="1:2" x14ac:dyDescent="0.25">
      <c r="A637" s="21"/>
      <c r="B637" s="21"/>
    </row>
    <row r="638" spans="1:2" x14ac:dyDescent="0.25">
      <c r="A638" s="21"/>
      <c r="B638" s="21"/>
    </row>
    <row r="639" spans="1:2" x14ac:dyDescent="0.25">
      <c r="A639" s="21"/>
      <c r="B639" s="21"/>
    </row>
    <row r="640" spans="1:2" x14ac:dyDescent="0.25">
      <c r="A640" s="21"/>
      <c r="B640" s="21"/>
    </row>
    <row r="641" spans="1:2" x14ac:dyDescent="0.25">
      <c r="A641" s="21"/>
      <c r="B641" s="21"/>
    </row>
    <row r="642" spans="1:2" x14ac:dyDescent="0.25">
      <c r="A642" s="21"/>
      <c r="B642" s="21"/>
    </row>
    <row r="643" spans="1:2" x14ac:dyDescent="0.25">
      <c r="A643" s="21"/>
      <c r="B643" s="21"/>
    </row>
    <row r="644" spans="1:2" x14ac:dyDescent="0.25">
      <c r="A644" s="21"/>
      <c r="B644" s="21"/>
    </row>
    <row r="645" spans="1:2" x14ac:dyDescent="0.25">
      <c r="A645" s="21"/>
      <c r="B645" s="21"/>
    </row>
    <row r="646" spans="1:2" x14ac:dyDescent="0.25">
      <c r="A646" s="21"/>
      <c r="B646" s="21"/>
    </row>
    <row r="647" spans="1:2" x14ac:dyDescent="0.25">
      <c r="A647" s="21"/>
      <c r="B647" s="21"/>
    </row>
    <row r="648" spans="1:2" x14ac:dyDescent="0.25">
      <c r="A648" s="21"/>
      <c r="B648" s="21"/>
    </row>
    <row r="649" spans="1:2" x14ac:dyDescent="0.25">
      <c r="A649" s="21"/>
      <c r="B649" s="21"/>
    </row>
    <row r="650" spans="1:2" x14ac:dyDescent="0.25">
      <c r="A650" s="21"/>
      <c r="B650" s="21"/>
    </row>
    <row r="651" spans="1:2" x14ac:dyDescent="0.25">
      <c r="A651" s="21"/>
      <c r="B651" s="21"/>
    </row>
    <row r="652" spans="1:2" x14ac:dyDescent="0.25">
      <c r="A652" s="21"/>
      <c r="B652" s="21"/>
    </row>
    <row r="653" spans="1:2" x14ac:dyDescent="0.25">
      <c r="A653" s="21"/>
      <c r="B653" s="21"/>
    </row>
    <row r="654" spans="1:2" x14ac:dyDescent="0.25">
      <c r="A654" s="21"/>
      <c r="B654" s="21"/>
    </row>
    <row r="655" spans="1:2" x14ac:dyDescent="0.25">
      <c r="A655" s="21"/>
      <c r="B655" s="21"/>
    </row>
    <row r="656" spans="1:2" x14ac:dyDescent="0.25">
      <c r="A656" s="21"/>
      <c r="B656" s="21"/>
    </row>
    <row r="657" spans="1:2" x14ac:dyDescent="0.25">
      <c r="A657" s="21"/>
      <c r="B657" s="21"/>
    </row>
    <row r="658" spans="1:2" x14ac:dyDescent="0.25">
      <c r="A658" s="21"/>
      <c r="B658" s="21"/>
    </row>
    <row r="659" spans="1:2" x14ac:dyDescent="0.25">
      <c r="A659" s="21"/>
      <c r="B659" s="21"/>
    </row>
    <row r="660" spans="1:2" x14ac:dyDescent="0.25">
      <c r="A660" s="21"/>
      <c r="B660" s="21"/>
    </row>
    <row r="661" spans="1:2" x14ac:dyDescent="0.25">
      <c r="A661" s="21"/>
      <c r="B661" s="21"/>
    </row>
    <row r="662" spans="1:2" x14ac:dyDescent="0.25">
      <c r="A662" s="21"/>
      <c r="B662" s="21"/>
    </row>
    <row r="663" spans="1:2" x14ac:dyDescent="0.25">
      <c r="A663" s="21"/>
      <c r="B663" s="21"/>
    </row>
    <row r="664" spans="1:2" x14ac:dyDescent="0.25">
      <c r="A664" s="21"/>
      <c r="B664" s="21"/>
    </row>
    <row r="665" spans="1:2" x14ac:dyDescent="0.25">
      <c r="A665" s="21"/>
      <c r="B665" s="21"/>
    </row>
    <row r="666" spans="1:2" x14ac:dyDescent="0.25">
      <c r="A666" s="21"/>
      <c r="B666" s="21"/>
    </row>
    <row r="667" spans="1:2" x14ac:dyDescent="0.25">
      <c r="A667" s="21"/>
      <c r="B667" s="21"/>
    </row>
    <row r="668" spans="1:2" x14ac:dyDescent="0.25">
      <c r="A668" s="21"/>
      <c r="B668" s="21"/>
    </row>
    <row r="669" spans="1:2" x14ac:dyDescent="0.25">
      <c r="A669" s="21"/>
      <c r="B669" s="21"/>
    </row>
    <row r="670" spans="1:2" x14ac:dyDescent="0.25">
      <c r="A670" s="21"/>
      <c r="B670" s="21"/>
    </row>
    <row r="671" spans="1:2" x14ac:dyDescent="0.25">
      <c r="A671" s="21"/>
      <c r="B671" s="21"/>
    </row>
    <row r="672" spans="1:2" x14ac:dyDescent="0.25">
      <c r="A672" s="21"/>
      <c r="B672" s="21"/>
    </row>
    <row r="673" spans="1:2" x14ac:dyDescent="0.25">
      <c r="A673" s="21"/>
      <c r="B673" s="21"/>
    </row>
    <row r="674" spans="1:2" x14ac:dyDescent="0.25">
      <c r="A674" s="21"/>
      <c r="B674" s="21"/>
    </row>
    <row r="675" spans="1:2" x14ac:dyDescent="0.25">
      <c r="A675" s="21"/>
      <c r="B675" s="21"/>
    </row>
    <row r="676" spans="1:2" x14ac:dyDescent="0.25">
      <c r="A676" s="21"/>
      <c r="B676" s="21"/>
    </row>
    <row r="677" spans="1:2" x14ac:dyDescent="0.25">
      <c r="A677" s="21"/>
      <c r="B677" s="21"/>
    </row>
    <row r="678" spans="1:2" x14ac:dyDescent="0.25">
      <c r="A678" s="21"/>
      <c r="B678" s="21"/>
    </row>
    <row r="679" spans="1:2" x14ac:dyDescent="0.25">
      <c r="A679" s="21"/>
      <c r="B679" s="21"/>
    </row>
    <row r="680" spans="1:2" x14ac:dyDescent="0.25">
      <c r="A680" s="21"/>
      <c r="B680" s="21"/>
    </row>
    <row r="681" spans="1:2" x14ac:dyDescent="0.25">
      <c r="A681" s="21"/>
      <c r="B681" s="21"/>
    </row>
    <row r="682" spans="1:2" x14ac:dyDescent="0.25">
      <c r="A682" s="21"/>
      <c r="B682" s="21"/>
    </row>
    <row r="683" spans="1:2" x14ac:dyDescent="0.25">
      <c r="A683" s="21"/>
      <c r="B683" s="21"/>
    </row>
    <row r="684" spans="1:2" x14ac:dyDescent="0.25">
      <c r="A684" s="21"/>
      <c r="B684" s="21"/>
    </row>
    <row r="685" spans="1:2" x14ac:dyDescent="0.25">
      <c r="A685" s="21"/>
      <c r="B685" s="21"/>
    </row>
    <row r="686" spans="1:2" x14ac:dyDescent="0.25">
      <c r="A686" s="21"/>
      <c r="B686" s="21"/>
    </row>
    <row r="687" spans="1:2" x14ac:dyDescent="0.25">
      <c r="A687" s="21"/>
      <c r="B687" s="21"/>
    </row>
    <row r="688" spans="1:2" x14ac:dyDescent="0.25">
      <c r="A688" s="21"/>
      <c r="B688" s="21"/>
    </row>
    <row r="689" spans="1:2" x14ac:dyDescent="0.25">
      <c r="A689" s="21"/>
      <c r="B689" s="21"/>
    </row>
    <row r="690" spans="1:2" x14ac:dyDescent="0.25">
      <c r="A690" s="21"/>
      <c r="B690" s="21"/>
    </row>
    <row r="691" spans="1:2" x14ac:dyDescent="0.25">
      <c r="A691" s="21"/>
      <c r="B691" s="21"/>
    </row>
    <row r="692" spans="1:2" x14ac:dyDescent="0.25">
      <c r="A692" s="21"/>
      <c r="B692" s="21"/>
    </row>
    <row r="693" spans="1:2" x14ac:dyDescent="0.25">
      <c r="A693" s="21"/>
      <c r="B693" s="21"/>
    </row>
    <row r="694" spans="1:2" x14ac:dyDescent="0.25">
      <c r="A694" s="21"/>
      <c r="B694" s="21"/>
    </row>
    <row r="695" spans="1:2" x14ac:dyDescent="0.25">
      <c r="A695" s="21"/>
      <c r="B695" s="21"/>
    </row>
    <row r="696" spans="1:2" x14ac:dyDescent="0.25">
      <c r="A696" s="21"/>
      <c r="B696" s="21"/>
    </row>
    <row r="697" spans="1:2" x14ac:dyDescent="0.25">
      <c r="A697" s="21"/>
      <c r="B697" s="21"/>
    </row>
    <row r="698" spans="1:2" x14ac:dyDescent="0.25">
      <c r="A698" s="21"/>
      <c r="B698" s="21"/>
    </row>
    <row r="699" spans="1:2" x14ac:dyDescent="0.25">
      <c r="A699" s="21"/>
      <c r="B699" s="21"/>
    </row>
    <row r="700" spans="1:2" x14ac:dyDescent="0.25">
      <c r="A700" s="21"/>
      <c r="B700" s="21"/>
    </row>
    <row r="701" spans="1:2" x14ac:dyDescent="0.25">
      <c r="A701" s="21"/>
      <c r="B701" s="21"/>
    </row>
    <row r="702" spans="1:2" x14ac:dyDescent="0.25">
      <c r="A702" s="21"/>
      <c r="B702" s="21"/>
    </row>
    <row r="703" spans="1:2" x14ac:dyDescent="0.25">
      <c r="A703" s="21"/>
      <c r="B703" s="21"/>
    </row>
    <row r="704" spans="1:2" x14ac:dyDescent="0.25">
      <c r="A704" s="21"/>
      <c r="B704" s="21"/>
    </row>
    <row r="705" spans="1:2" x14ac:dyDescent="0.25">
      <c r="A705" s="21"/>
      <c r="B705" s="21"/>
    </row>
    <row r="706" spans="1:2" x14ac:dyDescent="0.25">
      <c r="A706" s="21"/>
      <c r="B706" s="21"/>
    </row>
    <row r="707" spans="1:2" x14ac:dyDescent="0.25">
      <c r="A707" s="21"/>
      <c r="B707" s="21"/>
    </row>
    <row r="708" spans="1:2" x14ac:dyDescent="0.25">
      <c r="A708" s="21"/>
      <c r="B708" s="21"/>
    </row>
    <row r="709" spans="1:2" x14ac:dyDescent="0.25">
      <c r="A709" s="21"/>
      <c r="B709" s="21"/>
    </row>
    <row r="710" spans="1:2" x14ac:dyDescent="0.25">
      <c r="A710" s="21"/>
      <c r="B710" s="21"/>
    </row>
    <row r="711" spans="1:2" x14ac:dyDescent="0.25">
      <c r="A711" s="21"/>
      <c r="B711" s="21"/>
    </row>
    <row r="712" spans="1:2" x14ac:dyDescent="0.25">
      <c r="A712" s="21"/>
      <c r="B712" s="21"/>
    </row>
    <row r="713" spans="1:2" x14ac:dyDescent="0.25">
      <c r="A713" s="21"/>
      <c r="B713" s="21"/>
    </row>
    <row r="714" spans="1:2" x14ac:dyDescent="0.25">
      <c r="A714" s="21"/>
      <c r="B714" s="21"/>
    </row>
    <row r="715" spans="1:2" x14ac:dyDescent="0.25">
      <c r="A715" s="21"/>
      <c r="B715" s="21"/>
    </row>
    <row r="716" spans="1:2" x14ac:dyDescent="0.25">
      <c r="A716" s="21"/>
      <c r="B716" s="21"/>
    </row>
    <row r="717" spans="1:2" x14ac:dyDescent="0.25">
      <c r="A717" s="21"/>
      <c r="B717" s="21"/>
    </row>
    <row r="718" spans="1:2" x14ac:dyDescent="0.25">
      <c r="A718" s="21"/>
      <c r="B718" s="21"/>
    </row>
    <row r="719" spans="1:2" x14ac:dyDescent="0.25">
      <c r="A719" s="21"/>
      <c r="B719" s="21"/>
    </row>
    <row r="720" spans="1:2" x14ac:dyDescent="0.25">
      <c r="A720" s="21"/>
      <c r="B720" s="21"/>
    </row>
    <row r="721" spans="1:2" x14ac:dyDescent="0.25">
      <c r="A721" s="21"/>
      <c r="B721" s="21"/>
    </row>
    <row r="722" spans="1:2" x14ac:dyDescent="0.25">
      <c r="A722" s="21"/>
      <c r="B722" s="21"/>
    </row>
    <row r="723" spans="1:2" x14ac:dyDescent="0.25">
      <c r="A723" s="21"/>
      <c r="B723" s="21"/>
    </row>
    <row r="724" spans="1:2" x14ac:dyDescent="0.25">
      <c r="A724" s="21"/>
      <c r="B724" s="21"/>
    </row>
    <row r="725" spans="1:2" x14ac:dyDescent="0.25">
      <c r="A725" s="21"/>
      <c r="B725" s="21"/>
    </row>
    <row r="726" spans="1:2" x14ac:dyDescent="0.25">
      <c r="A726" s="21"/>
      <c r="B726" s="21"/>
    </row>
    <row r="727" spans="1:2" x14ac:dyDescent="0.25">
      <c r="A727" s="21"/>
      <c r="B727" s="21"/>
    </row>
    <row r="728" spans="1:2" x14ac:dyDescent="0.25">
      <c r="A728" s="21"/>
      <c r="B728" s="21"/>
    </row>
    <row r="729" spans="1:2" x14ac:dyDescent="0.25">
      <c r="A729" s="21"/>
      <c r="B729" s="21"/>
    </row>
    <row r="730" spans="1:2" x14ac:dyDescent="0.25">
      <c r="A730" s="21"/>
      <c r="B730" s="21"/>
    </row>
    <row r="731" spans="1:2" x14ac:dyDescent="0.25">
      <c r="A731" s="21"/>
      <c r="B731" s="21"/>
    </row>
    <row r="732" spans="1:2" x14ac:dyDescent="0.25">
      <c r="A732" s="21"/>
      <c r="B732" s="21"/>
    </row>
    <row r="733" spans="1:2" x14ac:dyDescent="0.25">
      <c r="A733" s="21"/>
      <c r="B733" s="21"/>
    </row>
    <row r="734" spans="1:2" x14ac:dyDescent="0.25">
      <c r="A734" s="21"/>
      <c r="B734" s="21"/>
    </row>
    <row r="735" spans="1:2" x14ac:dyDescent="0.25">
      <c r="A735" s="21"/>
      <c r="B735" s="21"/>
    </row>
    <row r="736" spans="1:2" x14ac:dyDescent="0.25">
      <c r="A736" s="21"/>
      <c r="B736" s="21"/>
    </row>
    <row r="737" spans="1:2" x14ac:dyDescent="0.25">
      <c r="A737" s="21"/>
      <c r="B737" s="21"/>
    </row>
    <row r="738" spans="1:2" x14ac:dyDescent="0.25">
      <c r="A738" s="21"/>
      <c r="B738" s="21"/>
    </row>
    <row r="739" spans="1:2" x14ac:dyDescent="0.25">
      <c r="A739" s="21"/>
      <c r="B739" s="21"/>
    </row>
    <row r="740" spans="1:2" x14ac:dyDescent="0.25">
      <c r="A740" s="21"/>
      <c r="B740" s="21"/>
    </row>
    <row r="741" spans="1:2" x14ac:dyDescent="0.25">
      <c r="A741" s="21"/>
      <c r="B741" s="21"/>
    </row>
    <row r="742" spans="1:2" x14ac:dyDescent="0.25">
      <c r="A742" s="21"/>
      <c r="B742" s="21"/>
    </row>
    <row r="743" spans="1:2" x14ac:dyDescent="0.25">
      <c r="A743" s="21"/>
      <c r="B743" s="21"/>
    </row>
    <row r="744" spans="1:2" x14ac:dyDescent="0.25">
      <c r="A744" s="21"/>
      <c r="B744" s="21"/>
    </row>
    <row r="745" spans="1:2" x14ac:dyDescent="0.25">
      <c r="A745" s="21"/>
      <c r="B745" s="21"/>
    </row>
    <row r="746" spans="1:2" x14ac:dyDescent="0.25">
      <c r="A746" s="21"/>
      <c r="B746" s="21"/>
    </row>
    <row r="747" spans="1:2" x14ac:dyDescent="0.25">
      <c r="A747" s="21"/>
      <c r="B747" s="21"/>
    </row>
    <row r="748" spans="1:2" x14ac:dyDescent="0.25">
      <c r="A748" s="21"/>
      <c r="B748" s="21"/>
    </row>
    <row r="749" spans="1:2" x14ac:dyDescent="0.25">
      <c r="A749" s="21"/>
      <c r="B749" s="21"/>
    </row>
    <row r="750" spans="1:2" x14ac:dyDescent="0.25">
      <c r="A750" s="21"/>
      <c r="B750" s="21"/>
    </row>
    <row r="751" spans="1:2" x14ac:dyDescent="0.25">
      <c r="A751" s="21"/>
      <c r="B751" s="21"/>
    </row>
    <row r="752" spans="1:2" x14ac:dyDescent="0.25">
      <c r="A752" s="21"/>
      <c r="B752" s="21"/>
    </row>
    <row r="753" spans="1:2" x14ac:dyDescent="0.25">
      <c r="A753" s="21"/>
      <c r="B753" s="21"/>
    </row>
    <row r="754" spans="1:2" x14ac:dyDescent="0.25">
      <c r="A754" s="21"/>
      <c r="B754" s="21"/>
    </row>
    <row r="755" spans="1:2" x14ac:dyDescent="0.25">
      <c r="A755" s="21"/>
      <c r="B755" s="21"/>
    </row>
    <row r="756" spans="1:2" x14ac:dyDescent="0.25">
      <c r="A756" s="21"/>
      <c r="B756" s="21"/>
    </row>
    <row r="757" spans="1:2" x14ac:dyDescent="0.25">
      <c r="A757" s="21"/>
      <c r="B757" s="21"/>
    </row>
    <row r="758" spans="1:2" x14ac:dyDescent="0.25">
      <c r="A758" s="21"/>
      <c r="B758" s="21"/>
    </row>
    <row r="759" spans="1:2" x14ac:dyDescent="0.25">
      <c r="A759" s="21"/>
      <c r="B759" s="21"/>
    </row>
    <row r="760" spans="1:2" x14ac:dyDescent="0.25">
      <c r="A760" s="21"/>
      <c r="B760" s="21"/>
    </row>
    <row r="761" spans="1:2" x14ac:dyDescent="0.25">
      <c r="A761" s="21"/>
      <c r="B761" s="21"/>
    </row>
    <row r="762" spans="1:2" x14ac:dyDescent="0.25">
      <c r="A762" s="21"/>
      <c r="B762" s="21"/>
    </row>
    <row r="763" spans="1:2" x14ac:dyDescent="0.25">
      <c r="A763" s="21"/>
      <c r="B763" s="21"/>
    </row>
    <row r="764" spans="1:2" x14ac:dyDescent="0.25">
      <c r="A764" s="21"/>
      <c r="B764" s="21"/>
    </row>
    <row r="765" spans="1:2" x14ac:dyDescent="0.25">
      <c r="A765" s="21"/>
      <c r="B765" s="21"/>
    </row>
    <row r="766" spans="1:2" x14ac:dyDescent="0.25">
      <c r="A766" s="21"/>
      <c r="B766" s="21"/>
    </row>
    <row r="767" spans="1:2" x14ac:dyDescent="0.25">
      <c r="A767" s="21"/>
      <c r="B767" s="21"/>
    </row>
    <row r="768" spans="1:2" x14ac:dyDescent="0.25">
      <c r="A768" s="21"/>
      <c r="B768" s="21"/>
    </row>
    <row r="769" spans="1:2" x14ac:dyDescent="0.25">
      <c r="A769" s="21"/>
      <c r="B769" s="21"/>
    </row>
    <row r="770" spans="1:2" x14ac:dyDescent="0.25">
      <c r="A770" s="21"/>
      <c r="B770" s="21"/>
    </row>
    <row r="771" spans="1:2" x14ac:dyDescent="0.25">
      <c r="A771" s="21"/>
      <c r="B771" s="21"/>
    </row>
    <row r="772" spans="1:2" x14ac:dyDescent="0.25">
      <c r="A772" s="21"/>
      <c r="B772" s="21"/>
    </row>
    <row r="773" spans="1:2" x14ac:dyDescent="0.25">
      <c r="A773" s="21"/>
      <c r="B773" s="21"/>
    </row>
    <row r="774" spans="1:2" x14ac:dyDescent="0.25">
      <c r="A774" s="21"/>
      <c r="B774" s="21"/>
    </row>
    <row r="775" spans="1:2" x14ac:dyDescent="0.25">
      <c r="A775" s="21"/>
      <c r="B775" s="21"/>
    </row>
    <row r="776" spans="1:2" x14ac:dyDescent="0.25">
      <c r="A776" s="21"/>
      <c r="B776" s="21"/>
    </row>
    <row r="777" spans="1:2" x14ac:dyDescent="0.25">
      <c r="A777" s="21"/>
      <c r="B777" s="21"/>
    </row>
    <row r="778" spans="1:2" x14ac:dyDescent="0.25">
      <c r="A778" s="21"/>
      <c r="B778" s="21"/>
    </row>
    <row r="779" spans="1:2" x14ac:dyDescent="0.25">
      <c r="A779" s="21"/>
      <c r="B779" s="21"/>
    </row>
    <row r="780" spans="1:2" x14ac:dyDescent="0.25">
      <c r="A780" s="21"/>
      <c r="B780" s="21"/>
    </row>
    <row r="781" spans="1:2" x14ac:dyDescent="0.25">
      <c r="A781" s="21"/>
      <c r="B781" s="21"/>
    </row>
    <row r="782" spans="1:2" x14ac:dyDescent="0.25">
      <c r="A782" s="21"/>
      <c r="B782" s="21"/>
    </row>
    <row r="783" spans="1:2" x14ac:dyDescent="0.25">
      <c r="A783" s="21"/>
      <c r="B783" s="21"/>
    </row>
    <row r="784" spans="1:2" x14ac:dyDescent="0.25">
      <c r="A784" s="21"/>
      <c r="B784" s="21"/>
    </row>
    <row r="785" spans="1:2" x14ac:dyDescent="0.25">
      <c r="A785" s="21"/>
      <c r="B785" s="21"/>
    </row>
    <row r="786" spans="1:2" x14ac:dyDescent="0.25">
      <c r="A786" s="21"/>
      <c r="B786" s="21"/>
    </row>
    <row r="787" spans="1:2" x14ac:dyDescent="0.25">
      <c r="A787" s="21"/>
      <c r="B787" s="21"/>
    </row>
    <row r="788" spans="1:2" x14ac:dyDescent="0.25">
      <c r="A788" s="21"/>
      <c r="B788" s="21"/>
    </row>
    <row r="789" spans="1:2" x14ac:dyDescent="0.25">
      <c r="A789" s="21"/>
      <c r="B789" s="21"/>
    </row>
    <row r="790" spans="1:2" x14ac:dyDescent="0.25">
      <c r="A790" s="21"/>
      <c r="B790" s="21"/>
    </row>
    <row r="791" spans="1:2" x14ac:dyDescent="0.25">
      <c r="A791" s="21"/>
      <c r="B791" s="21"/>
    </row>
    <row r="792" spans="1:2" x14ac:dyDescent="0.25">
      <c r="A792" s="21"/>
      <c r="B792" s="21"/>
    </row>
    <row r="793" spans="1:2" x14ac:dyDescent="0.25">
      <c r="A793" s="21"/>
      <c r="B793" s="21"/>
    </row>
    <row r="794" spans="1:2" x14ac:dyDescent="0.25">
      <c r="A794" s="21"/>
      <c r="B794" s="21"/>
    </row>
    <row r="795" spans="1:2" x14ac:dyDescent="0.25">
      <c r="A795" s="21"/>
      <c r="B795" s="21"/>
    </row>
    <row r="796" spans="1:2" x14ac:dyDescent="0.25">
      <c r="A796" s="21"/>
      <c r="B796" s="21"/>
    </row>
    <row r="797" spans="1:2" x14ac:dyDescent="0.25">
      <c r="A797" s="21"/>
      <c r="B797" s="21"/>
    </row>
    <row r="798" spans="1:2" x14ac:dyDescent="0.25">
      <c r="A798" s="21"/>
      <c r="B798" s="21"/>
    </row>
    <row r="799" spans="1:2" x14ac:dyDescent="0.25">
      <c r="A799" s="21"/>
      <c r="B799" s="21"/>
    </row>
    <row r="800" spans="1:2" x14ac:dyDescent="0.25">
      <c r="A800" s="21"/>
      <c r="B800" s="21"/>
    </row>
    <row r="801" spans="1:2" x14ac:dyDescent="0.25">
      <c r="A801" s="21"/>
      <c r="B801" s="21"/>
    </row>
    <row r="802" spans="1:2" x14ac:dyDescent="0.25">
      <c r="A802" s="21"/>
      <c r="B802" s="21"/>
    </row>
    <row r="803" spans="1:2" x14ac:dyDescent="0.25">
      <c r="A803" s="21"/>
      <c r="B803" s="21"/>
    </row>
    <row r="804" spans="1:2" x14ac:dyDescent="0.25">
      <c r="A804" s="21"/>
      <c r="B804" s="21"/>
    </row>
    <row r="805" spans="1:2" x14ac:dyDescent="0.25">
      <c r="A805" s="21"/>
      <c r="B805" s="21"/>
    </row>
    <row r="806" spans="1:2" x14ac:dyDescent="0.25">
      <c r="A806" s="21"/>
      <c r="B806" s="21"/>
    </row>
    <row r="807" spans="1:2" x14ac:dyDescent="0.25">
      <c r="A807" s="21"/>
      <c r="B807" s="21"/>
    </row>
    <row r="808" spans="1:2" x14ac:dyDescent="0.25">
      <c r="A808" s="21"/>
      <c r="B808" s="21"/>
    </row>
    <row r="809" spans="1:2" x14ac:dyDescent="0.25">
      <c r="A809" s="21"/>
      <c r="B809" s="21"/>
    </row>
    <row r="810" spans="1:2" x14ac:dyDescent="0.25">
      <c r="A810" s="21"/>
      <c r="B810" s="21"/>
    </row>
    <row r="811" spans="1:2" x14ac:dyDescent="0.25">
      <c r="A811" s="21"/>
      <c r="B811" s="21"/>
    </row>
    <row r="812" spans="1:2" x14ac:dyDescent="0.25">
      <c r="A812" s="21"/>
      <c r="B812" s="21"/>
    </row>
    <row r="813" spans="1:2" x14ac:dyDescent="0.25">
      <c r="A813" s="21"/>
      <c r="B813" s="21"/>
    </row>
    <row r="814" spans="1:2" x14ac:dyDescent="0.25">
      <c r="A814" s="21"/>
      <c r="B814" s="21"/>
    </row>
    <row r="815" spans="1:2" x14ac:dyDescent="0.25">
      <c r="A815" s="21"/>
      <c r="B815" s="21"/>
    </row>
    <row r="816" spans="1:2" x14ac:dyDescent="0.25">
      <c r="A816" s="21"/>
      <c r="B816" s="21"/>
    </row>
    <row r="817" spans="1:2" x14ac:dyDescent="0.25">
      <c r="A817" s="21"/>
      <c r="B817" s="21"/>
    </row>
    <row r="818" spans="1:2" x14ac:dyDescent="0.25">
      <c r="A818" s="21"/>
      <c r="B818" s="21"/>
    </row>
    <row r="819" spans="1:2" x14ac:dyDescent="0.25">
      <c r="A819" s="21"/>
      <c r="B819" s="21"/>
    </row>
    <row r="820" spans="1:2" x14ac:dyDescent="0.25">
      <c r="A820" s="21"/>
      <c r="B820" s="21"/>
    </row>
    <row r="821" spans="1:2" x14ac:dyDescent="0.25">
      <c r="A821" s="21"/>
      <c r="B821" s="21"/>
    </row>
    <row r="822" spans="1:2" x14ac:dyDescent="0.25">
      <c r="A822" s="21"/>
      <c r="B822" s="21"/>
    </row>
    <row r="823" spans="1:2" x14ac:dyDescent="0.25">
      <c r="A823" s="21"/>
      <c r="B823" s="21"/>
    </row>
    <row r="824" spans="1:2" x14ac:dyDescent="0.25">
      <c r="A824" s="21"/>
      <c r="B824" s="21"/>
    </row>
    <row r="825" spans="1:2" x14ac:dyDescent="0.25">
      <c r="A825" s="21"/>
      <c r="B825" s="21"/>
    </row>
    <row r="826" spans="1:2" x14ac:dyDescent="0.25">
      <c r="A826" s="21"/>
      <c r="B826" s="21"/>
    </row>
    <row r="827" spans="1:2" x14ac:dyDescent="0.25">
      <c r="A827" s="21"/>
      <c r="B827" s="21"/>
    </row>
    <row r="828" spans="1:2" x14ac:dyDescent="0.25">
      <c r="A828" s="21"/>
      <c r="B828" s="21"/>
    </row>
    <row r="829" spans="1:2" x14ac:dyDescent="0.25">
      <c r="A829" s="21"/>
      <c r="B829" s="21"/>
    </row>
    <row r="830" spans="1:2" x14ac:dyDescent="0.25">
      <c r="A830" s="21"/>
      <c r="B830" s="21"/>
    </row>
    <row r="831" spans="1:2" x14ac:dyDescent="0.25">
      <c r="A831" s="21"/>
      <c r="B831" s="21"/>
    </row>
    <row r="832" spans="1:2" x14ac:dyDescent="0.25">
      <c r="A832" s="21"/>
      <c r="B832" s="21"/>
    </row>
    <row r="833" spans="1:2" x14ac:dyDescent="0.25">
      <c r="A833" s="21"/>
      <c r="B833" s="21"/>
    </row>
    <row r="834" spans="1:2" x14ac:dyDescent="0.25">
      <c r="A834" s="21"/>
      <c r="B834" s="21"/>
    </row>
    <row r="835" spans="1:2" x14ac:dyDescent="0.25">
      <c r="A835" s="21"/>
      <c r="B835" s="21"/>
    </row>
    <row r="836" spans="1:2" x14ac:dyDescent="0.25">
      <c r="A836" s="21"/>
      <c r="B836" s="21"/>
    </row>
    <row r="837" spans="1:2" x14ac:dyDescent="0.25">
      <c r="A837" s="21"/>
      <c r="B837" s="21"/>
    </row>
    <row r="838" spans="1:2" x14ac:dyDescent="0.25">
      <c r="A838" s="21"/>
      <c r="B838" s="21"/>
    </row>
    <row r="839" spans="1:2" x14ac:dyDescent="0.25">
      <c r="A839" s="21"/>
      <c r="B839" s="21"/>
    </row>
    <row r="840" spans="1:2" x14ac:dyDescent="0.25">
      <c r="A840" s="21"/>
      <c r="B840" s="21"/>
    </row>
    <row r="841" spans="1:2" x14ac:dyDescent="0.25">
      <c r="A841" s="21"/>
      <c r="B841" s="21"/>
    </row>
    <row r="842" spans="1:2" x14ac:dyDescent="0.25">
      <c r="A842" s="21"/>
      <c r="B842" s="21"/>
    </row>
    <row r="843" spans="1:2" x14ac:dyDescent="0.25">
      <c r="A843" s="21"/>
      <c r="B843" s="21"/>
    </row>
    <row r="844" spans="1:2" x14ac:dyDescent="0.25">
      <c r="A844" s="21"/>
      <c r="B844" s="21"/>
    </row>
    <row r="845" spans="1:2" x14ac:dyDescent="0.25">
      <c r="A845" s="21"/>
      <c r="B845" s="21"/>
    </row>
    <row r="846" spans="1:2" x14ac:dyDescent="0.25">
      <c r="A846" s="21"/>
      <c r="B846" s="21"/>
    </row>
    <row r="847" spans="1:2" x14ac:dyDescent="0.25">
      <c r="A847" s="21"/>
      <c r="B847" s="21"/>
    </row>
    <row r="848" spans="1:2" x14ac:dyDescent="0.25">
      <c r="A848" s="21"/>
      <c r="B848" s="21"/>
    </row>
    <row r="849" spans="1:2" x14ac:dyDescent="0.25">
      <c r="A849" s="21"/>
      <c r="B849" s="21"/>
    </row>
    <row r="850" spans="1:2" x14ac:dyDescent="0.25">
      <c r="A850" s="21"/>
      <c r="B850" s="21"/>
    </row>
    <row r="851" spans="1:2" x14ac:dyDescent="0.25">
      <c r="A851" s="21"/>
      <c r="B851" s="21"/>
    </row>
    <row r="852" spans="1:2" x14ac:dyDescent="0.25">
      <c r="A852" s="21"/>
      <c r="B852" s="21"/>
    </row>
    <row r="853" spans="1:2" x14ac:dyDescent="0.25">
      <c r="A853" s="21"/>
      <c r="B853" s="21"/>
    </row>
    <row r="854" spans="1:2" x14ac:dyDescent="0.25">
      <c r="A854" s="21"/>
      <c r="B854" s="21"/>
    </row>
    <row r="855" spans="1:2" x14ac:dyDescent="0.25">
      <c r="A855" s="21"/>
      <c r="B855" s="21"/>
    </row>
    <row r="856" spans="1:2" x14ac:dyDescent="0.25">
      <c r="A856" s="21"/>
      <c r="B856" s="21"/>
    </row>
    <row r="857" spans="1:2" x14ac:dyDescent="0.25">
      <c r="A857" s="21"/>
      <c r="B857" s="21"/>
    </row>
    <row r="858" spans="1:2" x14ac:dyDescent="0.25">
      <c r="A858" s="21"/>
      <c r="B858" s="21"/>
    </row>
    <row r="859" spans="1:2" x14ac:dyDescent="0.25">
      <c r="A859" s="21"/>
      <c r="B859" s="21"/>
    </row>
    <row r="860" spans="1:2" x14ac:dyDescent="0.25">
      <c r="A860" s="21"/>
      <c r="B860" s="21"/>
    </row>
    <row r="861" spans="1:2" x14ac:dyDescent="0.25">
      <c r="A861" s="21"/>
      <c r="B861" s="21"/>
    </row>
    <row r="862" spans="1:2" x14ac:dyDescent="0.25">
      <c r="A862" s="21"/>
      <c r="B862" s="21"/>
    </row>
    <row r="863" spans="1:2" x14ac:dyDescent="0.25">
      <c r="A863" s="21"/>
      <c r="B863" s="21"/>
    </row>
    <row r="864" spans="1:2" x14ac:dyDescent="0.25">
      <c r="A864" s="21"/>
      <c r="B864" s="21"/>
    </row>
    <row r="865" spans="1:2" x14ac:dyDescent="0.25">
      <c r="A865" s="21"/>
      <c r="B865" s="21"/>
    </row>
    <row r="866" spans="1:2" x14ac:dyDescent="0.25">
      <c r="A866" s="21"/>
      <c r="B866" s="21"/>
    </row>
    <row r="867" spans="1:2" x14ac:dyDescent="0.25">
      <c r="A867" s="21"/>
      <c r="B867" s="21"/>
    </row>
    <row r="868" spans="1:2" x14ac:dyDescent="0.25">
      <c r="A868" s="21"/>
      <c r="B868" s="21"/>
    </row>
    <row r="869" spans="1:2" x14ac:dyDescent="0.25">
      <c r="A869" s="21"/>
      <c r="B869" s="21"/>
    </row>
    <row r="870" spans="1:2" x14ac:dyDescent="0.25">
      <c r="A870" s="21"/>
      <c r="B870" s="21"/>
    </row>
    <row r="871" spans="1:2" x14ac:dyDescent="0.25">
      <c r="A871" s="21"/>
      <c r="B871" s="21"/>
    </row>
    <row r="872" spans="1:2" x14ac:dyDescent="0.25">
      <c r="A872" s="21"/>
      <c r="B872" s="21"/>
    </row>
    <row r="873" spans="1:2" x14ac:dyDescent="0.25">
      <c r="A873" s="21"/>
      <c r="B873" s="21"/>
    </row>
    <row r="874" spans="1:2" x14ac:dyDescent="0.25">
      <c r="A874" s="21"/>
      <c r="B874" s="21"/>
    </row>
    <row r="875" spans="1:2" x14ac:dyDescent="0.25">
      <c r="A875" s="21"/>
      <c r="B875" s="21"/>
    </row>
    <row r="876" spans="1:2" x14ac:dyDescent="0.25">
      <c r="A876" s="21"/>
      <c r="B876" s="21"/>
    </row>
    <row r="877" spans="1:2" x14ac:dyDescent="0.25">
      <c r="A877" s="21"/>
      <c r="B877" s="21"/>
    </row>
    <row r="878" spans="1:2" x14ac:dyDescent="0.25">
      <c r="A878" s="21"/>
      <c r="B878" s="21"/>
    </row>
    <row r="879" spans="1:2" x14ac:dyDescent="0.25">
      <c r="A879" s="21"/>
      <c r="B879" s="21"/>
    </row>
    <row r="880" spans="1:2" x14ac:dyDescent="0.25">
      <c r="A880" s="21"/>
      <c r="B880" s="21"/>
    </row>
    <row r="881" spans="1:2" x14ac:dyDescent="0.25">
      <c r="A881" s="21"/>
      <c r="B881" s="21"/>
    </row>
    <row r="882" spans="1:2" x14ac:dyDescent="0.25">
      <c r="A882" s="21"/>
      <c r="B882" s="21"/>
    </row>
    <row r="883" spans="1:2" x14ac:dyDescent="0.25">
      <c r="A883" s="21"/>
      <c r="B883" s="21"/>
    </row>
    <row r="884" spans="1:2" x14ac:dyDescent="0.25">
      <c r="A884" s="21"/>
      <c r="B884" s="21"/>
    </row>
    <row r="885" spans="1:2" x14ac:dyDescent="0.25">
      <c r="A885" s="21"/>
      <c r="B885" s="21"/>
    </row>
    <row r="886" spans="1:2" x14ac:dyDescent="0.25">
      <c r="A886" s="21"/>
      <c r="B886" s="21"/>
    </row>
    <row r="887" spans="1:2" x14ac:dyDescent="0.25">
      <c r="A887" s="21"/>
      <c r="B887" s="21"/>
    </row>
    <row r="888" spans="1:2" x14ac:dyDescent="0.25">
      <c r="A888" s="21"/>
      <c r="B888" s="21"/>
    </row>
    <row r="889" spans="1:2" x14ac:dyDescent="0.25">
      <c r="A889" s="21"/>
      <c r="B889" s="21"/>
    </row>
    <row r="890" spans="1:2" x14ac:dyDescent="0.25">
      <c r="A890" s="21"/>
      <c r="B890" s="21"/>
    </row>
    <row r="891" spans="1:2" x14ac:dyDescent="0.25">
      <c r="A891" s="21"/>
      <c r="B891" s="21"/>
    </row>
    <row r="892" spans="1:2" x14ac:dyDescent="0.25">
      <c r="A892" s="21"/>
      <c r="B892" s="21"/>
    </row>
    <row r="893" spans="1:2" x14ac:dyDescent="0.25">
      <c r="A893" s="21"/>
      <c r="B893" s="21"/>
    </row>
    <row r="894" spans="1:2" x14ac:dyDescent="0.25">
      <c r="A894" s="21"/>
      <c r="B894" s="21"/>
    </row>
    <row r="895" spans="1:2" x14ac:dyDescent="0.25">
      <c r="A895" s="21"/>
      <c r="B895" s="21"/>
    </row>
    <row r="896" spans="1:2" x14ac:dyDescent="0.25">
      <c r="A896" s="22"/>
      <c r="B896" s="22"/>
    </row>
  </sheetData>
  <conditionalFormatting sqref="G13:G19">
    <cfRule type="iconSet" priority="3">
      <iconSet iconSet="3Symbols">
        <cfvo type="percent" val="0"/>
        <cfvo type="percent" val="33"/>
        <cfvo type="percent" val="67"/>
      </iconSet>
    </cfRule>
  </conditionalFormatting>
  <conditionalFormatting sqref="L12:M12 L13:L20">
    <cfRule type="colorScale" priority="6">
      <colorScale>
        <cfvo type="min"/>
        <cfvo type="percent" val="50"/>
        <cfvo type="max"/>
        <color theme="5"/>
        <color theme="7" tint="0.39997558519241921"/>
        <color rgb="FFFF0000"/>
      </colorScale>
    </cfRule>
  </conditionalFormatting>
  <conditionalFormatting sqref="L12:M20">
    <cfRule type="colorScale" priority="5">
      <colorScale>
        <cfvo type="min"/>
        <cfvo type="percentile" val="50"/>
        <cfvo type="max"/>
        <color rgb="FF63BE7B"/>
        <color rgb="FFFFEB84"/>
        <color rgb="FFF8696B"/>
      </colorScale>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1" id="{2AB2A843-2597-4F15-8A87-0FF0B9EA3492}">
            <x14:iconSet iconSet="3Symbols" custom="1">
              <x14:cfvo type="percent">
                <xm:f>0</xm:f>
              </x14:cfvo>
              <x14:cfvo type="percent">
                <xm:f>33</xm:f>
              </x14:cfvo>
              <x14:cfvo type="percent">
                <xm:f>67</xm:f>
              </x14:cfvo>
              <x14:cfIcon iconSet="3Symbols2" iconId="1"/>
              <x14:cfIcon iconSet="3Flags" iconId="1"/>
              <x14:cfIcon iconSet="3Symbols" iconId="0"/>
            </x14:iconSet>
          </x14:cfRule>
          <xm:sqref>E13:E17</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3A618-91FE-429A-8A5D-9AB8F3EFDD63}">
  <dimension ref="A1:E48"/>
  <sheetViews>
    <sheetView topLeftCell="A50" workbookViewId="0">
      <selection activeCell="L60" sqref="L60"/>
    </sheetView>
  </sheetViews>
  <sheetFormatPr defaultRowHeight="15" x14ac:dyDescent="0.25"/>
  <cols>
    <col min="1" max="1" width="13.140625" bestFit="1" customWidth="1"/>
    <col min="2" max="2" width="33.5703125" bestFit="1" customWidth="1"/>
    <col min="3" max="3" width="10.28515625" bestFit="1" customWidth="1"/>
    <col min="4" max="4" width="12.5703125" bestFit="1" customWidth="1"/>
    <col min="5" max="5" width="11.28515625" bestFit="1" customWidth="1"/>
  </cols>
  <sheetData>
    <row r="1" spans="1:5" x14ac:dyDescent="0.25">
      <c r="A1" s="15" t="s">
        <v>11921</v>
      </c>
      <c r="B1" s="15" t="s">
        <v>11917</v>
      </c>
    </row>
    <row r="2" spans="1:5" x14ac:dyDescent="0.25">
      <c r="A2" s="15" t="s">
        <v>11838</v>
      </c>
      <c r="B2" t="s">
        <v>11831</v>
      </c>
      <c r="C2" t="s">
        <v>11829</v>
      </c>
      <c r="D2" t="s">
        <v>11833</v>
      </c>
      <c r="E2" t="s">
        <v>11839</v>
      </c>
    </row>
    <row r="3" spans="1:5" x14ac:dyDescent="0.25">
      <c r="A3" s="2" t="s">
        <v>11855</v>
      </c>
      <c r="B3">
        <v>16</v>
      </c>
      <c r="C3">
        <v>52</v>
      </c>
      <c r="E3">
        <v>68</v>
      </c>
    </row>
    <row r="4" spans="1:5" x14ac:dyDescent="0.25">
      <c r="A4" s="2" t="s">
        <v>11856</v>
      </c>
      <c r="B4">
        <v>20</v>
      </c>
      <c r="C4">
        <v>53</v>
      </c>
      <c r="D4">
        <v>2</v>
      </c>
      <c r="E4">
        <v>75</v>
      </c>
    </row>
    <row r="5" spans="1:5" x14ac:dyDescent="0.25">
      <c r="A5" s="2" t="s">
        <v>11857</v>
      </c>
      <c r="B5">
        <v>23</v>
      </c>
      <c r="C5">
        <v>62</v>
      </c>
      <c r="D5">
        <v>1</v>
      </c>
      <c r="E5">
        <v>86</v>
      </c>
    </row>
    <row r="6" spans="1:5" x14ac:dyDescent="0.25">
      <c r="A6" s="2" t="s">
        <v>11858</v>
      </c>
      <c r="B6">
        <v>25</v>
      </c>
      <c r="C6">
        <v>35</v>
      </c>
      <c r="D6">
        <v>5</v>
      </c>
      <c r="E6">
        <v>65</v>
      </c>
    </row>
    <row r="7" spans="1:5" x14ac:dyDescent="0.25">
      <c r="A7" s="2" t="s">
        <v>11859</v>
      </c>
      <c r="B7">
        <v>17</v>
      </c>
      <c r="C7">
        <v>55</v>
      </c>
      <c r="D7">
        <v>2</v>
      </c>
      <c r="E7">
        <v>74</v>
      </c>
    </row>
    <row r="8" spans="1:5" x14ac:dyDescent="0.25">
      <c r="A8" s="2" t="s">
        <v>11860</v>
      </c>
      <c r="B8">
        <v>30</v>
      </c>
      <c r="C8">
        <v>53</v>
      </c>
      <c r="D8">
        <v>1</v>
      </c>
      <c r="E8">
        <v>84</v>
      </c>
    </row>
    <row r="9" spans="1:5" x14ac:dyDescent="0.25">
      <c r="A9" s="2" t="s">
        <v>11861</v>
      </c>
      <c r="B9">
        <v>24</v>
      </c>
      <c r="C9">
        <v>54</v>
      </c>
      <c r="D9">
        <v>1</v>
      </c>
      <c r="E9">
        <v>79</v>
      </c>
    </row>
    <row r="10" spans="1:5" x14ac:dyDescent="0.25">
      <c r="A10" s="2" t="s">
        <v>11862</v>
      </c>
      <c r="B10">
        <v>22</v>
      </c>
      <c r="C10">
        <v>40</v>
      </c>
      <c r="D10">
        <v>7</v>
      </c>
      <c r="E10">
        <v>69</v>
      </c>
    </row>
    <row r="11" spans="1:5" x14ac:dyDescent="0.25">
      <c r="A11" s="2" t="s">
        <v>11863</v>
      </c>
      <c r="B11">
        <v>23</v>
      </c>
      <c r="C11">
        <v>33</v>
      </c>
      <c r="D11">
        <v>2</v>
      </c>
      <c r="E11">
        <v>58</v>
      </c>
    </row>
    <row r="12" spans="1:5" x14ac:dyDescent="0.25">
      <c r="A12" s="2" t="s">
        <v>11864</v>
      </c>
      <c r="B12">
        <v>17</v>
      </c>
      <c r="C12">
        <v>53</v>
      </c>
      <c r="D12">
        <v>2</v>
      </c>
      <c r="E12">
        <v>72</v>
      </c>
    </row>
    <row r="13" spans="1:5" x14ac:dyDescent="0.25">
      <c r="A13" s="2" t="s">
        <v>11865</v>
      </c>
      <c r="B13">
        <v>20</v>
      </c>
      <c r="C13">
        <v>49</v>
      </c>
      <c r="D13">
        <v>3</v>
      </c>
      <c r="E13">
        <v>72</v>
      </c>
    </row>
    <row r="14" spans="1:5" x14ac:dyDescent="0.25">
      <c r="A14" s="2" t="s">
        <v>11866</v>
      </c>
      <c r="B14">
        <v>25</v>
      </c>
      <c r="C14">
        <v>57</v>
      </c>
      <c r="D14">
        <v>3</v>
      </c>
      <c r="E14">
        <v>85</v>
      </c>
    </row>
    <row r="15" spans="1:5" x14ac:dyDescent="0.25">
      <c r="A15" s="2" t="s">
        <v>11839</v>
      </c>
      <c r="B15">
        <v>262</v>
      </c>
      <c r="C15">
        <v>596</v>
      </c>
      <c r="D15">
        <v>29</v>
      </c>
      <c r="E15">
        <v>887</v>
      </c>
    </row>
    <row r="20" spans="1:5" x14ac:dyDescent="0.25">
      <c r="A20" s="7"/>
      <c r="B20" s="7"/>
      <c r="C20" s="7"/>
      <c r="D20" s="7"/>
      <c r="E20" s="7"/>
    </row>
    <row r="21" spans="1:5" x14ac:dyDescent="0.25">
      <c r="A21" s="28"/>
      <c r="B21" s="8"/>
      <c r="C21" s="8"/>
      <c r="D21" s="8"/>
      <c r="E21" s="8"/>
    </row>
    <row r="22" spans="1:5" x14ac:dyDescent="0.25">
      <c r="A22" s="28" t="s">
        <v>11922</v>
      </c>
      <c r="B22" s="8" t="s">
        <v>11923</v>
      </c>
      <c r="C22" s="8" t="s">
        <v>11924</v>
      </c>
      <c r="D22" s="8"/>
      <c r="E22" s="8"/>
    </row>
    <row r="23" spans="1:5" x14ac:dyDescent="0.25">
      <c r="A23" s="28">
        <v>1</v>
      </c>
      <c r="B23" s="8">
        <v>1</v>
      </c>
      <c r="C23" s="8">
        <v>0.1</v>
      </c>
      <c r="D23" s="8"/>
      <c r="E23" s="8"/>
    </row>
    <row r="24" spans="1:5" x14ac:dyDescent="0.25">
      <c r="A24" s="28">
        <v>1</v>
      </c>
      <c r="B24" s="8">
        <v>2</v>
      </c>
      <c r="C24" s="8">
        <v>0.2</v>
      </c>
      <c r="D24" s="8"/>
      <c r="E24" s="8"/>
    </row>
    <row r="25" spans="1:5" x14ac:dyDescent="0.25">
      <c r="A25" s="28">
        <v>1</v>
      </c>
      <c r="B25" s="8">
        <v>3</v>
      </c>
      <c r="C25" s="8">
        <v>0.3</v>
      </c>
      <c r="D25" s="8"/>
      <c r="E25" s="8"/>
    </row>
    <row r="26" spans="1:5" x14ac:dyDescent="0.25">
      <c r="A26" s="28">
        <v>1</v>
      </c>
      <c r="B26" s="8">
        <v>4</v>
      </c>
      <c r="C26" s="8">
        <v>0.4</v>
      </c>
      <c r="D26" s="8"/>
      <c r="E26" s="8"/>
    </row>
    <row r="27" spans="1:5" x14ac:dyDescent="0.25">
      <c r="A27" s="28">
        <v>1</v>
      </c>
      <c r="B27" s="8">
        <v>5</v>
      </c>
      <c r="C27" s="8">
        <v>0.5</v>
      </c>
      <c r="D27" s="8"/>
      <c r="E27" s="8"/>
    </row>
    <row r="28" spans="1:5" x14ac:dyDescent="0.25">
      <c r="A28" s="28">
        <v>1</v>
      </c>
      <c r="B28" s="8">
        <v>6</v>
      </c>
      <c r="C28" s="8">
        <v>0.6</v>
      </c>
      <c r="D28" s="8"/>
      <c r="E28" s="8"/>
    </row>
    <row r="29" spans="1:5" x14ac:dyDescent="0.25">
      <c r="A29" s="28">
        <v>1</v>
      </c>
      <c r="B29" s="8">
        <v>7</v>
      </c>
      <c r="C29" s="8">
        <v>0.7</v>
      </c>
      <c r="D29" s="8"/>
      <c r="E29" s="8"/>
    </row>
    <row r="30" spans="1:5" x14ac:dyDescent="0.25">
      <c r="A30" s="28">
        <v>1</v>
      </c>
      <c r="B30" s="8">
        <v>8</v>
      </c>
      <c r="C30" s="8">
        <v>0.8</v>
      </c>
      <c r="D30" s="8"/>
      <c r="E30" s="8"/>
    </row>
    <row r="31" spans="1:5" x14ac:dyDescent="0.25">
      <c r="A31" s="28">
        <v>1</v>
      </c>
      <c r="B31" s="8">
        <v>9</v>
      </c>
      <c r="C31" s="8">
        <v>0.9</v>
      </c>
      <c r="D31" s="8"/>
      <c r="E31" s="8"/>
    </row>
    <row r="32" spans="1:5" x14ac:dyDescent="0.25">
      <c r="A32" s="28">
        <v>1</v>
      </c>
      <c r="B32" s="8">
        <v>10</v>
      </c>
      <c r="C32" s="8">
        <v>1</v>
      </c>
      <c r="D32" s="8"/>
      <c r="E32" s="8"/>
    </row>
    <row r="33" spans="1:5" x14ac:dyDescent="0.25">
      <c r="A33" s="28"/>
    </row>
    <row r="34" spans="1:5" x14ac:dyDescent="0.25">
      <c r="A34" s="28"/>
    </row>
    <row r="36" spans="1:5" x14ac:dyDescent="0.25">
      <c r="A36" s="7" t="s">
        <v>11838</v>
      </c>
      <c r="B36" s="7" t="s">
        <v>11831</v>
      </c>
      <c r="C36" s="7" t="s">
        <v>11829</v>
      </c>
      <c r="D36" s="7" t="s">
        <v>11833</v>
      </c>
      <c r="E36" s="7" t="s">
        <v>11839</v>
      </c>
    </row>
    <row r="37" spans="1:5" x14ac:dyDescent="0.25">
      <c r="A37" s="28" t="s">
        <v>11855</v>
      </c>
      <c r="B37" s="8">
        <v>16</v>
      </c>
      <c r="C37" s="8">
        <v>52</v>
      </c>
      <c r="D37" s="8"/>
    </row>
    <row r="38" spans="1:5" x14ac:dyDescent="0.25">
      <c r="A38" s="28" t="s">
        <v>11856</v>
      </c>
      <c r="B38" s="8">
        <v>20</v>
      </c>
      <c r="C38" s="8">
        <v>53</v>
      </c>
      <c r="D38" s="8"/>
    </row>
    <row r="39" spans="1:5" x14ac:dyDescent="0.25">
      <c r="A39" s="28" t="s">
        <v>11857</v>
      </c>
      <c r="B39" s="8">
        <v>23</v>
      </c>
      <c r="C39" s="8">
        <v>62</v>
      </c>
      <c r="D39" s="8"/>
    </row>
    <row r="40" spans="1:5" x14ac:dyDescent="0.25">
      <c r="A40" s="28" t="s">
        <v>11858</v>
      </c>
      <c r="B40" s="8">
        <v>25</v>
      </c>
      <c r="C40" s="8">
        <v>35</v>
      </c>
      <c r="D40" s="8"/>
    </row>
    <row r="41" spans="1:5" x14ac:dyDescent="0.25">
      <c r="A41" s="28" t="s">
        <v>11859</v>
      </c>
      <c r="B41" s="8">
        <v>17</v>
      </c>
      <c r="C41" s="8">
        <v>55</v>
      </c>
      <c r="D41" s="8"/>
    </row>
    <row r="42" spans="1:5" x14ac:dyDescent="0.25">
      <c r="A42" s="28" t="s">
        <v>11860</v>
      </c>
      <c r="B42" s="8">
        <v>30</v>
      </c>
      <c r="C42" s="8">
        <v>53</v>
      </c>
      <c r="D42" s="8"/>
    </row>
    <row r="43" spans="1:5" x14ac:dyDescent="0.25">
      <c r="A43" s="28" t="s">
        <v>11861</v>
      </c>
      <c r="B43" s="8">
        <v>24</v>
      </c>
      <c r="C43" s="8">
        <v>54</v>
      </c>
      <c r="D43" s="8"/>
    </row>
    <row r="44" spans="1:5" x14ac:dyDescent="0.25">
      <c r="A44" s="28" t="s">
        <v>11862</v>
      </c>
      <c r="B44" s="8">
        <v>22</v>
      </c>
      <c r="C44" s="8">
        <v>40</v>
      </c>
      <c r="D44" s="8"/>
    </row>
    <row r="45" spans="1:5" x14ac:dyDescent="0.25">
      <c r="A45" s="28" t="s">
        <v>11863</v>
      </c>
      <c r="B45" s="8">
        <v>23</v>
      </c>
      <c r="C45" s="8">
        <v>33</v>
      </c>
      <c r="D45" s="8"/>
    </row>
    <row r="46" spans="1:5" x14ac:dyDescent="0.25">
      <c r="A46" s="28" t="s">
        <v>11864</v>
      </c>
      <c r="B46" s="8">
        <v>17</v>
      </c>
      <c r="C46" s="8">
        <v>53</v>
      </c>
      <c r="D46" s="8"/>
    </row>
    <row r="47" spans="1:5" x14ac:dyDescent="0.25">
      <c r="A47" s="28" t="s">
        <v>11865</v>
      </c>
      <c r="B47" s="8">
        <v>20</v>
      </c>
      <c r="C47" s="8">
        <v>49</v>
      </c>
      <c r="D47" s="8"/>
    </row>
    <row r="48" spans="1:5" x14ac:dyDescent="0.25">
      <c r="A48" s="28" t="s">
        <v>11866</v>
      </c>
      <c r="B48" s="8">
        <v>25</v>
      </c>
      <c r="C48" s="8">
        <v>57</v>
      </c>
      <c r="D48" s="8"/>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Dashboard</vt:lpstr>
      <vt:lpstr>Data</vt:lpstr>
      <vt:lpstr>Sorted Data</vt:lpstr>
      <vt:lpstr>Pivot Tables</vt:lpstr>
      <vt:lpstr>Formulas Used</vt:lpstr>
      <vt:lpstr>Tableau files</vt:lpstr>
      <vt:lpstr>'Pivot Tables'!County</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vinaya sree samala</dc:creator>
  <cp:lastModifiedBy>Vinayasree Samala</cp:lastModifiedBy>
  <cp:lastPrinted>2024-07-19T22:28:55Z</cp:lastPrinted>
  <dcterms:created xsi:type="dcterms:W3CDTF">2023-10-06T20:00:53Z</dcterms:created>
  <dcterms:modified xsi:type="dcterms:W3CDTF">2024-07-19T22:29:27Z</dcterms:modified>
</cp:coreProperties>
</file>