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165" windowHeight="13350"/>
  </bookViews>
  <sheets>
    <sheet name="Seal-Groove Design" sheetId="2" r:id="rId1"/>
  </sheets>
  <definedNames>
    <definedName name="ca">'Seal-Groove Design'!$C$24</definedName>
    <definedName name="cc">'Seal-Groove Design'!$C$11</definedName>
    <definedName name="d">'Seal-Groove Design'!$C$10</definedName>
    <definedName name="flat1">'Seal-Groove Design'!$C$14</definedName>
    <definedName name="flat2">'Seal-Groove Design'!$C$15</definedName>
    <definedName name="ga">'Seal-Groove Design'!$C$26</definedName>
    <definedName name="gh">'Seal-Groove Design'!$C$12</definedName>
    <definedName name="gw">'Seal-Groove Design'!$C$13</definedName>
    <definedName name="pc">'Seal-Groove Design'!$C$31</definedName>
    <definedName name="pc_tol_rss">'Seal-Groove Design'!$D$31</definedName>
    <definedName name="pc_tol_wc">'Seal-Groove Design'!$E$31</definedName>
    <definedName name="pf">'Seal-Groove Design'!$C$30</definedName>
    <definedName name="pf_tol_rss">'Seal-Groove Design'!$D$30</definedName>
    <definedName name="pf_tol_wc">'Seal-Groove Design'!$E$30</definedName>
    <definedName name="sa">'Seal-Groove Design'!$C$25</definedName>
    <definedName name="sh">'Seal-Groove Design'!$C$8</definedName>
    <definedName name="sw">'Seal-Groove Design'!$C$9</definedName>
  </definedNames>
  <calcPr calcId="124519" iterate="1" iterateCount="1000"/>
</workbook>
</file>

<file path=xl/calcChain.xml><?xml version="1.0" encoding="utf-8"?>
<calcChain xmlns="http://schemas.openxmlformats.org/spreadsheetml/2006/main">
  <c r="C31" i="2"/>
  <c r="C8"/>
  <c r="B4" l="1"/>
  <c r="B20" l="1"/>
  <c r="B19"/>
  <c r="C26"/>
  <c r="C24" l="1"/>
  <c r="C25" l="1"/>
  <c r="C30" s="1"/>
</calcChain>
</file>

<file path=xl/comments1.xml><?xml version="1.0" encoding="utf-8"?>
<comments xmlns="http://schemas.openxmlformats.org/spreadsheetml/2006/main">
  <authors>
    <author>Abraham Lee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Abraham Lee:</t>
        </r>
        <r>
          <rPr>
            <sz val="9"/>
            <color indexed="81"/>
            <rFont val="Tahoma"/>
            <family val="2"/>
          </rPr>
          <t xml:space="preserve">
This may include adhesive thickness on the bottom of the seal, if applicable.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Abraham Lee:</t>
        </r>
        <r>
          <rPr>
            <sz val="9"/>
            <color indexed="81"/>
            <rFont val="Tahoma"/>
            <family val="2"/>
          </rPr>
          <t xml:space="preserve">
This is how much of the area is expected to be lost because of the compression. 
For example, an input of "75%" would mean that the amount of air space expected to be left over is 25%.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Abraham Lee:</t>
        </r>
        <r>
          <rPr>
            <sz val="9"/>
            <color indexed="81"/>
            <rFont val="Tahoma"/>
            <family val="2"/>
          </rPr>
          <t xml:space="preserve">
These are for estimating yields only (see below).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Abraham Lee:</t>
        </r>
        <r>
          <rPr>
            <sz val="9"/>
            <color indexed="81"/>
            <rFont val="Tahoma"/>
            <family val="2"/>
          </rPr>
          <t xml:space="preserve">
This is the amount the seal has shrunk. Thus, a value of "10%" means that the seal is 90% of the uncompressed height.</t>
        </r>
      </text>
    </comment>
  </commentList>
</comments>
</file>

<file path=xl/sharedStrings.xml><?xml version="1.0" encoding="utf-8"?>
<sst xmlns="http://schemas.openxmlformats.org/spreadsheetml/2006/main" count="42" uniqueCount="28">
  <si>
    <t>Seal Height (mean)</t>
  </si>
  <si>
    <t>in</t>
  </si>
  <si>
    <t>Seal Width</t>
  </si>
  <si>
    <t>Seal Area</t>
  </si>
  <si>
    <t>in^2</t>
  </si>
  <si>
    <t>Groove Height</t>
  </si>
  <si>
    <t>Groove Width</t>
  </si>
  <si>
    <t>Groove Area</t>
  </si>
  <si>
    <t>PSA Backed Double-D Single Hole Gland Calculator</t>
  </si>
  <si>
    <t>Core Hole Diameter</t>
  </si>
  <si>
    <t>Parameter</t>
  </si>
  <si>
    <t>Nominal</t>
  </si>
  <si>
    <t>Tolerance (+/-)</t>
  </si>
  <si>
    <t>Core Hole % Compression</t>
  </si>
  <si>
    <t>Lid Flatness (GD&amp;T)</t>
  </si>
  <si>
    <t>Box Flatness (GD&amp;T)</t>
  </si>
  <si>
    <t>OUTPUTS</t>
  </si>
  <si>
    <t>INPUTS</t>
  </si>
  <si>
    <t>Units</t>
  </si>
  <si>
    <t>Core Hole Area</t>
  </si>
  <si>
    <t>Input values in yellow fields</t>
  </si>
  <si>
    <t>Gland Fill %</t>
  </si>
  <si>
    <t>Upper Limit</t>
  </si>
  <si>
    <t>Lower Limit</t>
  </si>
  <si>
    <t>REQUIREMENTS</t>
  </si>
  <si>
    <t>INTERMEDIATE CALCULATIONS (REFERENCE)</t>
  </si>
  <si>
    <t>Author: Abraham Lee, IPPD</t>
  </si>
  <si>
    <t>Seal Comp. %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</si>
</sst>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%"/>
    <numFmt numFmtId="166" formatCode="0.000000000000000"/>
  </numFmts>
  <fonts count="8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0" fontId="3" fillId="0" borderId="2" xfId="4" applyBorder="1"/>
    <xf numFmtId="0" fontId="3" fillId="0" borderId="10" xfId="3" applyBorder="1"/>
    <xf numFmtId="0" fontId="0" fillId="3" borderId="5" xfId="0" applyFill="1" applyBorder="1"/>
    <xf numFmtId="0" fontId="0" fillId="4" borderId="5" xfId="0" applyFill="1" applyBorder="1"/>
    <xf numFmtId="0" fontId="0" fillId="4" borderId="7" xfId="0" applyFill="1" applyBorder="1"/>
    <xf numFmtId="0" fontId="3" fillId="0" borderId="10" xfId="3" applyFill="1" applyBorder="1"/>
    <xf numFmtId="0" fontId="0" fillId="5" borderId="5" xfId="0" applyFill="1" applyBorder="1"/>
    <xf numFmtId="0" fontId="0" fillId="5" borderId="7" xfId="0" applyFill="1" applyBorder="1"/>
    <xf numFmtId="0" fontId="0" fillId="6" borderId="5" xfId="0" applyFill="1" applyBorder="1"/>
    <xf numFmtId="0" fontId="0" fillId="6" borderId="7" xfId="0" applyFill="1" applyBorder="1"/>
    <xf numFmtId="0" fontId="0" fillId="0" borderId="0" xfId="0" applyFill="1" applyBorder="1"/>
    <xf numFmtId="164" fontId="0" fillId="5" borderId="0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0" fontId="3" fillId="0" borderId="1" xfId="3" applyBorder="1" applyAlignment="1">
      <alignment horizontal="center"/>
    </xf>
    <xf numFmtId="0" fontId="3" fillId="0" borderId="11" xfId="3" applyBorder="1" applyAlignment="1">
      <alignment horizontal="center"/>
    </xf>
    <xf numFmtId="0" fontId="3" fillId="0" borderId="11" xfId="3" applyFill="1" applyBorder="1" applyAlignment="1">
      <alignment horizontal="center"/>
    </xf>
    <xf numFmtId="0" fontId="3" fillId="0" borderId="1" xfId="3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3" fillId="0" borderId="0" xfId="3" applyBorder="1"/>
    <xf numFmtId="0" fontId="3" fillId="0" borderId="5" xfId="3" applyBorder="1"/>
    <xf numFmtId="9" fontId="0" fillId="2" borderId="0" xfId="1" applyNumberFormat="1" applyFont="1" applyFill="1" applyBorder="1" applyAlignment="1">
      <alignment horizontal="center"/>
    </xf>
    <xf numFmtId="9" fontId="0" fillId="2" borderId="6" xfId="1" applyNumberFormat="1" applyFont="1" applyFill="1" applyBorder="1" applyAlignment="1">
      <alignment horizontal="center"/>
    </xf>
    <xf numFmtId="9" fontId="0" fillId="2" borderId="8" xfId="1" applyNumberFormat="1" applyFont="1" applyFill="1" applyBorder="1" applyAlignment="1">
      <alignment horizontal="center"/>
    </xf>
    <xf numFmtId="9" fontId="0" fillId="2" borderId="9" xfId="1" applyNumberFormat="1" applyFont="1" applyFill="1" applyBorder="1" applyAlignment="1">
      <alignment horizontal="center"/>
    </xf>
    <xf numFmtId="166" fontId="0" fillId="0" borderId="0" xfId="0" applyNumberFormat="1" applyBorder="1"/>
    <xf numFmtId="0" fontId="3" fillId="0" borderId="0" xfId="3" applyFill="1" applyBorder="1"/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3" fillId="0" borderId="6" xfId="3" applyBorder="1" applyAlignment="1">
      <alignment horizontal="center"/>
    </xf>
    <xf numFmtId="165" fontId="0" fillId="6" borderId="6" xfId="1" applyNumberFormat="1" applyFont="1" applyFill="1" applyBorder="1" applyAlignment="1">
      <alignment horizontal="center"/>
    </xf>
    <xf numFmtId="165" fontId="0" fillId="6" borderId="9" xfId="1" applyNumberFormat="1" applyFont="1" applyFill="1" applyBorder="1" applyAlignment="1">
      <alignment horizontal="center"/>
    </xf>
    <xf numFmtId="0" fontId="2" fillId="0" borderId="0" xfId="2" applyBorder="1" applyAlignment="1"/>
    <xf numFmtId="0" fontId="5" fillId="0" borderId="0" xfId="0" applyFont="1" applyBorder="1" applyAlignment="1"/>
    <xf numFmtId="0" fontId="3" fillId="0" borderId="6" xfId="3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164" fontId="0" fillId="4" borderId="9" xfId="0" applyNumberFormat="1" applyFill="1" applyBorder="1"/>
    <xf numFmtId="0" fontId="4" fillId="2" borderId="3" xfId="0" applyFont="1" applyFill="1" applyBorder="1" applyAlignment="1">
      <alignment horizontal="center"/>
    </xf>
  </cellXfs>
  <cellStyles count="5">
    <cellStyle name="Heading 3" xfId="3" builtinId="18"/>
    <cellStyle name="Heading 4" xfId="4" builtinId="19"/>
    <cellStyle name="Normal" xfId="0" builtinId="0"/>
    <cellStyle name="Percent" xfId="1" builtinId="5"/>
    <cellStyle name="Title" xfId="2" builtinId="15"/>
  </cellStyles>
  <dxfs count="0"/>
  <tableStyles count="0" defaultTableStyle="TableStyleMedium9" defaultPivotStyle="PivotStyleLight16"/>
  <colors>
    <mruColors>
      <color rgb="FF75DB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2"/>
  <sheetViews>
    <sheetView showGridLines="0" tabSelected="1" workbookViewId="0">
      <selection activeCell="F15" sqref="F15"/>
    </sheetView>
  </sheetViews>
  <sheetFormatPr defaultRowHeight="12.75"/>
  <cols>
    <col min="1" max="1" width="2.85546875" customWidth="1"/>
    <col min="2" max="2" width="23.5703125" customWidth="1"/>
    <col min="3" max="3" width="15" bestFit="1" customWidth="1"/>
    <col min="4" max="4" width="14.42578125" bestFit="1" customWidth="1"/>
    <col min="5" max="5" width="8.5703125" bestFit="1" customWidth="1"/>
    <col min="6" max="6" width="12.7109375" customWidth="1"/>
    <col min="7" max="7" width="14.7109375" bestFit="1" customWidth="1"/>
    <col min="8" max="8" width="1.42578125" customWidth="1"/>
    <col min="9" max="12" width="14.28515625" customWidth="1"/>
    <col min="15" max="15" width="2.85546875" customWidth="1"/>
  </cols>
  <sheetData>
    <row r="1" spans="1: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22.5">
      <c r="A2" s="3"/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"/>
    </row>
    <row r="3" spans="1:15" ht="15" customHeight="1">
      <c r="A3" s="3"/>
      <c r="B3" s="40" t="s">
        <v>26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3"/>
    </row>
    <row r="4" spans="1:15" ht="15" customHeight="1">
      <c r="A4" s="3"/>
      <c r="B4" s="40" t="str">
        <f ca="1">"Date: "&amp;TEXT(TODAY(),"MM/DD/YY")</f>
        <v>Date: 11/14/13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3"/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">
      <c r="A6" s="3"/>
      <c r="B6" s="5" t="s">
        <v>17</v>
      </c>
      <c r="C6" s="45" t="s">
        <v>20</v>
      </c>
      <c r="D6" s="45"/>
      <c r="E6" s="2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">
      <c r="A7" s="3"/>
      <c r="B7" s="27" t="s">
        <v>10</v>
      </c>
      <c r="C7" s="26" t="s">
        <v>11</v>
      </c>
      <c r="D7" s="26" t="s">
        <v>12</v>
      </c>
      <c r="E7" s="41" t="s">
        <v>18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" customHeight="1">
      <c r="A8" s="3"/>
      <c r="B8" s="7" t="s">
        <v>0</v>
      </c>
      <c r="C8" s="23">
        <f>AVERAGE(0.157, 0.159)+0.004</f>
        <v>0.16200000000000001</v>
      </c>
      <c r="D8" s="23">
        <v>5.0000000000000001E-3</v>
      </c>
      <c r="E8" s="42" t="s">
        <v>1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" customHeight="1">
      <c r="A9" s="3"/>
      <c r="B9" s="7" t="s">
        <v>2</v>
      </c>
      <c r="C9" s="23">
        <v>0.11799999999999999</v>
      </c>
      <c r="D9" s="23">
        <v>5.0000000000000001E-3</v>
      </c>
      <c r="E9" s="42" t="s">
        <v>1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" customHeight="1">
      <c r="A10" s="3"/>
      <c r="B10" s="7" t="s">
        <v>9</v>
      </c>
      <c r="C10" s="23">
        <v>7.0999999999999994E-2</v>
      </c>
      <c r="D10" s="23">
        <v>5.0000000000000001E-3</v>
      </c>
      <c r="E10" s="42" t="s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" customHeight="1">
      <c r="A11" s="3"/>
      <c r="B11" s="7" t="s">
        <v>13</v>
      </c>
      <c r="C11" s="22">
        <v>0.75</v>
      </c>
      <c r="D11" s="22">
        <v>0.1</v>
      </c>
      <c r="E11" s="42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" customHeight="1">
      <c r="A12" s="3"/>
      <c r="B12" s="8" t="s">
        <v>5</v>
      </c>
      <c r="C12" s="24">
        <v>0.11700000000000001</v>
      </c>
      <c r="D12" s="24">
        <v>2E-3</v>
      </c>
      <c r="E12" s="43" t="s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" customHeight="1">
      <c r="A13" s="3"/>
      <c r="B13" s="8" t="s">
        <v>6</v>
      </c>
      <c r="C13" s="23">
        <v>0.13</v>
      </c>
      <c r="D13" s="23">
        <v>2E-3</v>
      </c>
      <c r="E13" s="43" t="s"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5" customHeight="1">
      <c r="A14" s="3"/>
      <c r="B14" s="8" t="s">
        <v>14</v>
      </c>
      <c r="C14" s="23">
        <v>0</v>
      </c>
      <c r="D14" s="23">
        <v>5.0000000000000001E-3</v>
      </c>
      <c r="E14" s="43" t="s">
        <v>1</v>
      </c>
      <c r="F14" s="3"/>
      <c r="G14" s="3"/>
      <c r="H14" s="3"/>
      <c r="I14" s="3"/>
      <c r="J14" s="3"/>
      <c r="K14" s="3"/>
      <c r="L14" s="32"/>
      <c r="M14" s="3"/>
      <c r="N14" s="3"/>
      <c r="O14" s="3"/>
    </row>
    <row r="15" spans="1:15" ht="15" customHeight="1">
      <c r="A15" s="3"/>
      <c r="B15" s="9" t="s">
        <v>15</v>
      </c>
      <c r="C15" s="25">
        <v>0</v>
      </c>
      <c r="D15" s="25">
        <v>5.0000000000000001E-3</v>
      </c>
      <c r="E15" s="44" t="s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/>
      <c r="B16" s="3"/>
      <c r="C16" s="3"/>
      <c r="D16" s="3"/>
      <c r="E16" s="3"/>
      <c r="F16" s="4"/>
      <c r="G16" s="4"/>
      <c r="H16" s="3"/>
      <c r="I16" s="3"/>
      <c r="J16" s="3"/>
      <c r="K16" s="3"/>
      <c r="L16" s="3"/>
      <c r="M16" s="3"/>
      <c r="N16" s="3"/>
      <c r="O16" s="3"/>
    </row>
    <row r="17" spans="1:15" ht="15">
      <c r="A17" s="3"/>
      <c r="B17" s="5" t="s">
        <v>24</v>
      </c>
      <c r="C17" s="1"/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5.75" thickBot="1">
      <c r="A18" s="3"/>
      <c r="B18" s="10" t="s">
        <v>10</v>
      </c>
      <c r="C18" s="21" t="s">
        <v>23</v>
      </c>
      <c r="D18" s="20" t="s">
        <v>22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/>
      <c r="B19" s="13" t="str">
        <f>B30</f>
        <v>Gland Fill %</v>
      </c>
      <c r="C19" s="28">
        <v>0.75</v>
      </c>
      <c r="D19" s="29">
        <v>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/>
      <c r="B20" s="14" t="str">
        <f>B31</f>
        <v>Seal Comp. %</v>
      </c>
      <c r="C20" s="30">
        <v>0.25</v>
      </c>
      <c r="D20" s="31">
        <v>0.5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5">
      <c r="A22" s="3"/>
      <c r="B22" s="5" t="s">
        <v>25</v>
      </c>
      <c r="C22" s="1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.75" thickBot="1">
      <c r="A23" s="3"/>
      <c r="B23" s="6" t="s">
        <v>10</v>
      </c>
      <c r="C23" s="18" t="s">
        <v>11</v>
      </c>
      <c r="D23" s="19" t="s">
        <v>18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/>
      <c r="B24" s="11" t="s">
        <v>19</v>
      </c>
      <c r="C24" s="16">
        <f>cc*PI()*(d/2)^2</f>
        <v>2.9693941062649025E-3</v>
      </c>
      <c r="D24" s="34" t="s">
        <v>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/>
      <c r="B25" s="11" t="s">
        <v>3</v>
      </c>
      <c r="C25" s="16">
        <f>PI()*(sw/2/2)^2+(sw*(sh-sw/4))-ca</f>
        <v>1.5399576900521614E-2</v>
      </c>
      <c r="D25" s="34" t="s">
        <v>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/>
      <c r="B26" s="12" t="s">
        <v>7</v>
      </c>
      <c r="C26" s="17">
        <f>gw*(gh+flat1+flat2)</f>
        <v>1.5210000000000001E-2</v>
      </c>
      <c r="D26" s="35" t="s">
        <v>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5">
      <c r="A28" s="3"/>
      <c r="B28" s="5" t="s">
        <v>16</v>
      </c>
      <c r="C28" s="2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5">
      <c r="A29" s="3"/>
      <c r="B29" s="27" t="s">
        <v>10</v>
      </c>
      <c r="C29" s="36" t="s">
        <v>11</v>
      </c>
      <c r="F29" s="3"/>
      <c r="G29" s="3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13" t="s">
        <v>21</v>
      </c>
      <c r="C30" s="37">
        <f>sa/ga</f>
        <v>1.0124639645313354</v>
      </c>
      <c r="F30" s="3"/>
      <c r="G30" s="15"/>
      <c r="H30" s="3"/>
      <c r="I30" s="3"/>
      <c r="J30" s="3"/>
      <c r="K30" s="3"/>
      <c r="L30" s="3"/>
      <c r="M30" s="3"/>
      <c r="N30" s="3"/>
      <c r="O30" s="3"/>
    </row>
    <row r="31" spans="1:15">
      <c r="A31" s="3"/>
      <c r="B31" s="14" t="s">
        <v>27</v>
      </c>
      <c r="C31" s="38">
        <f>1-gh/sh</f>
        <v>0.27777777777777779</v>
      </c>
      <c r="F31" s="3"/>
      <c r="G31" s="15"/>
      <c r="H31" s="3"/>
      <c r="I31" s="3"/>
      <c r="J31" s="3"/>
      <c r="K31" s="3"/>
      <c r="L31" s="3"/>
      <c r="M31" s="3"/>
      <c r="N31" s="3"/>
      <c r="O31" s="3"/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</sheetData>
  <mergeCells count="1">
    <mergeCell ref="C6:D6"/>
  </mergeCells>
  <printOptions horizontalCentered="1"/>
  <pageMargins left="0.15" right="0.15" top="0.5" bottom="0.5" header="0" footer="0"/>
  <pageSetup scale="8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Seal-Groove Design</vt:lpstr>
      <vt:lpstr>ca</vt:lpstr>
      <vt:lpstr>cc</vt:lpstr>
      <vt:lpstr>d</vt:lpstr>
      <vt:lpstr>flat1</vt:lpstr>
      <vt:lpstr>flat2</vt:lpstr>
      <vt:lpstr>ga</vt:lpstr>
      <vt:lpstr>gh</vt:lpstr>
      <vt:lpstr>gw</vt:lpstr>
      <vt:lpstr>pc</vt:lpstr>
      <vt:lpstr>pc_tol_rss</vt:lpstr>
      <vt:lpstr>pc_tol_wc</vt:lpstr>
      <vt:lpstr>pf</vt:lpstr>
      <vt:lpstr>pf_tol_rss</vt:lpstr>
      <vt:lpstr>pf_tol_wc</vt:lpstr>
      <vt:lpstr>sa</vt:lpstr>
      <vt:lpstr>sh</vt:lpstr>
      <vt:lpstr>sw</vt:lpstr>
    </vt:vector>
  </TitlesOfParts>
  <Company>L-3 Communications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Lee</dc:creator>
  <cp:lastModifiedBy>tisimst</cp:lastModifiedBy>
  <cp:lastPrinted>2013-10-28T15:32:54Z</cp:lastPrinted>
  <dcterms:created xsi:type="dcterms:W3CDTF">2013-10-16T12:23:13Z</dcterms:created>
  <dcterms:modified xsi:type="dcterms:W3CDTF">2013-11-14T22:06:14Z</dcterms:modified>
</cp:coreProperties>
</file>