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e your Tax" sheetId="1" r:id="rId4"/>
  </sheets>
  <definedNames/>
  <calcPr/>
  <extLst>
    <ext uri="GoogleSheetsCustomDataVersion2">
      <go:sheetsCustomData xmlns:go="http://customooxmlschemas.google.com/" r:id="rId5" roundtripDataChecksum="+LJoexD4daHl9Wt9lRBwTZLe+j6j1Age23pR9804KTk="/>
    </ext>
  </extLst>
</workbook>
</file>

<file path=xl/sharedStrings.xml><?xml version="1.0" encoding="utf-8"?>
<sst xmlns="http://schemas.openxmlformats.org/spreadsheetml/2006/main" count="49" uniqueCount="43">
  <si>
    <t>Download the sheet in MS Excel to Use</t>
  </si>
  <si>
    <t>Choose any one</t>
  </si>
  <si>
    <t>Salaried</t>
  </si>
  <si>
    <t>Enter Your Income</t>
  </si>
  <si>
    <t xml:space="preserve">Standard Deduction </t>
  </si>
  <si>
    <t>Pensioner</t>
  </si>
  <si>
    <t>Taxable Income</t>
  </si>
  <si>
    <t>Others</t>
  </si>
  <si>
    <t>New Regime (Post Budget 2025)</t>
  </si>
  <si>
    <t>Previously</t>
  </si>
  <si>
    <t>Tax Slab</t>
  </si>
  <si>
    <t>Amount</t>
  </si>
  <si>
    <t>Upto 4,00,000</t>
  </si>
  <si>
    <t>Upto 3,00,000</t>
  </si>
  <si>
    <t>4,00,000 - 8,00,000</t>
  </si>
  <si>
    <t>3,00,000 - 7,00,000</t>
  </si>
  <si>
    <t>8,00,001 - 12,00,000</t>
  </si>
  <si>
    <t>7,00,001 - 10,00,000</t>
  </si>
  <si>
    <t>12,00,00 - 16,00,000</t>
  </si>
  <si>
    <t>10,00,001 - 12,00,000</t>
  </si>
  <si>
    <t>16,00,00 - 20,00,000</t>
  </si>
  <si>
    <t>12,00,001 - 15,00,000</t>
  </si>
  <si>
    <t>20,00,000 - 24,00,000</t>
  </si>
  <si>
    <t>15,00,001 and above</t>
  </si>
  <si>
    <t>Above 24,00,000</t>
  </si>
  <si>
    <t>Rebate</t>
  </si>
  <si>
    <t>New Tax Regime (Post Budget) 2025</t>
  </si>
  <si>
    <t>Previous New Tax Regime</t>
  </si>
  <si>
    <t xml:space="preserve">New Regime 2024 vs 2025: Which is better? </t>
  </si>
  <si>
    <t>Savings you get from New Tax Slab (Post Budget) 2025</t>
  </si>
  <si>
    <t>Notes:</t>
  </si>
  <si>
    <t>1. This calculator is for basic tax calculation.</t>
  </si>
  <si>
    <t>2. This is not an accurate depiction, if you have any extra items in your ITR, kindly consult your financial advisor.</t>
  </si>
  <si>
    <t>3. Marginal Tax Relief has not been considered</t>
  </si>
  <si>
    <t>Visit: finology.in</t>
  </si>
  <si>
    <r>
      <rPr>
        <rFont val="Roboto"/>
        <color rgb="FF1155CC"/>
        <sz val="11.0"/>
        <u/>
      </rPr>
      <t>Finology Quest</t>
    </r>
    <r>
      <rPr>
        <rFont val="Roboto"/>
        <color rgb="FFA45C40"/>
        <sz val="11.0"/>
        <u/>
      </rPr>
      <t xml:space="preserve">       </t>
    </r>
  </si>
  <si>
    <t>Learn A to Z of investing from industry experts with 40+ Concepts.</t>
  </si>
  <si>
    <r>
      <rPr>
        <rFont val="Roboto"/>
        <color rgb="FF1155CC"/>
        <sz val="11.0"/>
        <u/>
      </rPr>
      <t>Finology Ticker</t>
    </r>
    <r>
      <rPr>
        <rFont val="Roboto"/>
        <color rgb="FFA45C40"/>
        <sz val="11.0"/>
        <u/>
      </rPr>
      <t xml:space="preserve">     </t>
    </r>
  </si>
  <si>
    <t>Analyse 4000+ stocks with inbuilt valuation calculators and free screener.</t>
  </si>
  <si>
    <r>
      <rPr>
        <rFont val="Roboto"/>
        <color rgb="FF1155CC"/>
        <sz val="11.0"/>
        <u/>
      </rPr>
      <t>Finology Recipe</t>
    </r>
    <r>
      <rPr>
        <rFont val="Roboto"/>
        <color rgb="FFA45C40"/>
        <sz val="11.0"/>
        <u/>
      </rPr>
      <t xml:space="preserve">     </t>
    </r>
  </si>
  <si>
    <t xml:space="preserve">Get 30 stocks for long term! </t>
  </si>
  <si>
    <t>Finology Select</t>
  </si>
  <si>
    <t>One stop platform to compare and choose brokers &amp; credit cards based on unbiased reviews.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</si>
</sst>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]#,##0.00"/>
    <numFmt numFmtId="165" formatCode="[$₹-820]#,##0.00"/>
  </numFmts>
  <fonts count="27">
    <font>
      <sz val="10.0"/>
      <color rgb="FF000000"/>
      <name val="Arial"/>
      <scheme val="minor"/>
    </font>
    <font>
      <sz val="10.0"/>
      <color theme="1"/>
      <name val="Montserrat"/>
    </font>
    <font>
      <b/>
      <sz val="14.0"/>
      <color theme="1"/>
      <name val="Montserrat"/>
    </font>
    <font>
      <sz val="10.0"/>
      <color rgb="FF000000"/>
      <name val="Arial"/>
    </font>
    <font>
      <sz val="10.0"/>
      <color theme="1"/>
      <name val="Arial"/>
    </font>
    <font/>
    <font>
      <b/>
      <sz val="10.0"/>
      <color rgb="FF000000"/>
      <name val="Montserrat"/>
    </font>
    <font>
      <i/>
      <sz val="10.0"/>
      <color theme="1"/>
      <name val="Montserrat"/>
    </font>
    <font>
      <sz val="10.0"/>
      <color rgb="FF000000"/>
      <name val="Montserrat"/>
    </font>
    <font>
      <b/>
      <sz val="10.0"/>
      <color theme="1"/>
      <name val="Montserrat"/>
    </font>
    <font>
      <sz val="24.0"/>
      <color theme="1"/>
      <name val="Montserrat"/>
    </font>
    <font>
      <b/>
      <sz val="10.0"/>
      <color rgb="FF4C1130"/>
      <name val="Montserrat"/>
    </font>
    <font>
      <b/>
      <sz val="10.0"/>
      <color rgb="FF7F6000"/>
      <name val="Montserrat"/>
    </font>
    <font>
      <b/>
      <sz val="14.0"/>
      <color rgb="FFF4CCCC"/>
      <name val="Montserrat"/>
    </font>
    <font>
      <b/>
      <sz val="12.0"/>
      <color rgb="FF000000"/>
      <name val="Montserrat"/>
    </font>
    <font>
      <sz val="14.0"/>
      <color rgb="FF000000"/>
      <name val="Montserrat"/>
    </font>
    <font>
      <sz val="14.0"/>
      <color theme="1"/>
      <name val="Montserrat"/>
    </font>
    <font>
      <sz val="10.0"/>
      <color rgb="FF660000"/>
      <name val="Montserrat"/>
    </font>
    <font>
      <b/>
      <sz val="11.0"/>
      <color rgb="FF000000"/>
      <name val="Montserrat"/>
    </font>
    <font>
      <b/>
      <sz val="11.0"/>
      <color theme="1"/>
      <name val="Montserrat"/>
    </font>
    <font>
      <sz val="11.0"/>
      <color theme="1"/>
      <name val="Arial"/>
    </font>
    <font>
      <b/>
      <sz val="10.0"/>
      <color rgb="FF660000"/>
      <name val="Montserrat"/>
    </font>
    <font>
      <u/>
      <sz val="11.0"/>
      <color rgb="FFA45C40"/>
      <name val="Roboto"/>
    </font>
    <font>
      <u/>
      <sz val="11.0"/>
      <color rgb="FFA45C40"/>
      <name val="Roboto"/>
    </font>
    <font>
      <u/>
      <sz val="11.0"/>
      <color rgb="FFA45C40"/>
      <name val="Roboto"/>
    </font>
    <font>
      <sz val="11.0"/>
      <color rgb="FFA45C40"/>
      <name val="Roboto"/>
    </font>
    <font>
      <u/>
      <sz val="11.0"/>
      <color rgb="FF0000FF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EEE0"/>
        <bgColor rgb="FFF6EEE0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41">
    <border/>
    <border>
      <left/>
      <right/>
      <top/>
      <bottom/>
    </border>
    <border>
      <left style="thin">
        <color rgb="FFEA9999"/>
      </left>
      <top style="thin">
        <color rgb="FFEA9999"/>
      </top>
    </border>
    <border>
      <top style="thin">
        <color rgb="FFEA9999"/>
      </top>
    </border>
    <border>
      <right style="thin">
        <color rgb="FFEA9999"/>
      </right>
      <top style="thin">
        <color rgb="FFEA9999"/>
      </top>
    </border>
    <border>
      <left style="thin">
        <color rgb="FFEA9999"/>
      </left>
      <right style="thin">
        <color rgb="FFFFC499"/>
      </right>
      <top style="thin">
        <color rgb="FFEA9999"/>
      </top>
      <bottom style="thin">
        <color rgb="FFEA9999"/>
      </bottom>
    </border>
    <border>
      <left style="thin">
        <color rgb="FFFFC499"/>
      </left>
      <top style="thin">
        <color rgb="FFFFC499"/>
      </top>
      <bottom style="thin">
        <color rgb="FFFFC499"/>
      </bottom>
    </border>
    <border>
      <right style="thin">
        <color rgb="FFFFC499"/>
      </right>
      <top style="thin">
        <color rgb="FFFFC499"/>
      </top>
      <bottom style="thin">
        <color rgb="FFFFC499"/>
      </bottom>
    </border>
    <border>
      <left style="thin">
        <color rgb="FFEA9999"/>
      </left>
    </border>
    <border>
      <right style="thin">
        <color rgb="FFEA9999"/>
      </right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EA9999"/>
      </left>
      <top style="thin">
        <color rgb="FFFFC499"/>
      </top>
      <bottom/>
    </border>
    <border>
      <right style="thin">
        <color rgb="FFEA9999"/>
      </right>
      <top style="thin">
        <color rgb="FFFFC499"/>
      </top>
      <bottom/>
    </border>
    <border>
      <left style="thin">
        <color rgb="FFEA9999"/>
      </left>
      <bottom style="thin">
        <color rgb="FFEA9999"/>
      </bottom>
    </border>
    <border>
      <bottom style="thin">
        <color rgb="FFEA9999"/>
      </bottom>
    </border>
    <border>
      <right style="thin">
        <color rgb="FFEA9999"/>
      </right>
      <bottom style="thin">
        <color rgb="FFEA9999"/>
      </bottom>
    </border>
    <border>
      <left style="thin">
        <color rgb="FFEA9999"/>
      </left>
      <top style="thin">
        <color rgb="FFFFC499"/>
      </top>
      <bottom style="thin">
        <color rgb="FFEA9999"/>
      </bottom>
    </border>
    <border>
      <right style="thin">
        <color rgb="FFEA9999"/>
      </right>
      <top style="thin">
        <color rgb="FFFFC499"/>
      </top>
      <bottom style="thin">
        <color rgb="FFEA9999"/>
      </bottom>
    </border>
    <border>
      <left style="thin">
        <color rgb="FFEA9999"/>
      </left>
      <right style="thin">
        <color rgb="FFEA9999"/>
      </right>
      <top style="thin">
        <color rgb="FFEA9999"/>
      </top>
    </border>
    <border>
      <left style="thin">
        <color rgb="FFEA9999"/>
      </left>
      <top style="thin">
        <color rgb="FFEA9999"/>
      </top>
      <bottom style="thin">
        <color rgb="FFEA9999"/>
      </bottom>
    </border>
    <border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EA9999"/>
      </left>
      <right style="thin">
        <color rgb="FFEA9999"/>
      </right>
      <bottom style="thin">
        <color rgb="FFEA9999"/>
      </bottom>
    </border>
    <border>
      <left/>
      <right/>
      <top style="thin">
        <color rgb="FFEA9999"/>
      </top>
    </border>
    <border>
      <left/>
      <top style="thin">
        <color rgb="FFEA9999"/>
      </top>
    </border>
    <border>
      <left/>
      <right/>
      <bottom style="thin">
        <color rgb="FFEA9999"/>
      </bottom>
    </border>
    <border>
      <left/>
      <bottom style="thin">
        <color rgb="FFEA9999"/>
      </bottom>
    </border>
    <border>
      <left style="thin">
        <color rgb="FFC38370"/>
      </left>
      <top style="thin">
        <color rgb="FFC38370"/>
      </top>
    </border>
    <border>
      <top style="thin">
        <color rgb="FFC38370"/>
      </top>
    </border>
    <border>
      <right style="thin">
        <color rgb="FFC38370"/>
      </right>
      <top style="thin">
        <color rgb="FFC38370"/>
      </top>
    </border>
    <border>
      <left style="thin">
        <color rgb="FFC38370"/>
      </left>
    </border>
    <border>
      <right style="thin">
        <color rgb="FFC38370"/>
      </right>
    </border>
    <border>
      <left style="thin">
        <color rgb="FFC38370"/>
      </left>
      <top/>
      <bottom style="thin">
        <color rgb="FFC38370"/>
      </bottom>
    </border>
    <border>
      <top/>
      <bottom style="thin">
        <color rgb="FFC38370"/>
      </bottom>
    </border>
    <border>
      <right style="thin">
        <color rgb="FFC38370"/>
      </right>
      <top/>
      <bottom style="thin">
        <color rgb="FFC38370"/>
      </bottom>
    </border>
    <border>
      <left style="thin">
        <color rgb="FFC38370"/>
      </left>
      <bottom style="thin">
        <color rgb="FFC38370"/>
      </bottom>
    </border>
    <border>
      <bottom style="thin">
        <color rgb="FFC38370"/>
      </bottom>
    </border>
    <border>
      <right style="thin">
        <color rgb="FFC38370"/>
      </right>
      <bottom style="thin">
        <color rgb="FFC38370"/>
      </bottom>
    </border>
    <border>
      <left style="thin">
        <color rgb="FFC38370"/>
      </left>
      <right style="thin">
        <color rgb="FFC38370"/>
      </right>
      <top style="thin">
        <color rgb="FFC38370"/>
      </top>
      <bottom style="thin">
        <color rgb="FFC38370"/>
      </bottom>
    </border>
    <border>
      <left style="thin">
        <color rgb="FFC38370"/>
      </left>
      <top style="thin">
        <color rgb="FFC38370"/>
      </top>
      <bottom style="thin">
        <color rgb="FFC38370"/>
      </bottom>
    </border>
    <border>
      <top style="thin">
        <color rgb="FFC38370"/>
      </top>
      <bottom style="thin">
        <color rgb="FFC38370"/>
      </bottom>
    </border>
    <border>
      <right style="thin">
        <color rgb="FFC38370"/>
      </right>
      <top style="thin">
        <color rgb="FFC38370"/>
      </top>
      <bottom style="thin">
        <color rgb="FFC3837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3" numFmtId="0" xfId="0" applyFont="1"/>
    <xf borderId="1" fillId="2" fontId="1" numFmtId="0" xfId="0" applyAlignment="1" applyBorder="1" applyFont="1">
      <alignment vertical="center"/>
    </xf>
    <xf borderId="2" fillId="3" fontId="4" numFmtId="0" xfId="0" applyAlignment="1" applyBorder="1" applyFill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5" fillId="0" fontId="6" numFmtId="0" xfId="0" applyAlignment="1" applyBorder="1" applyFont="1">
      <alignment vertical="center"/>
    </xf>
    <xf borderId="6" fillId="4" fontId="6" numFmtId="0" xfId="0" applyAlignment="1" applyBorder="1" applyFill="1" applyFont="1">
      <alignment horizontal="center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6" numFmtId="0" xfId="0" applyAlignment="1" applyBorder="1" applyFont="1">
      <alignment vertical="center"/>
    </xf>
    <xf borderId="11" fillId="4" fontId="6" numFmtId="4" xfId="0" applyAlignment="1" applyBorder="1" applyFont="1" applyNumberFormat="1">
      <alignment horizontal="center" vertical="center"/>
    </xf>
    <xf borderId="12" fillId="0" fontId="5" numFmtId="0" xfId="0" applyBorder="1" applyFont="1"/>
    <xf borderId="0" fillId="0" fontId="7" numFmtId="0" xfId="0" applyAlignment="1" applyFont="1">
      <alignment vertical="center"/>
    </xf>
    <xf borderId="0" fillId="0" fontId="8" numFmtId="0" xfId="0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1" fillId="5" fontId="8" numFmtId="0" xfId="0" applyAlignment="1" applyBorder="1" applyFill="1" applyFont="1">
      <alignment horizontal="center" vertical="center"/>
    </xf>
    <xf borderId="0" fillId="0" fontId="9" numFmtId="0" xfId="0" applyAlignment="1" applyFont="1">
      <alignment vertical="center"/>
    </xf>
    <xf borderId="16" fillId="5" fontId="6" numFmtId="4" xfId="0" applyAlignment="1" applyBorder="1" applyFont="1" applyNumberFormat="1">
      <alignment horizontal="center" vertical="center"/>
    </xf>
    <xf borderId="17" fillId="0" fontId="5" numFmtId="0" xfId="0" applyBorder="1" applyFont="1"/>
    <xf borderId="1" fillId="2" fontId="10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18" fillId="5" fontId="11" numFmtId="0" xfId="0" applyAlignment="1" applyBorder="1" applyFont="1">
      <alignment horizontal="center" vertical="center"/>
    </xf>
    <xf borderId="19" fillId="5" fontId="11" numFmtId="0" xfId="0" applyAlignment="1" applyBorder="1" applyFont="1">
      <alignment horizontal="center" vertical="center"/>
    </xf>
    <xf borderId="20" fillId="0" fontId="5" numFmtId="0" xfId="0" applyBorder="1" applyFont="1"/>
    <xf borderId="21" fillId="0" fontId="5" numFmtId="0" xfId="0" applyBorder="1" applyFont="1"/>
    <xf borderId="10" fillId="5" fontId="11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center"/>
    </xf>
    <xf borderId="10" fillId="0" fontId="1" numFmtId="9" xfId="0" applyAlignment="1" applyBorder="1" applyFont="1" applyNumberFormat="1">
      <alignment horizontal="center" vertical="center"/>
    </xf>
    <xf borderId="10" fillId="0" fontId="1" numFmtId="164" xfId="0" applyAlignment="1" applyBorder="1" applyFont="1" applyNumberFormat="1">
      <alignment horizontal="right" vertical="center"/>
    </xf>
    <xf borderId="1" fillId="6" fontId="1" numFmtId="0" xfId="0" applyAlignment="1" applyBorder="1" applyFill="1" applyFont="1">
      <alignment vertical="center"/>
    </xf>
    <xf borderId="0" fillId="0" fontId="1" numFmtId="10" xfId="0" applyAlignment="1" applyFont="1" applyNumberFormat="1">
      <alignment horizontal="center" vertical="center"/>
    </xf>
    <xf borderId="10" fillId="0" fontId="1" numFmtId="10" xfId="0" applyAlignment="1" applyBorder="1" applyFont="1" applyNumberFormat="1">
      <alignment horizontal="center" vertical="center"/>
    </xf>
    <xf borderId="10" fillId="0" fontId="1" numFmtId="164" xfId="0" applyAlignment="1" applyBorder="1" applyFont="1" applyNumberFormat="1">
      <alignment vertical="center"/>
    </xf>
    <xf borderId="10" fillId="7" fontId="12" numFmtId="0" xfId="0" applyAlignment="1" applyBorder="1" applyFill="1" applyFont="1">
      <alignment vertical="center"/>
    </xf>
    <xf borderId="10" fillId="7" fontId="12" numFmtId="164" xfId="0" applyAlignment="1" applyBorder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1" fillId="2" fontId="2" numFmtId="0" xfId="0" applyAlignment="1" applyBorder="1" applyFont="1">
      <alignment vertical="center"/>
    </xf>
    <xf borderId="1" fillId="6" fontId="13" numFmtId="0" xfId="0" applyAlignment="1" applyBorder="1" applyFont="1">
      <alignment vertical="center"/>
    </xf>
    <xf borderId="19" fillId="5" fontId="14" numFmtId="0" xfId="0" applyAlignment="1" applyBorder="1" applyFont="1">
      <alignment horizontal="center" vertical="center"/>
    </xf>
    <xf borderId="10" fillId="5" fontId="14" numFmtId="164" xfId="0" applyAlignment="1" applyBorder="1" applyFont="1" applyNumberFormat="1">
      <alignment horizontal="right" vertical="center"/>
    </xf>
    <xf borderId="0" fillId="0" fontId="14" numFmtId="164" xfId="0" applyAlignment="1" applyFont="1" applyNumberFormat="1">
      <alignment horizontal="right" vertical="center"/>
    </xf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1" fillId="6" fontId="17" numFmtId="0" xfId="0" applyAlignment="1" applyBorder="1" applyFont="1">
      <alignment vertical="center"/>
    </xf>
    <xf borderId="2" fillId="0" fontId="18" numFmtId="0" xfId="0" applyAlignment="1" applyBorder="1" applyFont="1">
      <alignment horizontal="right" vertical="center"/>
    </xf>
    <xf borderId="22" fillId="5" fontId="19" numFmtId="0" xfId="0" applyAlignment="1" applyBorder="1" applyFont="1">
      <alignment horizontal="center" vertical="center"/>
    </xf>
    <xf borderId="23" fillId="5" fontId="18" numFmtId="0" xfId="0" applyAlignment="1" applyBorder="1" applyFont="1">
      <alignment horizontal="center" vertical="center"/>
    </xf>
    <xf borderId="24" fillId="0" fontId="5" numFmtId="0" xfId="0" applyBorder="1" applyFont="1"/>
    <xf borderId="25" fillId="0" fontId="5" numFmtId="0" xfId="0" applyBorder="1" applyFont="1"/>
    <xf borderId="8" fillId="0" fontId="1" numFmtId="0" xfId="0" applyAlignment="1" applyBorder="1" applyFont="1">
      <alignment vertical="center"/>
    </xf>
    <xf borderId="23" fillId="5" fontId="18" numFmtId="165" xfId="0" applyAlignment="1" applyBorder="1" applyFont="1" applyNumberFormat="1">
      <alignment horizontal="center" vertical="center"/>
    </xf>
    <xf borderId="0" fillId="0" fontId="20" numFmtId="0" xfId="0" applyFont="1"/>
    <xf borderId="2" fillId="0" fontId="2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1" fillId="2" fontId="9" numFmtId="0" xfId="0" applyAlignment="1" applyBorder="1" applyFont="1">
      <alignment vertical="center"/>
    </xf>
    <xf borderId="8" fillId="0" fontId="17" numFmtId="0" xfId="0" applyAlignment="1" applyBorder="1" applyFont="1">
      <alignment vertical="center"/>
    </xf>
    <xf borderId="9" fillId="0" fontId="1" numFmtId="0" xfId="0" applyAlignment="1" applyBorder="1" applyFont="1">
      <alignment vertical="center"/>
    </xf>
    <xf borderId="8" fillId="0" fontId="17" numFmtId="0" xfId="0" applyAlignment="1" applyBorder="1" applyFont="1">
      <alignment horizontal="left" shrinkToFit="0" vertical="center" wrapText="1"/>
    </xf>
    <xf borderId="26" fillId="3" fontId="4" numFmtId="0" xfId="0" applyAlignment="1" applyBorder="1" applyFont="1">
      <alignment horizontal="center" vertical="center"/>
    </xf>
    <xf borderId="27" fillId="0" fontId="5" numFmtId="0" xfId="0" applyBorder="1" applyFont="1"/>
    <xf borderId="28" fillId="0" fontId="5" numFmtId="0" xfId="0" applyBorder="1" applyFont="1"/>
    <xf borderId="0" fillId="0" fontId="8" numFmtId="0" xfId="0" applyAlignment="1" applyFont="1">
      <alignment horizontal="center" vertical="center"/>
    </xf>
    <xf borderId="29" fillId="0" fontId="5" numFmtId="0" xfId="0" applyBorder="1" applyFont="1"/>
    <xf borderId="30" fillId="0" fontId="5" numFmtId="0" xfId="0" applyBorder="1" applyFont="1"/>
    <xf borderId="1" fillId="2" fontId="16" numFmtId="0" xfId="0" applyAlignment="1" applyBorder="1" applyFont="1">
      <alignment vertical="center"/>
    </xf>
    <xf borderId="31" fillId="3" fontId="22" numFmtId="0" xfId="0" applyAlignment="1" applyBorder="1" applyFont="1">
      <alignment horizontal="center" vertical="center"/>
    </xf>
    <xf borderId="32" fillId="0" fontId="5" numFmtId="0" xfId="0" applyBorder="1" applyFont="1"/>
    <xf borderId="33" fillId="0" fontId="5" numFmtId="0" xfId="0" applyBorder="1" applyFont="1"/>
    <xf borderId="34" fillId="0" fontId="23" numFmtId="0" xfId="0" applyAlignment="1" applyBorder="1" applyFont="1">
      <alignment horizontal="center" vertical="center"/>
    </xf>
    <xf borderId="35" fillId="0" fontId="4" numFmtId="0" xfId="0" applyBorder="1" applyFont="1"/>
    <xf borderId="36" fillId="0" fontId="4" numFmtId="0" xfId="0" applyBorder="1" applyFont="1"/>
    <xf borderId="37" fillId="0" fontId="24" numFmtId="0" xfId="0" applyAlignment="1" applyBorder="1" applyFont="1">
      <alignment shrinkToFit="0" vertical="center" wrapText="1"/>
    </xf>
    <xf borderId="38" fillId="0" fontId="25" numFmtId="0" xfId="0" applyAlignment="1" applyBorder="1" applyFont="1">
      <alignment shrinkToFit="0" vertical="center" wrapText="1"/>
    </xf>
    <xf borderId="39" fillId="0" fontId="5" numFmtId="0" xfId="0" applyBorder="1" applyFont="1"/>
    <xf borderId="40" fillId="0" fontId="5" numFmtId="0" xfId="0" applyBorder="1" applyFont="1"/>
    <xf borderId="37" fillId="0" fontId="26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37</xdr:row>
      <xdr:rowOff>0</xdr:rowOff>
    </xdr:from>
    <xdr:ext cx="571500" cy="571500"/>
    <xdr:sp>
      <xdr:nvSpPr>
        <xdr:cNvPr id="3" name="Shape 3"/>
        <xdr:cNvSpPr/>
      </xdr:nvSpPr>
      <xdr:spPr>
        <a:xfrm>
          <a:off x="5065013" y="3499013"/>
          <a:ext cx="561975" cy="5619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571500" cy="581025"/>
    <xdr:sp>
      <xdr:nvSpPr>
        <xdr:cNvPr id="4" name="Shape 4"/>
        <xdr:cNvSpPr/>
      </xdr:nvSpPr>
      <xdr:spPr>
        <a:xfrm>
          <a:off x="5065013" y="3494250"/>
          <a:ext cx="561975" cy="571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866775</xdr:colOff>
      <xdr:row>31</xdr:row>
      <xdr:rowOff>76200</xdr:rowOff>
    </xdr:from>
    <xdr:ext cx="3371850" cy="533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2</xdr:row>
      <xdr:rowOff>85725</xdr:rowOff>
    </xdr:from>
    <xdr:ext cx="2724150" cy="447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nology.in/" TargetMode="External"/><Relationship Id="rId2" Type="http://schemas.openxmlformats.org/officeDocument/2006/relationships/hyperlink" Target="https://tinyurl.com/quest-budget" TargetMode="External"/><Relationship Id="rId3" Type="http://schemas.openxmlformats.org/officeDocument/2006/relationships/hyperlink" Target="https://tinyurl.com/ticker-budget" TargetMode="External"/><Relationship Id="rId4" Type="http://schemas.openxmlformats.org/officeDocument/2006/relationships/hyperlink" Target="https://tinyurl.com/recipe-budget" TargetMode="External"/><Relationship Id="rId5" Type="http://schemas.openxmlformats.org/officeDocument/2006/relationships/hyperlink" Target="https://tinyurl.com/select-budget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4.25"/>
    <col customWidth="1" min="3" max="3" width="3.38"/>
    <col customWidth="1" min="4" max="4" width="28.75"/>
    <col customWidth="1" min="5" max="5" width="20.38"/>
    <col customWidth="1" min="6" max="6" width="20.75"/>
    <col customWidth="1" min="7" max="7" width="3.25"/>
    <col customWidth="1" min="8" max="8" width="23.63"/>
    <col customWidth="1" min="9" max="9" width="19.63"/>
    <col customWidth="1" min="10" max="10" width="20.13"/>
    <col customWidth="1" min="11" max="11" width="12.5"/>
    <col customWidth="1" min="12" max="12" width="19.25"/>
    <col customWidth="1" min="13" max="13" width="12.5"/>
    <col customWidth="1" min="14" max="14" width="16.38"/>
    <col customWidth="1" min="15" max="28" width="12.5"/>
  </cols>
  <sheetData>
    <row r="1" ht="15.7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ht="15.75" customHeight="1">
      <c r="A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ht="15.75" customHeight="1">
      <c r="A3" s="6"/>
      <c r="B3" s="7"/>
      <c r="C3" s="7"/>
      <c r="D3" s="8"/>
      <c r="E3" s="4"/>
      <c r="F3" s="9" t="s">
        <v>1</v>
      </c>
      <c r="G3" s="10" t="s">
        <v>2</v>
      </c>
      <c r="H3" s="11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ht="15.75" customHeight="1">
      <c r="A4" s="12"/>
      <c r="D4" s="13"/>
      <c r="E4" s="4"/>
      <c r="F4" s="14" t="s">
        <v>3</v>
      </c>
      <c r="G4" s="15">
        <v>500000.0</v>
      </c>
      <c r="H4" s="16"/>
      <c r="I4" s="1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4"/>
      <c r="AD4" s="4"/>
      <c r="AE4" s="4"/>
      <c r="AF4" s="4"/>
      <c r="AG4" s="4"/>
      <c r="AH4" s="4"/>
      <c r="AI4" s="4"/>
      <c r="AJ4" s="4"/>
      <c r="AK4" s="4"/>
      <c r="AL4" s="4"/>
      <c r="AM4" s="18" t="s">
        <v>2</v>
      </c>
    </row>
    <row r="5" ht="15.75" customHeight="1">
      <c r="A5" s="19"/>
      <c r="B5" s="20"/>
      <c r="C5" s="20"/>
      <c r="D5" s="21"/>
      <c r="E5" s="4"/>
      <c r="F5" s="14" t="s">
        <v>4</v>
      </c>
      <c r="G5" s="22">
        <f>IF(G3="Others",0,75000)</f>
        <v>75000</v>
      </c>
      <c r="H5" s="1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4"/>
      <c r="AD5" s="4"/>
      <c r="AE5" s="4"/>
      <c r="AF5" s="4"/>
      <c r="AG5" s="4"/>
      <c r="AH5" s="4"/>
      <c r="AI5" s="4"/>
      <c r="AJ5" s="4"/>
      <c r="AK5" s="4"/>
      <c r="AL5" s="4"/>
      <c r="AM5" s="18" t="s">
        <v>5</v>
      </c>
    </row>
    <row r="6" ht="15.75" customHeight="1">
      <c r="A6" s="5"/>
      <c r="B6" s="3"/>
      <c r="C6" s="23"/>
      <c r="D6" s="3"/>
      <c r="E6" s="3"/>
      <c r="F6" s="14" t="s">
        <v>6</v>
      </c>
      <c r="G6" s="24">
        <f>G4-G5</f>
        <v>425000</v>
      </c>
      <c r="H6" s="2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4"/>
      <c r="AD6" s="4"/>
      <c r="AE6" s="4"/>
      <c r="AF6" s="4"/>
      <c r="AG6" s="4"/>
      <c r="AH6" s="4"/>
      <c r="AI6" s="4"/>
      <c r="AJ6" s="4"/>
      <c r="AK6" s="4"/>
      <c r="AL6" s="4"/>
      <c r="AM6" s="18" t="s">
        <v>7</v>
      </c>
    </row>
    <row r="7" ht="15.75" customHeight="1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ht="15.75" customHeight="1">
      <c r="A8" s="26"/>
      <c r="B8" s="4"/>
      <c r="C8" s="27"/>
      <c r="D8" s="28" t="s">
        <v>6</v>
      </c>
      <c r="E8" s="29" t="s">
        <v>8</v>
      </c>
      <c r="F8" s="30"/>
      <c r="G8" s="3"/>
      <c r="H8" s="28" t="s">
        <v>6</v>
      </c>
      <c r="I8" s="29" t="s">
        <v>9</v>
      </c>
      <c r="J8" s="3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ht="15.75" customHeight="1">
      <c r="A9" s="26"/>
      <c r="B9" s="4"/>
      <c r="C9" s="27"/>
      <c r="D9" s="31"/>
      <c r="E9" s="32" t="s">
        <v>10</v>
      </c>
      <c r="F9" s="32" t="s">
        <v>11</v>
      </c>
      <c r="G9" s="3"/>
      <c r="H9" s="31"/>
      <c r="I9" s="32" t="s">
        <v>10</v>
      </c>
      <c r="J9" s="32" t="s">
        <v>11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ht="15.75" customHeight="1">
      <c r="A10" s="26"/>
      <c r="B10" s="4"/>
      <c r="C10" s="3"/>
      <c r="D10" s="33" t="s">
        <v>12</v>
      </c>
      <c r="E10" s="34">
        <v>0.0</v>
      </c>
      <c r="F10" s="35">
        <f>G6*E10</f>
        <v>0</v>
      </c>
      <c r="G10" s="3"/>
      <c r="H10" s="33" t="s">
        <v>13</v>
      </c>
      <c r="I10" s="34">
        <v>0.0</v>
      </c>
      <c r="J10" s="35">
        <f>G6*I10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ht="15.75" customHeight="1">
      <c r="A11" s="26"/>
      <c r="B11" s="4"/>
      <c r="C11" s="3"/>
      <c r="D11" s="33" t="s">
        <v>14</v>
      </c>
      <c r="E11" s="34">
        <v>0.05</v>
      </c>
      <c r="F11" s="35">
        <f>IF(G6&gt;800000,400000*E11,IF(G6&lt;400000,0,(G6-400000)*E11))</f>
        <v>1250</v>
      </c>
      <c r="G11" s="3"/>
      <c r="H11" s="33" t="s">
        <v>15</v>
      </c>
      <c r="I11" s="34">
        <v>0.05</v>
      </c>
      <c r="J11" s="35">
        <f>IF(G6&gt;700000,400000*I11,IF(G6&lt;300000,0,(G6-300000)*I11))</f>
        <v>6250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ht="15.75" customHeight="1">
      <c r="A12" s="26"/>
      <c r="B12" s="36"/>
      <c r="C12" s="3"/>
      <c r="D12" s="33" t="s">
        <v>16</v>
      </c>
      <c r="E12" s="34">
        <v>0.1</v>
      </c>
      <c r="F12" s="35">
        <f>IF(G6&gt;1200000,400000*E12,IF(G6&lt;800000,0,(G6-800000)*E12))</f>
        <v>0</v>
      </c>
      <c r="G12" s="3"/>
      <c r="H12" s="33" t="s">
        <v>17</v>
      </c>
      <c r="I12" s="34">
        <v>0.1</v>
      </c>
      <c r="J12" s="35">
        <f>IF(G6&gt;1000000,300000*I12,IF(G6&lt;700000,0,(G6-700000)*I12))</f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ht="15.75" customHeight="1">
      <c r="A13" s="26"/>
      <c r="B13" s="36"/>
      <c r="C13" s="3"/>
      <c r="D13" s="33" t="s">
        <v>18</v>
      </c>
      <c r="E13" s="34">
        <v>0.15</v>
      </c>
      <c r="F13" s="35">
        <f>IF(G6&gt;1600000,400000*E13,IF(G6&lt;1200000,0,(G6-1200000)*E13))</f>
        <v>0</v>
      </c>
      <c r="G13" s="3"/>
      <c r="H13" s="33" t="s">
        <v>19</v>
      </c>
      <c r="I13" s="34">
        <v>0.15</v>
      </c>
      <c r="J13" s="35">
        <f>IF(G6&gt;1200000,200000*I13,IF(G6&lt;1000000,0,(G6-1000000)*I13))</f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ht="15.75" customHeight="1">
      <c r="A14" s="26"/>
      <c r="B14" s="36"/>
      <c r="C14" s="3"/>
      <c r="D14" s="33" t="s">
        <v>20</v>
      </c>
      <c r="E14" s="34">
        <v>0.2</v>
      </c>
      <c r="F14" s="35">
        <f>IF(G6&gt;2000000,400000*E14,IF(G6&lt;1600000,0,(G6-1600000)*E14))</f>
        <v>0</v>
      </c>
      <c r="G14" s="3"/>
      <c r="H14" s="33" t="s">
        <v>21</v>
      </c>
      <c r="I14" s="34">
        <v>0.2</v>
      </c>
      <c r="J14" s="35">
        <f>IF(G6&gt;1500000,300000*I14,IF(G6&lt;1200000,0,(G6-1200000)*I14))</f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ht="15.75" customHeight="1">
      <c r="A15" s="26"/>
      <c r="B15" s="36"/>
      <c r="C15" s="3"/>
      <c r="D15" s="33" t="s">
        <v>22</v>
      </c>
      <c r="E15" s="34">
        <v>0.25</v>
      </c>
      <c r="F15" s="35">
        <f>IF(G6&gt;2400000,400000*E15,IF(G6&lt;2000000,0,(G6-2000000)*E15))</f>
        <v>0</v>
      </c>
      <c r="G15" s="3"/>
      <c r="H15" s="33" t="s">
        <v>23</v>
      </c>
      <c r="I15" s="34">
        <v>0.3</v>
      </c>
      <c r="J15" s="35">
        <f>IF(G6&gt;1500000,(G6-1500000)*I15,0)</f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ht="15.75" customHeight="1">
      <c r="A16" s="26"/>
      <c r="B16" s="36"/>
      <c r="C16" s="37"/>
      <c r="D16" s="38" t="s">
        <v>24</v>
      </c>
      <c r="E16" s="38">
        <v>0.3</v>
      </c>
      <c r="F16" s="39">
        <f>IF(G6&gt;2400000,(G6-2400000)*E16,0)</f>
        <v>0</v>
      </c>
      <c r="G16" s="3"/>
      <c r="H16" s="38"/>
      <c r="I16" s="38"/>
      <c r="J16" s="3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ht="15.75" customHeight="1">
      <c r="A17" s="5"/>
      <c r="B17" s="36"/>
      <c r="C17" s="3"/>
      <c r="D17" s="3"/>
      <c r="E17" s="40" t="s">
        <v>25</v>
      </c>
      <c r="F17" s="41">
        <f>IF(G6&lt;=1200000,SUM(F10:F12),"Not Applicable")</f>
        <v>1250</v>
      </c>
      <c r="G17" s="3"/>
      <c r="H17" s="3"/>
      <c r="I17" s="40" t="s">
        <v>25</v>
      </c>
      <c r="J17" s="41">
        <f>IF(G6&lt;=700000,J11,"Not Applicable")</f>
        <v>6250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ht="15.75" customHeight="1">
      <c r="A18" s="5"/>
      <c r="B18" s="36"/>
      <c r="C18" s="3"/>
      <c r="D18" s="3"/>
      <c r="E18" s="3"/>
      <c r="F18" s="42"/>
      <c r="G18" s="3"/>
      <c r="H18" s="3"/>
      <c r="I18" s="3"/>
      <c r="J18" s="4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ht="15.75" customHeight="1">
      <c r="A19" s="43"/>
      <c r="B19" s="44"/>
      <c r="C19" s="2"/>
      <c r="D19" s="45" t="s">
        <v>26</v>
      </c>
      <c r="E19" s="30"/>
      <c r="F19" s="46">
        <f>IF(SUM(F10:F16)&lt;=60000,0,SUM(F10:F16))*1.04</f>
        <v>0</v>
      </c>
      <c r="G19" s="47"/>
      <c r="H19" s="45" t="s">
        <v>27</v>
      </c>
      <c r="I19" s="30"/>
      <c r="J19" s="46">
        <f>IF(SUM(J10:J16)&lt;=20000,0,SUM(J10:J16)*1.04)</f>
        <v>0</v>
      </c>
      <c r="K19" s="48"/>
      <c r="L19" s="3"/>
      <c r="M19" s="3"/>
      <c r="N19" s="3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ht="15.75" customHeight="1">
      <c r="A20" s="5"/>
      <c r="B20" s="50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ht="15.75" customHeight="1">
      <c r="A21" s="5"/>
      <c r="B21" s="3"/>
      <c r="C21" s="3"/>
      <c r="D21" s="51" t="s">
        <v>28</v>
      </c>
      <c r="E21" s="7"/>
      <c r="F21" s="8"/>
      <c r="G21" s="52"/>
      <c r="H21" s="53" t="str">
        <f>IF(F19&lt;J19,"New Regime 2025 is good for you.","New Regime 2024 was good for you.")</f>
        <v>New Regime 2024 was good for you.</v>
      </c>
      <c r="I21" s="7"/>
      <c r="J21" s="8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ht="15.75" customHeight="1">
      <c r="A22" s="5"/>
      <c r="B22" s="3"/>
      <c r="C22" s="3"/>
      <c r="D22" s="19"/>
      <c r="E22" s="20"/>
      <c r="F22" s="21"/>
      <c r="G22" s="54"/>
      <c r="H22" s="55"/>
      <c r="I22" s="20"/>
      <c r="J22" s="21"/>
      <c r="K22" s="5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ht="15.75" customHeight="1">
      <c r="A23" s="5"/>
      <c r="B23" s="3"/>
      <c r="C23" s="23"/>
      <c r="D23" s="51" t="s">
        <v>29</v>
      </c>
      <c r="E23" s="7"/>
      <c r="F23" s="8"/>
      <c r="G23" s="52"/>
      <c r="H23" s="57">
        <f>J19-F19</f>
        <v>0</v>
      </c>
      <c r="I23" s="7"/>
      <c r="J23" s="8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ht="15.75" customHeight="1">
      <c r="A24" s="5"/>
      <c r="B24" s="3"/>
      <c r="C24" s="23"/>
      <c r="D24" s="19"/>
      <c r="E24" s="20"/>
      <c r="F24" s="21"/>
      <c r="G24" s="54"/>
      <c r="H24" s="55"/>
      <c r="I24" s="20"/>
      <c r="J24" s="2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ht="15.75" customHeight="1">
      <c r="A25" s="5"/>
      <c r="B25" s="3"/>
      <c r="C25" s="23"/>
      <c r="D25" s="58"/>
      <c r="E25" s="58"/>
      <c r="F25" s="58"/>
      <c r="G25" s="58"/>
      <c r="H25" s="58"/>
      <c r="I25" s="58"/>
      <c r="J25" s="58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ht="15.75" customHeight="1">
      <c r="A26" s="5"/>
      <c r="B26" s="3"/>
      <c r="C26" s="23"/>
      <c r="D26" s="3"/>
      <c r="E26" s="59" t="s">
        <v>30</v>
      </c>
      <c r="F26" s="60"/>
      <c r="G26" s="60"/>
      <c r="H26" s="6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ht="15.75" customHeight="1">
      <c r="A27" s="62"/>
      <c r="B27" s="4"/>
      <c r="C27" s="23"/>
      <c r="D27" s="3"/>
      <c r="E27" s="63" t="s">
        <v>31</v>
      </c>
      <c r="F27" s="3"/>
      <c r="G27" s="3"/>
      <c r="H27" s="6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ht="15.75" customHeight="1">
      <c r="A28" s="5"/>
      <c r="B28" s="4"/>
      <c r="C28" s="4"/>
      <c r="D28" s="3"/>
      <c r="E28" s="65" t="s">
        <v>32</v>
      </c>
      <c r="H28" s="1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ht="15.0" customHeight="1">
      <c r="A29" s="5"/>
      <c r="B29" s="4"/>
      <c r="C29" s="4"/>
      <c r="D29" s="4"/>
      <c r="E29" s="12"/>
      <c r="H29" s="13"/>
      <c r="I29" s="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ht="0.75" customHeight="1">
      <c r="A30" s="5"/>
      <c r="B30" s="4"/>
      <c r="C30" s="4"/>
      <c r="D30" s="4"/>
      <c r="E30" s="65" t="s">
        <v>33</v>
      </c>
      <c r="H30" s="13"/>
      <c r="I30" s="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ht="15.75" customHeight="1">
      <c r="A31" s="5"/>
      <c r="B31" s="4"/>
      <c r="C31" s="4"/>
      <c r="D31" s="4"/>
      <c r="E31" s="19"/>
      <c r="F31" s="20"/>
      <c r="G31" s="20"/>
      <c r="H31" s="21"/>
      <c r="I31" s="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ht="15.75" customHeight="1">
      <c r="A32" s="5"/>
      <c r="B32" s="4"/>
      <c r="C32" s="4"/>
      <c r="D32" s="4"/>
      <c r="E32" s="66"/>
      <c r="F32" s="67"/>
      <c r="G32" s="67"/>
      <c r="H32" s="68"/>
      <c r="I32" s="69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ht="15.75" customHeight="1">
      <c r="A33" s="5"/>
      <c r="B33" s="4"/>
      <c r="C33" s="4"/>
      <c r="D33" s="4"/>
      <c r="E33" s="70"/>
      <c r="H33" s="71"/>
      <c r="I33" s="69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ht="15.75" customHeight="1">
      <c r="A34" s="5"/>
      <c r="B34" s="4"/>
      <c r="C34" s="4"/>
      <c r="D34" s="4"/>
      <c r="E34" s="70"/>
      <c r="H34" s="71"/>
      <c r="I34" s="6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ht="15.75" customHeight="1">
      <c r="A35" s="72"/>
      <c r="B35" s="4"/>
      <c r="C35" s="4"/>
      <c r="D35" s="4"/>
      <c r="E35" s="73" t="s">
        <v>34</v>
      </c>
      <c r="F35" s="74"/>
      <c r="G35" s="74"/>
      <c r="H35" s="7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ht="15.75" customHeight="1">
      <c r="A36" s="72"/>
      <c r="B36" s="4"/>
      <c r="C36" s="4"/>
      <c r="D36" s="4"/>
      <c r="E36" s="76"/>
      <c r="F36" s="77"/>
      <c r="G36" s="77"/>
      <c r="H36" s="78"/>
      <c r="I36" s="6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ht="41.25" customHeight="1">
      <c r="A37" s="72"/>
      <c r="B37" s="69"/>
      <c r="C37" s="69"/>
      <c r="D37" s="69"/>
      <c r="E37" s="79" t="s">
        <v>35</v>
      </c>
      <c r="F37" s="80" t="s">
        <v>36</v>
      </c>
      <c r="G37" s="81"/>
      <c r="H37" s="82"/>
      <c r="I37" s="6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ht="42.75" customHeight="1">
      <c r="A38" s="72"/>
      <c r="B38" s="69"/>
      <c r="C38" s="69"/>
      <c r="D38" s="69"/>
      <c r="E38" s="79" t="s">
        <v>37</v>
      </c>
      <c r="F38" s="80" t="s">
        <v>38</v>
      </c>
      <c r="G38" s="81"/>
      <c r="H38" s="82"/>
      <c r="I38" s="69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ht="30.0" customHeight="1">
      <c r="A39" s="72"/>
      <c r="B39" s="69"/>
      <c r="C39" s="69"/>
      <c r="D39" s="69"/>
      <c r="E39" s="79" t="s">
        <v>39</v>
      </c>
      <c r="F39" s="80" t="s">
        <v>40</v>
      </c>
      <c r="G39" s="81"/>
      <c r="H39" s="82"/>
      <c r="I39" s="6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ht="39.0" customHeight="1">
      <c r="A40" s="5"/>
      <c r="B40" s="69"/>
      <c r="C40" s="69"/>
      <c r="D40" s="69"/>
      <c r="E40" s="83" t="s">
        <v>41</v>
      </c>
      <c r="F40" s="80" t="s">
        <v>42</v>
      </c>
      <c r="G40" s="81"/>
      <c r="H40" s="82"/>
      <c r="I40" s="6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ht="28.5" customHeight="1">
      <c r="A41" s="5"/>
      <c r="B41" s="3"/>
      <c r="C41" s="2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ht="15.75" customHeight="1">
      <c r="A42" s="5"/>
      <c r="B42" s="3"/>
      <c r="C42" s="2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ht="15.75" customHeight="1">
      <c r="A43" s="5"/>
      <c r="B43" s="3"/>
      <c r="C43" s="2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ht="15.75" customHeight="1">
      <c r="A44" s="5"/>
      <c r="B44" s="3"/>
      <c r="C44" s="2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ht="15.75" customHeight="1">
      <c r="A45" s="5"/>
      <c r="B45" s="3"/>
      <c r="C45" s="2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ht="15.75" customHeight="1">
      <c r="A46" s="5"/>
      <c r="B46" s="3"/>
      <c r="C46" s="2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ht="15.75" customHeight="1">
      <c r="A47" s="5"/>
      <c r="B47" s="3"/>
      <c r="C47" s="2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ht="15.75" customHeight="1">
      <c r="A48" s="5"/>
      <c r="B48" s="3"/>
      <c r="C48" s="2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ht="15.75" customHeight="1">
      <c r="A49" s="5"/>
      <c r="B49" s="3"/>
      <c r="C49" s="2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ht="15.75" customHeight="1">
      <c r="A50" s="5"/>
      <c r="B50" s="3"/>
      <c r="C50" s="2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ht="15.75" customHeight="1">
      <c r="A51" s="5"/>
      <c r="B51" s="3"/>
      <c r="C51" s="2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ht="15.75" customHeight="1">
      <c r="A52" s="5"/>
      <c r="B52" s="3"/>
      <c r="C52" s="2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ht="15.75" customHeight="1">
      <c r="A53" s="5"/>
      <c r="B53" s="3"/>
      <c r="C53" s="2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ht="15.75" customHeight="1">
      <c r="A54" s="5"/>
      <c r="B54" s="3"/>
      <c r="C54" s="2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ht="15.75" customHeight="1">
      <c r="A55" s="5"/>
      <c r="B55" s="3"/>
      <c r="C55" s="2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ht="15.75" customHeight="1">
      <c r="A56" s="5"/>
      <c r="B56" s="3"/>
      <c r="C56" s="2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ht="15.75" customHeight="1">
      <c r="A57" s="5"/>
      <c r="B57" s="3"/>
      <c r="C57" s="2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ht="15.75" customHeight="1">
      <c r="A58" s="5"/>
      <c r="B58" s="3"/>
      <c r="C58" s="2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ht="15.75" customHeight="1">
      <c r="A59" s="5"/>
      <c r="B59" s="3"/>
      <c r="C59" s="2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ht="15.75" customHeight="1">
      <c r="A60" s="5"/>
      <c r="B60" s="3"/>
      <c r="C60" s="2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ht="15.75" customHeight="1">
      <c r="A61" s="5"/>
      <c r="B61" s="3"/>
      <c r="C61" s="2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ht="15.75" customHeight="1">
      <c r="A62" s="5"/>
      <c r="B62" s="3"/>
      <c r="C62" s="2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ht="15.75" customHeight="1">
      <c r="A63" s="5"/>
      <c r="B63" s="3"/>
      <c r="C63" s="2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ht="15.75" customHeight="1">
      <c r="A64" s="5"/>
      <c r="B64" s="3"/>
      <c r="C64" s="2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ht="15.75" customHeight="1">
      <c r="A65" s="5"/>
      <c r="B65" s="3"/>
      <c r="C65" s="2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ht="15.75" customHeight="1">
      <c r="A66" s="5"/>
      <c r="B66" s="3"/>
      <c r="C66" s="2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ht="15.75" customHeight="1">
      <c r="A67" s="5"/>
      <c r="B67" s="3"/>
      <c r="C67" s="2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ht="15.75" customHeight="1">
      <c r="A68" s="5"/>
      <c r="B68" s="3"/>
      <c r="C68" s="2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ht="15.75" customHeight="1">
      <c r="A69" s="5"/>
      <c r="B69" s="3"/>
      <c r="C69" s="2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ht="15.75" customHeight="1">
      <c r="A70" s="5"/>
      <c r="B70" s="3"/>
      <c r="C70" s="2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ht="15.75" customHeight="1">
      <c r="A71" s="5"/>
      <c r="B71" s="3"/>
      <c r="C71" s="2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ht="15.75" customHeight="1">
      <c r="A72" s="5"/>
      <c r="B72" s="3"/>
      <c r="C72" s="2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ht="15.75" customHeight="1">
      <c r="A73" s="5"/>
      <c r="B73" s="3"/>
      <c r="C73" s="2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ht="15.75" customHeight="1">
      <c r="A74" s="5"/>
      <c r="B74" s="3"/>
      <c r="C74" s="2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ht="15.75" customHeight="1">
      <c r="A75" s="5"/>
      <c r="B75" s="3"/>
      <c r="C75" s="2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ht="15.75" customHeight="1">
      <c r="A76" s="5"/>
      <c r="B76" s="3"/>
      <c r="C76" s="2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ht="15.75" customHeight="1">
      <c r="A77" s="5"/>
      <c r="B77" s="3"/>
      <c r="C77" s="2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ht="15.75" customHeight="1">
      <c r="A78" s="5"/>
      <c r="B78" s="3"/>
      <c r="C78" s="2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ht="15.75" customHeight="1">
      <c r="A79" s="5"/>
      <c r="B79" s="3"/>
      <c r="C79" s="2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ht="15.75" customHeight="1">
      <c r="A80" s="5"/>
      <c r="B80" s="3"/>
      <c r="C80" s="2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ht="15.75" customHeight="1">
      <c r="A81" s="5"/>
      <c r="B81" s="3"/>
      <c r="C81" s="2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ht="15.75" customHeight="1">
      <c r="A82" s="5"/>
      <c r="B82" s="3"/>
      <c r="C82" s="2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ht="15.75" customHeight="1">
      <c r="A83" s="5"/>
      <c r="B83" s="3"/>
      <c r="C83" s="2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ht="15.75" customHeight="1">
      <c r="A84" s="5"/>
      <c r="B84" s="3"/>
      <c r="C84" s="2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ht="15.75" customHeight="1">
      <c r="A85" s="5"/>
      <c r="B85" s="3"/>
      <c r="C85" s="2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ht="15.75" customHeight="1">
      <c r="A86" s="5"/>
      <c r="B86" s="3"/>
      <c r="C86" s="2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ht="15.75" customHeight="1">
      <c r="A87" s="5"/>
      <c r="B87" s="3"/>
      <c r="C87" s="2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ht="15.75" customHeight="1">
      <c r="A88" s="5"/>
      <c r="B88" s="3"/>
      <c r="C88" s="2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ht="15.75" customHeight="1">
      <c r="A89" s="5"/>
      <c r="B89" s="3"/>
      <c r="C89" s="2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ht="15.75" customHeight="1">
      <c r="A90" s="5"/>
      <c r="B90" s="3"/>
      <c r="C90" s="2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ht="15.75" customHeight="1">
      <c r="A91" s="5"/>
      <c r="B91" s="3"/>
      <c r="C91" s="2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ht="15.75" customHeight="1">
      <c r="A92" s="5"/>
      <c r="B92" s="3"/>
      <c r="C92" s="2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ht="15.75" customHeight="1">
      <c r="A93" s="5"/>
      <c r="B93" s="3"/>
      <c r="C93" s="2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ht="15.75" customHeight="1">
      <c r="A94" s="5"/>
      <c r="B94" s="3"/>
      <c r="C94" s="2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ht="15.75" customHeight="1">
      <c r="A95" s="5"/>
      <c r="B95" s="3"/>
      <c r="C95" s="2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ht="15.75" customHeight="1">
      <c r="A96" s="5"/>
      <c r="B96" s="3"/>
      <c r="C96" s="2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ht="15.75" customHeight="1">
      <c r="A97" s="5"/>
      <c r="B97" s="3"/>
      <c r="C97" s="2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ht="15.75" customHeight="1">
      <c r="A98" s="5"/>
      <c r="B98" s="3"/>
      <c r="C98" s="2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ht="15.75" customHeight="1">
      <c r="A99" s="5"/>
      <c r="B99" s="3"/>
      <c r="C99" s="2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ht="15.75" customHeight="1">
      <c r="A100" s="5"/>
      <c r="B100" s="3"/>
      <c r="C100" s="2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ht="15.75" customHeight="1">
      <c r="A101" s="5"/>
      <c r="B101" s="3"/>
      <c r="C101" s="2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ht="15.75" customHeight="1">
      <c r="A102" s="5"/>
      <c r="B102" s="3"/>
      <c r="C102" s="2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ht="15.75" customHeight="1">
      <c r="A103" s="5"/>
      <c r="B103" s="3"/>
      <c r="C103" s="2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ht="15.75" customHeight="1">
      <c r="A104" s="5"/>
      <c r="B104" s="3"/>
      <c r="C104" s="2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ht="15.75" customHeight="1">
      <c r="A105" s="5"/>
      <c r="B105" s="3"/>
      <c r="C105" s="2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ht="15.75" customHeight="1">
      <c r="A106" s="5"/>
      <c r="B106" s="3"/>
      <c r="C106" s="2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ht="15.75" customHeight="1">
      <c r="A107" s="5"/>
      <c r="B107" s="3"/>
      <c r="C107" s="2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ht="15.75" customHeight="1">
      <c r="A108" s="5"/>
      <c r="B108" s="3"/>
      <c r="C108" s="2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ht="15.75" customHeight="1">
      <c r="A109" s="5"/>
      <c r="B109" s="3"/>
      <c r="C109" s="2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ht="15.75" customHeight="1">
      <c r="A110" s="5"/>
      <c r="B110" s="3"/>
      <c r="C110" s="2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ht="15.75" customHeight="1">
      <c r="A111" s="5"/>
      <c r="B111" s="3"/>
      <c r="C111" s="2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ht="15.75" customHeight="1">
      <c r="A112" s="5"/>
      <c r="B112" s="3"/>
      <c r="C112" s="2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ht="15.75" customHeight="1">
      <c r="A113" s="5"/>
      <c r="B113" s="3"/>
      <c r="C113" s="2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ht="15.75" customHeight="1">
      <c r="A114" s="5"/>
      <c r="B114" s="3"/>
      <c r="C114" s="2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ht="15.75" customHeight="1">
      <c r="A115" s="5"/>
      <c r="B115" s="3"/>
      <c r="C115" s="2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ht="15.75" customHeight="1">
      <c r="A116" s="5"/>
      <c r="B116" s="3"/>
      <c r="C116" s="2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ht="15.75" customHeight="1">
      <c r="A117" s="5"/>
      <c r="B117" s="3"/>
      <c r="C117" s="2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ht="15.75" customHeight="1">
      <c r="A118" s="5"/>
      <c r="B118" s="3"/>
      <c r="C118" s="2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ht="15.75" customHeight="1">
      <c r="A119" s="5"/>
      <c r="B119" s="3"/>
      <c r="C119" s="2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ht="15.75" customHeight="1">
      <c r="A120" s="5"/>
      <c r="B120" s="3"/>
      <c r="C120" s="2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ht="15.75" customHeight="1">
      <c r="A121" s="5"/>
      <c r="B121" s="3"/>
      <c r="C121" s="2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ht="15.75" customHeight="1">
      <c r="A122" s="5"/>
      <c r="B122" s="3"/>
      <c r="C122" s="2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ht="15.75" customHeight="1">
      <c r="A123" s="5"/>
      <c r="B123" s="3"/>
      <c r="C123" s="2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ht="15.75" customHeight="1">
      <c r="A124" s="5"/>
      <c r="B124" s="3"/>
      <c r="C124" s="2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ht="15.75" customHeight="1">
      <c r="A125" s="5"/>
      <c r="B125" s="3"/>
      <c r="C125" s="2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ht="15.75" customHeight="1">
      <c r="A126" s="5"/>
      <c r="B126" s="3"/>
      <c r="C126" s="2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ht="15.75" customHeight="1">
      <c r="A127" s="5"/>
      <c r="B127" s="3"/>
      <c r="C127" s="2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ht="15.75" customHeight="1">
      <c r="A128" s="5"/>
      <c r="B128" s="3"/>
      <c r="C128" s="2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ht="15.75" customHeight="1">
      <c r="A129" s="5"/>
      <c r="B129" s="3"/>
      <c r="C129" s="2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ht="15.75" customHeight="1">
      <c r="A130" s="5"/>
      <c r="B130" s="3"/>
      <c r="C130" s="2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ht="15.75" customHeight="1">
      <c r="A131" s="5"/>
      <c r="B131" s="3"/>
      <c r="C131" s="2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ht="15.75" customHeight="1">
      <c r="A132" s="5"/>
      <c r="B132" s="3"/>
      <c r="C132" s="2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ht="15.75" customHeight="1">
      <c r="A133" s="5"/>
      <c r="B133" s="3"/>
      <c r="C133" s="2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ht="15.75" customHeight="1">
      <c r="A134" s="5"/>
      <c r="B134" s="3"/>
      <c r="C134" s="2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ht="15.75" customHeight="1">
      <c r="A135" s="5"/>
      <c r="B135" s="3"/>
      <c r="C135" s="2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ht="15.75" customHeight="1">
      <c r="A136" s="5"/>
      <c r="B136" s="3"/>
      <c r="C136" s="2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ht="15.75" customHeight="1">
      <c r="A137" s="5"/>
      <c r="B137" s="3"/>
      <c r="C137" s="2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ht="15.75" customHeight="1">
      <c r="A138" s="5"/>
      <c r="B138" s="3"/>
      <c r="C138" s="2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ht="15.75" customHeight="1">
      <c r="A139" s="5"/>
      <c r="B139" s="3"/>
      <c r="C139" s="2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ht="15.75" customHeight="1">
      <c r="A140" s="5"/>
      <c r="B140" s="3"/>
      <c r="C140" s="2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ht="15.75" customHeight="1">
      <c r="A141" s="5"/>
      <c r="B141" s="3"/>
      <c r="C141" s="2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ht="15.75" customHeight="1">
      <c r="A142" s="5"/>
      <c r="B142" s="3"/>
      <c r="C142" s="2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ht="15.75" customHeight="1">
      <c r="A143" s="5"/>
      <c r="B143" s="3"/>
      <c r="C143" s="2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ht="15.75" customHeight="1">
      <c r="A144" s="5"/>
      <c r="B144" s="3"/>
      <c r="C144" s="2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ht="15.75" customHeight="1">
      <c r="A145" s="5"/>
      <c r="B145" s="3"/>
      <c r="C145" s="2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ht="15.75" customHeight="1">
      <c r="A146" s="5"/>
      <c r="B146" s="3"/>
      <c r="C146" s="2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ht="15.75" customHeight="1">
      <c r="A147" s="5"/>
      <c r="B147" s="3"/>
      <c r="C147" s="2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ht="15.75" customHeight="1">
      <c r="A148" s="5"/>
      <c r="B148" s="3"/>
      <c r="C148" s="2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ht="15.75" customHeight="1">
      <c r="A149" s="5"/>
      <c r="B149" s="3"/>
      <c r="C149" s="2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ht="15.75" customHeight="1">
      <c r="A150" s="5"/>
      <c r="B150" s="3"/>
      <c r="C150" s="2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ht="15.75" customHeight="1">
      <c r="A151" s="5"/>
      <c r="B151" s="3"/>
      <c r="C151" s="2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ht="15.75" customHeight="1">
      <c r="A152" s="5"/>
      <c r="B152" s="3"/>
      <c r="C152" s="2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ht="15.75" customHeight="1">
      <c r="A153" s="5"/>
      <c r="B153" s="3"/>
      <c r="C153" s="2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ht="15.75" customHeight="1">
      <c r="A154" s="5"/>
      <c r="B154" s="3"/>
      <c r="C154" s="2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ht="15.75" customHeight="1">
      <c r="A155" s="5"/>
      <c r="B155" s="3"/>
      <c r="C155" s="2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ht="15.75" customHeight="1">
      <c r="A156" s="5"/>
      <c r="B156" s="3"/>
      <c r="C156" s="2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ht="15.75" customHeight="1">
      <c r="A157" s="5"/>
      <c r="B157" s="3"/>
      <c r="C157" s="2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ht="15.75" customHeight="1">
      <c r="A158" s="5"/>
      <c r="B158" s="3"/>
      <c r="C158" s="2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ht="15.75" customHeight="1">
      <c r="A159" s="5"/>
      <c r="B159" s="3"/>
      <c r="C159" s="2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ht="15.75" customHeight="1">
      <c r="A160" s="5"/>
      <c r="B160" s="3"/>
      <c r="C160" s="2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ht="15.75" customHeight="1">
      <c r="A161" s="5"/>
      <c r="B161" s="3"/>
      <c r="C161" s="2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ht="15.75" customHeight="1">
      <c r="A162" s="5"/>
      <c r="B162" s="3"/>
      <c r="C162" s="2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ht="15.75" customHeight="1">
      <c r="A163" s="5"/>
      <c r="B163" s="3"/>
      <c r="C163" s="2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ht="15.75" customHeight="1">
      <c r="A164" s="5"/>
      <c r="B164" s="3"/>
      <c r="C164" s="2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ht="15.75" customHeight="1">
      <c r="A165" s="5"/>
      <c r="B165" s="3"/>
      <c r="C165" s="2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ht="15.75" customHeight="1">
      <c r="A166" s="5"/>
      <c r="B166" s="3"/>
      <c r="C166" s="2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ht="15.75" customHeight="1">
      <c r="A167" s="5"/>
      <c r="B167" s="3"/>
      <c r="C167" s="2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ht="15.75" customHeight="1">
      <c r="A168" s="5"/>
      <c r="B168" s="3"/>
      <c r="C168" s="2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ht="15.75" customHeight="1">
      <c r="A169" s="5"/>
      <c r="B169" s="3"/>
      <c r="C169" s="2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ht="15.75" customHeight="1">
      <c r="A170" s="5"/>
      <c r="B170" s="3"/>
      <c r="C170" s="2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ht="15.75" customHeight="1">
      <c r="A171" s="5"/>
      <c r="B171" s="3"/>
      <c r="C171" s="2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ht="15.75" customHeight="1">
      <c r="A172" s="5"/>
      <c r="B172" s="3"/>
      <c r="C172" s="2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ht="15.75" customHeight="1">
      <c r="A173" s="5"/>
      <c r="B173" s="3"/>
      <c r="C173" s="2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ht="15.75" customHeight="1">
      <c r="A174" s="5"/>
      <c r="B174" s="3"/>
      <c r="C174" s="2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ht="15.75" customHeight="1">
      <c r="A175" s="5"/>
      <c r="B175" s="3"/>
      <c r="C175" s="2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ht="15.75" customHeight="1">
      <c r="A176" s="5"/>
      <c r="B176" s="3"/>
      <c r="C176" s="2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ht="15.75" customHeight="1">
      <c r="A177" s="5"/>
      <c r="B177" s="3"/>
      <c r="C177" s="2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ht="15.75" customHeight="1">
      <c r="A178" s="5"/>
      <c r="B178" s="3"/>
      <c r="C178" s="2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ht="15.75" customHeight="1">
      <c r="A179" s="5"/>
      <c r="B179" s="3"/>
      <c r="C179" s="2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ht="15.75" customHeight="1">
      <c r="A180" s="5"/>
      <c r="B180" s="3"/>
      <c r="C180" s="2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ht="15.75" customHeight="1">
      <c r="A181" s="5"/>
      <c r="B181" s="3"/>
      <c r="C181" s="2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ht="15.75" customHeight="1">
      <c r="A182" s="5"/>
      <c r="B182" s="3"/>
      <c r="C182" s="2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ht="15.75" customHeight="1">
      <c r="A183" s="5"/>
      <c r="B183" s="3"/>
      <c r="C183" s="2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ht="15.75" customHeight="1">
      <c r="A184" s="5"/>
      <c r="B184" s="3"/>
      <c r="C184" s="2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ht="15.75" customHeight="1">
      <c r="A185" s="5"/>
      <c r="B185" s="3"/>
      <c r="C185" s="2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ht="15.75" customHeight="1">
      <c r="A186" s="5"/>
      <c r="B186" s="3"/>
      <c r="C186" s="2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ht="15.75" customHeight="1">
      <c r="A187" s="5"/>
      <c r="B187" s="3"/>
      <c r="C187" s="2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ht="15.75" customHeight="1">
      <c r="A188" s="5"/>
      <c r="B188" s="3"/>
      <c r="C188" s="2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ht="15.75" customHeight="1">
      <c r="A189" s="5"/>
      <c r="B189" s="3"/>
      <c r="C189" s="2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ht="15.75" customHeight="1">
      <c r="A190" s="5"/>
      <c r="B190" s="3"/>
      <c r="C190" s="2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ht="15.75" customHeight="1">
      <c r="A191" s="5"/>
      <c r="B191" s="3"/>
      <c r="C191" s="2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ht="15.75" customHeight="1">
      <c r="A192" s="5"/>
      <c r="B192" s="3"/>
      <c r="C192" s="2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ht="15.75" customHeight="1">
      <c r="A193" s="5"/>
      <c r="B193" s="3"/>
      <c r="C193" s="2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ht="15.75" customHeight="1">
      <c r="A194" s="5"/>
      <c r="B194" s="3"/>
      <c r="C194" s="2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ht="15.75" customHeight="1">
      <c r="A195" s="5"/>
      <c r="B195" s="3"/>
      <c r="C195" s="2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ht="15.75" customHeight="1">
      <c r="A196" s="5"/>
      <c r="B196" s="3"/>
      <c r="C196" s="2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ht="15.75" customHeight="1">
      <c r="A197" s="5"/>
      <c r="B197" s="3"/>
      <c r="C197" s="2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ht="15.75" customHeight="1">
      <c r="A198" s="5"/>
      <c r="B198" s="3"/>
      <c r="C198" s="2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ht="15.75" customHeight="1">
      <c r="A199" s="5"/>
      <c r="B199" s="3"/>
      <c r="C199" s="2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ht="15.75" customHeight="1">
      <c r="A200" s="5"/>
      <c r="B200" s="3"/>
      <c r="C200" s="2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ht="15.75" customHeight="1">
      <c r="A201" s="5"/>
      <c r="B201" s="3"/>
      <c r="C201" s="2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ht="15.75" customHeight="1">
      <c r="A202" s="5"/>
      <c r="B202" s="3"/>
      <c r="C202" s="2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ht="15.75" customHeight="1">
      <c r="A203" s="5"/>
      <c r="B203" s="3"/>
      <c r="C203" s="2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ht="15.75" customHeight="1">
      <c r="A204" s="5"/>
      <c r="B204" s="3"/>
      <c r="C204" s="2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ht="15.75" customHeight="1">
      <c r="A205" s="5"/>
      <c r="B205" s="3"/>
      <c r="C205" s="2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ht="15.75" customHeight="1">
      <c r="A206" s="5"/>
      <c r="B206" s="3"/>
      <c r="C206" s="2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ht="15.75" customHeight="1">
      <c r="A207" s="5"/>
      <c r="B207" s="3"/>
      <c r="C207" s="2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ht="15.75" customHeight="1">
      <c r="A208" s="5"/>
      <c r="B208" s="3"/>
      <c r="C208" s="2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ht="15.75" customHeight="1">
      <c r="A209" s="5"/>
      <c r="B209" s="3"/>
      <c r="C209" s="2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ht="15.75" customHeight="1">
      <c r="A210" s="5"/>
      <c r="B210" s="3"/>
      <c r="C210" s="2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ht="15.75" customHeight="1">
      <c r="A211" s="5"/>
      <c r="B211" s="3"/>
      <c r="C211" s="2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 ht="15.75" customHeight="1">
      <c r="A212" s="5"/>
      <c r="B212" s="3"/>
      <c r="C212" s="2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 ht="15.75" customHeight="1">
      <c r="A213" s="5"/>
      <c r="B213" s="3"/>
      <c r="C213" s="2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 ht="15.75" customHeight="1">
      <c r="A214" s="5"/>
      <c r="B214" s="3"/>
      <c r="C214" s="2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 ht="15.75" customHeight="1">
      <c r="A215" s="5"/>
      <c r="B215" s="3"/>
      <c r="C215" s="2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 ht="15.75" customHeight="1">
      <c r="A216" s="5"/>
      <c r="B216" s="3"/>
      <c r="C216" s="2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 ht="15.75" customHeight="1">
      <c r="A217" s="5"/>
      <c r="B217" s="3"/>
      <c r="C217" s="2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 ht="15.75" customHeight="1">
      <c r="A218" s="5"/>
      <c r="B218" s="3"/>
      <c r="C218" s="2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 ht="15.75" customHeight="1">
      <c r="A219" s="5"/>
      <c r="B219" s="3"/>
      <c r="C219" s="2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 ht="15.75" customHeight="1">
      <c r="A220" s="5"/>
      <c r="B220" s="3"/>
      <c r="C220" s="2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 ht="15.75" customHeight="1">
      <c r="A221" s="5"/>
      <c r="B221" s="3"/>
      <c r="C221" s="2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 ht="15.75" customHeight="1">
      <c r="A222" s="5"/>
      <c r="B222" s="3"/>
      <c r="C222" s="2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 ht="15.75" customHeight="1">
      <c r="A223" s="5"/>
      <c r="B223" s="3"/>
      <c r="C223" s="2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 ht="15.75" customHeight="1">
      <c r="A224" s="5"/>
      <c r="B224" s="3"/>
      <c r="C224" s="2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 ht="15.75" customHeight="1">
      <c r="A225" s="5"/>
      <c r="B225" s="3"/>
      <c r="C225" s="2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 ht="15.75" customHeight="1">
      <c r="A226" s="5"/>
      <c r="B226" s="3"/>
      <c r="C226" s="2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 ht="15.75" customHeight="1">
      <c r="A227" s="5"/>
      <c r="B227" s="3"/>
      <c r="C227" s="2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 ht="15.75" customHeight="1">
      <c r="A228" s="5"/>
      <c r="B228" s="3"/>
      <c r="C228" s="2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 ht="15.75" customHeight="1">
      <c r="A229" s="5"/>
      <c r="B229" s="3"/>
      <c r="C229" s="2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 ht="15.75" customHeight="1">
      <c r="A230" s="5"/>
      <c r="B230" s="3"/>
      <c r="C230" s="2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 ht="15.75" customHeight="1">
      <c r="A231" s="5"/>
      <c r="B231" s="3"/>
      <c r="C231" s="2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1:H2"/>
    <mergeCell ref="A3:D5"/>
    <mergeCell ref="G3:H3"/>
    <mergeCell ref="G4:H4"/>
    <mergeCell ref="G5:H5"/>
    <mergeCell ref="G6:H6"/>
    <mergeCell ref="D8:D9"/>
    <mergeCell ref="E8:F8"/>
    <mergeCell ref="H8:H9"/>
    <mergeCell ref="I8:J8"/>
    <mergeCell ref="D19:E19"/>
    <mergeCell ref="H19:I19"/>
    <mergeCell ref="G21:G22"/>
    <mergeCell ref="H21:J22"/>
    <mergeCell ref="E35:H35"/>
    <mergeCell ref="F37:H37"/>
    <mergeCell ref="F38:H38"/>
    <mergeCell ref="F39:H39"/>
    <mergeCell ref="F40:H40"/>
    <mergeCell ref="D21:F22"/>
    <mergeCell ref="D23:F24"/>
    <mergeCell ref="G23:G24"/>
    <mergeCell ref="H23:J24"/>
    <mergeCell ref="E28:H29"/>
    <mergeCell ref="E30:H31"/>
    <mergeCell ref="E32:H34"/>
  </mergeCells>
  <dataValidations>
    <dataValidation type="list" allowBlank="1" showErrorMessage="1" sqref="G3">
      <formula1>AM4:AM6</formula1>
    </dataValidation>
  </dataValidations>
  <hyperlinks>
    <hyperlink r:id="rId1" ref="E35"/>
    <hyperlink r:id="rId2" ref="E37"/>
    <hyperlink r:id="rId3" ref="E38"/>
    <hyperlink r:id="rId4" ref="E39"/>
    <hyperlink r:id="rId5" ref="E40"/>
  </hyperlinks>
  <printOptions/>
  <pageMargins bottom="0.75" footer="0.0" header="0.0" left="0.7" right="0.7" top="0.75"/>
  <pageSetup orientation="landscape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