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5" i="1"/>
  <c r="F5" i="1"/>
  <c r="I5" i="1"/>
  <c r="H5" i="1"/>
  <c r="E5" i="1"/>
  <c r="G5" i="1"/>
  <c r="D12" i="1"/>
</calcChain>
</file>

<file path=xl/sharedStrings.xml><?xml version="1.0" encoding="utf-8"?>
<sst xmlns="http://schemas.openxmlformats.org/spreadsheetml/2006/main" count="19" uniqueCount="19">
  <si>
    <t>CG Accounting Data for the year ending 30 June 2012</t>
  </si>
  <si>
    <t>Account Balances 1 July 2011</t>
  </si>
  <si>
    <t xml:space="preserve">Policy Fees </t>
  </si>
  <si>
    <t>New Deposits</t>
  </si>
  <si>
    <t>Withdrawals</t>
  </si>
  <si>
    <t>Expenses directly related to the CG business</t>
  </si>
  <si>
    <t>Investment Reserve 1 July 2011</t>
  </si>
  <si>
    <t>$million</t>
  </si>
  <si>
    <t>Account Balances 30 June 2012 (before crediting)</t>
  </si>
  <si>
    <t>All the data below is for the year ending 30 June 2012</t>
  </si>
  <si>
    <t>Investment Earnings (after tax &amp; inv. expenses)</t>
  </si>
  <si>
    <t>Other expenses allocated to the CG business</t>
  </si>
  <si>
    <t>Fee</t>
  </si>
  <si>
    <t>Profit</t>
  </si>
  <si>
    <t>Sum</t>
  </si>
  <si>
    <t>Actual Profit Margin</t>
  </si>
  <si>
    <t xml:space="preserve">Withdrawal rate </t>
  </si>
  <si>
    <t xml:space="preserve">Actual investment rate </t>
  </si>
  <si>
    <t>Expected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</si>
</sst>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right"/>
    </xf>
    <xf numFmtId="0" fontId="0" fillId="3" borderId="0" xfId="0" applyFill="1"/>
    <xf numFmtId="10" fontId="0" fillId="2" borderId="0" xfId="5" applyNumberFormat="1" applyFont="1" applyFill="1"/>
    <xf numFmtId="166" fontId="0" fillId="2" borderId="0" xfId="5" applyNumberFormat="1" applyFont="1" applyFill="1"/>
    <xf numFmtId="0" fontId="6" fillId="0" borderId="0" xfId="0" applyFont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5" sqref="I5"/>
    </sheetView>
  </sheetViews>
  <sheetFormatPr defaultColWidth="11" defaultRowHeight="15.75" x14ac:dyDescent="0.25"/>
  <cols>
    <col min="1" max="1" width="45.5" customWidth="1"/>
    <col min="6" max="6" width="15.75" customWidth="1"/>
    <col min="7" max="7" width="18.625" bestFit="1" customWidth="1"/>
    <col min="8" max="8" width="15.625" bestFit="1" customWidth="1"/>
    <col min="9" max="9" width="21.375" bestFit="1" customWidth="1"/>
  </cols>
  <sheetData>
    <row r="1" spans="1:9" x14ac:dyDescent="0.25">
      <c r="A1" s="1" t="s">
        <v>0</v>
      </c>
    </row>
    <row r="3" spans="1:9" x14ac:dyDescent="0.25">
      <c r="B3" s="2" t="s">
        <v>7</v>
      </c>
      <c r="D3" s="5" t="s">
        <v>12</v>
      </c>
      <c r="E3" s="5" t="s">
        <v>13</v>
      </c>
      <c r="F3" s="5" t="s">
        <v>18</v>
      </c>
      <c r="G3" s="5" t="s">
        <v>15</v>
      </c>
      <c r="H3" s="5" t="s">
        <v>16</v>
      </c>
      <c r="I3" s="5" t="s">
        <v>17</v>
      </c>
    </row>
    <row r="4" spans="1:9" x14ac:dyDescent="0.25">
      <c r="A4" t="s">
        <v>1</v>
      </c>
      <c r="B4" s="3">
        <v>1050</v>
      </c>
      <c r="D4" s="2"/>
    </row>
    <row r="5" spans="1:9" x14ac:dyDescent="0.25">
      <c r="A5" t="s">
        <v>8</v>
      </c>
      <c r="B5" s="4">
        <v>970</v>
      </c>
      <c r="C5" s="4"/>
      <c r="D5" s="6">
        <f>1.2%*(B4+B5)/2</f>
        <v>12.120000000000001</v>
      </c>
      <c r="E5" s="6">
        <f>D20-B18-B19</f>
        <v>1.0800000000000027</v>
      </c>
      <c r="F5" s="6">
        <f>(B4+B5)/2*0.35%</f>
        <v>3.5349999999999997</v>
      </c>
      <c r="G5" s="9">
        <f>E5/(B4+B5)*2</f>
        <v>1.069306930693072E-3</v>
      </c>
      <c r="H5" s="10">
        <f>B13/(B4+B5)*2</f>
        <v>0.17623762376237623</v>
      </c>
      <c r="I5" s="9">
        <f>B15/(B4+B5)*2</f>
        <v>1.6633663366336635E-2</v>
      </c>
    </row>
    <row r="6" spans="1:9" x14ac:dyDescent="0.25">
      <c r="D6" s="2"/>
    </row>
    <row r="7" spans="1:9" x14ac:dyDescent="0.25">
      <c r="A7" t="s">
        <v>6</v>
      </c>
      <c r="B7" s="4">
        <v>119</v>
      </c>
      <c r="D7" s="11"/>
    </row>
    <row r="8" spans="1:9" x14ac:dyDescent="0.25">
      <c r="D8" s="11"/>
    </row>
    <row r="9" spans="1:9" x14ac:dyDescent="0.25">
      <c r="D9" s="11"/>
    </row>
    <row r="10" spans="1:9" x14ac:dyDescent="0.25">
      <c r="A10" t="s">
        <v>9</v>
      </c>
      <c r="D10" s="2"/>
    </row>
    <row r="11" spans="1:9" x14ac:dyDescent="0.25">
      <c r="D11" s="2"/>
    </row>
    <row r="12" spans="1:9" x14ac:dyDescent="0.25">
      <c r="A12" t="s">
        <v>3</v>
      </c>
      <c r="B12" s="4">
        <v>98</v>
      </c>
      <c r="D12" s="6">
        <f>2%*B12</f>
        <v>1.96</v>
      </c>
    </row>
    <row r="13" spans="1:9" x14ac:dyDescent="0.25">
      <c r="A13" t="s">
        <v>4</v>
      </c>
      <c r="B13" s="4">
        <v>178</v>
      </c>
      <c r="D13" s="2"/>
    </row>
    <row r="15" spans="1:9" x14ac:dyDescent="0.25">
      <c r="A15" t="s">
        <v>10</v>
      </c>
      <c r="B15">
        <v>16.8</v>
      </c>
    </row>
    <row r="16" spans="1:9" x14ac:dyDescent="0.25">
      <c r="A16" t="s">
        <v>2</v>
      </c>
      <c r="B16">
        <v>0.3</v>
      </c>
    </row>
    <row r="18" spans="1:4" x14ac:dyDescent="0.25">
      <c r="A18" t="s">
        <v>5</v>
      </c>
      <c r="B18">
        <v>10.1</v>
      </c>
    </row>
    <row r="19" spans="1:4" x14ac:dyDescent="0.25">
      <c r="A19" t="s">
        <v>11</v>
      </c>
      <c r="B19">
        <v>3.2</v>
      </c>
    </row>
    <row r="20" spans="1:4" x14ac:dyDescent="0.25">
      <c r="C20" s="7" t="s">
        <v>14</v>
      </c>
      <c r="D20" s="8">
        <f>D5+D12+B16</f>
        <v>14.380000000000003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Service</dc:creator>
  <cp:lastModifiedBy>Zhu, Vincent-JF</cp:lastModifiedBy>
  <dcterms:created xsi:type="dcterms:W3CDTF">2012-09-23T07:09:15Z</dcterms:created>
  <dcterms:modified xsi:type="dcterms:W3CDTF">2019-09-09T15:29:19Z</dcterms:modified>
</cp:coreProperties>
</file>