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0550" windowHeight="4110" activeTab="1"/>
  </bookViews>
  <sheets>
    <sheet name="Data" sheetId="4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7" i="2" l="1"/>
  <c r="D6" i="2"/>
  <c r="D5" i="2"/>
  <c r="D4" i="2"/>
  <c r="B4" i="2"/>
  <c r="C12" i="2" s="1"/>
  <c r="F7" i="2" l="1"/>
  <c r="L3" i="2"/>
  <c r="A9" i="4"/>
  <c r="A3" i="4"/>
  <c r="A4" i="4" s="1"/>
  <c r="A5" i="4" s="1"/>
  <c r="C21" i="2"/>
  <c r="J4" i="2" l="1"/>
  <c r="F6" i="2"/>
  <c r="F5" i="2"/>
  <c r="C13" i="2" s="1"/>
  <c r="B5" i="2" l="1"/>
  <c r="B6" i="2" s="1"/>
  <c r="L5" i="2" s="1"/>
  <c r="C14" i="2"/>
  <c r="D21" i="2"/>
  <c r="E6" i="2"/>
  <c r="H4" i="2"/>
  <c r="A12" i="2"/>
  <c r="A5" i="2"/>
  <c r="A6" i="2" s="1"/>
  <c r="A7" i="2" s="1"/>
  <c r="A15" i="2" s="1"/>
  <c r="C4" i="2"/>
  <c r="D22" i="2" l="1"/>
  <c r="B21" i="2"/>
  <c r="L4" i="2"/>
  <c r="B7" i="2"/>
  <c r="L6" i="2" s="1"/>
  <c r="D12" i="2"/>
  <c r="E12" i="2" s="1"/>
  <c r="A14" i="2"/>
  <c r="A13" i="2"/>
  <c r="C5" i="2"/>
  <c r="C6" i="2" l="1"/>
  <c r="C7" i="2" s="1"/>
  <c r="D13" i="2" l="1"/>
  <c r="E13" i="2" l="1"/>
  <c r="D14" i="2" s="1"/>
  <c r="E14" i="2" l="1"/>
  <c r="F14" i="2"/>
  <c r="C15" i="2" s="1"/>
  <c r="D15" i="2" l="1"/>
  <c r="E15" i="2"/>
  <c r="C22" i="2"/>
  <c r="B22" i="2" s="1"/>
  <c r="B23" i="2" s="1"/>
  <c r="B24" i="2" l="1"/>
  <c r="B25" i="2" s="1"/>
</calcChain>
</file>

<file path=xl/sharedStrings.xml><?xml version="1.0" encoding="utf-8"?>
<sst xmlns="http://schemas.openxmlformats.org/spreadsheetml/2006/main" count="38" uniqueCount="21">
  <si>
    <t>Date</t>
  </si>
  <si>
    <t>Cashflow</t>
  </si>
  <si>
    <t>Daily return</t>
  </si>
  <si>
    <t>Compensation</t>
  </si>
  <si>
    <t>OLD</t>
  </si>
  <si>
    <t>New</t>
  </si>
  <si>
    <t>Units</t>
  </si>
  <si>
    <t>CORRECTED</t>
  </si>
  <si>
    <t>BEFORE</t>
  </si>
  <si>
    <t>Unitholder X</t>
  </si>
  <si>
    <t>information provided</t>
  </si>
  <si>
    <t>NAV in $m</t>
  </si>
  <si>
    <t>NAV (opening)</t>
  </si>
  <si>
    <t xml:space="preserve">Adj </t>
  </si>
  <si>
    <t>Unit Price</t>
  </si>
  <si>
    <t>Unit holder X on 03/04/2015</t>
  </si>
  <si>
    <t>Checks</t>
  </si>
  <si>
    <t>Interest</t>
  </si>
  <si>
    <t>Interest (pa)</t>
  </si>
  <si>
    <t>Cash due</t>
  </si>
  <si>
    <t>Total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</si>
</sst>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 vertical="top" wrapText="1"/>
    </xf>
    <xf numFmtId="1" fontId="0" fillId="0" borderId="0" xfId="0" applyNumberFormat="1" applyBorder="1" applyAlignment="1">
      <alignment horizontal="center" vertical="top" wrapText="1"/>
    </xf>
    <xf numFmtId="10" fontId="0" fillId="0" borderId="0" xfId="1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165" fontId="0" fillId="0" borderId="3" xfId="0" applyNumberFormat="1" applyBorder="1" applyAlignment="1">
      <alignment horizontal="center" vertical="top" wrapText="1"/>
    </xf>
    <xf numFmtId="164" fontId="0" fillId="2" borderId="3" xfId="0" applyNumberForma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10" fontId="0" fillId="0" borderId="3" xfId="1" applyNumberFormat="1" applyFont="1" applyBorder="1" applyAlignment="1">
      <alignment horizontal="center"/>
    </xf>
    <xf numFmtId="164" fontId="0" fillId="0" borderId="3" xfId="0" applyNumberFormat="1" applyFill="1" applyBorder="1" applyAlignment="1">
      <alignment horizontal="center" vertical="top" wrapText="1"/>
    </xf>
    <xf numFmtId="1" fontId="0" fillId="2" borderId="3" xfId="0" applyNumberFormat="1" applyFill="1" applyBorder="1" applyAlignment="1">
      <alignment horizontal="center" vertical="top" wrapText="1"/>
    </xf>
    <xf numFmtId="165" fontId="0" fillId="0" borderId="3" xfId="0" applyNumberForma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165" fontId="0" fillId="0" borderId="0" xfId="0" applyNumberFormat="1" applyFill="1" applyBorder="1" applyAlignment="1">
      <alignment horizontal="center" vertical="top" wrapText="1"/>
    </xf>
    <xf numFmtId="165" fontId="0" fillId="0" borderId="0" xfId="0" applyNumberFormat="1" applyBorder="1" applyAlignment="1">
      <alignment horizontal="center" vertical="top" wrapText="1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2" borderId="0" xfId="1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0" fillId="4" borderId="11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zoomScale="75" zoomScaleNormal="75" workbookViewId="0">
      <selection activeCell="E7" sqref="E7"/>
    </sheetView>
  </sheetViews>
  <sheetFormatPr defaultRowHeight="15" x14ac:dyDescent="0.25"/>
  <cols>
    <col min="1" max="1" width="14.28515625" customWidth="1"/>
    <col min="2" max="2" width="11.28515625" customWidth="1"/>
    <col min="3" max="3" width="11.7109375" customWidth="1"/>
  </cols>
  <sheetData>
    <row r="1" spans="1:3" x14ac:dyDescent="0.25">
      <c r="A1" s="10" t="s">
        <v>0</v>
      </c>
      <c r="B1" s="10" t="s">
        <v>11</v>
      </c>
      <c r="C1" s="10" t="s">
        <v>14</v>
      </c>
    </row>
    <row r="2" spans="1:3" x14ac:dyDescent="0.25">
      <c r="A2" s="11">
        <v>42461</v>
      </c>
      <c r="B2" s="18">
        <v>198.34520000000001</v>
      </c>
      <c r="C2" s="18">
        <v>2.0011999999999999</v>
      </c>
    </row>
    <row r="3" spans="1:3" x14ac:dyDescent="0.25">
      <c r="A3" s="11">
        <f>A2+1</f>
        <v>42462</v>
      </c>
      <c r="B3" s="18">
        <v>199.45529999999999</v>
      </c>
      <c r="C3" s="18">
        <v>2.0124</v>
      </c>
    </row>
    <row r="4" spans="1:3" x14ac:dyDescent="0.25">
      <c r="A4" s="11">
        <f>A3+1</f>
        <v>42463</v>
      </c>
      <c r="B4" s="18">
        <v>204.40100000000001</v>
      </c>
      <c r="C4" s="18">
        <v>2.0623</v>
      </c>
    </row>
    <row r="5" spans="1:3" x14ac:dyDescent="0.25">
      <c r="A5" s="11">
        <f>A4+1</f>
        <v>42464</v>
      </c>
      <c r="B5" s="18">
        <v>182.43510000000001</v>
      </c>
      <c r="C5" s="18">
        <v>2.0520999999999998</v>
      </c>
    </row>
    <row r="6" spans="1:3" x14ac:dyDescent="0.25">
      <c r="A6" s="24"/>
      <c r="B6" s="21"/>
      <c r="C6" s="21"/>
    </row>
    <row r="7" spans="1:3" x14ac:dyDescent="0.25">
      <c r="A7" s="23" t="s">
        <v>9</v>
      </c>
      <c r="B7" s="22"/>
      <c r="C7" s="22"/>
    </row>
    <row r="8" spans="1:3" x14ac:dyDescent="0.25">
      <c r="A8" s="15" t="s">
        <v>0</v>
      </c>
      <c r="B8" s="15" t="s">
        <v>11</v>
      </c>
      <c r="C8" s="2"/>
    </row>
    <row r="9" spans="1:3" x14ac:dyDescent="0.25">
      <c r="A9" s="20">
        <f>A2</f>
        <v>42461</v>
      </c>
      <c r="B9" s="18">
        <v>20.435199999999998</v>
      </c>
      <c r="C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topLeftCell="A2" zoomScale="75" zoomScaleNormal="75" workbookViewId="0">
      <selection activeCell="M20" sqref="M20"/>
    </sheetView>
  </sheetViews>
  <sheetFormatPr defaultRowHeight="15" x14ac:dyDescent="0.25"/>
  <cols>
    <col min="1" max="1" width="19.140625" style="1" customWidth="1"/>
    <col min="2" max="6" width="15.140625" style="1" customWidth="1"/>
    <col min="7" max="7" width="8.140625" style="1" customWidth="1"/>
    <col min="8" max="11" width="15.5703125" customWidth="1"/>
    <col min="12" max="13" width="15.5703125" style="1" customWidth="1"/>
    <col min="14" max="14" width="23" style="1" customWidth="1"/>
    <col min="15" max="16" width="23.7109375" style="1" customWidth="1"/>
    <col min="17" max="16384" width="9.140625" style="1"/>
  </cols>
  <sheetData>
    <row r="1" spans="1:12" x14ac:dyDescent="0.25">
      <c r="A1" s="47" t="s">
        <v>8</v>
      </c>
      <c r="B1" s="47"/>
      <c r="C1" s="47"/>
      <c r="D1" s="47"/>
      <c r="E1" s="47"/>
      <c r="F1" s="47"/>
      <c r="G1" s="47"/>
      <c r="H1" s="47"/>
      <c r="I1" s="47"/>
      <c r="J1" s="47"/>
      <c r="K1" s="1"/>
      <c r="L1" s="1" t="s">
        <v>16</v>
      </c>
    </row>
    <row r="2" spans="1:12" x14ac:dyDescent="0.25">
      <c r="A2"/>
      <c r="B2"/>
      <c r="C2"/>
      <c r="D2"/>
      <c r="E2"/>
      <c r="F2"/>
      <c r="G2"/>
      <c r="H2" s="48" t="s">
        <v>9</v>
      </c>
      <c r="I2" s="48"/>
      <c r="J2" s="48"/>
      <c r="K2" s="1"/>
      <c r="L2" s="1" t="s">
        <v>12</v>
      </c>
    </row>
    <row r="3" spans="1:12" x14ac:dyDescent="0.25">
      <c r="A3" s="10" t="s">
        <v>0</v>
      </c>
      <c r="B3" s="10" t="s">
        <v>12</v>
      </c>
      <c r="C3" s="10" t="s">
        <v>6</v>
      </c>
      <c r="D3" s="10" t="s">
        <v>14</v>
      </c>
      <c r="E3" s="10" t="s">
        <v>1</v>
      </c>
      <c r="F3" s="15" t="s">
        <v>2</v>
      </c>
      <c r="H3" s="10" t="s">
        <v>0</v>
      </c>
      <c r="I3" s="10" t="s">
        <v>12</v>
      </c>
      <c r="J3" s="10" t="s">
        <v>6</v>
      </c>
      <c r="K3" s="1"/>
      <c r="L3" s="1" t="b">
        <f>ROUND(B4,4)=Data!B2</f>
        <v>1</v>
      </c>
    </row>
    <row r="4" spans="1:12" x14ac:dyDescent="0.25">
      <c r="A4" s="11">
        <v>42095</v>
      </c>
      <c r="B4" s="12">
        <f>Data!B2</f>
        <v>198.34520000000001</v>
      </c>
      <c r="C4" s="16">
        <f>B4/D4</f>
        <v>99.11313212072757</v>
      </c>
      <c r="D4" s="12">
        <f>Data!C2</f>
        <v>2.0011999999999999</v>
      </c>
      <c r="E4" s="16"/>
      <c r="F4" s="14"/>
      <c r="H4" s="11">
        <f>A4</f>
        <v>42095</v>
      </c>
      <c r="I4" s="12">
        <v>20.435199999999998</v>
      </c>
      <c r="J4" s="13">
        <f>I4/D4</f>
        <v>10.211473116130321</v>
      </c>
      <c r="K4" s="1"/>
      <c r="L4" s="1" t="b">
        <f>ROUND(B5,4)=Data!B3</f>
        <v>1</v>
      </c>
    </row>
    <row r="5" spans="1:12" x14ac:dyDescent="0.25">
      <c r="A5" s="11">
        <f>A4+1</f>
        <v>42096</v>
      </c>
      <c r="B5" s="12">
        <f>(B4+E4)*(1+F5)</f>
        <v>199.45526707975219</v>
      </c>
      <c r="C5" s="16">
        <f>C4+E4/D4</f>
        <v>99.11313212072757</v>
      </c>
      <c r="D5" s="12">
        <f>Data!C3</f>
        <v>2.0124</v>
      </c>
      <c r="E5" s="16"/>
      <c r="F5" s="17">
        <f>D5/D4-1</f>
        <v>5.5966420147912643E-3</v>
      </c>
      <c r="H5" s="1"/>
      <c r="I5" s="1"/>
      <c r="J5" s="1"/>
      <c r="K5" s="1"/>
      <c r="L5" s="1" t="b">
        <f>ROUND(B6,4)=Data!B4</f>
        <v>1</v>
      </c>
    </row>
    <row r="6" spans="1:12" x14ac:dyDescent="0.25">
      <c r="A6" s="11">
        <f>A5+1</f>
        <v>42097</v>
      </c>
      <c r="B6" s="12">
        <f>(B5+E5)*(1+F6)</f>
        <v>204.4010123725765</v>
      </c>
      <c r="C6" s="16">
        <f>C5+E5/D5</f>
        <v>99.11313212072757</v>
      </c>
      <c r="D6" s="12">
        <f>Data!C4</f>
        <v>2.0623</v>
      </c>
      <c r="E6" s="16">
        <f>-J4*D6</f>
        <v>-21.059121007395561</v>
      </c>
      <c r="F6" s="17">
        <f>D6/D5-1</f>
        <v>2.4796263168356258E-2</v>
      </c>
      <c r="H6" s="1"/>
      <c r="I6" s="1"/>
      <c r="J6" s="1"/>
      <c r="K6" s="1"/>
      <c r="L6" s="1" t="b">
        <f>ROUND(B7,4)=Data!B5</f>
        <v>1</v>
      </c>
    </row>
    <row r="7" spans="1:12" x14ac:dyDescent="0.25">
      <c r="A7" s="11">
        <f>A6+1</f>
        <v>42098</v>
      </c>
      <c r="B7" s="12">
        <f>(B6+E6)*(1+F7)</f>
        <v>182.43509444333404</v>
      </c>
      <c r="C7" s="16">
        <f>C6+E6/D6</f>
        <v>88.901659004597249</v>
      </c>
      <c r="D7" s="12">
        <f>Data!C5</f>
        <v>2.0520999999999998</v>
      </c>
      <c r="E7" s="16"/>
      <c r="F7" s="17">
        <f>D7/D6-1</f>
        <v>-4.9459341511904897E-3</v>
      </c>
      <c r="H7" s="1"/>
      <c r="I7" s="1"/>
      <c r="J7" s="1"/>
      <c r="K7" s="1"/>
    </row>
    <row r="8" spans="1:12" x14ac:dyDescent="0.25">
      <c r="A8" s="6"/>
      <c r="B8" s="3"/>
      <c r="C8" s="3"/>
      <c r="D8" s="4"/>
      <c r="E8" s="3"/>
      <c r="F8" s="3"/>
      <c r="G8" s="5"/>
      <c r="H8" s="1"/>
      <c r="I8" s="1"/>
      <c r="J8" s="1"/>
      <c r="K8" s="1"/>
    </row>
    <row r="9" spans="1:12" x14ac:dyDescent="0.25">
      <c r="A9" s="47" t="s">
        <v>7</v>
      </c>
      <c r="B9" s="47"/>
      <c r="C9" s="47"/>
      <c r="D9" s="47"/>
      <c r="E9" s="47"/>
      <c r="F9" s="47"/>
      <c r="H9" s="8"/>
      <c r="I9" t="s">
        <v>10</v>
      </c>
      <c r="K9" s="1"/>
    </row>
    <row r="10" spans="1:12" x14ac:dyDescent="0.25">
      <c r="H10" s="1"/>
      <c r="I10" s="1"/>
      <c r="J10" s="1"/>
      <c r="K10" s="1"/>
    </row>
    <row r="11" spans="1:12" x14ac:dyDescent="0.25">
      <c r="A11" s="10" t="s">
        <v>0</v>
      </c>
      <c r="B11" s="10" t="s">
        <v>13</v>
      </c>
      <c r="C11" s="10" t="s">
        <v>12</v>
      </c>
      <c r="D11" s="10" t="s">
        <v>6</v>
      </c>
      <c r="E11" s="10" t="s">
        <v>14</v>
      </c>
      <c r="F11" s="10" t="s">
        <v>1</v>
      </c>
      <c r="H11" s="1"/>
      <c r="I11" s="1"/>
      <c r="J11" s="1"/>
      <c r="K11" s="1"/>
    </row>
    <row r="12" spans="1:12" x14ac:dyDescent="0.25">
      <c r="A12" s="11">
        <f>A4</f>
        <v>42095</v>
      </c>
      <c r="B12" s="19">
        <v>9</v>
      </c>
      <c r="C12" s="16">
        <f>B4+B12</f>
        <v>207.34520000000001</v>
      </c>
      <c r="D12" s="16">
        <f>C4</f>
        <v>99.11313212072757</v>
      </c>
      <c r="E12" s="16">
        <f>C12/D12</f>
        <v>2.0920053232445253</v>
      </c>
      <c r="F12" s="16"/>
      <c r="H12" s="1"/>
      <c r="I12" s="1"/>
      <c r="J12" s="1"/>
      <c r="K12" s="1"/>
    </row>
    <row r="13" spans="1:12" x14ac:dyDescent="0.25">
      <c r="A13" s="11">
        <f>A5</f>
        <v>42096</v>
      </c>
      <c r="B13" s="11"/>
      <c r="C13" s="16">
        <f>(C12+F12)*(1+F5)</f>
        <v>208.50563685788529</v>
      </c>
      <c r="D13" s="16">
        <f>D12+F12/E12</f>
        <v>99.11313212072757</v>
      </c>
      <c r="E13" s="16">
        <f>C13/D13</f>
        <v>2.1037135281317623</v>
      </c>
      <c r="F13" s="16"/>
      <c r="H13" s="1"/>
      <c r="I13" s="1"/>
      <c r="J13" s="1"/>
      <c r="K13" s="1"/>
    </row>
    <row r="14" spans="1:12" x14ac:dyDescent="0.25">
      <c r="A14" s="11">
        <f>A6</f>
        <v>42097</v>
      </c>
      <c r="B14" s="11"/>
      <c r="C14" s="16">
        <f>(C13+F13)*(1+F6)</f>
        <v>213.67579750149915</v>
      </c>
      <c r="D14" s="16">
        <f>D13+F13/E13</f>
        <v>99.11313212072757</v>
      </c>
      <c r="E14" s="16">
        <f>C14/D14</f>
        <v>2.1558777624061487</v>
      </c>
      <c r="F14" s="16">
        <f>E6</f>
        <v>-21.059121007395561</v>
      </c>
      <c r="H14" s="1"/>
      <c r="I14" s="1"/>
      <c r="J14" s="1"/>
      <c r="K14" s="1"/>
    </row>
    <row r="15" spans="1:12" x14ac:dyDescent="0.25">
      <c r="A15" s="11">
        <f>A7</f>
        <v>42098</v>
      </c>
      <c r="B15" s="11"/>
      <c r="C15" s="16">
        <f>(C14+F14)*(1+F7)</f>
        <v>191.66400709574259</v>
      </c>
      <c r="D15" s="16">
        <f>D14+F14/E14</f>
        <v>89.344896938463933</v>
      </c>
      <c r="E15" s="16">
        <f>C15/D15</f>
        <v>2.1452149329552719</v>
      </c>
      <c r="F15" s="16"/>
      <c r="H15" s="1"/>
      <c r="I15" s="1"/>
      <c r="J15" s="1"/>
      <c r="K15" s="1"/>
    </row>
    <row r="16" spans="1:12" x14ac:dyDescent="0.25">
      <c r="A16" s="25"/>
      <c r="B16" s="25"/>
      <c r="C16" s="3"/>
      <c r="D16" s="3"/>
      <c r="E16" s="3"/>
      <c r="F16" s="3"/>
      <c r="H16" s="1"/>
      <c r="I16" s="1"/>
      <c r="J16" s="1"/>
      <c r="K16" s="1"/>
    </row>
    <row r="17" spans="1:13" x14ac:dyDescent="0.25">
      <c r="A17" s="25" t="s">
        <v>18</v>
      </c>
      <c r="B17" s="28">
        <v>0.05</v>
      </c>
      <c r="C17" s="3"/>
      <c r="D17" s="3"/>
      <c r="E17" s="3"/>
      <c r="F17" s="3"/>
      <c r="H17" s="1"/>
      <c r="I17" s="1"/>
      <c r="J17" s="1"/>
      <c r="K17" s="1"/>
    </row>
    <row r="18" spans="1:13" x14ac:dyDescent="0.25">
      <c r="B18" s="26"/>
      <c r="H18" s="1"/>
      <c r="I18" s="1"/>
      <c r="J18" s="1"/>
      <c r="K18" s="1"/>
    </row>
    <row r="19" spans="1:13" ht="15.75" thickBot="1" x14ac:dyDescent="0.3">
      <c r="A19" s="7" t="s">
        <v>15</v>
      </c>
    </row>
    <row r="20" spans="1:13" x14ac:dyDescent="0.25">
      <c r="A20" s="29" t="s">
        <v>3</v>
      </c>
      <c r="B20" s="30" t="s">
        <v>11</v>
      </c>
      <c r="C20" s="30" t="s">
        <v>14</v>
      </c>
      <c r="D20" s="31" t="s">
        <v>6</v>
      </c>
      <c r="L20"/>
      <c r="M20"/>
    </row>
    <row r="21" spans="1:13" x14ac:dyDescent="0.25">
      <c r="A21" s="32" t="s">
        <v>4</v>
      </c>
      <c r="B21" s="33">
        <f>C21*D21</f>
        <v>21.059121007395561</v>
      </c>
      <c r="C21" s="33">
        <f>D6</f>
        <v>2.0623</v>
      </c>
      <c r="D21" s="34">
        <f>J4</f>
        <v>10.211473116130321</v>
      </c>
      <c r="L21"/>
      <c r="M21"/>
    </row>
    <row r="22" spans="1:13" x14ac:dyDescent="0.25">
      <c r="A22" s="32" t="s">
        <v>5</v>
      </c>
      <c r="B22" s="33">
        <f>C22*D22</f>
        <v>22.014687812473579</v>
      </c>
      <c r="C22" s="33">
        <f>E14</f>
        <v>2.1558777624061487</v>
      </c>
      <c r="D22" s="34">
        <f>D21</f>
        <v>10.211473116130321</v>
      </c>
      <c r="L22"/>
      <c r="M22"/>
    </row>
    <row r="23" spans="1:13" x14ac:dyDescent="0.25">
      <c r="A23" s="38" t="s">
        <v>19</v>
      </c>
      <c r="B23" s="42">
        <f>B22-B21</f>
        <v>0.95556680507801772</v>
      </c>
      <c r="C23" s="37"/>
      <c r="D23" s="39"/>
      <c r="L23"/>
      <c r="M23"/>
    </row>
    <row r="24" spans="1:13" x14ac:dyDescent="0.25">
      <c r="A24" s="43" t="s">
        <v>17</v>
      </c>
      <c r="B24" s="44">
        <f>B23*((1+B17)^(1/365)-1)</f>
        <v>1.2774076019600146E-4</v>
      </c>
      <c r="C24" s="45"/>
      <c r="D24" s="46"/>
      <c r="L24"/>
      <c r="M24"/>
    </row>
    <row r="25" spans="1:13" ht="15.75" thickBot="1" x14ac:dyDescent="0.3">
      <c r="A25" s="35" t="s">
        <v>20</v>
      </c>
      <c r="B25" s="36">
        <f>B23+B24</f>
        <v>0.95569454583821367</v>
      </c>
      <c r="C25" s="40"/>
      <c r="D25" s="41"/>
      <c r="L25"/>
      <c r="M25"/>
    </row>
    <row r="26" spans="1:13" x14ac:dyDescent="0.25">
      <c r="B26" s="27"/>
      <c r="L26"/>
      <c r="M26"/>
    </row>
    <row r="27" spans="1:13" x14ac:dyDescent="0.25">
      <c r="L27"/>
      <c r="M27"/>
    </row>
    <row r="28" spans="1:13" x14ac:dyDescent="0.25">
      <c r="L28"/>
      <c r="M28"/>
    </row>
    <row r="29" spans="1:13" x14ac:dyDescent="0.25">
      <c r="L29"/>
      <c r="M29"/>
    </row>
    <row r="30" spans="1:13" x14ac:dyDescent="0.25">
      <c r="L30"/>
      <c r="M30"/>
    </row>
    <row r="31" spans="1:13" s="9" customFormat="1" x14ac:dyDescent="0.25">
      <c r="A31" s="1"/>
      <c r="B31" s="1"/>
      <c r="C31" s="1"/>
      <c r="D31" s="1"/>
      <c r="E31" s="1"/>
      <c r="F31" s="1"/>
      <c r="G31" s="1"/>
      <c r="H31"/>
      <c r="I31"/>
      <c r="J31"/>
      <c r="K31"/>
      <c r="L31"/>
      <c r="M31"/>
    </row>
    <row r="32" spans="1:13" x14ac:dyDescent="0.25">
      <c r="L32"/>
      <c r="M32"/>
    </row>
    <row r="33" spans="8:13" x14ac:dyDescent="0.25">
      <c r="L33"/>
      <c r="M33"/>
    </row>
    <row r="34" spans="8:13" x14ac:dyDescent="0.25">
      <c r="L34"/>
      <c r="M34"/>
    </row>
    <row r="35" spans="8:13" x14ac:dyDescent="0.25">
      <c r="L35"/>
      <c r="M35"/>
    </row>
    <row r="36" spans="8:13" x14ac:dyDescent="0.25">
      <c r="H36" s="1"/>
      <c r="I36" s="1"/>
      <c r="J36" s="1"/>
      <c r="K36" s="1"/>
    </row>
    <row r="37" spans="8:13" x14ac:dyDescent="0.25">
      <c r="H37" s="1"/>
      <c r="I37" s="1"/>
      <c r="J37" s="1"/>
      <c r="K37" s="1"/>
    </row>
    <row r="38" spans="8:13" x14ac:dyDescent="0.25">
      <c r="H38" s="1"/>
      <c r="I38" s="1"/>
      <c r="J38" s="1"/>
      <c r="K38" s="1"/>
    </row>
    <row r="39" spans="8:13" x14ac:dyDescent="0.25">
      <c r="H39" s="1"/>
      <c r="I39" s="1"/>
      <c r="J39" s="1"/>
      <c r="K39" s="1"/>
    </row>
    <row r="40" spans="8:13" x14ac:dyDescent="0.25">
      <c r="H40" s="1"/>
      <c r="I40" s="1"/>
      <c r="J40" s="1"/>
      <c r="K40" s="1"/>
    </row>
    <row r="41" spans="8:13" x14ac:dyDescent="0.25">
      <c r="H41" s="1"/>
      <c r="I41" s="1"/>
      <c r="J41" s="1"/>
      <c r="K41" s="1"/>
    </row>
    <row r="42" spans="8:13" x14ac:dyDescent="0.25">
      <c r="H42" s="1"/>
      <c r="I42" s="1"/>
      <c r="J42" s="1"/>
      <c r="K42" s="1"/>
    </row>
    <row r="43" spans="8:13" x14ac:dyDescent="0.25">
      <c r="H43" s="1"/>
      <c r="I43" s="1"/>
      <c r="J43" s="1"/>
      <c r="K43" s="1"/>
    </row>
    <row r="44" spans="8:13" x14ac:dyDescent="0.25">
      <c r="H44" s="1"/>
      <c r="I44" s="1"/>
      <c r="J44" s="1"/>
      <c r="K44" s="1"/>
    </row>
    <row r="45" spans="8:13" x14ac:dyDescent="0.25">
      <c r="H45" s="1"/>
      <c r="I45" s="1"/>
      <c r="J45" s="1"/>
      <c r="K45" s="1"/>
    </row>
    <row r="46" spans="8:13" x14ac:dyDescent="0.25">
      <c r="H46" s="1"/>
      <c r="I46" s="1"/>
      <c r="J46" s="1"/>
      <c r="K46" s="1"/>
    </row>
    <row r="47" spans="8:13" x14ac:dyDescent="0.25">
      <c r="H47" s="1"/>
      <c r="I47" s="1"/>
      <c r="J47" s="1"/>
      <c r="K47" s="1"/>
    </row>
  </sheetData>
  <mergeCells count="3">
    <mergeCell ref="A9:F9"/>
    <mergeCell ref="H2:J2"/>
    <mergeCell ref="A1:J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2016-01-07T21:09:50Z</dcterms:created>
  <dcterms:modified xsi:type="dcterms:W3CDTF">2016-03-16T01:32:50Z</dcterms:modified>
</cp:coreProperties>
</file>