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8001_{B17D0B87-86B3-4ACA-BCC6-1BB1E5B6D591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Data" sheetId="12" r:id="rId1"/>
    <sheet name="Templat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4" i="3" l="1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D40" i="3" l="1"/>
  <c r="D10" i="12" l="1"/>
  <c r="E10" i="12" l="1"/>
  <c r="D11" i="12" l="1"/>
  <c r="E11" i="12" l="1"/>
  <c r="D12" i="12" l="1"/>
  <c r="E12" i="12" l="1"/>
  <c r="D13" i="12" l="1"/>
  <c r="E13" i="12" l="1"/>
  <c r="D14" i="12" l="1"/>
  <c r="E14" i="12" l="1"/>
  <c r="D15" i="12" l="1"/>
  <c r="E15" i="12" l="1"/>
  <c r="D16" i="12" l="1"/>
  <c r="E16" i="12" l="1"/>
  <c r="D17" i="12" l="1"/>
  <c r="E17" i="12" s="1"/>
  <c r="D18" i="12" l="1"/>
  <c r="E18" i="12" l="1"/>
  <c r="D19" i="12" l="1"/>
  <c r="E19" i="12" s="1"/>
  <c r="D20" i="12" l="1"/>
  <c r="E20" i="12" l="1"/>
  <c r="D21" i="12" l="1"/>
  <c r="E21" i="12" l="1"/>
  <c r="D22" i="12" l="1"/>
  <c r="E22" i="12" s="1"/>
</calcChain>
</file>

<file path=xl/sharedStrings.xml><?xml version="1.0" encoding="utf-8"?>
<sst xmlns="http://schemas.openxmlformats.org/spreadsheetml/2006/main" count="77" uniqueCount="42">
  <si>
    <t>Units</t>
  </si>
  <si>
    <t>NAV</t>
  </si>
  <si>
    <t>CF</t>
  </si>
  <si>
    <t>BOD</t>
  </si>
  <si>
    <t>EOD</t>
  </si>
  <si>
    <t>Unit Price</t>
  </si>
  <si>
    <t>millions</t>
  </si>
  <si>
    <t>$ million</t>
  </si>
  <si>
    <t>$ per unit</t>
  </si>
  <si>
    <t>Buy Orders</t>
  </si>
  <si>
    <t>Sell Orders</t>
  </si>
  <si>
    <t>Date</t>
  </si>
  <si>
    <t>Term</t>
  </si>
  <si>
    <t>Explanation</t>
  </si>
  <si>
    <t>Net asset value</t>
  </si>
  <si>
    <t>Cashflow</t>
  </si>
  <si>
    <t>Beginning of Day</t>
  </si>
  <si>
    <t>End of Day, immediately before unit buy/sell applications processed</t>
  </si>
  <si>
    <t>DATA DICTIONARY</t>
  </si>
  <si>
    <t>Shows the NAV, Unit Prices, and buy/sell orders by day over recent weeks. The figures shown are before any pricing errors have been rectified.</t>
  </si>
  <si>
    <t>PORTFOLIO SUMMARY</t>
  </si>
  <si>
    <t>Data</t>
  </si>
  <si>
    <t>Template</t>
  </si>
  <si>
    <t>Bought</t>
  </si>
  <si>
    <t>Sold</t>
  </si>
  <si>
    <t>QUESTION 1 (b)</t>
  </si>
  <si>
    <t>$</t>
  </si>
  <si>
    <t>Units purchased to invest in the fund</t>
  </si>
  <si>
    <t>Units sold to withdraw cash from the fund</t>
  </si>
  <si>
    <t>QUESTION 1 (c) (i)</t>
  </si>
  <si>
    <t>QUESTION 1 (c) (iii)</t>
  </si>
  <si>
    <t>QUESTION 1 (c) (ii)</t>
  </si>
  <si>
    <t>Total Cost to CCLI of the Errors</t>
  </si>
  <si>
    <t>Total Cost to CCLI of Errors</t>
  </si>
  <si>
    <t>Incremental Cost of Error 1</t>
  </si>
  <si>
    <t>Incremental Cost of Error 2</t>
  </si>
  <si>
    <t>Incremental Cost of Error 3</t>
  </si>
  <si>
    <t>Note: Public holidays and weekends are excluded from the extract.</t>
  </si>
  <si>
    <t>You may assume that all other fields are correct and/or will not need to be changed to answer the question.</t>
  </si>
  <si>
    <t>Restitutions Payable at EOD 26-Apr</t>
  </si>
  <si>
    <t>Template provided for students to fill out. Fill out the yellow shaded cells and copy/paste this into your Word answer document.</t>
  </si>
  <si>
    <t>To answer the question and receive full marks, you will need to update the cells shaded yellow above to recreate the formulae underlying them.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</si>
</sst>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0"/>
    <numFmt numFmtId="165" formatCode="#,##0.00000"/>
    <numFmt numFmtId="166" formatCode="ddd\ dd\-mmm\-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3">
    <xf numFmtId="0" fontId="0" fillId="0" borderId="0" xfId="0"/>
    <xf numFmtId="14" fontId="0" fillId="0" borderId="0" xfId="0" applyNumberFormat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2" fillId="4" borderId="1" xfId="0" applyFont="1" applyFill="1" applyBorder="1"/>
    <xf numFmtId="0" fontId="2" fillId="4" borderId="10" xfId="0" applyFont="1" applyFill="1" applyBorder="1"/>
    <xf numFmtId="0" fontId="2" fillId="4" borderId="3" xfId="0" applyFont="1" applyFill="1" applyBorder="1"/>
    <xf numFmtId="0" fontId="2" fillId="4" borderId="2" xfId="0" applyFont="1" applyFill="1" applyBorder="1"/>
    <xf numFmtId="0" fontId="2" fillId="4" borderId="4" xfId="0" applyFont="1" applyFill="1" applyBorder="1"/>
    <xf numFmtId="0" fontId="2" fillId="4" borderId="11" xfId="0" applyFont="1" applyFill="1" applyBorder="1"/>
    <xf numFmtId="0" fontId="2" fillId="4" borderId="5" xfId="0" applyFont="1" applyFill="1" applyBorder="1"/>
    <xf numFmtId="0" fontId="2" fillId="4" borderId="0" xfId="0" applyFont="1" applyFill="1"/>
    <xf numFmtId="0" fontId="2" fillId="4" borderId="6" xfId="0" applyFont="1" applyFill="1" applyBorder="1"/>
    <xf numFmtId="0" fontId="2" fillId="4" borderId="12" xfId="0" applyFont="1" applyFill="1" applyBorder="1"/>
    <xf numFmtId="0" fontId="2" fillId="4" borderId="8" xfId="0" applyFont="1" applyFill="1" applyBorder="1"/>
    <xf numFmtId="0" fontId="2" fillId="4" borderId="7" xfId="0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4" borderId="13" xfId="0" applyFont="1" applyFill="1" applyBorder="1"/>
    <xf numFmtId="0" fontId="0" fillId="4" borderId="14" xfId="0" applyFill="1" applyBorder="1"/>
    <xf numFmtId="0" fontId="0" fillId="4" borderId="15" xfId="0" applyFill="1" applyBorder="1"/>
    <xf numFmtId="0" fontId="4" fillId="3" borderId="0" xfId="0" applyFont="1" applyFill="1"/>
    <xf numFmtId="0" fontId="5" fillId="3" borderId="0" xfId="0" applyFont="1" applyFill="1"/>
    <xf numFmtId="0" fontId="6" fillId="0" borderId="0" xfId="0" applyFont="1"/>
    <xf numFmtId="43" fontId="3" fillId="0" borderId="4" xfId="1" applyFont="1" applyBorder="1"/>
    <xf numFmtId="43" fontId="3" fillId="0" borderId="1" xfId="1" applyFont="1" applyBorder="1"/>
    <xf numFmtId="43" fontId="3" fillId="0" borderId="10" xfId="1" applyFont="1" applyBorder="1"/>
    <xf numFmtId="0" fontId="2" fillId="4" borderId="1" xfId="0" applyFont="1" applyFill="1" applyBorder="1" applyAlignment="1">
      <alignment vertical="center"/>
    </xf>
    <xf numFmtId="0" fontId="2" fillId="4" borderId="13" xfId="0" applyFont="1" applyFill="1" applyBorder="1" applyAlignment="1">
      <alignment vertical="center"/>
    </xf>
    <xf numFmtId="0" fontId="2" fillId="4" borderId="14" xfId="0" applyFont="1" applyFill="1" applyBorder="1" applyAlignment="1">
      <alignment vertical="center"/>
    </xf>
    <xf numFmtId="0" fontId="2" fillId="4" borderId="15" xfId="0" applyFont="1" applyFill="1" applyBorder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/>
    <xf numFmtId="43" fontId="3" fillId="0" borderId="3" xfId="1" applyFont="1" applyBorder="1"/>
    <xf numFmtId="43" fontId="3" fillId="0" borderId="5" xfId="1" applyFont="1" applyBorder="1"/>
    <xf numFmtId="0" fontId="2" fillId="4" borderId="10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4" borderId="12" xfId="0" applyFont="1" applyFill="1" applyBorder="1" applyAlignment="1">
      <alignment vertical="center"/>
    </xf>
    <xf numFmtId="4" fontId="8" fillId="0" borderId="9" xfId="1" applyNumberFormat="1" applyFont="1" applyBorder="1" applyAlignment="1">
      <alignment vertical="center"/>
    </xf>
    <xf numFmtId="0" fontId="7" fillId="3" borderId="13" xfId="0" applyFont="1" applyFill="1" applyBorder="1" applyAlignment="1">
      <alignment vertical="center"/>
    </xf>
    <xf numFmtId="0" fontId="7" fillId="3" borderId="14" xfId="0" applyFont="1" applyFill="1" applyBorder="1" applyAlignment="1">
      <alignment vertical="center"/>
    </xf>
    <xf numFmtId="0" fontId="7" fillId="3" borderId="15" xfId="0" applyFont="1" applyFill="1" applyBorder="1" applyAlignment="1">
      <alignment vertical="center"/>
    </xf>
    <xf numFmtId="4" fontId="3" fillId="0" borderId="4" xfId="1" applyNumberFormat="1" applyFont="1" applyBorder="1" applyAlignment="1">
      <alignment vertical="center"/>
    </xf>
    <xf numFmtId="4" fontId="3" fillId="2" borderId="12" xfId="1" applyNumberFormat="1" applyFont="1" applyFill="1" applyBorder="1" applyAlignment="1">
      <alignment vertical="center"/>
    </xf>
    <xf numFmtId="4" fontId="3" fillId="2" borderId="8" xfId="1" applyNumberFormat="1" applyFont="1" applyFill="1" applyBorder="1" applyAlignment="1">
      <alignment vertical="center"/>
    </xf>
    <xf numFmtId="165" fontId="3" fillId="2" borderId="8" xfId="1" applyNumberFormat="1" applyFont="1" applyFill="1" applyBorder="1" applyAlignment="1">
      <alignment vertical="center"/>
    </xf>
    <xf numFmtId="43" fontId="3" fillId="2" borderId="6" xfId="1" applyFont="1" applyFill="1" applyBorder="1"/>
    <xf numFmtId="14" fontId="3" fillId="0" borderId="0" xfId="0" applyNumberFormat="1" applyFont="1"/>
    <xf numFmtId="166" fontId="3" fillId="0" borderId="4" xfId="0" applyNumberFormat="1" applyFont="1" applyBorder="1" applyAlignment="1">
      <alignment vertical="center"/>
    </xf>
    <xf numFmtId="166" fontId="0" fillId="0" borderId="4" xfId="0" applyNumberFormat="1" applyBorder="1" applyAlignment="1">
      <alignment vertical="center"/>
    </xf>
    <xf numFmtId="166" fontId="0" fillId="0" borderId="6" xfId="0" applyNumberFormat="1" applyBorder="1" applyAlignment="1">
      <alignment vertical="center"/>
    </xf>
    <xf numFmtId="0" fontId="3" fillId="0" borderId="0" xfId="0" applyFont="1"/>
    <xf numFmtId="164" fontId="3" fillId="0" borderId="5" xfId="0" applyNumberFormat="1" applyFont="1" applyBorder="1"/>
    <xf numFmtId="43" fontId="3" fillId="2" borderId="12" xfId="1" applyFont="1" applyFill="1" applyBorder="1"/>
    <xf numFmtId="43" fontId="3" fillId="2" borderId="8" xfId="1" applyFont="1" applyFill="1" applyBorder="1"/>
    <xf numFmtId="164" fontId="3" fillId="2" borderId="8" xfId="0" applyNumberFormat="1" applyFont="1" applyFill="1" applyBorder="1"/>
    <xf numFmtId="43" fontId="3" fillId="2" borderId="7" xfId="1" applyFont="1" applyFill="1" applyBorder="1"/>
    <xf numFmtId="166" fontId="3" fillId="0" borderId="1" xfId="0" applyNumberFormat="1" applyFont="1" applyBorder="1"/>
    <xf numFmtId="166" fontId="3" fillId="0" borderId="4" xfId="0" applyNumberFormat="1" applyFont="1" applyBorder="1"/>
    <xf numFmtId="166" fontId="3" fillId="0" borderId="6" xfId="0" applyNumberFormat="1" applyFont="1" applyBorder="1"/>
    <xf numFmtId="164" fontId="3" fillId="0" borderId="3" xfId="0" applyNumberFormat="1" applyFont="1" applyBorder="1"/>
    <xf numFmtId="43" fontId="3" fillId="5" borderId="4" xfId="1" applyFont="1" applyFill="1" applyBorder="1"/>
    <xf numFmtId="43" fontId="3" fillId="5" borderId="6" xfId="1" applyFont="1" applyFill="1" applyBorder="1"/>
    <xf numFmtId="43" fontId="3" fillId="5" borderId="11" xfId="1" applyFont="1" applyFill="1" applyBorder="1"/>
    <xf numFmtId="43" fontId="3" fillId="5" borderId="2" xfId="1" applyFont="1" applyFill="1" applyBorder="1"/>
    <xf numFmtId="43" fontId="3" fillId="5" borderId="0" xfId="1" applyFont="1" applyFill="1"/>
    <xf numFmtId="43" fontId="3" fillId="5" borderId="1" xfId="1" applyFont="1" applyFill="1" applyBorder="1"/>
    <xf numFmtId="4" fontId="3" fillId="5" borderId="9" xfId="1" applyNumberFormat="1" applyFont="1" applyFill="1" applyBorder="1" applyAlignment="1">
      <alignment horizontal="center" vertical="center"/>
    </xf>
    <xf numFmtId="4" fontId="3" fillId="5" borderId="4" xfId="1" applyNumberFormat="1" applyFont="1" applyFill="1" applyBorder="1" applyAlignment="1">
      <alignment vertical="center"/>
    </xf>
    <xf numFmtId="4" fontId="3" fillId="5" borderId="6" xfId="1" applyNumberFormat="1" applyFont="1" applyFill="1" applyBorder="1" applyAlignment="1">
      <alignment vertical="center"/>
    </xf>
    <xf numFmtId="4" fontId="3" fillId="5" borderId="11" xfId="1" applyNumberFormat="1" applyFont="1" applyFill="1" applyBorder="1" applyAlignment="1">
      <alignment vertical="center"/>
    </xf>
    <xf numFmtId="4" fontId="3" fillId="5" borderId="5" xfId="1" applyNumberFormat="1" applyFont="1" applyFill="1" applyBorder="1" applyAlignment="1">
      <alignment vertical="center"/>
    </xf>
    <xf numFmtId="165" fontId="3" fillId="5" borderId="5" xfId="1" applyNumberFormat="1" applyFont="1" applyFill="1" applyBorder="1" applyAlignment="1">
      <alignment vertical="center"/>
    </xf>
    <xf numFmtId="4" fontId="3" fillId="5" borderId="9" xfId="1" applyNumberFormat="1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5E89D"/>
      <color rgb="FF0000FF"/>
      <color rgb="FF990000"/>
      <color rgb="FF99CCFF"/>
      <color rgb="FFFF9999"/>
      <color rgb="FF93FFA5"/>
      <color rgb="FF99FF66"/>
      <color rgb="FF99FF99"/>
      <color rgb="FFCCFF99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I37"/>
  <sheetViews>
    <sheetView showGridLines="0" tabSelected="1" zoomScaleNormal="100" workbookViewId="0">
      <selection activeCell="L9" sqref="L9"/>
    </sheetView>
  </sheetViews>
  <sheetFormatPr defaultRowHeight="15" x14ac:dyDescent="0.25"/>
  <cols>
    <col min="1" max="1" width="16.28515625" customWidth="1"/>
    <col min="2" max="9" width="14.28515625" customWidth="1"/>
  </cols>
  <sheetData>
    <row r="1" spans="1:9" ht="21" x14ac:dyDescent="0.35">
      <c r="A1" s="27" t="s">
        <v>21</v>
      </c>
    </row>
    <row r="2" spans="1:9" x14ac:dyDescent="0.25">
      <c r="A2" t="s">
        <v>19</v>
      </c>
    </row>
    <row r="4" spans="1:9" ht="21" x14ac:dyDescent="0.35">
      <c r="A4" s="25" t="s">
        <v>20</v>
      </c>
      <c r="B4" s="26"/>
      <c r="C4" s="26"/>
      <c r="D4" s="26"/>
      <c r="E4" s="26"/>
      <c r="F4" s="26"/>
      <c r="G4" s="26"/>
      <c r="H4" s="26"/>
      <c r="I4" s="26"/>
    </row>
    <row r="6" spans="1:9" x14ac:dyDescent="0.25">
      <c r="A6" s="7"/>
      <c r="B6" s="7" t="s">
        <v>3</v>
      </c>
      <c r="C6" s="8" t="s">
        <v>4</v>
      </c>
      <c r="D6" s="9" t="s">
        <v>4</v>
      </c>
      <c r="E6" s="9" t="s">
        <v>4</v>
      </c>
      <c r="F6" s="7" t="s">
        <v>2</v>
      </c>
      <c r="G6" s="10" t="s">
        <v>2</v>
      </c>
      <c r="H6" s="7" t="s">
        <v>0</v>
      </c>
      <c r="I6" s="9" t="s">
        <v>0</v>
      </c>
    </row>
    <row r="7" spans="1:9" x14ac:dyDescent="0.25">
      <c r="A7" s="11"/>
      <c r="B7" s="11" t="s">
        <v>1</v>
      </c>
      <c r="C7" s="12" t="s">
        <v>1</v>
      </c>
      <c r="D7" s="13" t="s">
        <v>0</v>
      </c>
      <c r="E7" s="13" t="s">
        <v>5</v>
      </c>
      <c r="F7" s="11" t="s">
        <v>9</v>
      </c>
      <c r="G7" s="14" t="s">
        <v>10</v>
      </c>
      <c r="H7" s="11" t="s">
        <v>23</v>
      </c>
      <c r="I7" s="13" t="s">
        <v>24</v>
      </c>
    </row>
    <row r="8" spans="1:9" x14ac:dyDescent="0.25">
      <c r="A8" s="15" t="s">
        <v>11</v>
      </c>
      <c r="B8" s="15" t="s">
        <v>7</v>
      </c>
      <c r="C8" s="16" t="s">
        <v>7</v>
      </c>
      <c r="D8" s="17" t="s">
        <v>6</v>
      </c>
      <c r="E8" s="17" t="s">
        <v>8</v>
      </c>
      <c r="F8" s="15" t="s">
        <v>7</v>
      </c>
      <c r="G8" s="18" t="s">
        <v>7</v>
      </c>
      <c r="H8" s="15" t="s">
        <v>6</v>
      </c>
      <c r="I8" s="17" t="s">
        <v>6</v>
      </c>
    </row>
    <row r="9" spans="1:9" x14ac:dyDescent="0.25">
      <c r="A9" s="63">
        <v>43558</v>
      </c>
      <c r="B9" s="29"/>
      <c r="C9" s="30">
        <v>1000</v>
      </c>
      <c r="D9" s="30">
        <v>1000</v>
      </c>
      <c r="E9" s="66">
        <v>1</v>
      </c>
      <c r="F9" s="29">
        <v>12.5</v>
      </c>
      <c r="G9" s="70">
        <v>5.0999999999999996</v>
      </c>
      <c r="H9" s="72">
        <v>12.4750499001996</v>
      </c>
      <c r="I9" s="37">
        <v>5.0999999999999996</v>
      </c>
    </row>
    <row r="10" spans="1:9" x14ac:dyDescent="0.25">
      <c r="A10" s="64">
        <v>43559</v>
      </c>
      <c r="B10" s="67">
        <v>1007.3750499001995</v>
      </c>
      <c r="C10" s="69">
        <v>1018.4561754491016</v>
      </c>
      <c r="D10" s="38">
        <f>D9+H9-I9</f>
        <v>1007.3750499001995</v>
      </c>
      <c r="E10" s="58">
        <f>C10/D10</f>
        <v>1.0109999999999999</v>
      </c>
      <c r="F10" s="28">
        <v>17</v>
      </c>
      <c r="G10" s="71">
        <v>8.6999999999999993</v>
      </c>
      <c r="H10" s="67">
        <v>16.781471675837249</v>
      </c>
      <c r="I10" s="38">
        <v>8.6053412462908021</v>
      </c>
    </row>
    <row r="11" spans="1:9" x14ac:dyDescent="0.25">
      <c r="A11" s="64">
        <v>43560</v>
      </c>
      <c r="B11" s="67">
        <v>1026.7222433133729</v>
      </c>
      <c r="C11" s="69">
        <v>1018.5084653668659</v>
      </c>
      <c r="D11" s="38">
        <f t="shared" ref="D11:D22" si="0">D10+H10-I10</f>
        <v>1015.551180329746</v>
      </c>
      <c r="E11" s="58">
        <f t="shared" ref="E11:E22" si="1">C11/D11</f>
        <v>1.0029119999999998</v>
      </c>
      <c r="F11" s="28">
        <v>4.2</v>
      </c>
      <c r="G11" s="71">
        <v>1.1000000000000001</v>
      </c>
      <c r="H11" s="67">
        <v>4.1794462190771142</v>
      </c>
      <c r="I11" s="38">
        <v>1.0968061006349514</v>
      </c>
    </row>
    <row r="12" spans="1:9" x14ac:dyDescent="0.25">
      <c r="A12" s="64">
        <v>43563</v>
      </c>
      <c r="B12" s="67">
        <v>1021.600082133333</v>
      </c>
      <c r="C12" s="69">
        <v>1042.0320837759996</v>
      </c>
      <c r="D12" s="38">
        <f t="shared" si="0"/>
        <v>1018.6338204481882</v>
      </c>
      <c r="E12" s="58">
        <f t="shared" si="1"/>
        <v>1.0229702399999996</v>
      </c>
      <c r="F12" s="28">
        <v>19.7</v>
      </c>
      <c r="G12" s="71">
        <v>14.899999999999999</v>
      </c>
      <c r="H12" s="67">
        <v>19.219208803879358</v>
      </c>
      <c r="I12" s="38">
        <v>14.565428609145076</v>
      </c>
    </row>
    <row r="13" spans="1:9" x14ac:dyDescent="0.25">
      <c r="A13" s="64">
        <v>43564</v>
      </c>
      <c r="B13" s="67">
        <v>1046.7927624187141</v>
      </c>
      <c r="C13" s="69">
        <v>1044.6991768938767</v>
      </c>
      <c r="D13" s="38">
        <f t="shared" si="0"/>
        <v>1023.2876006429224</v>
      </c>
      <c r="E13" s="58">
        <f t="shared" si="1"/>
        <v>1.0209242995199996</v>
      </c>
      <c r="F13" s="28">
        <v>5.7</v>
      </c>
      <c r="G13" s="71">
        <v>5.8</v>
      </c>
      <c r="H13" s="67">
        <v>5.5720318902837311</v>
      </c>
      <c r="I13" s="38">
        <v>5.6811264093987601</v>
      </c>
    </row>
    <row r="14" spans="1:9" x14ac:dyDescent="0.25">
      <c r="A14" s="64">
        <v>43565</v>
      </c>
      <c r="B14" s="67">
        <v>1044.5877996483678</v>
      </c>
      <c r="C14" s="69">
        <v>1033.0973338522358</v>
      </c>
      <c r="D14" s="38">
        <f t="shared" si="0"/>
        <v>1023.1785061238074</v>
      </c>
      <c r="E14" s="58">
        <f t="shared" si="1"/>
        <v>1.0096941322252797</v>
      </c>
      <c r="F14" s="28">
        <v>7.5</v>
      </c>
      <c r="G14" s="71">
        <v>11.899999999999999</v>
      </c>
      <c r="H14" s="67">
        <v>7.4131657313125041</v>
      </c>
      <c r="I14" s="38">
        <v>11.785747406269872</v>
      </c>
    </row>
    <row r="15" spans="1:9" x14ac:dyDescent="0.25">
      <c r="A15" s="64">
        <v>43566</v>
      </c>
      <c r="B15" s="67">
        <v>1028.6823637923555</v>
      </c>
      <c r="C15" s="69">
        <v>1029.7110461561479</v>
      </c>
      <c r="D15" s="38">
        <f t="shared" si="0"/>
        <v>1018.8059244488502</v>
      </c>
      <c r="E15" s="58">
        <f t="shared" si="1"/>
        <v>1.0107038263575048</v>
      </c>
      <c r="F15" s="28">
        <v>1.5</v>
      </c>
      <c r="G15" s="71">
        <v>11.8</v>
      </c>
      <c r="H15" s="67">
        <v>1.4811519942682332</v>
      </c>
      <c r="I15" s="38">
        <v>11.675032479619921</v>
      </c>
    </row>
    <row r="16" spans="1:9" x14ac:dyDescent="0.25">
      <c r="A16" s="64">
        <v>43567</v>
      </c>
      <c r="B16" s="67">
        <v>1019.408052144172</v>
      </c>
      <c r="C16" s="69">
        <v>1016.3498279877394</v>
      </c>
      <c r="D16" s="38">
        <f t="shared" si="0"/>
        <v>1008.6120439634984</v>
      </c>
      <c r="E16" s="58">
        <f t="shared" si="1"/>
        <v>1.0076717148784324</v>
      </c>
      <c r="F16" s="28">
        <v>4.4000000000000004</v>
      </c>
      <c r="G16" s="71">
        <v>4.7</v>
      </c>
      <c r="H16" s="67">
        <v>4.3577858741425768</v>
      </c>
      <c r="I16" s="38">
        <v>4.6642174535652394</v>
      </c>
    </row>
    <row r="17" spans="1:9" x14ac:dyDescent="0.25">
      <c r="A17" s="64">
        <v>43570</v>
      </c>
      <c r="B17" s="67">
        <v>1016.0410455526096</v>
      </c>
      <c r="C17" s="69">
        <v>1018.0731276437148</v>
      </c>
      <c r="D17" s="38">
        <f t="shared" si="0"/>
        <v>1008.3056123840757</v>
      </c>
      <c r="E17" s="58">
        <f t="shared" si="1"/>
        <v>1.0096870583081892</v>
      </c>
      <c r="F17" s="28">
        <v>16.600000000000001</v>
      </c>
      <c r="G17" s="71">
        <v>6.9</v>
      </c>
      <c r="H17" s="67">
        <v>16.407921772538288</v>
      </c>
      <c r="I17" s="38">
        <v>6.8338005753599518</v>
      </c>
    </row>
    <row r="18" spans="1:9" x14ac:dyDescent="0.25">
      <c r="A18" s="64">
        <v>43571</v>
      </c>
      <c r="B18" s="67">
        <v>1027.7399939111797</v>
      </c>
      <c r="C18" s="69">
        <v>1002.0464940634001</v>
      </c>
      <c r="D18" s="38">
        <f t="shared" si="0"/>
        <v>1017.8797335812541</v>
      </c>
      <c r="E18" s="58">
        <f t="shared" si="1"/>
        <v>0.98444488185048429</v>
      </c>
      <c r="F18" s="28">
        <v>10.3</v>
      </c>
      <c r="G18" s="71">
        <v>18.2</v>
      </c>
      <c r="H18" s="67">
        <v>10.441865570413615</v>
      </c>
      <c r="I18" s="38">
        <v>18.025387024862479</v>
      </c>
    </row>
    <row r="19" spans="1:9" x14ac:dyDescent="0.25">
      <c r="A19" s="64">
        <v>43572</v>
      </c>
      <c r="B19" s="67">
        <v>994.12593518116455</v>
      </c>
      <c r="C19" s="69">
        <v>996.11418705152687</v>
      </c>
      <c r="D19" s="38">
        <f t="shared" si="0"/>
        <v>1010.2962121268052</v>
      </c>
      <c r="E19" s="58">
        <f t="shared" si="1"/>
        <v>0.98596250792089646</v>
      </c>
      <c r="F19" s="28">
        <v>7.1</v>
      </c>
      <c r="G19" s="71">
        <v>5.2</v>
      </c>
      <c r="H19" s="67">
        <v>7.1867117526155138</v>
      </c>
      <c r="I19" s="38">
        <v>5.2740342134968836</v>
      </c>
    </row>
    <row r="20" spans="1:9" x14ac:dyDescent="0.25">
      <c r="A20" s="64">
        <v>43573</v>
      </c>
      <c r="B20" s="67">
        <v>998.00001539484015</v>
      </c>
      <c r="C20" s="69">
        <v>1007.9800155487885</v>
      </c>
      <c r="D20" s="38">
        <f t="shared" si="0"/>
        <v>1012.2088896659239</v>
      </c>
      <c r="E20" s="58">
        <f t="shared" si="1"/>
        <v>0.99582213300010514</v>
      </c>
      <c r="F20" s="28">
        <v>6.8</v>
      </c>
      <c r="G20" s="71">
        <v>8.7999999999999989</v>
      </c>
      <c r="H20" s="67">
        <v>6.8148988868756808</v>
      </c>
      <c r="I20" s="38">
        <v>8.8369194742522055</v>
      </c>
    </row>
    <row r="21" spans="1:9" x14ac:dyDescent="0.25">
      <c r="A21" s="64">
        <v>43578</v>
      </c>
      <c r="B21" s="67">
        <v>1005.9664426944971</v>
      </c>
      <c r="C21" s="69">
        <v>1018.0380400068311</v>
      </c>
      <c r="D21" s="38">
        <f t="shared" si="0"/>
        <v>1010.1868690785474</v>
      </c>
      <c r="E21" s="58">
        <f t="shared" si="1"/>
        <v>1.0077719985961067</v>
      </c>
      <c r="F21" s="28">
        <v>9.1</v>
      </c>
      <c r="G21" s="71">
        <v>9.6999999999999993</v>
      </c>
      <c r="H21" s="67">
        <v>9.0117966563834973</v>
      </c>
      <c r="I21" s="38">
        <v>9.6251930134125008</v>
      </c>
    </row>
    <row r="22" spans="1:9" x14ac:dyDescent="0.25">
      <c r="A22" s="64">
        <v>43579</v>
      </c>
      <c r="B22" s="67">
        <v>1017.4198763341765</v>
      </c>
      <c r="C22" s="69">
        <v>1027.5940750975183</v>
      </c>
      <c r="D22" s="38">
        <f t="shared" si="0"/>
        <v>1009.5734727215183</v>
      </c>
      <c r="E22" s="58">
        <f t="shared" si="1"/>
        <v>1.0178497185820676</v>
      </c>
      <c r="F22" s="28">
        <v>8.5</v>
      </c>
      <c r="G22" s="71">
        <v>16.100000000000001</v>
      </c>
      <c r="H22" s="67">
        <v>8.3342695657991221</v>
      </c>
      <c r="I22" s="38">
        <v>15.81765923404525</v>
      </c>
    </row>
    <row r="23" spans="1:9" x14ac:dyDescent="0.25">
      <c r="A23" s="65">
        <v>43581</v>
      </c>
      <c r="B23" s="68">
        <v>1019.9771090296539</v>
      </c>
      <c r="C23" s="59"/>
      <c r="D23" s="60"/>
      <c r="E23" s="61"/>
      <c r="F23" s="52"/>
      <c r="G23" s="62"/>
      <c r="H23" s="52"/>
      <c r="I23" s="60"/>
    </row>
    <row r="24" spans="1:9" x14ac:dyDescent="0.25">
      <c r="A24" s="53" t="s">
        <v>37</v>
      </c>
      <c r="E24" s="36"/>
    </row>
    <row r="25" spans="1:9" x14ac:dyDescent="0.25">
      <c r="A25" s="1"/>
      <c r="E25" s="36"/>
    </row>
    <row r="26" spans="1:9" ht="21" x14ac:dyDescent="0.35">
      <c r="A26" s="25" t="s">
        <v>18</v>
      </c>
      <c r="B26" s="26"/>
      <c r="C26" s="26"/>
      <c r="D26" s="26"/>
      <c r="E26" s="26"/>
      <c r="F26" s="26"/>
      <c r="G26" s="26"/>
    </row>
    <row r="28" spans="1:9" x14ac:dyDescent="0.25">
      <c r="A28" s="22" t="s">
        <v>12</v>
      </c>
      <c r="B28" s="22" t="s">
        <v>13</v>
      </c>
      <c r="C28" s="23"/>
      <c r="D28" s="23"/>
      <c r="E28" s="23"/>
      <c r="F28" s="23"/>
      <c r="G28" s="24"/>
    </row>
    <row r="29" spans="1:9" x14ac:dyDescent="0.25">
      <c r="A29" s="19" t="s">
        <v>1</v>
      </c>
      <c r="B29" s="19" t="s">
        <v>14</v>
      </c>
      <c r="C29" s="20"/>
      <c r="D29" s="20"/>
      <c r="E29" s="20"/>
      <c r="F29" s="20"/>
      <c r="G29" s="21"/>
    </row>
    <row r="30" spans="1:9" x14ac:dyDescent="0.25">
      <c r="A30" s="5" t="s">
        <v>2</v>
      </c>
      <c r="B30" s="5" t="s">
        <v>15</v>
      </c>
      <c r="G30" s="2"/>
    </row>
    <row r="31" spans="1:9" x14ac:dyDescent="0.25">
      <c r="A31" s="5" t="s">
        <v>3</v>
      </c>
      <c r="B31" s="5" t="s">
        <v>16</v>
      </c>
      <c r="G31" s="2"/>
    </row>
    <row r="32" spans="1:9" x14ac:dyDescent="0.25">
      <c r="A32" s="5" t="s">
        <v>4</v>
      </c>
      <c r="B32" s="5" t="s">
        <v>17</v>
      </c>
      <c r="G32" s="2"/>
    </row>
    <row r="33" spans="1:7" x14ac:dyDescent="0.25">
      <c r="A33" s="5" t="s">
        <v>9</v>
      </c>
      <c r="B33" s="5" t="s">
        <v>27</v>
      </c>
      <c r="G33" s="2"/>
    </row>
    <row r="34" spans="1:7" x14ac:dyDescent="0.25">
      <c r="A34" s="6" t="s">
        <v>10</v>
      </c>
      <c r="B34" s="6" t="s">
        <v>28</v>
      </c>
      <c r="C34" s="3"/>
      <c r="D34" s="3"/>
      <c r="E34" s="3"/>
      <c r="F34" s="3"/>
      <c r="G34" s="4"/>
    </row>
    <row r="36" spans="1:7" x14ac:dyDescent="0.25">
      <c r="A36" s="57" t="s">
        <v>41</v>
      </c>
    </row>
    <row r="37" spans="1:7" x14ac:dyDescent="0.25">
      <c r="A37" t="s">
        <v>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E40"/>
  <sheetViews>
    <sheetView showGridLines="0" topLeftCell="A4" workbookViewId="0">
      <selection activeCell="E7" sqref="E7"/>
    </sheetView>
  </sheetViews>
  <sheetFormatPr defaultRowHeight="15" x14ac:dyDescent="0.25"/>
  <cols>
    <col min="1" max="5" width="17.85546875" customWidth="1"/>
    <col min="6" max="7" width="13" customWidth="1"/>
    <col min="8" max="10" width="16.140625" customWidth="1"/>
    <col min="11" max="11" width="13" customWidth="1"/>
  </cols>
  <sheetData>
    <row r="1" spans="1:5" ht="21" x14ac:dyDescent="0.35">
      <c r="A1" s="27" t="s">
        <v>22</v>
      </c>
    </row>
    <row r="2" spans="1:5" x14ac:dyDescent="0.25">
      <c r="A2" t="s">
        <v>40</v>
      </c>
    </row>
    <row r="4" spans="1:5" ht="21" x14ac:dyDescent="0.35">
      <c r="A4" s="25" t="s">
        <v>25</v>
      </c>
      <c r="B4" s="26"/>
      <c r="C4" s="26"/>
      <c r="D4" s="26"/>
      <c r="E4" s="26"/>
    </row>
    <row r="7" spans="1:5" ht="18.75" customHeight="1" x14ac:dyDescent="0.25">
      <c r="A7" s="31"/>
      <c r="B7" s="31" t="s">
        <v>3</v>
      </c>
      <c r="C7" s="39" t="s">
        <v>4</v>
      </c>
      <c r="D7" s="80" t="s">
        <v>4</v>
      </c>
      <c r="E7" s="80" t="s">
        <v>4</v>
      </c>
    </row>
    <row r="8" spans="1:5" ht="18.75" customHeight="1" x14ac:dyDescent="0.25">
      <c r="A8" s="40"/>
      <c r="B8" s="40" t="s">
        <v>1</v>
      </c>
      <c r="C8" s="41" t="s">
        <v>1</v>
      </c>
      <c r="D8" s="81" t="s">
        <v>0</v>
      </c>
      <c r="E8" s="81" t="s">
        <v>5</v>
      </c>
    </row>
    <row r="9" spans="1:5" ht="18.75" customHeight="1" x14ac:dyDescent="0.25">
      <c r="A9" s="42" t="s">
        <v>11</v>
      </c>
      <c r="B9" s="42" t="s">
        <v>7</v>
      </c>
      <c r="C9" s="43" t="s">
        <v>7</v>
      </c>
      <c r="D9" s="82" t="s">
        <v>6</v>
      </c>
      <c r="E9" s="82" t="s">
        <v>8</v>
      </c>
    </row>
    <row r="10" spans="1:5" ht="18.75" customHeight="1" x14ac:dyDescent="0.25">
      <c r="A10" s="54">
        <f>Data!A9</f>
        <v>43558</v>
      </c>
      <c r="B10" s="48"/>
      <c r="C10" s="76"/>
      <c r="D10" s="77"/>
      <c r="E10" s="78"/>
    </row>
    <row r="11" spans="1:5" ht="18.75" customHeight="1" x14ac:dyDescent="0.25">
      <c r="A11" s="55">
        <f>Data!A10</f>
        <v>43559</v>
      </c>
      <c r="B11" s="74"/>
      <c r="C11" s="76"/>
      <c r="D11" s="77"/>
      <c r="E11" s="78"/>
    </row>
    <row r="12" spans="1:5" ht="18.75" customHeight="1" x14ac:dyDescent="0.25">
      <c r="A12" s="55">
        <f>Data!A11</f>
        <v>43560</v>
      </c>
      <c r="B12" s="74"/>
      <c r="C12" s="76"/>
      <c r="D12" s="77"/>
      <c r="E12" s="78"/>
    </row>
    <row r="13" spans="1:5" ht="18.75" customHeight="1" x14ac:dyDescent="0.25">
      <c r="A13" s="55">
        <f>Data!A12</f>
        <v>43563</v>
      </c>
      <c r="B13" s="74"/>
      <c r="C13" s="76"/>
      <c r="D13" s="77"/>
      <c r="E13" s="78"/>
    </row>
    <row r="14" spans="1:5" ht="18.75" customHeight="1" x14ac:dyDescent="0.25">
      <c r="A14" s="55">
        <f>Data!A13</f>
        <v>43564</v>
      </c>
      <c r="B14" s="74"/>
      <c r="C14" s="76"/>
      <c r="D14" s="77"/>
      <c r="E14" s="78"/>
    </row>
    <row r="15" spans="1:5" ht="18.75" customHeight="1" x14ac:dyDescent="0.25">
      <c r="A15" s="55">
        <f>Data!A14</f>
        <v>43565</v>
      </c>
      <c r="B15" s="74"/>
      <c r="C15" s="76"/>
      <c r="D15" s="77"/>
      <c r="E15" s="78"/>
    </row>
    <row r="16" spans="1:5" ht="18.75" customHeight="1" x14ac:dyDescent="0.25">
      <c r="A16" s="55">
        <f>Data!A15</f>
        <v>43566</v>
      </c>
      <c r="B16" s="74"/>
      <c r="C16" s="76"/>
      <c r="D16" s="77"/>
      <c r="E16" s="78"/>
    </row>
    <row r="17" spans="1:5" ht="18.75" customHeight="1" x14ac:dyDescent="0.25">
      <c r="A17" s="55">
        <f>Data!A16</f>
        <v>43567</v>
      </c>
      <c r="B17" s="74"/>
      <c r="C17" s="76"/>
      <c r="D17" s="77"/>
      <c r="E17" s="78"/>
    </row>
    <row r="18" spans="1:5" ht="18.75" customHeight="1" x14ac:dyDescent="0.25">
      <c r="A18" s="55">
        <f>Data!A17</f>
        <v>43570</v>
      </c>
      <c r="B18" s="74"/>
      <c r="C18" s="76"/>
      <c r="D18" s="77"/>
      <c r="E18" s="78"/>
    </row>
    <row r="19" spans="1:5" ht="18.75" customHeight="1" x14ac:dyDescent="0.25">
      <c r="A19" s="55">
        <f>Data!A18</f>
        <v>43571</v>
      </c>
      <c r="B19" s="74"/>
      <c r="C19" s="76"/>
      <c r="D19" s="77"/>
      <c r="E19" s="78"/>
    </row>
    <row r="20" spans="1:5" ht="18.75" customHeight="1" x14ac:dyDescent="0.25">
      <c r="A20" s="55">
        <f>Data!A19</f>
        <v>43572</v>
      </c>
      <c r="B20" s="74"/>
      <c r="C20" s="76"/>
      <c r="D20" s="77"/>
      <c r="E20" s="78"/>
    </row>
    <row r="21" spans="1:5" ht="18.75" customHeight="1" x14ac:dyDescent="0.25">
      <c r="A21" s="55">
        <f>Data!A20</f>
        <v>43573</v>
      </c>
      <c r="B21" s="74"/>
      <c r="C21" s="76"/>
      <c r="D21" s="77"/>
      <c r="E21" s="78"/>
    </row>
    <row r="22" spans="1:5" ht="18.75" customHeight="1" x14ac:dyDescent="0.25">
      <c r="A22" s="55">
        <f>Data!A21</f>
        <v>43578</v>
      </c>
      <c r="B22" s="74"/>
      <c r="C22" s="76"/>
      <c r="D22" s="77"/>
      <c r="E22" s="78"/>
    </row>
    <row r="23" spans="1:5" ht="18.75" customHeight="1" x14ac:dyDescent="0.25">
      <c r="A23" s="55">
        <f>Data!A22</f>
        <v>43579</v>
      </c>
      <c r="B23" s="74"/>
      <c r="C23" s="76"/>
      <c r="D23" s="77"/>
      <c r="E23" s="78"/>
    </row>
    <row r="24" spans="1:5" x14ac:dyDescent="0.25">
      <c r="A24" s="56">
        <f>Data!A23</f>
        <v>43581</v>
      </c>
      <c r="B24" s="75"/>
      <c r="C24" s="49"/>
      <c r="D24" s="50"/>
      <c r="E24" s="51"/>
    </row>
    <row r="25" spans="1:5" x14ac:dyDescent="0.25">
      <c r="A25" s="1"/>
    </row>
    <row r="26" spans="1:5" x14ac:dyDescent="0.25">
      <c r="A26" s="1"/>
    </row>
    <row r="27" spans="1:5" ht="21" x14ac:dyDescent="0.35">
      <c r="A27" s="25" t="s">
        <v>29</v>
      </c>
      <c r="B27" s="26"/>
      <c r="C27" s="26"/>
      <c r="D27" s="26"/>
    </row>
    <row r="29" spans="1:5" ht="19.5" customHeight="1" x14ac:dyDescent="0.25">
      <c r="A29" s="32" t="s">
        <v>39</v>
      </c>
      <c r="B29" s="33"/>
      <c r="C29" s="34"/>
      <c r="D29" s="73"/>
      <c r="E29" s="35" t="s">
        <v>26</v>
      </c>
    </row>
    <row r="30" spans="1:5" ht="19.5" customHeight="1" x14ac:dyDescent="0.25"/>
    <row r="31" spans="1:5" ht="19.5" customHeight="1" x14ac:dyDescent="0.35">
      <c r="A31" s="25" t="s">
        <v>31</v>
      </c>
      <c r="B31" s="26"/>
      <c r="C31" s="26"/>
      <c r="D31" s="26"/>
    </row>
    <row r="33" spans="1:5" x14ac:dyDescent="0.25">
      <c r="A33" s="32" t="s">
        <v>32</v>
      </c>
      <c r="B33" s="33"/>
      <c r="C33" s="34"/>
      <c r="D33" s="79"/>
      <c r="E33" s="35" t="s">
        <v>26</v>
      </c>
    </row>
    <row r="35" spans="1:5" ht="21" x14ac:dyDescent="0.35">
      <c r="A35" s="25" t="s">
        <v>30</v>
      </c>
      <c r="B35" s="26"/>
      <c r="C35" s="26"/>
      <c r="D35" s="26"/>
    </row>
    <row r="37" spans="1:5" x14ac:dyDescent="0.25">
      <c r="A37" s="32" t="s">
        <v>34</v>
      </c>
      <c r="B37" s="33"/>
      <c r="C37" s="34"/>
      <c r="D37" s="79"/>
      <c r="E37" s="35" t="s">
        <v>26</v>
      </c>
    </row>
    <row r="38" spans="1:5" x14ac:dyDescent="0.25">
      <c r="A38" s="32" t="s">
        <v>35</v>
      </c>
      <c r="B38" s="33"/>
      <c r="C38" s="34"/>
      <c r="D38" s="79"/>
      <c r="E38" s="35" t="s">
        <v>26</v>
      </c>
    </row>
    <row r="39" spans="1:5" x14ac:dyDescent="0.25">
      <c r="A39" s="32" t="s">
        <v>36</v>
      </c>
      <c r="B39" s="33"/>
      <c r="C39" s="34"/>
      <c r="D39" s="79"/>
      <c r="E39" s="35" t="s">
        <v>26</v>
      </c>
    </row>
    <row r="40" spans="1:5" x14ac:dyDescent="0.25">
      <c r="A40" s="45" t="s">
        <v>33</v>
      </c>
      <c r="B40" s="46"/>
      <c r="C40" s="47"/>
      <c r="D40" s="44">
        <f>D33</f>
        <v>0</v>
      </c>
      <c r="E40" s="35" t="s"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2019-02-12T11:04:47Z</dcterms:created>
  <dcterms:modified xsi:type="dcterms:W3CDTF">2019-04-01T04:01:47Z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