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activeTab="1"/>
  </bookViews>
  <sheets>
    <sheet name="Q2b" sheetId="11" r:id="rId1"/>
    <sheet name="Solutions" sheetId="10" r:id="rId2"/>
  </sheets>
  <externalReferences>
    <externalReference r:id="rId3"/>
  </externalReferences>
  <definedNames>
    <definedName name="Lapse_Y1">[1]Inputs!$B$36</definedName>
    <definedName name="Lapse_Y2">[1]Inputs!$B$37</definedName>
    <definedName name="Lapse_Y3">[1]Inputs!$B$38</definedName>
    <definedName name="Lapse_Y4">[1]Inputs!$B$39</definedName>
    <definedName name="Lapse_Y5">[1]Inputs!$B$40</definedName>
  </definedNames>
  <calcPr calcId="152511" calcMode="manual"/>
</workbook>
</file>

<file path=xl/calcChain.xml><?xml version="1.0" encoding="utf-8"?>
<calcChain xmlns="http://schemas.openxmlformats.org/spreadsheetml/2006/main">
  <c r="B34" i="10" l="1"/>
  <c r="D45" i="10"/>
  <c r="D44" i="10"/>
  <c r="D43" i="10"/>
  <c r="B15" i="10" l="1"/>
  <c r="C15" i="10" s="1"/>
  <c r="D17" i="10"/>
  <c r="D16" i="10"/>
  <c r="B17" i="10"/>
  <c r="C17" i="10" s="1"/>
  <c r="B16" i="10"/>
  <c r="C16" i="10" l="1"/>
  <c r="E16" i="10" s="1"/>
  <c r="E17" i="10"/>
  <c r="D39" i="10" l="1"/>
  <c r="D40" i="10"/>
  <c r="D41" i="10"/>
  <c r="D42" i="10"/>
  <c r="D15" i="10" l="1"/>
  <c r="E15" i="10" s="1"/>
  <c r="B21" i="10" l="1"/>
  <c r="E18" i="10"/>
  <c r="B29" i="10" l="1"/>
  <c r="D29" i="10"/>
  <c r="D28" i="10"/>
  <c r="B30" i="10"/>
  <c r="C30" i="10" s="1"/>
  <c r="B28" i="10"/>
  <c r="C28" i="10" s="1"/>
  <c r="D30" i="10"/>
  <c r="C29" i="10"/>
  <c r="E28" i="10" l="1"/>
  <c r="E30" i="10"/>
  <c r="E29" i="10"/>
  <c r="E31" i="10"/>
</calcChain>
</file>

<file path=xl/sharedStrings.xml><?xml version="1.0" encoding="utf-8"?>
<sst xmlns="http://schemas.openxmlformats.org/spreadsheetml/2006/main" count="62" uniqueCount="32">
  <si>
    <t>Band</t>
  </si>
  <si>
    <t>Average sum insured</t>
  </si>
  <si>
    <t>Proportion by sum insured</t>
  </si>
  <si>
    <t>≤ 250,000</t>
  </si>
  <si>
    <t>250,001 to 500,000</t>
  </si>
  <si>
    <t>500,001 to 750,000</t>
  </si>
  <si>
    <t>750,001 to 1,000,000</t>
  </si>
  <si>
    <t>1,000,001 to 2,000,000</t>
  </si>
  <si>
    <t>2,000,001 to 5,000,000</t>
  </si>
  <si>
    <t xml:space="preserve">5,000,001+ </t>
  </si>
  <si>
    <t>Y1</t>
  </si>
  <si>
    <t>Y2</t>
  </si>
  <si>
    <t>Year</t>
  </si>
  <si>
    <t>Total</t>
  </si>
  <si>
    <t>Retention</t>
  </si>
  <si>
    <t>Cession rate</t>
  </si>
  <si>
    <t>Above retention</t>
  </si>
  <si>
    <t>Reinsurance premiums</t>
  </si>
  <si>
    <t>Gross claims</t>
  </si>
  <si>
    <t>Reinsurance claims</t>
  </si>
  <si>
    <t>Reinsurance commission</t>
  </si>
  <si>
    <t>Office</t>
  </si>
  <si>
    <t>1. ABC Quota share</t>
  </si>
  <si>
    <t>2. XYZ Surplus</t>
  </si>
  <si>
    <t>Y3+</t>
  </si>
  <si>
    <t>Net cashflow</t>
  </si>
  <si>
    <t>Risk, % office</t>
  </si>
  <si>
    <t>In force volumes</t>
  </si>
  <si>
    <t>Proportion by lives</t>
  </si>
  <si>
    <t>Selection discount</t>
  </si>
  <si>
    <t>Expected total premium revenue and gross claims for new business written over the next three years</t>
  </si>
  <si>
    <t>Total premium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</si>
</sst>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\ ;\(#,##0\)"/>
    <numFmt numFmtId="166" formatCode="_(* #,##0_);_(* \(#,##0\);_(* &quot;-&quot;??_);_(@_)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/>
    <xf numFmtId="166" fontId="2" fillId="0" borderId="0" xfId="0" applyNumberFormat="1" applyFont="1"/>
    <xf numFmtId="164" fontId="2" fillId="0" borderId="0" xfId="0" applyNumberFormat="1" applyFont="1"/>
    <xf numFmtId="166" fontId="5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2" fillId="0" borderId="0" xfId="1" applyFont="1"/>
    <xf numFmtId="0" fontId="2" fillId="0" borderId="2" xfId="0" applyFont="1" applyBorder="1"/>
    <xf numFmtId="166" fontId="2" fillId="0" borderId="2" xfId="5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66" fontId="5" fillId="0" borderId="2" xfId="0" applyNumberFormat="1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3" fontId="2" fillId="0" borderId="2" xfId="0" applyNumberFormat="1" applyFont="1" applyBorder="1" applyAlignment="1">
      <alignment horizontal="center" vertical="top" wrapText="1"/>
    </xf>
    <xf numFmtId="9" fontId="2" fillId="0" borderId="2" xfId="0" applyNumberFormat="1" applyFont="1" applyBorder="1" applyAlignment="1">
      <alignment horizontal="center" vertical="top" wrapText="1"/>
    </xf>
    <xf numFmtId="167" fontId="2" fillId="0" borderId="2" xfId="5" applyNumberFormat="1" applyFont="1" applyBorder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8" fillId="0" borderId="3" xfId="0" applyNumberFormat="1" applyFont="1" applyBorder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8" fillId="0" borderId="4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6">
    <cellStyle name="Comma" xfId="5" builtinId="3"/>
    <cellStyle name="Comma 2" xfId="3"/>
    <cellStyle name="Normal" xfId="0" builtinId="0"/>
    <cellStyle name="Normal 2" xfId="4"/>
    <cellStyle name="Normal 3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rgina/Desktop/Actuarial%20work/2A%202016%20S1%20Exam/2016%20exam%20Q/Final/C2A_2016_S1_Q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lcs"/>
      <sheetName val="Mortality"/>
      <sheetName val="Premium rates"/>
    </sheetNames>
    <sheetDataSet>
      <sheetData sheetId="0">
        <row r="36">
          <cell r="B36">
            <v>0.05</v>
          </cell>
        </row>
        <row r="37">
          <cell r="B37">
            <v>0.15</v>
          </cell>
        </row>
        <row r="38">
          <cell r="B38">
            <v>0.11</v>
          </cell>
        </row>
        <row r="39">
          <cell r="B39">
            <v>0.1</v>
          </cell>
        </row>
        <row r="40">
          <cell r="B40">
            <v>0.1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B1" sqref="B1"/>
    </sheetView>
  </sheetViews>
  <sheetFormatPr defaultColWidth="13.85546875" defaultRowHeight="15" x14ac:dyDescent="0.25"/>
  <cols>
    <col min="1" max="1" width="25.7109375" customWidth="1"/>
    <col min="2" max="4" width="20.7109375" customWidth="1"/>
  </cols>
  <sheetData>
    <row r="1" spans="1:4" thickBot="1" x14ac:dyDescent="0.35">
      <c r="A1" s="28" t="s">
        <v>27</v>
      </c>
    </row>
    <row r="2" spans="1:4" thickBot="1" x14ac:dyDescent="0.35">
      <c r="A2" s="23" t="s">
        <v>0</v>
      </c>
      <c r="B2" s="24" t="s">
        <v>1</v>
      </c>
      <c r="C2" s="24" t="s">
        <v>2</v>
      </c>
      <c r="D2" s="24" t="s">
        <v>28</v>
      </c>
    </row>
    <row r="3" spans="1:4" ht="15.75" thickBot="1" x14ac:dyDescent="0.3">
      <c r="A3" s="25" t="s">
        <v>3</v>
      </c>
      <c r="B3" s="26">
        <v>125000</v>
      </c>
      <c r="C3" s="27">
        <v>0.05</v>
      </c>
      <c r="D3" s="27">
        <v>0.1</v>
      </c>
    </row>
    <row r="4" spans="1:4" thickBot="1" x14ac:dyDescent="0.35">
      <c r="A4" s="25" t="s">
        <v>4</v>
      </c>
      <c r="B4" s="26">
        <v>400000</v>
      </c>
      <c r="C4" s="27">
        <v>0.28999999999999998</v>
      </c>
      <c r="D4" s="27">
        <v>0.37</v>
      </c>
    </row>
    <row r="5" spans="1:4" thickBot="1" x14ac:dyDescent="0.35">
      <c r="A5" s="25" t="s">
        <v>5</v>
      </c>
      <c r="B5" s="26">
        <v>600000</v>
      </c>
      <c r="C5" s="27">
        <v>0.35</v>
      </c>
      <c r="D5" s="27">
        <v>0.32</v>
      </c>
    </row>
    <row r="6" spans="1:4" thickBot="1" x14ac:dyDescent="0.35">
      <c r="A6" s="25" t="s">
        <v>6</v>
      </c>
      <c r="B6" s="26">
        <v>850000</v>
      </c>
      <c r="C6" s="27">
        <v>0.17</v>
      </c>
      <c r="D6" s="27">
        <v>0.12</v>
      </c>
    </row>
    <row r="7" spans="1:4" thickBot="1" x14ac:dyDescent="0.35">
      <c r="A7" s="25" t="s">
        <v>7</v>
      </c>
      <c r="B7" s="26">
        <v>1250000</v>
      </c>
      <c r="C7" s="27">
        <v>0.08</v>
      </c>
      <c r="D7" s="27">
        <v>0.06</v>
      </c>
    </row>
    <row r="8" spans="1:4" thickBot="1" x14ac:dyDescent="0.35">
      <c r="A8" s="25" t="s">
        <v>8</v>
      </c>
      <c r="B8" s="26">
        <v>2500000</v>
      </c>
      <c r="C8" s="27">
        <v>0.05</v>
      </c>
      <c r="D8" s="27">
        <v>0.02</v>
      </c>
    </row>
    <row r="9" spans="1:4" thickBot="1" x14ac:dyDescent="0.35">
      <c r="A9" s="25" t="s">
        <v>9</v>
      </c>
      <c r="B9" s="26">
        <v>5750000</v>
      </c>
      <c r="C9" s="27">
        <v>0.01</v>
      </c>
      <c r="D9" s="27">
        <v>0.01</v>
      </c>
    </row>
    <row r="11" spans="1:4" thickBot="1" x14ac:dyDescent="0.35">
      <c r="A11" s="32" t="s">
        <v>30</v>
      </c>
    </row>
    <row r="12" spans="1:4" thickBot="1" x14ac:dyDescent="0.35">
      <c r="A12" s="29" t="s">
        <v>12</v>
      </c>
      <c r="B12" s="29" t="s">
        <v>31</v>
      </c>
      <c r="C12" s="29" t="s">
        <v>18</v>
      </c>
    </row>
    <row r="13" spans="1:4" thickBot="1" x14ac:dyDescent="0.35">
      <c r="A13" s="30">
        <v>1</v>
      </c>
      <c r="B13" s="33">
        <v>856245</v>
      </c>
      <c r="C13" s="34">
        <v>428123</v>
      </c>
    </row>
    <row r="14" spans="1:4" thickBot="1" x14ac:dyDescent="0.35">
      <c r="A14" s="30">
        <v>2</v>
      </c>
      <c r="B14" s="35">
        <v>1922270</v>
      </c>
      <c r="C14" s="31">
        <v>961135</v>
      </c>
    </row>
    <row r="15" spans="1:4" thickBot="1" x14ac:dyDescent="0.35">
      <c r="A15" s="30">
        <v>3</v>
      </c>
      <c r="B15" s="35">
        <v>4315496</v>
      </c>
      <c r="C15" s="31">
        <v>2157748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45"/>
  <sheetViews>
    <sheetView showGridLines="0" tabSelected="1" topLeftCell="A17" workbookViewId="0">
      <selection activeCell="B34" sqref="B34"/>
    </sheetView>
  </sheetViews>
  <sheetFormatPr defaultColWidth="9.140625" defaultRowHeight="11.25" x14ac:dyDescent="0.2"/>
  <cols>
    <col min="1" max="1" width="18.140625" style="2" bestFit="1" customWidth="1"/>
    <col min="2" max="2" width="19.42578125" style="2" bestFit="1" customWidth="1"/>
    <col min="3" max="3" width="18.7109375" style="2" bestFit="1" customWidth="1"/>
    <col min="4" max="4" width="14.28515625" style="2" bestFit="1" customWidth="1"/>
    <col min="5" max="5" width="9.140625" style="2" bestFit="1" customWidth="1"/>
    <col min="6" max="6" width="22" style="2" customWidth="1"/>
    <col min="7" max="16384" width="9.140625" style="2"/>
  </cols>
  <sheetData>
    <row r="1" spans="1:6" ht="15" thickBot="1" x14ac:dyDescent="0.35">
      <c r="A1" s="32" t="s">
        <v>30</v>
      </c>
      <c r="B1"/>
      <c r="C1"/>
    </row>
    <row r="2" spans="1:6" ht="10.9" thickBot="1" x14ac:dyDescent="0.25">
      <c r="A2" s="29" t="s">
        <v>12</v>
      </c>
      <c r="B2" s="29" t="s">
        <v>31</v>
      </c>
      <c r="C2" s="29" t="s">
        <v>18</v>
      </c>
    </row>
    <row r="3" spans="1:6" ht="10.9" thickBot="1" x14ac:dyDescent="0.25">
      <c r="A3" s="30">
        <v>1</v>
      </c>
      <c r="B3" s="33">
        <v>856245</v>
      </c>
      <c r="C3" s="34">
        <v>428123</v>
      </c>
      <c r="D3" s="10"/>
    </row>
    <row r="4" spans="1:6" ht="10.9" thickBot="1" x14ac:dyDescent="0.25">
      <c r="A4" s="30">
        <v>2</v>
      </c>
      <c r="B4" s="35">
        <v>1922270</v>
      </c>
      <c r="C4" s="31">
        <v>961135</v>
      </c>
      <c r="D4" s="10"/>
    </row>
    <row r="5" spans="1:6" ht="10.9" thickBot="1" x14ac:dyDescent="0.25">
      <c r="A5" s="30">
        <v>3</v>
      </c>
      <c r="B5" s="35">
        <v>4315496</v>
      </c>
      <c r="C5" s="31">
        <v>2157748</v>
      </c>
      <c r="D5" s="10"/>
    </row>
    <row r="7" spans="1:6" ht="10.15" x14ac:dyDescent="0.2">
      <c r="A7" s="1" t="s">
        <v>22</v>
      </c>
    </row>
    <row r="8" spans="1:6" ht="10.15" x14ac:dyDescent="0.2">
      <c r="A8" s="2" t="s">
        <v>15</v>
      </c>
      <c r="B8" s="3">
        <v>0.7</v>
      </c>
    </row>
    <row r="9" spans="1:6" ht="10.15" x14ac:dyDescent="0.2">
      <c r="A9" s="2" t="s">
        <v>17</v>
      </c>
      <c r="B9" s="3" t="s">
        <v>21</v>
      </c>
    </row>
    <row r="10" spans="1:6" ht="10.15" x14ac:dyDescent="0.2">
      <c r="A10" s="4" t="s">
        <v>20</v>
      </c>
      <c r="B10" s="3" t="s">
        <v>10</v>
      </c>
      <c r="C10" s="9">
        <v>1</v>
      </c>
    </row>
    <row r="11" spans="1:6" ht="10.15" x14ac:dyDescent="0.2">
      <c r="A11" s="4"/>
      <c r="B11" s="3" t="s">
        <v>11</v>
      </c>
      <c r="C11" s="9">
        <v>0.45</v>
      </c>
    </row>
    <row r="12" spans="1:6" ht="10.15" x14ac:dyDescent="0.2">
      <c r="A12" s="4"/>
      <c r="B12" s="3" t="s">
        <v>24</v>
      </c>
      <c r="C12" s="9">
        <v>0.25</v>
      </c>
    </row>
    <row r="13" spans="1:6" ht="10.15" x14ac:dyDescent="0.2">
      <c r="A13" s="4"/>
      <c r="B13" s="3"/>
      <c r="C13" s="9"/>
    </row>
    <row r="14" spans="1:6" s="1" customFormat="1" ht="10.15" x14ac:dyDescent="0.2">
      <c r="A14" s="16" t="s">
        <v>12</v>
      </c>
      <c r="B14" s="13" t="s">
        <v>17</v>
      </c>
      <c r="C14" s="13" t="s">
        <v>20</v>
      </c>
      <c r="D14" s="13" t="s">
        <v>19</v>
      </c>
      <c r="E14" s="13" t="s">
        <v>25</v>
      </c>
    </row>
    <row r="15" spans="1:6" ht="10.15" x14ac:dyDescent="0.2">
      <c r="A15" s="11">
        <v>1</v>
      </c>
      <c r="B15" s="22">
        <f>B3*$B$8</f>
        <v>599371.5</v>
      </c>
      <c r="C15" s="12">
        <f>B15*C10</f>
        <v>599371.5</v>
      </c>
      <c r="D15" s="12">
        <f>C3*$B$8</f>
        <v>299686.09999999998</v>
      </c>
      <c r="E15" s="22">
        <f>-B15+C15+D15</f>
        <v>299686.09999999998</v>
      </c>
      <c r="F15" s="5"/>
    </row>
    <row r="16" spans="1:6" ht="10.15" x14ac:dyDescent="0.2">
      <c r="A16" s="11">
        <v>2</v>
      </c>
      <c r="B16" s="12">
        <f>B4*$B$8</f>
        <v>1345589</v>
      </c>
      <c r="C16" s="22">
        <f>B16*C11</f>
        <v>605515.05000000005</v>
      </c>
      <c r="D16" s="12">
        <f>C4*$B$8</f>
        <v>672794.5</v>
      </c>
      <c r="E16" s="12">
        <f>-B16+C16+D16</f>
        <v>-67279.449999999953</v>
      </c>
      <c r="F16" s="6"/>
    </row>
    <row r="17" spans="1:6" ht="10.15" x14ac:dyDescent="0.2">
      <c r="A17" s="11">
        <v>3</v>
      </c>
      <c r="B17" s="12">
        <f>B5*$B$8</f>
        <v>3020847.1999999997</v>
      </c>
      <c r="C17" s="22">
        <f>B17*C12</f>
        <v>755211.79999999993</v>
      </c>
      <c r="D17" s="12">
        <f>C5*$B$8</f>
        <v>1510423.5999999999</v>
      </c>
      <c r="E17" s="12">
        <f>-B17+C17+D17</f>
        <v>-755211.8</v>
      </c>
      <c r="F17" s="6"/>
    </row>
    <row r="18" spans="1:6" ht="10.15" x14ac:dyDescent="0.2">
      <c r="A18" s="14" t="s">
        <v>13</v>
      </c>
      <c r="B18" s="11"/>
      <c r="C18" s="11"/>
      <c r="D18" s="11"/>
      <c r="E18" s="15">
        <f>SUM(E15:E17)</f>
        <v>-522805.15</v>
      </c>
      <c r="F18" s="5"/>
    </row>
    <row r="19" spans="1:6" ht="10.15" x14ac:dyDescent="0.2">
      <c r="E19" s="7"/>
    </row>
    <row r="20" spans="1:6" ht="10.15" x14ac:dyDescent="0.2">
      <c r="A20" s="1" t="s">
        <v>23</v>
      </c>
    </row>
    <row r="21" spans="1:6" ht="10.15" x14ac:dyDescent="0.2">
      <c r="A21" s="2" t="s">
        <v>15</v>
      </c>
      <c r="B21" s="3">
        <f>B34</f>
        <v>7.0619469026548684E-2</v>
      </c>
    </row>
    <row r="22" spans="1:6" ht="10.15" x14ac:dyDescent="0.2">
      <c r="A22" s="2" t="s">
        <v>17</v>
      </c>
      <c r="B22" s="3" t="s">
        <v>26</v>
      </c>
      <c r="C22" s="9">
        <v>0.6</v>
      </c>
    </row>
    <row r="23" spans="1:6" ht="10.15" x14ac:dyDescent="0.2">
      <c r="A23" s="4" t="s">
        <v>20</v>
      </c>
      <c r="B23" s="3" t="s">
        <v>10</v>
      </c>
      <c r="C23" s="9">
        <v>0.6</v>
      </c>
    </row>
    <row r="24" spans="1:6" ht="10.15" x14ac:dyDescent="0.2">
      <c r="A24" s="4"/>
      <c r="B24" s="3" t="s">
        <v>11</v>
      </c>
      <c r="C24" s="9">
        <v>0.3</v>
      </c>
    </row>
    <row r="25" spans="1:6" ht="10.15" x14ac:dyDescent="0.2">
      <c r="A25" s="4"/>
      <c r="B25" s="3" t="s">
        <v>24</v>
      </c>
      <c r="C25" s="9">
        <v>0</v>
      </c>
    </row>
    <row r="26" spans="1:6" ht="10.15" x14ac:dyDescent="0.2">
      <c r="A26" s="4"/>
      <c r="B26" s="3"/>
    </row>
    <row r="27" spans="1:6" s="1" customFormat="1" ht="10.15" x14ac:dyDescent="0.2">
      <c r="A27" s="16" t="s">
        <v>12</v>
      </c>
      <c r="B27" s="13" t="s">
        <v>17</v>
      </c>
      <c r="C27" s="13" t="s">
        <v>29</v>
      </c>
      <c r="D27" s="13" t="s">
        <v>19</v>
      </c>
      <c r="E27" s="13" t="s">
        <v>25</v>
      </c>
    </row>
    <row r="28" spans="1:6" ht="10.15" x14ac:dyDescent="0.2">
      <c r="A28" s="11">
        <v>1</v>
      </c>
      <c r="B28" s="22">
        <f>B3*$B$21*$C$22</f>
        <v>36280.540353982309</v>
      </c>
      <c r="C28" s="12">
        <f>B28*C23</f>
        <v>21768.324212389383</v>
      </c>
      <c r="D28" s="12">
        <f>C3*$B$21</f>
        <v>30233.818938053104</v>
      </c>
      <c r="E28" s="12">
        <f>-B28+C28+D28</f>
        <v>15721.602796460178</v>
      </c>
    </row>
    <row r="29" spans="1:6" ht="10.15" x14ac:dyDescent="0.2">
      <c r="A29" s="11">
        <v>2</v>
      </c>
      <c r="B29" s="22">
        <f>B4*$B$21*$C$22</f>
        <v>81449.812035398252</v>
      </c>
      <c r="C29" s="12">
        <f>B29*C24</f>
        <v>24434.943610619473</v>
      </c>
      <c r="D29" s="12">
        <f>C4*$B$21</f>
        <v>67874.843362831874</v>
      </c>
      <c r="E29" s="12">
        <f>-B29+C29+D29</f>
        <v>10859.974938053099</v>
      </c>
    </row>
    <row r="30" spans="1:6" ht="10.15" x14ac:dyDescent="0.2">
      <c r="A30" s="11">
        <v>3</v>
      </c>
      <c r="B30" s="22">
        <f>B5*$B$21*$C$22</f>
        <v>182854.82166371684</v>
      </c>
      <c r="C30" s="12">
        <f>B30*C25</f>
        <v>0</v>
      </c>
      <c r="D30" s="12">
        <f>C5*$B$21</f>
        <v>152379.01805309736</v>
      </c>
      <c r="E30" s="12">
        <f>-B30+C30+D30</f>
        <v>-30475.803610619478</v>
      </c>
    </row>
    <row r="31" spans="1:6" ht="10.15" x14ac:dyDescent="0.2">
      <c r="A31" s="14" t="s">
        <v>13</v>
      </c>
      <c r="B31" s="11"/>
      <c r="C31" s="11"/>
      <c r="D31" s="11"/>
      <c r="E31" s="15">
        <f>SUM(E28:E30)</f>
        <v>-3894.2258761062003</v>
      </c>
    </row>
    <row r="32" spans="1:6" ht="10.15" x14ac:dyDescent="0.2">
      <c r="A32" s="1"/>
    </row>
    <row r="33" spans="1:4" ht="10.15" x14ac:dyDescent="0.2">
      <c r="A33" s="2" t="s">
        <v>14</v>
      </c>
      <c r="B33" s="8">
        <v>1000000</v>
      </c>
    </row>
    <row r="34" spans="1:4" ht="10.15" x14ac:dyDescent="0.2">
      <c r="A34" s="2" t="s">
        <v>15</v>
      </c>
      <c r="B34" s="10">
        <f>SUMPRODUCT(D43:D45,C43:C45)/SUMPRODUCT(B43:B45,C43:C45)*SUM(C43:C45)</f>
        <v>7.0619469026548684E-2</v>
      </c>
      <c r="C34" s="10"/>
    </row>
    <row r="36" spans="1:4" ht="10.15" x14ac:dyDescent="0.2">
      <c r="A36" s="1" t="s">
        <v>27</v>
      </c>
      <c r="B36" s="9"/>
    </row>
    <row r="38" spans="1:4" ht="10.15" x14ac:dyDescent="0.2">
      <c r="A38" s="17" t="s">
        <v>0</v>
      </c>
      <c r="B38" s="17" t="s">
        <v>1</v>
      </c>
      <c r="C38" s="17" t="s">
        <v>2</v>
      </c>
      <c r="D38" s="18" t="s">
        <v>16</v>
      </c>
    </row>
    <row r="39" spans="1:4" x14ac:dyDescent="0.2">
      <c r="A39" s="19" t="s">
        <v>3</v>
      </c>
      <c r="B39" s="20">
        <v>125000</v>
      </c>
      <c r="C39" s="21">
        <v>0.05</v>
      </c>
      <c r="D39" s="20">
        <f t="shared" ref="D39:D42" si="0">IF(B39-$B$33&lt;0,0,B39-$B$33)</f>
        <v>0</v>
      </c>
    </row>
    <row r="40" spans="1:4" ht="10.15" x14ac:dyDescent="0.2">
      <c r="A40" s="19" t="s">
        <v>4</v>
      </c>
      <c r="B40" s="20">
        <v>400000</v>
      </c>
      <c r="C40" s="21">
        <v>0.28999999999999998</v>
      </c>
      <c r="D40" s="20">
        <f t="shared" si="0"/>
        <v>0</v>
      </c>
    </row>
    <row r="41" spans="1:4" ht="10.15" x14ac:dyDescent="0.2">
      <c r="A41" s="19" t="s">
        <v>5</v>
      </c>
      <c r="B41" s="20">
        <v>600000</v>
      </c>
      <c r="C41" s="21">
        <v>0.35</v>
      </c>
      <c r="D41" s="20">
        <f t="shared" si="0"/>
        <v>0</v>
      </c>
    </row>
    <row r="42" spans="1:4" ht="10.15" x14ac:dyDescent="0.2">
      <c r="A42" s="19" t="s">
        <v>6</v>
      </c>
      <c r="B42" s="20">
        <v>850000</v>
      </c>
      <c r="C42" s="21">
        <v>0.17</v>
      </c>
      <c r="D42" s="20">
        <f t="shared" si="0"/>
        <v>0</v>
      </c>
    </row>
    <row r="43" spans="1:4" ht="10.15" x14ac:dyDescent="0.2">
      <c r="A43" s="19" t="s">
        <v>7</v>
      </c>
      <c r="B43" s="20">
        <v>1250000</v>
      </c>
      <c r="C43" s="21">
        <v>0.08</v>
      </c>
      <c r="D43" s="20">
        <f>IF(B43-$B$33&lt;0,0,B43-$B$33)</f>
        <v>250000</v>
      </c>
    </row>
    <row r="44" spans="1:4" ht="10.15" x14ac:dyDescent="0.2">
      <c r="A44" s="19" t="s">
        <v>8</v>
      </c>
      <c r="B44" s="20">
        <v>2500000</v>
      </c>
      <c r="C44" s="21">
        <v>0.05</v>
      </c>
      <c r="D44" s="20">
        <f>IF(B44-$B$33&lt;0,0,B44-$B$33)</f>
        <v>1500000</v>
      </c>
    </row>
    <row r="45" spans="1:4" ht="10.15" x14ac:dyDescent="0.2">
      <c r="A45" s="19" t="s">
        <v>9</v>
      </c>
      <c r="B45" s="20">
        <v>5750000</v>
      </c>
      <c r="C45" s="21">
        <v>0.01</v>
      </c>
      <c r="D45" s="20">
        <f>IF(B45-$B$33&lt;0,0,B45-$B$33)</f>
        <v>4750000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Q2b</vt:lpstr>
      <vt:lpstr>Solutions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Carolina Vilches</cp:lastModifiedBy>
  <dcterms:created xsi:type="dcterms:W3CDTF">2016-04-18T23:37:48Z</dcterms:created>
  <dcterms:modified xsi:type="dcterms:W3CDTF">2016-10-14T06:00:14Z</dcterms:modified>
</cp:coreProperties>
</file>