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uariesguest\Desktop\C2A_FINAL\"/>
    </mc:Choice>
  </mc:AlternateContent>
  <bookViews>
    <workbookView xWindow="0" yWindow="30" windowWidth="28755" windowHeight="12855" activeTab="1"/>
  </bookViews>
  <sheets>
    <sheet name="Mortality rates" sheetId="3" r:id="rId1"/>
    <sheet name="Workings" sheetId="2" r:id="rId2"/>
  </sheets>
  <calcPr calcId="162913"/>
</workbook>
</file>

<file path=xl/calcChain.xml><?xml version="1.0" encoding="utf-8"?>
<calcChain xmlns="http://schemas.openxmlformats.org/spreadsheetml/2006/main">
  <c r="D6" i="2" l="1"/>
  <c r="M6" i="2"/>
  <c r="Q7" i="2" l="1"/>
  <c r="E6" i="2"/>
  <c r="F6" i="2"/>
  <c r="I6" i="2" s="1"/>
  <c r="J6" i="2" s="1"/>
  <c r="B7" i="2" l="1"/>
  <c r="D7" i="2" s="1"/>
  <c r="A7" i="2"/>
  <c r="E7" i="2" s="1"/>
  <c r="F7" i="2" l="1"/>
  <c r="A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F51" i="2" s="1"/>
  <c r="D44" i="2"/>
  <c r="D12" i="2"/>
  <c r="D43" i="2"/>
  <c r="D39" i="2"/>
  <c r="D11" i="2"/>
  <c r="D38" i="2"/>
  <c r="D34" i="2"/>
  <c r="D33" i="2"/>
  <c r="D29" i="2"/>
  <c r="D13" i="2" l="1"/>
  <c r="D45" i="2"/>
  <c r="D18" i="2"/>
  <c r="D50" i="2"/>
  <c r="D23" i="2"/>
  <c r="D16" i="2"/>
  <c r="A9" i="2"/>
  <c r="E8" i="2"/>
  <c r="D17" i="2"/>
  <c r="D49" i="2"/>
  <c r="D22" i="2"/>
  <c r="D27" i="2"/>
  <c r="D28" i="2"/>
  <c r="H7" i="2"/>
  <c r="D32" i="2"/>
  <c r="D48" i="2"/>
  <c r="D37" i="2"/>
  <c r="D10" i="2"/>
  <c r="D42" i="2"/>
  <c r="D15" i="2"/>
  <c r="D31" i="2"/>
  <c r="D47" i="2"/>
  <c r="D20" i="2"/>
  <c r="D36" i="2"/>
  <c r="D21" i="2"/>
  <c r="D26" i="2"/>
  <c r="D9" i="2"/>
  <c r="D25" i="2"/>
  <c r="D41" i="2"/>
  <c r="D14" i="2"/>
  <c r="D30" i="2"/>
  <c r="D46" i="2"/>
  <c r="D19" i="2"/>
  <c r="D35" i="2"/>
  <c r="D51" i="2"/>
  <c r="D8" i="2"/>
  <c r="F8" i="2" s="1"/>
  <c r="D24" i="2"/>
  <c r="D40" i="2"/>
  <c r="A10" i="2" l="1"/>
  <c r="E9" i="2"/>
  <c r="F9" i="2" s="1"/>
  <c r="M7" i="2"/>
  <c r="I7" i="2"/>
  <c r="J7" i="2" s="1"/>
  <c r="H8" i="2" s="1"/>
  <c r="A11" i="2" l="1"/>
  <c r="E10" i="2"/>
  <c r="F10" i="2" s="1"/>
  <c r="M8" i="2"/>
  <c r="I8" i="2"/>
  <c r="A12" i="2" l="1"/>
  <c r="E11" i="2"/>
  <c r="F11" i="2" s="1"/>
  <c r="J8" i="2"/>
  <c r="H9" i="2" s="1"/>
  <c r="A13" i="2" l="1"/>
  <c r="E12" i="2"/>
  <c r="F12" i="2" s="1"/>
  <c r="M9" i="2"/>
  <c r="I9" i="2"/>
  <c r="J9" i="2" s="1"/>
  <c r="H10" i="2" s="1"/>
  <c r="M10" i="2" s="1"/>
  <c r="A14" i="2" l="1"/>
  <c r="E13" i="2"/>
  <c r="F13" i="2" s="1"/>
  <c r="I10" i="2"/>
  <c r="J10" i="2" s="1"/>
  <c r="H11" i="2" s="1"/>
  <c r="I11" i="2" s="1"/>
  <c r="J11" i="2" s="1"/>
  <c r="H12" i="2" s="1"/>
  <c r="M11" i="2"/>
  <c r="A15" i="2" l="1"/>
  <c r="E14" i="2"/>
  <c r="F14" i="2" s="1"/>
  <c r="M12" i="2"/>
  <c r="I12" i="2"/>
  <c r="J12" i="2" s="1"/>
  <c r="H13" i="2" s="1"/>
  <c r="A16" i="2" l="1"/>
  <c r="E15" i="2"/>
  <c r="F15" i="2" s="1"/>
  <c r="M13" i="2"/>
  <c r="I13" i="2"/>
  <c r="J13" i="2" s="1"/>
  <c r="H14" i="2" s="1"/>
  <c r="M14" i="2" s="1"/>
  <c r="A17" i="2" l="1"/>
  <c r="E16" i="2"/>
  <c r="F16" i="2" s="1"/>
  <c r="I14" i="2"/>
  <c r="J14" i="2" s="1"/>
  <c r="H15" i="2" s="1"/>
  <c r="A18" i="2" l="1"/>
  <c r="E17" i="2"/>
  <c r="F17" i="2" s="1"/>
  <c r="M15" i="2"/>
  <c r="I15" i="2"/>
  <c r="J15" i="2" s="1"/>
  <c r="H16" i="2" s="1"/>
  <c r="M16" i="2" s="1"/>
  <c r="A19" i="2" l="1"/>
  <c r="E18" i="2"/>
  <c r="F18" i="2" s="1"/>
  <c r="I16" i="2"/>
  <c r="J16" i="2" s="1"/>
  <c r="H17" i="2" s="1"/>
  <c r="A20" i="2" l="1"/>
  <c r="E19" i="2"/>
  <c r="F19" i="2" s="1"/>
  <c r="M17" i="2"/>
  <c r="I17" i="2"/>
  <c r="J17" i="2" s="1"/>
  <c r="H18" i="2" s="1"/>
  <c r="M18" i="2" s="1"/>
  <c r="A21" i="2" l="1"/>
  <c r="E20" i="2"/>
  <c r="F20" i="2" s="1"/>
  <c r="I18" i="2"/>
  <c r="J18" i="2" s="1"/>
  <c r="H19" i="2" s="1"/>
  <c r="M19" i="2" s="1"/>
  <c r="A22" i="2" l="1"/>
  <c r="E21" i="2"/>
  <c r="F21" i="2" s="1"/>
  <c r="I19" i="2"/>
  <c r="J19" i="2" s="1"/>
  <c r="H20" i="2" s="1"/>
  <c r="A23" i="2" l="1"/>
  <c r="E22" i="2"/>
  <c r="F22" i="2" s="1"/>
  <c r="I20" i="2"/>
  <c r="J20" i="2" s="1"/>
  <c r="H21" i="2" s="1"/>
  <c r="M20" i="2"/>
  <c r="A24" i="2" l="1"/>
  <c r="E23" i="2"/>
  <c r="F23" i="2" s="1"/>
  <c r="I21" i="2"/>
  <c r="J21" i="2" s="1"/>
  <c r="H22" i="2" s="1"/>
  <c r="M21" i="2"/>
  <c r="A25" i="2" l="1"/>
  <c r="E24" i="2"/>
  <c r="F24" i="2" s="1"/>
  <c r="M22" i="2"/>
  <c r="I22" i="2"/>
  <c r="J22" i="2" s="1"/>
  <c r="H23" i="2" s="1"/>
  <c r="M23" i="2" s="1"/>
  <c r="A26" i="2" l="1"/>
  <c r="E25" i="2"/>
  <c r="F25" i="2" s="1"/>
  <c r="I23" i="2"/>
  <c r="J23" i="2" s="1"/>
  <c r="H24" i="2" s="1"/>
  <c r="A27" i="2" l="1"/>
  <c r="E26" i="2"/>
  <c r="F26" i="2" s="1"/>
  <c r="M24" i="2"/>
  <c r="I24" i="2"/>
  <c r="J24" i="2" s="1"/>
  <c r="H25" i="2" s="1"/>
  <c r="A28" i="2" l="1"/>
  <c r="E27" i="2"/>
  <c r="F27" i="2" s="1"/>
  <c r="M25" i="2"/>
  <c r="I25" i="2"/>
  <c r="J25" i="2" s="1"/>
  <c r="H26" i="2" s="1"/>
  <c r="M26" i="2" s="1"/>
  <c r="A29" i="2" l="1"/>
  <c r="E28" i="2"/>
  <c r="F28" i="2" s="1"/>
  <c r="I26" i="2"/>
  <c r="J26" i="2" s="1"/>
  <c r="H27" i="2" s="1"/>
  <c r="M27" i="2" s="1"/>
  <c r="A30" i="2" l="1"/>
  <c r="E29" i="2"/>
  <c r="F29" i="2" s="1"/>
  <c r="I27" i="2"/>
  <c r="J27" i="2" s="1"/>
  <c r="H28" i="2" s="1"/>
  <c r="M28" i="2" s="1"/>
  <c r="A31" i="2" l="1"/>
  <c r="E30" i="2"/>
  <c r="F30" i="2" s="1"/>
  <c r="I28" i="2"/>
  <c r="J28" i="2" s="1"/>
  <c r="H29" i="2" s="1"/>
  <c r="A32" i="2" l="1"/>
  <c r="E31" i="2"/>
  <c r="F31" i="2" s="1"/>
  <c r="M29" i="2"/>
  <c r="I29" i="2"/>
  <c r="J29" i="2" s="1"/>
  <c r="H30" i="2" s="1"/>
  <c r="M30" i="2" s="1"/>
  <c r="A33" i="2" l="1"/>
  <c r="E32" i="2"/>
  <c r="F32" i="2" s="1"/>
  <c r="I30" i="2"/>
  <c r="J30" i="2" s="1"/>
  <c r="H31" i="2" s="1"/>
  <c r="A34" i="2" l="1"/>
  <c r="E33" i="2"/>
  <c r="F33" i="2" s="1"/>
  <c r="M31" i="2"/>
  <c r="I31" i="2"/>
  <c r="J31" i="2" s="1"/>
  <c r="H32" i="2" s="1"/>
  <c r="M32" i="2" s="1"/>
  <c r="A35" i="2" l="1"/>
  <c r="E34" i="2"/>
  <c r="F34" i="2" s="1"/>
  <c r="I32" i="2"/>
  <c r="J32" i="2" s="1"/>
  <c r="H33" i="2" s="1"/>
  <c r="M33" i="2" s="1"/>
  <c r="A36" i="2" l="1"/>
  <c r="E35" i="2"/>
  <c r="F35" i="2" s="1"/>
  <c r="I33" i="2"/>
  <c r="J33" i="2" s="1"/>
  <c r="H34" i="2" s="1"/>
  <c r="A37" i="2" l="1"/>
  <c r="E36" i="2"/>
  <c r="F36" i="2" s="1"/>
  <c r="M34" i="2"/>
  <c r="I34" i="2"/>
  <c r="J34" i="2" s="1"/>
  <c r="H35" i="2" s="1"/>
  <c r="M35" i="2" s="1"/>
  <c r="A38" i="2" l="1"/>
  <c r="E37" i="2"/>
  <c r="F37" i="2" s="1"/>
  <c r="I35" i="2"/>
  <c r="J35" i="2" s="1"/>
  <c r="H36" i="2" s="1"/>
  <c r="M36" i="2" s="1"/>
  <c r="A39" i="2" l="1"/>
  <c r="E38" i="2"/>
  <c r="F38" i="2" s="1"/>
  <c r="I36" i="2"/>
  <c r="J36" i="2" s="1"/>
  <c r="H37" i="2" s="1"/>
  <c r="M37" i="2" s="1"/>
  <c r="A40" i="2" l="1"/>
  <c r="E39" i="2"/>
  <c r="F39" i="2" s="1"/>
  <c r="I37" i="2"/>
  <c r="J37" i="2" s="1"/>
  <c r="H38" i="2" s="1"/>
  <c r="M38" i="2" s="1"/>
  <c r="A41" i="2" l="1"/>
  <c r="E40" i="2"/>
  <c r="F40" i="2" s="1"/>
  <c r="I38" i="2"/>
  <c r="J38" i="2" s="1"/>
  <c r="A42" i="2" l="1"/>
  <c r="E41" i="2"/>
  <c r="F41" i="2" s="1"/>
  <c r="H39" i="2"/>
  <c r="M39" i="2" s="1"/>
  <c r="A43" i="2" l="1"/>
  <c r="E42" i="2"/>
  <c r="F42" i="2" s="1"/>
  <c r="I39" i="2"/>
  <c r="J39" i="2" s="1"/>
  <c r="A44" i="2" l="1"/>
  <c r="E43" i="2"/>
  <c r="F43" i="2" s="1"/>
  <c r="H40" i="2"/>
  <c r="M40" i="2" s="1"/>
  <c r="A45" i="2" l="1"/>
  <c r="E44" i="2"/>
  <c r="F44" i="2" s="1"/>
  <c r="I40" i="2"/>
  <c r="J40" i="2" s="1"/>
  <c r="A46" i="2" l="1"/>
  <c r="E45" i="2"/>
  <c r="F45" i="2" s="1"/>
  <c r="H41" i="2"/>
  <c r="M41" i="2" s="1"/>
  <c r="A47" i="2" l="1"/>
  <c r="E46" i="2"/>
  <c r="F46" i="2" s="1"/>
  <c r="I41" i="2"/>
  <c r="J41" i="2" s="1"/>
  <c r="A48" i="2" l="1"/>
  <c r="E47" i="2"/>
  <c r="F47" i="2" s="1"/>
  <c r="H42" i="2"/>
  <c r="M42" i="2" s="1"/>
  <c r="A49" i="2" l="1"/>
  <c r="E48" i="2"/>
  <c r="F48" i="2" s="1"/>
  <c r="I42" i="2"/>
  <c r="J42" i="2" s="1"/>
  <c r="A50" i="2" l="1"/>
  <c r="E49" i="2"/>
  <c r="F49" i="2" s="1"/>
  <c r="H43" i="2"/>
  <c r="M43" i="2" s="1"/>
  <c r="A51" i="2" l="1"/>
  <c r="E51" i="2" s="1"/>
  <c r="E50" i="2"/>
  <c r="F50" i="2" s="1"/>
  <c r="I43" i="2"/>
  <c r="J43" i="2" s="1"/>
  <c r="H44" i="2" l="1"/>
  <c r="M44" i="2" s="1"/>
  <c r="I44" i="2" l="1"/>
  <c r="J44" i="2" s="1"/>
  <c r="H45" i="2" l="1"/>
  <c r="M45" i="2" s="1"/>
  <c r="I45" i="2" l="1"/>
  <c r="J45" i="2" s="1"/>
  <c r="H46" i="2" l="1"/>
  <c r="M46" i="2" s="1"/>
  <c r="I46" i="2" l="1"/>
  <c r="J46" i="2" s="1"/>
  <c r="H47" i="2" l="1"/>
  <c r="M47" i="2" s="1"/>
  <c r="I47" i="2" l="1"/>
  <c r="J47" i="2" s="1"/>
  <c r="H48" i="2" l="1"/>
  <c r="M48" i="2" s="1"/>
  <c r="I48" i="2" l="1"/>
  <c r="J48" i="2" s="1"/>
  <c r="H49" i="2" l="1"/>
  <c r="M49" i="2" s="1"/>
  <c r="I49" i="2" l="1"/>
  <c r="J49" i="2" s="1"/>
  <c r="H50" i="2" l="1"/>
  <c r="M50" i="2" s="1"/>
  <c r="I50" i="2" l="1"/>
  <c r="J50" i="2" s="1"/>
  <c r="H51" i="2" l="1"/>
  <c r="M51" i="2" s="1"/>
  <c r="Q6" i="2" s="1"/>
  <c r="I51" i="2" l="1"/>
  <c r="J51" i="2" s="1"/>
</calcChain>
</file>

<file path=xl/sharedStrings.xml><?xml version="1.0" encoding="utf-8"?>
<sst xmlns="http://schemas.openxmlformats.org/spreadsheetml/2006/main" count="20" uniqueCount="18">
  <si>
    <t>Year</t>
  </si>
  <si>
    <t>qx</t>
  </si>
  <si>
    <t>MALE</t>
  </si>
  <si>
    <t>FEMALE</t>
  </si>
  <si>
    <t>Age</t>
  </si>
  <si>
    <t>Mortality rates</t>
  </si>
  <si>
    <t>Improvement</t>
  </si>
  <si>
    <t>Eff qx</t>
  </si>
  <si>
    <t>lx</t>
  </si>
  <si>
    <t>dx</t>
  </si>
  <si>
    <t>lx+1</t>
  </si>
  <si>
    <t>Premium</t>
  </si>
  <si>
    <t>Annuity benefit</t>
  </si>
  <si>
    <t>Discount rate</t>
  </si>
  <si>
    <t>Inflation rate</t>
  </si>
  <si>
    <t>Present values</t>
  </si>
  <si>
    <t>Premiums</t>
  </si>
  <si>
    <t>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</si>
</sst>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_-;\-&quot;$&quot;#,##0.00_-;_-&quot;$&quot;* &quot;-&quot;??_-;_-@_-"/>
    <numFmt numFmtId="167" formatCode="#,##0.00\ ;\(#,##0.00\)"/>
    <numFmt numFmtId="168" formatCode="#,##0\ ;\(#,##0\)"/>
    <numFmt numFmtId="169" formatCode="#,##0.0000\ ;\(#,##0.0000\)"/>
    <numFmt numFmtId="170" formatCode="0.000000"/>
    <numFmt numFmtId="171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06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4" fillId="2" borderId="0"/>
    <xf numFmtId="168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8" fillId="0" borderId="4" xfId="13" applyFont="1" applyBorder="1" applyAlignment="1">
      <alignment horizontal="center"/>
    </xf>
    <xf numFmtId="0" fontId="7" fillId="0" borderId="3" xfId="13" applyFont="1" applyBorder="1" applyAlignment="1">
      <alignment horizontal="center"/>
    </xf>
    <xf numFmtId="0" fontId="9" fillId="0" borderId="3" xfId="13" applyFont="1" applyBorder="1" applyAlignment="1">
      <alignment horizontal="center"/>
    </xf>
    <xf numFmtId="0" fontId="8" fillId="0" borderId="0" xfId="13" applyFont="1" applyBorder="1" applyAlignment="1">
      <alignment horizontal="center"/>
    </xf>
    <xf numFmtId="0" fontId="8" fillId="0" borderId="5" xfId="13" applyFont="1" applyBorder="1" applyAlignment="1">
      <alignment horizontal="center"/>
    </xf>
    <xf numFmtId="170" fontId="5" fillId="0" borderId="0" xfId="1" applyNumberFormat="1" applyFont="1" applyAlignment="1">
      <alignment horizontal="center"/>
    </xf>
    <xf numFmtId="0" fontId="6" fillId="0" borderId="0" xfId="13" applyFont="1" applyBorder="1" applyAlignment="1">
      <alignment horizontal="center"/>
    </xf>
    <xf numFmtId="0" fontId="8" fillId="0" borderId="2" xfId="13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3" fontId="0" fillId="0" borderId="0" xfId="0" applyNumberFormat="1"/>
    <xf numFmtId="0" fontId="10" fillId="0" borderId="0" xfId="0" applyFont="1"/>
    <xf numFmtId="0" fontId="7" fillId="0" borderId="1" xfId="13" applyFont="1" applyBorder="1" applyAlignment="1">
      <alignment horizontal="left"/>
    </xf>
    <xf numFmtId="0" fontId="10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0" fillId="0" borderId="7" xfId="0" applyNumberFormat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0" fillId="0" borderId="10" xfId="0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71" fontId="0" fillId="0" borderId="6" xfId="0" applyNumberFormat="1" applyFont="1" applyBorder="1" applyAlignment="1">
      <alignment horizontal="center"/>
    </xf>
    <xf numFmtId="171" fontId="0" fillId="0" borderId="7" xfId="0" applyNumberFormat="1" applyFont="1" applyBorder="1" applyAlignment="1">
      <alignment horizontal="center"/>
    </xf>
    <xf numFmtId="171" fontId="0" fillId="0" borderId="8" xfId="0" applyNumberFormat="1" applyFont="1" applyBorder="1" applyAlignment="1">
      <alignment horizontal="center"/>
    </xf>
    <xf numFmtId="171" fontId="0" fillId="0" borderId="9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6" xfId="0" applyFont="1" applyBorder="1"/>
    <xf numFmtId="3" fontId="0" fillId="0" borderId="7" xfId="0" applyNumberFormat="1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2" xfId="0" applyBorder="1"/>
    <xf numFmtId="0" fontId="10" fillId="0" borderId="0" xfId="0" applyFont="1" applyFill="1" applyAlignment="1">
      <alignment horizontal="left"/>
    </xf>
  </cellXfs>
  <cellStyles count="19">
    <cellStyle name="Assumptions" xfId="2"/>
    <cellStyle name="Comma 2" xfId="4"/>
    <cellStyle name="Comma 3" xfId="5"/>
    <cellStyle name="Comma 4" xfId="6"/>
    <cellStyle name="Comma 5" xfId="7"/>
    <cellStyle name="Comma 6" xfId="3"/>
    <cellStyle name="Currency 2" xfId="9"/>
    <cellStyle name="Currency 3" xfId="10"/>
    <cellStyle name="Currency 4" xfId="8"/>
    <cellStyle name="Normal" xfId="0" builtinId="0"/>
    <cellStyle name="Normal 2" xfId="11"/>
    <cellStyle name="Normal 3" xfId="12"/>
    <cellStyle name="Normal 4" xfId="13"/>
    <cellStyle name="Normal 5" xfId="14"/>
    <cellStyle name="Normal 6" xfId="1"/>
    <cellStyle name="Percent 2" xfId="16"/>
    <cellStyle name="Percent 3" xfId="17"/>
    <cellStyle name="Percent 4" xfId="18"/>
    <cellStyle name="Percent 5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B9" sqref="B9"/>
    </sheetView>
  </sheetViews>
  <sheetFormatPr defaultRowHeight="15" x14ac:dyDescent="0.25"/>
  <cols>
    <col min="1" max="1" width="9.140625" style="9"/>
  </cols>
  <sheetData>
    <row r="1" spans="1:3" ht="18.75" x14ac:dyDescent="0.3">
      <c r="A1" s="14" t="s">
        <v>5</v>
      </c>
      <c r="B1" s="2"/>
      <c r="C1" s="3"/>
    </row>
    <row r="2" spans="1:3" x14ac:dyDescent="0.25">
      <c r="A2" s="7"/>
      <c r="B2" s="4" t="s">
        <v>2</v>
      </c>
      <c r="C2" s="4" t="s">
        <v>3</v>
      </c>
    </row>
    <row r="3" spans="1:3" x14ac:dyDescent="0.25">
      <c r="A3" s="1" t="s">
        <v>4</v>
      </c>
      <c r="B3" s="5">
        <v>1</v>
      </c>
      <c r="C3" s="5">
        <v>2</v>
      </c>
    </row>
    <row r="4" spans="1:3" x14ac:dyDescent="0.25">
      <c r="A4" s="8">
        <v>4</v>
      </c>
      <c r="B4" s="6">
        <v>5.1000000000000004E-4</v>
      </c>
      <c r="C4" s="6">
        <v>3.4000000000000002E-4</v>
      </c>
    </row>
    <row r="5" spans="1:3" x14ac:dyDescent="0.25">
      <c r="A5" s="8">
        <v>5</v>
      </c>
      <c r="B5" s="6">
        <v>1.6000000000000001E-4</v>
      </c>
      <c r="C5" s="6">
        <v>1.6000000000000001E-4</v>
      </c>
    </row>
    <row r="6" spans="1:3" x14ac:dyDescent="0.25">
      <c r="A6" s="8">
        <v>6</v>
      </c>
      <c r="B6" s="6">
        <v>1.6000000000000001E-4</v>
      </c>
      <c r="C6" s="6">
        <v>1.6000000000000001E-4</v>
      </c>
    </row>
    <row r="7" spans="1:3" x14ac:dyDescent="0.25">
      <c r="A7" s="8">
        <v>7</v>
      </c>
      <c r="B7" s="6">
        <v>1.6000000000000001E-4</v>
      </c>
      <c r="C7" s="6">
        <v>1.6000000000000001E-4</v>
      </c>
    </row>
    <row r="8" spans="1:3" x14ac:dyDescent="0.25">
      <c r="A8" s="8">
        <v>8</v>
      </c>
      <c r="B8" s="6">
        <v>1.6000000000000001E-4</v>
      </c>
      <c r="C8" s="6">
        <v>1.6000000000000001E-4</v>
      </c>
    </row>
    <row r="9" spans="1:3" x14ac:dyDescent="0.25">
      <c r="A9" s="8">
        <v>9</v>
      </c>
      <c r="B9" s="6">
        <v>1.6000000000000001E-4</v>
      </c>
      <c r="C9" s="6">
        <v>1.6000000000000001E-4</v>
      </c>
    </row>
    <row r="10" spans="1:3" x14ac:dyDescent="0.25">
      <c r="A10" s="8">
        <v>10</v>
      </c>
      <c r="B10" s="6">
        <v>1.4999999999999999E-4</v>
      </c>
      <c r="C10" s="6">
        <v>1.4999999999999999E-4</v>
      </c>
    </row>
    <row r="11" spans="1:3" x14ac:dyDescent="0.25">
      <c r="A11" s="8">
        <v>11</v>
      </c>
      <c r="B11" s="6">
        <v>1.4999999999999999E-4</v>
      </c>
      <c r="C11" s="6">
        <v>1.4999999999999999E-4</v>
      </c>
    </row>
    <row r="12" spans="1:3" x14ac:dyDescent="0.25">
      <c r="A12" s="8">
        <v>12</v>
      </c>
      <c r="B12" s="6">
        <v>1.4999999999999999E-4</v>
      </c>
      <c r="C12" s="6">
        <v>1.4999999999999999E-4</v>
      </c>
    </row>
    <row r="13" spans="1:3" x14ac:dyDescent="0.25">
      <c r="A13" s="8">
        <v>13</v>
      </c>
      <c r="B13" s="6">
        <v>1.4999999999999999E-4</v>
      </c>
      <c r="C13" s="6">
        <v>1.4999999999999999E-4</v>
      </c>
    </row>
    <row r="14" spans="1:3" x14ac:dyDescent="0.25">
      <c r="A14" s="8">
        <v>14</v>
      </c>
      <c r="B14" s="6">
        <v>1.4999999999999999E-4</v>
      </c>
      <c r="C14" s="6">
        <v>1.4999999999999999E-4</v>
      </c>
    </row>
    <row r="15" spans="1:3" x14ac:dyDescent="0.25">
      <c r="A15" s="8">
        <v>15</v>
      </c>
      <c r="B15" s="6">
        <v>6.9999999999999999E-4</v>
      </c>
      <c r="C15" s="6">
        <v>2.9999999999999997E-4</v>
      </c>
    </row>
    <row r="16" spans="1:3" x14ac:dyDescent="0.25">
      <c r="A16" s="8">
        <v>16</v>
      </c>
      <c r="B16" s="6">
        <v>6.9999999999999999E-4</v>
      </c>
      <c r="C16" s="6">
        <v>2.9999999999999997E-4</v>
      </c>
    </row>
    <row r="17" spans="1:3" x14ac:dyDescent="0.25">
      <c r="A17" s="8">
        <v>17</v>
      </c>
      <c r="B17" s="6">
        <v>6.9999999999999999E-4</v>
      </c>
      <c r="C17" s="6">
        <v>2.9999999999999997E-4</v>
      </c>
    </row>
    <row r="18" spans="1:3" x14ac:dyDescent="0.25">
      <c r="A18" s="8">
        <v>18</v>
      </c>
      <c r="B18" s="6">
        <v>6.9999999999999999E-4</v>
      </c>
      <c r="C18" s="6">
        <v>2.9999999999999997E-4</v>
      </c>
    </row>
    <row r="19" spans="1:3" x14ac:dyDescent="0.25">
      <c r="A19" s="8">
        <v>19</v>
      </c>
      <c r="B19" s="6">
        <v>6.9999999999999999E-4</v>
      </c>
      <c r="C19" s="6">
        <v>2.9999999999999997E-4</v>
      </c>
    </row>
    <row r="20" spans="1:3" x14ac:dyDescent="0.25">
      <c r="A20" s="8">
        <v>20</v>
      </c>
      <c r="B20" s="6">
        <v>1.1200000000000001E-3</v>
      </c>
      <c r="C20" s="6">
        <v>4.4999999999999999E-4</v>
      </c>
    </row>
    <row r="21" spans="1:3" x14ac:dyDescent="0.25">
      <c r="A21" s="8">
        <v>21</v>
      </c>
      <c r="B21" s="6">
        <v>1.1200000000000001E-3</v>
      </c>
      <c r="C21" s="6">
        <v>4.4999999999999999E-4</v>
      </c>
    </row>
    <row r="22" spans="1:3" x14ac:dyDescent="0.25">
      <c r="A22" s="8">
        <v>22</v>
      </c>
      <c r="B22" s="6">
        <v>1.1200000000000001E-3</v>
      </c>
      <c r="C22" s="6">
        <v>4.4999999999999999E-4</v>
      </c>
    </row>
    <row r="23" spans="1:3" x14ac:dyDescent="0.25">
      <c r="A23" s="8">
        <v>23</v>
      </c>
      <c r="B23" s="6">
        <v>1.1200000000000001E-3</v>
      </c>
      <c r="C23" s="6">
        <v>4.4999999999999999E-4</v>
      </c>
    </row>
    <row r="24" spans="1:3" x14ac:dyDescent="0.25">
      <c r="A24" s="8">
        <v>24</v>
      </c>
      <c r="B24" s="6">
        <v>1.1200000000000001E-3</v>
      </c>
      <c r="C24" s="6">
        <v>4.4999999999999999E-4</v>
      </c>
    </row>
    <row r="25" spans="1:3" x14ac:dyDescent="0.25">
      <c r="A25" s="8">
        <v>25</v>
      </c>
      <c r="B25" s="6">
        <v>1.2600000000000001E-3</v>
      </c>
      <c r="C25" s="6">
        <v>4.7999999999999996E-4</v>
      </c>
    </row>
    <row r="26" spans="1:3" x14ac:dyDescent="0.25">
      <c r="A26" s="8">
        <v>26</v>
      </c>
      <c r="B26" s="6">
        <v>1.2600000000000001E-3</v>
      </c>
      <c r="C26" s="6">
        <v>4.7999999999999996E-4</v>
      </c>
    </row>
    <row r="27" spans="1:3" x14ac:dyDescent="0.25">
      <c r="A27" s="8">
        <v>27</v>
      </c>
      <c r="B27" s="6">
        <v>1.2600000000000001E-3</v>
      </c>
      <c r="C27" s="6">
        <v>4.7999999999999996E-4</v>
      </c>
    </row>
    <row r="28" spans="1:3" x14ac:dyDescent="0.25">
      <c r="A28" s="8">
        <v>28</v>
      </c>
      <c r="B28" s="6">
        <v>1.2600000000000001E-3</v>
      </c>
      <c r="C28" s="6">
        <v>4.7999999999999996E-4</v>
      </c>
    </row>
    <row r="29" spans="1:3" x14ac:dyDescent="0.25">
      <c r="A29" s="8">
        <v>29</v>
      </c>
      <c r="B29" s="6">
        <v>1.2600000000000001E-3</v>
      </c>
      <c r="C29" s="6">
        <v>4.7999999999999996E-4</v>
      </c>
    </row>
    <row r="30" spans="1:3" x14ac:dyDescent="0.25">
      <c r="A30" s="8">
        <v>30</v>
      </c>
      <c r="B30" s="6">
        <v>1.4E-3</v>
      </c>
      <c r="C30" s="6">
        <v>8.0000000000000004E-4</v>
      </c>
    </row>
    <row r="31" spans="1:3" x14ac:dyDescent="0.25">
      <c r="A31" s="8">
        <v>31</v>
      </c>
      <c r="B31" s="6">
        <v>1.4E-3</v>
      </c>
      <c r="C31" s="6">
        <v>8.0000000000000004E-4</v>
      </c>
    </row>
    <row r="32" spans="1:3" x14ac:dyDescent="0.25">
      <c r="A32" s="8">
        <v>32</v>
      </c>
      <c r="B32" s="6">
        <v>1.4E-3</v>
      </c>
      <c r="C32" s="6">
        <v>8.0000000000000004E-4</v>
      </c>
    </row>
    <row r="33" spans="1:3" x14ac:dyDescent="0.25">
      <c r="A33" s="8">
        <v>33</v>
      </c>
      <c r="B33" s="6">
        <v>1.4E-3</v>
      </c>
      <c r="C33" s="6">
        <v>8.0000000000000004E-4</v>
      </c>
    </row>
    <row r="34" spans="1:3" x14ac:dyDescent="0.25">
      <c r="A34" s="8">
        <v>34</v>
      </c>
      <c r="B34" s="6">
        <v>1.4E-3</v>
      </c>
      <c r="C34" s="6">
        <v>8.0000000000000004E-4</v>
      </c>
    </row>
    <row r="35" spans="1:3" x14ac:dyDescent="0.25">
      <c r="A35" s="8">
        <v>35</v>
      </c>
      <c r="B35" s="6">
        <v>1.6799999999999999E-3</v>
      </c>
      <c r="C35" s="6">
        <v>8.9999999999999998E-4</v>
      </c>
    </row>
    <row r="36" spans="1:3" x14ac:dyDescent="0.25">
      <c r="A36" s="8">
        <v>36</v>
      </c>
      <c r="B36" s="6">
        <v>1.6799999999999999E-3</v>
      </c>
      <c r="C36" s="6">
        <v>8.9999999999999998E-4</v>
      </c>
    </row>
    <row r="37" spans="1:3" x14ac:dyDescent="0.25">
      <c r="A37" s="8">
        <v>37</v>
      </c>
      <c r="B37" s="6">
        <v>1.6799999999999999E-3</v>
      </c>
      <c r="C37" s="6">
        <v>8.9999999999999998E-4</v>
      </c>
    </row>
    <row r="38" spans="1:3" x14ac:dyDescent="0.25">
      <c r="A38" s="8">
        <v>38</v>
      </c>
      <c r="B38" s="6">
        <v>1.6799999999999999E-3</v>
      </c>
      <c r="C38" s="6">
        <v>8.9999999999999998E-4</v>
      </c>
    </row>
    <row r="39" spans="1:3" x14ac:dyDescent="0.25">
      <c r="A39" s="8">
        <v>39</v>
      </c>
      <c r="B39" s="6">
        <v>1.6799999999999999E-3</v>
      </c>
      <c r="C39" s="6">
        <v>8.9999999999999998E-4</v>
      </c>
    </row>
    <row r="40" spans="1:3" x14ac:dyDescent="0.25">
      <c r="A40" s="8">
        <v>40</v>
      </c>
      <c r="B40" s="6">
        <v>2.1000000000000003E-3</v>
      </c>
      <c r="C40" s="6">
        <v>1.4E-3</v>
      </c>
    </row>
    <row r="41" spans="1:3" x14ac:dyDescent="0.25">
      <c r="A41" s="8">
        <v>41</v>
      </c>
      <c r="B41" s="6">
        <v>2.1000000000000003E-3</v>
      </c>
      <c r="C41" s="6">
        <v>1.4E-3</v>
      </c>
    </row>
    <row r="42" spans="1:3" x14ac:dyDescent="0.25">
      <c r="A42" s="8">
        <v>42</v>
      </c>
      <c r="B42" s="6">
        <v>2.1000000000000003E-3</v>
      </c>
      <c r="C42" s="6">
        <v>1.4E-3</v>
      </c>
    </row>
    <row r="43" spans="1:3" x14ac:dyDescent="0.25">
      <c r="A43" s="8">
        <v>43</v>
      </c>
      <c r="B43" s="6">
        <v>2.1000000000000003E-3</v>
      </c>
      <c r="C43" s="6">
        <v>1.4E-3</v>
      </c>
    </row>
    <row r="44" spans="1:3" x14ac:dyDescent="0.25">
      <c r="A44" s="8">
        <v>44</v>
      </c>
      <c r="B44" s="6">
        <v>2.1000000000000003E-3</v>
      </c>
      <c r="C44" s="6">
        <v>1.4E-3</v>
      </c>
    </row>
    <row r="45" spans="1:3" x14ac:dyDescent="0.25">
      <c r="A45" s="8">
        <v>45</v>
      </c>
      <c r="B45" s="6">
        <v>3.3599999999999997E-3</v>
      </c>
      <c r="C45" s="6">
        <v>1.9599999999999999E-3</v>
      </c>
    </row>
    <row r="46" spans="1:3" x14ac:dyDescent="0.25">
      <c r="A46" s="8">
        <v>46</v>
      </c>
      <c r="B46" s="6">
        <v>3.3599999999999997E-3</v>
      </c>
      <c r="C46" s="6">
        <v>1.9599999999999999E-3</v>
      </c>
    </row>
    <row r="47" spans="1:3" x14ac:dyDescent="0.25">
      <c r="A47" s="8">
        <v>47</v>
      </c>
      <c r="B47" s="6">
        <v>3.3599999999999997E-3</v>
      </c>
      <c r="C47" s="6">
        <v>1.9599999999999999E-3</v>
      </c>
    </row>
    <row r="48" spans="1:3" x14ac:dyDescent="0.25">
      <c r="A48" s="8">
        <v>48</v>
      </c>
      <c r="B48" s="6">
        <v>3.3599999999999997E-3</v>
      </c>
      <c r="C48" s="6">
        <v>1.9599999999999999E-3</v>
      </c>
    </row>
    <row r="49" spans="1:3" x14ac:dyDescent="0.25">
      <c r="A49" s="8">
        <v>49</v>
      </c>
      <c r="B49" s="6">
        <v>3.3599999999999997E-3</v>
      </c>
      <c r="C49" s="6">
        <v>1.9599999999999999E-3</v>
      </c>
    </row>
    <row r="50" spans="1:3" x14ac:dyDescent="0.25">
      <c r="A50" s="8">
        <v>50</v>
      </c>
      <c r="B50" s="6">
        <v>4.9000000000000007E-3</v>
      </c>
      <c r="C50" s="6">
        <v>3.0800000000000003E-3</v>
      </c>
    </row>
    <row r="51" spans="1:3" x14ac:dyDescent="0.25">
      <c r="A51" s="8">
        <v>51</v>
      </c>
      <c r="B51" s="6">
        <v>4.9000000000000007E-3</v>
      </c>
      <c r="C51" s="6">
        <v>3.0800000000000003E-3</v>
      </c>
    </row>
    <row r="52" spans="1:3" x14ac:dyDescent="0.25">
      <c r="A52" s="8">
        <v>52</v>
      </c>
      <c r="B52" s="6">
        <v>4.9000000000000007E-3</v>
      </c>
      <c r="C52" s="6">
        <v>3.0800000000000003E-3</v>
      </c>
    </row>
    <row r="53" spans="1:3" x14ac:dyDescent="0.25">
      <c r="A53" s="8">
        <v>53</v>
      </c>
      <c r="B53" s="6">
        <v>4.9000000000000007E-3</v>
      </c>
      <c r="C53" s="6">
        <v>3.0800000000000003E-3</v>
      </c>
    </row>
    <row r="54" spans="1:3" x14ac:dyDescent="0.25">
      <c r="A54" s="8">
        <v>54</v>
      </c>
      <c r="B54" s="6">
        <v>4.9000000000000007E-3</v>
      </c>
      <c r="C54" s="6">
        <v>3.0800000000000003E-3</v>
      </c>
    </row>
    <row r="55" spans="1:3" x14ac:dyDescent="0.25">
      <c r="A55" s="8">
        <v>55</v>
      </c>
      <c r="B55" s="6">
        <v>6.8120000000000003E-3</v>
      </c>
      <c r="C55" s="6">
        <v>4.4800000000000005E-3</v>
      </c>
    </row>
    <row r="56" spans="1:3" x14ac:dyDescent="0.25">
      <c r="A56" s="8">
        <v>56</v>
      </c>
      <c r="B56" s="6">
        <v>7.3530000000000002E-3</v>
      </c>
      <c r="C56" s="6">
        <v>4.4800000000000005E-3</v>
      </c>
    </row>
    <row r="57" spans="1:3" x14ac:dyDescent="0.25">
      <c r="A57" s="8">
        <v>57</v>
      </c>
      <c r="B57" s="6">
        <v>7.9319999999999998E-3</v>
      </c>
      <c r="C57" s="6">
        <v>4.4800000000000005E-3</v>
      </c>
    </row>
    <row r="58" spans="1:3" x14ac:dyDescent="0.25">
      <c r="A58" s="8">
        <v>58</v>
      </c>
      <c r="B58" s="6">
        <v>8.5769999999999996E-3</v>
      </c>
      <c r="C58" s="6">
        <v>4.4800000000000005E-3</v>
      </c>
    </row>
    <row r="59" spans="1:3" x14ac:dyDescent="0.25">
      <c r="A59" s="8">
        <v>59</v>
      </c>
      <c r="B59" s="6">
        <v>9.3150000000000004E-3</v>
      </c>
      <c r="C59" s="6">
        <v>4.4800000000000005E-3</v>
      </c>
    </row>
    <row r="60" spans="1:3" x14ac:dyDescent="0.25">
      <c r="A60" s="8">
        <v>60</v>
      </c>
      <c r="B60" s="6">
        <v>1.0175E-2</v>
      </c>
      <c r="C60" s="6">
        <v>7.7999999999999996E-3</v>
      </c>
    </row>
    <row r="61" spans="1:3" x14ac:dyDescent="0.25">
      <c r="A61" s="8">
        <v>61</v>
      </c>
      <c r="B61" s="6">
        <v>1.1181999999999999E-2</v>
      </c>
      <c r="C61" s="6">
        <v>7.7999999999999996E-3</v>
      </c>
    </row>
    <row r="62" spans="1:3" x14ac:dyDescent="0.25">
      <c r="A62" s="8">
        <v>62</v>
      </c>
      <c r="B62" s="6">
        <v>1.2370000000000001E-2</v>
      </c>
      <c r="C62" s="6">
        <v>7.7999999999999996E-3</v>
      </c>
    </row>
    <row r="63" spans="1:3" x14ac:dyDescent="0.25">
      <c r="A63" s="8">
        <v>63</v>
      </c>
      <c r="B63" s="6">
        <v>1.3768000000000001E-2</v>
      </c>
      <c r="C63" s="6">
        <v>7.7999999999999996E-3</v>
      </c>
    </row>
    <row r="64" spans="1:3" x14ac:dyDescent="0.25">
      <c r="A64" s="8">
        <v>64</v>
      </c>
      <c r="B64" s="6">
        <v>1.5409000000000001E-2</v>
      </c>
      <c r="C64" s="6">
        <v>7.7999999999999996E-3</v>
      </c>
    </row>
    <row r="65" spans="1:3" x14ac:dyDescent="0.25">
      <c r="A65" s="8">
        <v>65</v>
      </c>
      <c r="B65" s="6">
        <v>1.7323999999999999E-2</v>
      </c>
      <c r="C65" s="6">
        <v>1.312E-2</v>
      </c>
    </row>
    <row r="66" spans="1:3" x14ac:dyDescent="0.25">
      <c r="A66" s="8">
        <v>66</v>
      </c>
      <c r="B66" s="6">
        <v>1.9532000000000001E-2</v>
      </c>
      <c r="C66" s="6">
        <v>1.312E-2</v>
      </c>
    </row>
    <row r="67" spans="1:3" x14ac:dyDescent="0.25">
      <c r="A67" s="8">
        <v>67</v>
      </c>
      <c r="B67" s="6">
        <v>2.2003999999999999E-2</v>
      </c>
      <c r="C67" s="6">
        <v>1.312E-2</v>
      </c>
    </row>
    <row r="68" spans="1:3" x14ac:dyDescent="0.25">
      <c r="A68" s="8">
        <v>68</v>
      </c>
      <c r="B68" s="6">
        <v>2.4698999999999999E-2</v>
      </c>
      <c r="C68" s="6">
        <v>1.312E-2</v>
      </c>
    </row>
    <row r="69" spans="1:3" x14ac:dyDescent="0.25">
      <c r="A69" s="8">
        <v>69</v>
      </c>
      <c r="B69" s="6">
        <v>2.7574000000000001E-2</v>
      </c>
      <c r="C69" s="6">
        <v>1.312E-2</v>
      </c>
    </row>
    <row r="70" spans="1:3" x14ac:dyDescent="0.25">
      <c r="A70" s="8">
        <v>70</v>
      </c>
      <c r="B70" s="6">
        <v>3.0589000000000002E-2</v>
      </c>
      <c r="C70" s="6">
        <v>2.2079999999999999E-2</v>
      </c>
    </row>
    <row r="71" spans="1:3" x14ac:dyDescent="0.25">
      <c r="A71" s="8">
        <v>71</v>
      </c>
      <c r="B71" s="6">
        <v>3.3727E-2</v>
      </c>
      <c r="C71" s="6">
        <v>2.2079999999999999E-2</v>
      </c>
    </row>
    <row r="72" spans="1:3" x14ac:dyDescent="0.25">
      <c r="A72" s="8">
        <v>72</v>
      </c>
      <c r="B72" s="6">
        <v>3.7078E-2</v>
      </c>
      <c r="C72" s="6">
        <v>2.2079999999999999E-2</v>
      </c>
    </row>
    <row r="73" spans="1:3" x14ac:dyDescent="0.25">
      <c r="A73" s="8">
        <v>73</v>
      </c>
      <c r="B73" s="6">
        <v>4.0756000000000001E-2</v>
      </c>
      <c r="C73" s="6">
        <v>2.2079999999999999E-2</v>
      </c>
    </row>
    <row r="74" spans="1:3" x14ac:dyDescent="0.25">
      <c r="A74" s="8">
        <v>74</v>
      </c>
      <c r="B74" s="6">
        <v>4.4875999999999999E-2</v>
      </c>
      <c r="C74" s="6">
        <v>2.2079999999999999E-2</v>
      </c>
    </row>
    <row r="75" spans="1:3" x14ac:dyDescent="0.25">
      <c r="A75" s="8">
        <v>75</v>
      </c>
      <c r="B75" s="6">
        <v>4.9551999999999999E-2</v>
      </c>
      <c r="C75" s="6">
        <v>4.0320000000000002E-2</v>
      </c>
    </row>
    <row r="76" spans="1:3" x14ac:dyDescent="0.25">
      <c r="A76" s="8">
        <v>76</v>
      </c>
      <c r="B76" s="6">
        <v>5.4876000000000001E-2</v>
      </c>
      <c r="C76" s="6">
        <v>4.0320000000000002E-2</v>
      </c>
    </row>
    <row r="77" spans="1:3" x14ac:dyDescent="0.25">
      <c r="A77" s="8">
        <v>77</v>
      </c>
      <c r="B77" s="6">
        <v>6.0842E-2</v>
      </c>
      <c r="C77" s="6">
        <v>4.0320000000000002E-2</v>
      </c>
    </row>
    <row r="78" spans="1:3" x14ac:dyDescent="0.25">
      <c r="A78" s="8">
        <v>78</v>
      </c>
      <c r="B78" s="6">
        <v>6.7419999999999994E-2</v>
      </c>
      <c r="C78" s="6">
        <v>4.0320000000000002E-2</v>
      </c>
    </row>
    <row r="79" spans="1:3" x14ac:dyDescent="0.25">
      <c r="A79" s="8">
        <v>79</v>
      </c>
      <c r="B79" s="6">
        <v>7.4582999999999997E-2</v>
      </c>
      <c r="C79" s="6">
        <v>4.0320000000000002E-2</v>
      </c>
    </row>
    <row r="80" spans="1:3" x14ac:dyDescent="0.25">
      <c r="A80" s="8">
        <v>80</v>
      </c>
      <c r="B80" s="6">
        <v>8.2299999999999998E-2</v>
      </c>
      <c r="C80" s="6">
        <v>7.664E-2</v>
      </c>
    </row>
    <row r="81" spans="1:3" x14ac:dyDescent="0.25">
      <c r="A81" s="8">
        <v>81</v>
      </c>
      <c r="B81" s="6">
        <v>9.0537999999999993E-2</v>
      </c>
      <c r="C81" s="6">
        <v>7.664E-2</v>
      </c>
    </row>
    <row r="82" spans="1:3" x14ac:dyDescent="0.25">
      <c r="A82" s="8">
        <v>82</v>
      </c>
      <c r="B82" s="6">
        <v>9.9243999999999999E-2</v>
      </c>
      <c r="C82" s="6">
        <v>7.664E-2</v>
      </c>
    </row>
    <row r="83" spans="1:3" x14ac:dyDescent="0.25">
      <c r="A83" s="8">
        <v>83</v>
      </c>
      <c r="B83" s="6">
        <v>0.108361</v>
      </c>
      <c r="C83" s="6">
        <v>7.664E-2</v>
      </c>
    </row>
    <row r="84" spans="1:3" x14ac:dyDescent="0.25">
      <c r="A84" s="8">
        <v>84</v>
      </c>
      <c r="B84" s="6">
        <v>0.11783</v>
      </c>
      <c r="C84" s="6">
        <v>7.664E-2</v>
      </c>
    </row>
    <row r="85" spans="1:3" x14ac:dyDescent="0.25">
      <c r="A85" s="8">
        <v>85</v>
      </c>
      <c r="B85" s="6">
        <v>0.12759499999999999</v>
      </c>
      <c r="C85" s="6">
        <v>0.21981000000000001</v>
      </c>
    </row>
    <row r="86" spans="1:3" x14ac:dyDescent="0.25">
      <c r="A86" s="8">
        <v>86</v>
      </c>
      <c r="B86" s="6">
        <v>0.13796700000000001</v>
      </c>
      <c r="C86" s="6">
        <v>0.21981000000000001</v>
      </c>
    </row>
    <row r="87" spans="1:3" x14ac:dyDescent="0.25">
      <c r="A87" s="8">
        <v>87</v>
      </c>
      <c r="B87" s="6">
        <v>0.14874399999999999</v>
      </c>
      <c r="C87" s="6">
        <v>0.21981000000000001</v>
      </c>
    </row>
    <row r="88" spans="1:3" x14ac:dyDescent="0.25">
      <c r="A88" s="8">
        <v>88</v>
      </c>
      <c r="B88" s="6">
        <v>0.160081</v>
      </c>
      <c r="C88" s="6">
        <v>0.21981000000000001</v>
      </c>
    </row>
    <row r="89" spans="1:3" x14ac:dyDescent="0.25">
      <c r="A89" s="8">
        <v>89</v>
      </c>
      <c r="B89" s="6">
        <v>0.172066</v>
      </c>
      <c r="C89" s="6">
        <v>0.21981000000000001</v>
      </c>
    </row>
    <row r="90" spans="1:3" x14ac:dyDescent="0.25">
      <c r="A90" s="8">
        <v>90</v>
      </c>
      <c r="B90" s="6">
        <v>0.184785</v>
      </c>
      <c r="C90" s="6">
        <v>0.21981000000000001</v>
      </c>
    </row>
    <row r="91" spans="1:3" x14ac:dyDescent="0.25">
      <c r="A91" s="8">
        <v>91</v>
      </c>
      <c r="B91" s="6">
        <v>0.198016</v>
      </c>
      <c r="C91" s="6">
        <v>0.21981000000000001</v>
      </c>
    </row>
    <row r="92" spans="1:3" x14ac:dyDescent="0.25">
      <c r="A92" s="8">
        <v>92</v>
      </c>
      <c r="B92" s="6">
        <v>0.211622</v>
      </c>
      <c r="C92" s="6">
        <v>0.21981000000000001</v>
      </c>
    </row>
    <row r="93" spans="1:3" x14ac:dyDescent="0.25">
      <c r="A93" s="8">
        <v>93</v>
      </c>
      <c r="B93" s="6">
        <v>0.22556300000000001</v>
      </c>
      <c r="C93" s="6">
        <v>0.21981000000000001</v>
      </c>
    </row>
    <row r="94" spans="1:3" x14ac:dyDescent="0.25">
      <c r="A94" s="8">
        <v>94</v>
      </c>
      <c r="B94" s="6">
        <v>0.242116</v>
      </c>
      <c r="C94" s="6">
        <v>0.21981000000000001</v>
      </c>
    </row>
    <row r="95" spans="1:3" x14ac:dyDescent="0.25">
      <c r="A95" s="8">
        <v>95</v>
      </c>
      <c r="B95" s="6">
        <v>0.26009599999999999</v>
      </c>
      <c r="C95" s="6">
        <v>0.21981000000000001</v>
      </c>
    </row>
    <row r="96" spans="1:3" x14ac:dyDescent="0.25">
      <c r="A96" s="8">
        <v>96</v>
      </c>
      <c r="B96" s="6">
        <v>0.27604000000000001</v>
      </c>
      <c r="C96" s="6">
        <v>0.21981000000000001</v>
      </c>
    </row>
    <row r="97" spans="1:3" x14ac:dyDescent="0.25">
      <c r="A97" s="8">
        <v>97</v>
      </c>
      <c r="B97" s="6">
        <v>0.29328199999999999</v>
      </c>
      <c r="C97" s="6">
        <v>0.21981000000000001</v>
      </c>
    </row>
    <row r="98" spans="1:3" x14ac:dyDescent="0.25">
      <c r="A98" s="8">
        <v>98</v>
      </c>
      <c r="B98" s="6">
        <v>0.31200299999999997</v>
      </c>
      <c r="C98" s="6">
        <v>0.21981000000000001</v>
      </c>
    </row>
    <row r="99" spans="1:3" x14ac:dyDescent="0.25">
      <c r="A99" s="8">
        <v>99</v>
      </c>
      <c r="B99" s="6">
        <v>0.33239299999999999</v>
      </c>
      <c r="C99" s="6">
        <v>0.21981000000000001</v>
      </c>
    </row>
    <row r="100" spans="1:3" x14ac:dyDescent="0.25">
      <c r="A100" s="8">
        <v>100</v>
      </c>
      <c r="B100" s="6">
        <v>0.35465000000000002</v>
      </c>
      <c r="C100" s="6">
        <v>0.21981000000000001</v>
      </c>
    </row>
    <row r="101" spans="1:3" x14ac:dyDescent="0.25">
      <c r="A101" s="8">
        <v>101</v>
      </c>
      <c r="B101" s="6">
        <v>0.37898399999999999</v>
      </c>
      <c r="C101" s="6">
        <v>0.21981000000000001</v>
      </c>
    </row>
    <row r="102" spans="1:3" x14ac:dyDescent="0.25">
      <c r="A102" s="8">
        <v>102</v>
      </c>
      <c r="B102" s="6">
        <v>0.405613</v>
      </c>
      <c r="C102" s="6">
        <v>0.21981000000000001</v>
      </c>
    </row>
    <row r="103" spans="1:3" x14ac:dyDescent="0.25">
      <c r="A103" s="8">
        <v>103</v>
      </c>
      <c r="B103" s="6">
        <v>0.43678</v>
      </c>
      <c r="C103" s="6">
        <v>0.21981000000000001</v>
      </c>
    </row>
    <row r="104" spans="1:3" x14ac:dyDescent="0.25">
      <c r="A104" s="8">
        <v>104</v>
      </c>
      <c r="B104" s="6">
        <v>0.47472799999999998</v>
      </c>
      <c r="C104" s="6">
        <v>0.21981000000000001</v>
      </c>
    </row>
    <row r="105" spans="1:3" x14ac:dyDescent="0.25">
      <c r="A105" s="8">
        <v>105</v>
      </c>
      <c r="B105" s="6">
        <v>0.52170099999999997</v>
      </c>
      <c r="C105" s="6">
        <v>0.21981000000000001</v>
      </c>
    </row>
    <row r="106" spans="1:3" x14ac:dyDescent="0.25">
      <c r="A106" s="8">
        <v>106</v>
      </c>
      <c r="B106" s="6">
        <v>0.57993899999999998</v>
      </c>
      <c r="C106" s="6">
        <v>0.21981000000000001</v>
      </c>
    </row>
    <row r="107" spans="1:3" x14ac:dyDescent="0.25">
      <c r="A107" s="8">
        <v>107</v>
      </c>
      <c r="B107" s="6">
        <v>0.65168700000000002</v>
      </c>
      <c r="C107" s="6">
        <v>0.21981000000000001</v>
      </c>
    </row>
    <row r="108" spans="1:3" x14ac:dyDescent="0.25">
      <c r="A108" s="8">
        <v>108</v>
      </c>
      <c r="B108" s="6">
        <v>0.73918700000000004</v>
      </c>
      <c r="C108" s="6">
        <v>0.21981000000000001</v>
      </c>
    </row>
    <row r="109" spans="1:3" x14ac:dyDescent="0.25">
      <c r="A109" s="8">
        <v>109</v>
      </c>
      <c r="B109" s="6">
        <v>0.84468299999999996</v>
      </c>
      <c r="C109" s="6">
        <v>0.21981000000000001</v>
      </c>
    </row>
    <row r="110" spans="1:3" x14ac:dyDescent="0.25">
      <c r="A110" s="8">
        <v>110</v>
      </c>
      <c r="B110" s="6">
        <v>1</v>
      </c>
      <c r="C110" s="6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P19" sqref="P19"/>
    </sheetView>
  </sheetViews>
  <sheetFormatPr defaultRowHeight="15" x14ac:dyDescent="0.25"/>
  <cols>
    <col min="1" max="1" width="8.85546875" style="9"/>
    <col min="2" max="2" width="9.140625" style="9"/>
    <col min="3" max="3" width="8.85546875" style="9"/>
    <col min="4" max="4" width="9.5703125" style="9" bestFit="1" customWidth="1"/>
    <col min="5" max="5" width="17.42578125" style="9" customWidth="1"/>
    <col min="6" max="6" width="12.28515625" customWidth="1"/>
    <col min="8" max="10" width="8.85546875" style="9"/>
    <col min="12" max="12" width="14.140625" style="9" customWidth="1"/>
    <col min="13" max="13" width="19" style="9" customWidth="1"/>
    <col min="16" max="16" width="13.7109375" customWidth="1"/>
    <col min="17" max="17" width="13.42578125" customWidth="1"/>
  </cols>
  <sheetData>
    <row r="1" spans="1:18" x14ac:dyDescent="0.25">
      <c r="D1" s="9">
        <v>2</v>
      </c>
      <c r="E1" s="11">
        <v>0.01</v>
      </c>
      <c r="L1" s="18" t="s">
        <v>12</v>
      </c>
      <c r="M1" s="9">
        <v>48653</v>
      </c>
      <c r="P1" t="s">
        <v>13</v>
      </c>
      <c r="Q1" s="10">
        <v>0.1</v>
      </c>
    </row>
    <row r="2" spans="1:18" x14ac:dyDescent="0.25">
      <c r="L2" s="18" t="s">
        <v>14</v>
      </c>
      <c r="M2" s="16">
        <v>2.5000000000000001E-2</v>
      </c>
    </row>
    <row r="4" spans="1:18" x14ac:dyDescent="0.25">
      <c r="L4"/>
      <c r="M4"/>
      <c r="P4" s="46"/>
      <c r="Q4" s="46"/>
    </row>
    <row r="5" spans="1:18" x14ac:dyDescent="0.25">
      <c r="A5" s="19" t="s">
        <v>0</v>
      </c>
      <c r="B5" s="21" t="s">
        <v>4</v>
      </c>
      <c r="C5" s="15"/>
      <c r="D5" s="19" t="s">
        <v>1</v>
      </c>
      <c r="E5" s="20" t="s">
        <v>6</v>
      </c>
      <c r="F5" s="21" t="s">
        <v>7</v>
      </c>
      <c r="G5" s="13"/>
      <c r="H5" s="19" t="s">
        <v>8</v>
      </c>
      <c r="I5" s="20" t="s">
        <v>9</v>
      </c>
      <c r="J5" s="21" t="s">
        <v>10</v>
      </c>
      <c r="L5" s="19" t="s">
        <v>11</v>
      </c>
      <c r="M5" s="21" t="s">
        <v>12</v>
      </c>
      <c r="P5" s="30" t="s">
        <v>15</v>
      </c>
      <c r="Q5" s="45"/>
    </row>
    <row r="6" spans="1:18" x14ac:dyDescent="0.25">
      <c r="A6" s="31">
        <v>1</v>
      </c>
      <c r="B6" s="28">
        <v>65</v>
      </c>
      <c r="D6" s="22">
        <f>VLOOKUP(B6,'Mortality rates'!$A$4:$C$110,$D$1,FALSE)</f>
        <v>1.7323999999999999E-2</v>
      </c>
      <c r="E6" s="23">
        <f t="shared" ref="E6:E51" si="0">(1-$E$1)^(A6-1)</f>
        <v>1</v>
      </c>
      <c r="F6" s="24">
        <f t="shared" ref="F6:F51" si="1">IF(B6=110,1,D6*E6)</f>
        <v>1.7323999999999999E-2</v>
      </c>
      <c r="H6" s="22">
        <v>1</v>
      </c>
      <c r="I6" s="23">
        <f>F6*H6</f>
        <v>1.7323999999999999E-2</v>
      </c>
      <c r="J6" s="24">
        <f>H6-I6</f>
        <v>0.98267599999999999</v>
      </c>
      <c r="L6" s="37">
        <v>500000</v>
      </c>
      <c r="M6" s="38">
        <f>H6*$M$1*(1+$M$2)^(A6-1)</f>
        <v>48653</v>
      </c>
      <c r="P6" s="41" t="s">
        <v>17</v>
      </c>
      <c r="Q6" s="42">
        <f>NPV(Q1,M6:M51)*(1+$Q$1)</f>
        <v>461219.97709287098</v>
      </c>
      <c r="R6" s="13"/>
    </row>
    <row r="7" spans="1:18" x14ac:dyDescent="0.25">
      <c r="A7" s="31">
        <f>A6+1</f>
        <v>2</v>
      </c>
      <c r="B7" s="28">
        <f>B6+1</f>
        <v>66</v>
      </c>
      <c r="D7" s="22">
        <f>VLOOKUP(B7,'Mortality rates'!$A$4:$C$110,$D$1,FALSE)</f>
        <v>1.9532000000000001E-2</v>
      </c>
      <c r="E7" s="23">
        <f t="shared" si="0"/>
        <v>0.99</v>
      </c>
      <c r="F7" s="24">
        <f t="shared" si="1"/>
        <v>1.9336680000000002E-2</v>
      </c>
      <c r="H7" s="33">
        <f>J6</f>
        <v>0.98267599999999999</v>
      </c>
      <c r="I7" s="23">
        <f>F7*H7</f>
        <v>1.900169135568E-2</v>
      </c>
      <c r="J7" s="34">
        <f>H7-I7</f>
        <v>0.96367430864432002</v>
      </c>
      <c r="L7" s="37"/>
      <c r="M7" s="38">
        <f t="shared" ref="M7:M51" si="2">H7*$M$1*(1+$M$2)^(A7-1)</f>
        <v>49005.388813699996</v>
      </c>
      <c r="P7" s="43" t="s">
        <v>16</v>
      </c>
      <c r="Q7" s="44">
        <f>NPV(Q1,L6:L51)*(1+Q1)</f>
        <v>500000</v>
      </c>
      <c r="R7" s="13"/>
    </row>
    <row r="8" spans="1:18" x14ac:dyDescent="0.25">
      <c r="A8" s="31">
        <f t="shared" ref="A8:A51" si="3">A7+1</f>
        <v>3</v>
      </c>
      <c r="B8" s="28">
        <f t="shared" ref="B8:B51" si="4">B7+1</f>
        <v>67</v>
      </c>
      <c r="D8" s="22">
        <f>VLOOKUP(B8,'Mortality rates'!$A$4:$C$110,$D$1,FALSE)</f>
        <v>2.2003999999999999E-2</v>
      </c>
      <c r="E8" s="23">
        <f t="shared" si="0"/>
        <v>0.98009999999999997</v>
      </c>
      <c r="F8" s="24">
        <f t="shared" si="1"/>
        <v>2.15661204E-2</v>
      </c>
      <c r="H8" s="33">
        <f t="shared" ref="H8:H51" si="5">J7</f>
        <v>0.96367430864432002</v>
      </c>
      <c r="I8" s="23">
        <f t="shared" ref="I8:I51" si="6">F8*H8</f>
        <v>2.0782716166610166E-2</v>
      </c>
      <c r="J8" s="34">
        <f>H8-I8</f>
        <v>0.94289159247770982</v>
      </c>
      <c r="L8" s="37"/>
      <c r="M8" s="38">
        <f t="shared" si="2"/>
        <v>49259.231974232251</v>
      </c>
      <c r="Q8" s="12"/>
    </row>
    <row r="9" spans="1:18" x14ac:dyDescent="0.25">
      <c r="A9" s="31">
        <f t="shared" si="3"/>
        <v>4</v>
      </c>
      <c r="B9" s="28">
        <f t="shared" si="4"/>
        <v>68</v>
      </c>
      <c r="D9" s="22">
        <f>VLOOKUP(B9,'Mortality rates'!$A$4:$C$110,$D$1,FALSE)</f>
        <v>2.4698999999999999E-2</v>
      </c>
      <c r="E9" s="23">
        <f t="shared" si="0"/>
        <v>0.97029899999999991</v>
      </c>
      <c r="F9" s="24">
        <f t="shared" si="1"/>
        <v>2.3965415000999996E-2</v>
      </c>
      <c r="H9" s="33">
        <f t="shared" si="5"/>
        <v>0.94289159247770982</v>
      </c>
      <c r="I9" s="23">
        <f t="shared" si="6"/>
        <v>2.2596788314682082E-2</v>
      </c>
      <c r="J9" s="34">
        <f t="shared" ref="J9:J51" si="7">H9-I9</f>
        <v>0.92029480416302778</v>
      </c>
      <c r="L9" s="37"/>
      <c r="M9" s="38">
        <f t="shared" si="2"/>
        <v>49401.823982831032</v>
      </c>
    </row>
    <row r="10" spans="1:18" x14ac:dyDescent="0.25">
      <c r="A10" s="31">
        <f t="shared" si="3"/>
        <v>5</v>
      </c>
      <c r="B10" s="28">
        <f t="shared" si="4"/>
        <v>69</v>
      </c>
      <c r="D10" s="22">
        <f>VLOOKUP(B10,'Mortality rates'!$A$4:$C$110,$D$1,FALSE)</f>
        <v>2.7574000000000001E-2</v>
      </c>
      <c r="E10" s="23">
        <f t="shared" si="0"/>
        <v>0.96059600999999994</v>
      </c>
      <c r="F10" s="24">
        <f t="shared" si="1"/>
        <v>2.648747437974E-2</v>
      </c>
      <c r="H10" s="33">
        <f t="shared" si="5"/>
        <v>0.92029480416302778</v>
      </c>
      <c r="I10" s="23">
        <f t="shared" si="6"/>
        <v>2.4376285047076039E-2</v>
      </c>
      <c r="J10" s="34">
        <f t="shared" si="7"/>
        <v>0.89591851911595177</v>
      </c>
      <c r="L10" s="37"/>
      <c r="M10" s="38">
        <f t="shared" si="2"/>
        <v>49423.335988508028</v>
      </c>
    </row>
    <row r="11" spans="1:18" x14ac:dyDescent="0.25">
      <c r="A11" s="31">
        <f t="shared" si="3"/>
        <v>6</v>
      </c>
      <c r="B11" s="28">
        <f t="shared" si="4"/>
        <v>70</v>
      </c>
      <c r="D11" s="22">
        <f>VLOOKUP(B11,'Mortality rates'!$A$4:$C$110,$D$1,FALSE)</f>
        <v>3.0589000000000002E-2</v>
      </c>
      <c r="E11" s="23">
        <f t="shared" si="0"/>
        <v>0.95099004989999991</v>
      </c>
      <c r="F11" s="24">
        <f t="shared" si="1"/>
        <v>2.9089834636391098E-2</v>
      </c>
      <c r="H11" s="33">
        <f t="shared" si="5"/>
        <v>0.89591851911595177</v>
      </c>
      <c r="I11" s="23">
        <f t="shared" si="6"/>
        <v>2.6062121568763433E-2</v>
      </c>
      <c r="J11" s="34">
        <f t="shared" si="7"/>
        <v>0.86985639754718835</v>
      </c>
      <c r="L11" s="37"/>
      <c r="M11" s="38">
        <f t="shared" si="2"/>
        <v>49317.092558819924</v>
      </c>
    </row>
    <row r="12" spans="1:18" x14ac:dyDescent="0.25">
      <c r="A12" s="31">
        <f t="shared" si="3"/>
        <v>7</v>
      </c>
      <c r="B12" s="28">
        <f t="shared" si="4"/>
        <v>71</v>
      </c>
      <c r="D12" s="22">
        <f>VLOOKUP(B12,'Mortality rates'!$A$4:$C$110,$D$1,FALSE)</f>
        <v>3.3727E-2</v>
      </c>
      <c r="E12" s="23">
        <f t="shared" si="0"/>
        <v>0.94148014940099989</v>
      </c>
      <c r="F12" s="24">
        <f t="shared" si="1"/>
        <v>3.1753300998847524E-2</v>
      </c>
      <c r="H12" s="33">
        <f t="shared" si="5"/>
        <v>0.86985639754718835</v>
      </c>
      <c r="I12" s="23">
        <f t="shared" si="6"/>
        <v>2.7620812017089044E-2</v>
      </c>
      <c r="J12" s="34">
        <f t="shared" si="7"/>
        <v>0.84223558553009936</v>
      </c>
      <c r="L12" s="37"/>
      <c r="M12" s="38">
        <f t="shared" si="2"/>
        <v>49079.528153824656</v>
      </c>
    </row>
    <row r="13" spans="1:18" x14ac:dyDescent="0.25">
      <c r="A13" s="31">
        <f t="shared" si="3"/>
        <v>8</v>
      </c>
      <c r="B13" s="28">
        <f t="shared" si="4"/>
        <v>72</v>
      </c>
      <c r="D13" s="22">
        <f>VLOOKUP(B13,'Mortality rates'!$A$4:$C$110,$D$1,FALSE)</f>
        <v>3.7078E-2</v>
      </c>
      <c r="E13" s="23">
        <f t="shared" si="0"/>
        <v>0.93206534790698992</v>
      </c>
      <c r="F13" s="24">
        <f t="shared" si="1"/>
        <v>3.4559118969695372E-2</v>
      </c>
      <c r="H13" s="33">
        <f t="shared" si="5"/>
        <v>0.84223558553009936</v>
      </c>
      <c r="I13" s="23">
        <f t="shared" si="6"/>
        <v>2.9106919800845746E-2</v>
      </c>
      <c r="J13" s="34">
        <f t="shared" si="7"/>
        <v>0.81312866572925357</v>
      </c>
      <c r="L13" s="37"/>
      <c r="M13" s="38">
        <f t="shared" si="2"/>
        <v>48709.118401561733</v>
      </c>
    </row>
    <row r="14" spans="1:18" x14ac:dyDescent="0.25">
      <c r="A14" s="31">
        <f t="shared" si="3"/>
        <v>9</v>
      </c>
      <c r="B14" s="28">
        <f t="shared" si="4"/>
        <v>73</v>
      </c>
      <c r="D14" s="22">
        <f>VLOOKUP(B14,'Mortality rates'!$A$4:$C$110,$D$1,FALSE)</f>
        <v>4.0756000000000001E-2</v>
      </c>
      <c r="E14" s="23">
        <f t="shared" si="0"/>
        <v>0.92274469442791995</v>
      </c>
      <c r="F14" s="24">
        <f t="shared" si="1"/>
        <v>3.7607382766104307E-2</v>
      </c>
      <c r="H14" s="33">
        <f t="shared" si="5"/>
        <v>0.81312866572925357</v>
      </c>
      <c r="I14" s="23">
        <f t="shared" si="6"/>
        <v>3.0579640970171719E-2</v>
      </c>
      <c r="J14" s="34">
        <f t="shared" si="7"/>
        <v>0.78254902475908183</v>
      </c>
      <c r="L14" s="37"/>
      <c r="M14" s="38">
        <f t="shared" si="2"/>
        <v>48201.418538408499</v>
      </c>
    </row>
    <row r="15" spans="1:18" x14ac:dyDescent="0.25">
      <c r="A15" s="31">
        <f t="shared" si="3"/>
        <v>10</v>
      </c>
      <c r="B15" s="28">
        <f t="shared" si="4"/>
        <v>74</v>
      </c>
      <c r="D15" s="22">
        <f>VLOOKUP(B15,'Mortality rates'!$A$4:$C$110,$D$1,FALSE)</f>
        <v>4.4875999999999999E-2</v>
      </c>
      <c r="E15" s="23">
        <f t="shared" si="0"/>
        <v>0.91351724748364072</v>
      </c>
      <c r="F15" s="24">
        <f t="shared" si="1"/>
        <v>4.0994999998075862E-2</v>
      </c>
      <c r="H15" s="33">
        <f t="shared" si="5"/>
        <v>0.78254902475908183</v>
      </c>
      <c r="I15" s="23">
        <f t="shared" si="6"/>
        <v>3.2080597268492828E-2</v>
      </c>
      <c r="J15" s="34">
        <f t="shared" si="7"/>
        <v>0.75046842749058906</v>
      </c>
      <c r="L15" s="37"/>
      <c r="M15" s="38">
        <f t="shared" si="2"/>
        <v>47548.406575104498</v>
      </c>
    </row>
    <row r="16" spans="1:18" x14ac:dyDescent="0.25">
      <c r="A16" s="31">
        <f t="shared" si="3"/>
        <v>11</v>
      </c>
      <c r="B16" s="28">
        <f t="shared" si="4"/>
        <v>75</v>
      </c>
      <c r="D16" s="22">
        <f>VLOOKUP(B16,'Mortality rates'!$A$4:$C$110,$D$1,FALSE)</f>
        <v>4.9551999999999999E-2</v>
      </c>
      <c r="E16" s="23">
        <f t="shared" si="0"/>
        <v>0.9043820750088043</v>
      </c>
      <c r="F16" s="24">
        <f t="shared" si="1"/>
        <v>4.4813940580836271E-2</v>
      </c>
      <c r="H16" s="33">
        <f t="shared" si="5"/>
        <v>0.75046842749058906</v>
      </c>
      <c r="I16" s="23">
        <f t="shared" si="6"/>
        <v>3.3631447517356895E-2</v>
      </c>
      <c r="J16" s="34">
        <f t="shared" si="7"/>
        <v>0.71683697997323215</v>
      </c>
      <c r="L16" s="37"/>
      <c r="M16" s="38">
        <f t="shared" si="2"/>
        <v>46739.138638840835</v>
      </c>
    </row>
    <row r="17" spans="1:13" x14ac:dyDescent="0.25">
      <c r="A17" s="31">
        <f t="shared" si="3"/>
        <v>12</v>
      </c>
      <c r="B17" s="28">
        <f t="shared" si="4"/>
        <v>76</v>
      </c>
      <c r="D17" s="22">
        <f>VLOOKUP(B17,'Mortality rates'!$A$4:$C$110,$D$1,FALSE)</f>
        <v>5.4876000000000001E-2</v>
      </c>
      <c r="E17" s="23">
        <f t="shared" si="0"/>
        <v>0.89533825425871627</v>
      </c>
      <c r="F17" s="24">
        <f t="shared" si="1"/>
        <v>4.9132582040701318E-2</v>
      </c>
      <c r="H17" s="33">
        <f t="shared" si="5"/>
        <v>0.71683697997323215</v>
      </c>
      <c r="I17" s="23">
        <f t="shared" si="6"/>
        <v>3.5220051728343395E-2</v>
      </c>
      <c r="J17" s="34">
        <f t="shared" si="7"/>
        <v>0.68161692824488873</v>
      </c>
      <c r="L17" s="37"/>
      <c r="M17" s="38">
        <f t="shared" si="2"/>
        <v>45760.687998507354</v>
      </c>
    </row>
    <row r="18" spans="1:13" x14ac:dyDescent="0.25">
      <c r="A18" s="31">
        <f t="shared" si="3"/>
        <v>13</v>
      </c>
      <c r="B18" s="28">
        <f t="shared" si="4"/>
        <v>77</v>
      </c>
      <c r="D18" s="22">
        <f>VLOOKUP(B18,'Mortality rates'!$A$4:$C$110,$D$1,FALSE)</f>
        <v>6.0842E-2</v>
      </c>
      <c r="E18" s="23">
        <f t="shared" si="0"/>
        <v>0.88638487171612912</v>
      </c>
      <c r="F18" s="24">
        <f t="shared" si="1"/>
        <v>5.3929428364952729E-2</v>
      </c>
      <c r="H18" s="33">
        <f t="shared" si="5"/>
        <v>0.68161692824488873</v>
      </c>
      <c r="I18" s="23">
        <f t="shared" si="6"/>
        <v>3.6759211304121853E-2</v>
      </c>
      <c r="J18" s="34">
        <f t="shared" si="7"/>
        <v>0.64485771694076688</v>
      </c>
      <c r="L18" s="37"/>
      <c r="M18" s="38">
        <f t="shared" si="2"/>
        <v>44600.155922211292</v>
      </c>
    </row>
    <row r="19" spans="1:13" x14ac:dyDescent="0.25">
      <c r="A19" s="31">
        <f t="shared" si="3"/>
        <v>14</v>
      </c>
      <c r="B19" s="28">
        <f t="shared" si="4"/>
        <v>78</v>
      </c>
      <c r="D19" s="22">
        <f>VLOOKUP(B19,'Mortality rates'!$A$4:$C$110,$D$1,FALSE)</f>
        <v>6.7419999999999994E-2</v>
      </c>
      <c r="E19" s="23">
        <f t="shared" si="0"/>
        <v>0.87752102299896773</v>
      </c>
      <c r="F19" s="24">
        <f t="shared" si="1"/>
        <v>5.9162467370590402E-2</v>
      </c>
      <c r="H19" s="33">
        <f t="shared" si="5"/>
        <v>0.64485771694076688</v>
      </c>
      <c r="I19" s="23">
        <f t="shared" si="6"/>
        <v>3.8151373637181539E-2</v>
      </c>
      <c r="J19" s="34">
        <f t="shared" si="7"/>
        <v>0.6067063433035853</v>
      </c>
      <c r="L19" s="37"/>
      <c r="M19" s="38">
        <f t="shared" si="2"/>
        <v>43249.767383547143</v>
      </c>
    </row>
    <row r="20" spans="1:13" x14ac:dyDescent="0.25">
      <c r="A20" s="31">
        <f t="shared" si="3"/>
        <v>15</v>
      </c>
      <c r="B20" s="28">
        <f t="shared" si="4"/>
        <v>79</v>
      </c>
      <c r="D20" s="22">
        <f>VLOOKUP(B20,'Mortality rates'!$A$4:$C$110,$D$1,FALSE)</f>
        <v>7.4582999999999997E-2</v>
      </c>
      <c r="E20" s="23">
        <f t="shared" si="0"/>
        <v>0.86874581276897811</v>
      </c>
      <c r="F20" s="24">
        <f t="shared" si="1"/>
        <v>6.479366895374869E-2</v>
      </c>
      <c r="H20" s="33">
        <f t="shared" si="5"/>
        <v>0.6067063433035853</v>
      </c>
      <c r="I20" s="23">
        <f t="shared" si="6"/>
        <v>3.9310729960151912E-2</v>
      </c>
      <c r="J20" s="34">
        <f t="shared" si="7"/>
        <v>0.56739561334343336</v>
      </c>
      <c r="L20" s="37"/>
      <c r="M20" s="38">
        <f t="shared" si="2"/>
        <v>41708.279542730714</v>
      </c>
    </row>
    <row r="21" spans="1:13" x14ac:dyDescent="0.25">
      <c r="A21" s="31">
        <f t="shared" si="3"/>
        <v>16</v>
      </c>
      <c r="B21" s="28">
        <f t="shared" si="4"/>
        <v>80</v>
      </c>
      <c r="D21" s="22">
        <f>VLOOKUP(B21,'Mortality rates'!$A$4:$C$110,$D$1,FALSE)</f>
        <v>8.2299999999999998E-2</v>
      </c>
      <c r="E21" s="23">
        <f t="shared" si="0"/>
        <v>0.86005835464128833</v>
      </c>
      <c r="F21" s="24">
        <f t="shared" si="1"/>
        <v>7.0782802586978028E-2</v>
      </c>
      <c r="H21" s="33">
        <f t="shared" si="5"/>
        <v>0.56739561334343336</v>
      </c>
      <c r="I21" s="23">
        <f t="shared" si="6"/>
        <v>4.0161851688005561E-2</v>
      </c>
      <c r="J21" s="34">
        <f t="shared" si="7"/>
        <v>0.52723376165542779</v>
      </c>
      <c r="L21" s="37"/>
      <c r="M21" s="38">
        <f t="shared" si="2"/>
        <v>39980.99326254383</v>
      </c>
    </row>
    <row r="22" spans="1:13" x14ac:dyDescent="0.25">
      <c r="A22" s="31">
        <f t="shared" si="3"/>
        <v>17</v>
      </c>
      <c r="B22" s="28">
        <f t="shared" si="4"/>
        <v>81</v>
      </c>
      <c r="D22" s="22">
        <f>VLOOKUP(B22,'Mortality rates'!$A$4:$C$110,$D$1,FALSE)</f>
        <v>9.0537999999999993E-2</v>
      </c>
      <c r="E22" s="23">
        <f t="shared" si="0"/>
        <v>0.85145777109487542</v>
      </c>
      <c r="F22" s="24">
        <f t="shared" si="1"/>
        <v>7.7089283679387818E-2</v>
      </c>
      <c r="H22" s="33">
        <f t="shared" si="5"/>
        <v>0.52723376165542779</v>
      </c>
      <c r="I22" s="23">
        <f t="shared" si="6"/>
        <v>4.0644073017606017E-2</v>
      </c>
      <c r="J22" s="34">
        <f t="shared" si="7"/>
        <v>0.48658968863782176</v>
      </c>
      <c r="L22" s="37"/>
      <c r="M22" s="38">
        <f t="shared" si="2"/>
        <v>38079.802171940137</v>
      </c>
    </row>
    <row r="23" spans="1:13" x14ac:dyDescent="0.25">
      <c r="A23" s="31">
        <f t="shared" si="3"/>
        <v>18</v>
      </c>
      <c r="B23" s="28">
        <f t="shared" si="4"/>
        <v>82</v>
      </c>
      <c r="D23" s="22">
        <f>VLOOKUP(B23,'Mortality rates'!$A$4:$C$110,$D$1,FALSE)</f>
        <v>9.9243999999999999E-2</v>
      </c>
      <c r="E23" s="23">
        <f t="shared" si="0"/>
        <v>0.84294319338392665</v>
      </c>
      <c r="F23" s="24">
        <f t="shared" si="1"/>
        <v>8.3657054284194413E-2</v>
      </c>
      <c r="H23" s="33">
        <f t="shared" si="5"/>
        <v>0.48658968863782176</v>
      </c>
      <c r="I23" s="23">
        <f t="shared" si="6"/>
        <v>4.0706659996503511E-2</v>
      </c>
      <c r="J23" s="34">
        <f t="shared" si="7"/>
        <v>0.44588302864131824</v>
      </c>
      <c r="L23" s="37"/>
      <c r="M23" s="38">
        <f t="shared" si="2"/>
        <v>36022.863937348775</v>
      </c>
    </row>
    <row r="24" spans="1:13" x14ac:dyDescent="0.25">
      <c r="A24" s="31">
        <f t="shared" si="3"/>
        <v>19</v>
      </c>
      <c r="B24" s="28">
        <f t="shared" si="4"/>
        <v>83</v>
      </c>
      <c r="D24" s="22">
        <f>VLOOKUP(B24,'Mortality rates'!$A$4:$C$110,$D$1,FALSE)</f>
        <v>0.108361</v>
      </c>
      <c r="E24" s="23">
        <f t="shared" si="0"/>
        <v>0.83451376145008738</v>
      </c>
      <c r="F24" s="24">
        <f t="shared" si="1"/>
        <v>9.0428745704492913E-2</v>
      </c>
      <c r="H24" s="33">
        <f t="shared" si="5"/>
        <v>0.44588302864131824</v>
      </c>
      <c r="I24" s="23">
        <f t="shared" si="6"/>
        <v>4.03206430109549E-2</v>
      </c>
      <c r="J24" s="34">
        <f t="shared" si="7"/>
        <v>0.40556238563036334</v>
      </c>
      <c r="L24" s="37"/>
      <c r="M24" s="38">
        <f t="shared" si="2"/>
        <v>33834.529684806585</v>
      </c>
    </row>
    <row r="25" spans="1:13" x14ac:dyDescent="0.25">
      <c r="A25" s="31">
        <f t="shared" si="3"/>
        <v>20</v>
      </c>
      <c r="B25" s="28">
        <f t="shared" si="4"/>
        <v>84</v>
      </c>
      <c r="D25" s="22">
        <f>VLOOKUP(B25,'Mortality rates'!$A$4:$C$110,$D$1,FALSE)</f>
        <v>0.11783</v>
      </c>
      <c r="E25" s="23">
        <f t="shared" si="0"/>
        <v>0.82616862383558642</v>
      </c>
      <c r="F25" s="24">
        <f t="shared" si="1"/>
        <v>9.7347448946547149E-2</v>
      </c>
      <c r="H25" s="33">
        <f t="shared" si="5"/>
        <v>0.40556238563036334</v>
      </c>
      <c r="I25" s="23">
        <f t="shared" si="6"/>
        <v>3.9480463629791664E-2</v>
      </c>
      <c r="J25" s="34">
        <f t="shared" si="7"/>
        <v>0.36608192200057166</v>
      </c>
      <c r="L25" s="37"/>
      <c r="M25" s="38">
        <f t="shared" si="2"/>
        <v>31544.288494005803</v>
      </c>
    </row>
    <row r="26" spans="1:13" x14ac:dyDescent="0.25">
      <c r="A26" s="31">
        <f t="shared" si="3"/>
        <v>21</v>
      </c>
      <c r="B26" s="28">
        <f t="shared" si="4"/>
        <v>85</v>
      </c>
      <c r="D26" s="22">
        <f>VLOOKUP(B26,'Mortality rates'!$A$4:$C$110,$D$1,FALSE)</f>
        <v>0.12759499999999999</v>
      </c>
      <c r="E26" s="23">
        <f t="shared" si="0"/>
        <v>0.81790693759723065</v>
      </c>
      <c r="F26" s="24">
        <f t="shared" si="1"/>
        <v>0.10436083570271863</v>
      </c>
      <c r="H26" s="33">
        <f t="shared" si="5"/>
        <v>0.36608192200057166</v>
      </c>
      <c r="I26" s="23">
        <f t="shared" si="6"/>
        <v>3.8204615315637118E-2</v>
      </c>
      <c r="J26" s="34">
        <f t="shared" si="7"/>
        <v>0.32787730668493453</v>
      </c>
      <c r="L26" s="37"/>
      <c r="M26" s="38">
        <f t="shared" si="2"/>
        <v>29185.37079228742</v>
      </c>
    </row>
    <row r="27" spans="1:13" x14ac:dyDescent="0.25">
      <c r="A27" s="31">
        <f t="shared" si="3"/>
        <v>22</v>
      </c>
      <c r="B27" s="28">
        <f t="shared" si="4"/>
        <v>86</v>
      </c>
      <c r="D27" s="22">
        <f>VLOOKUP(B27,'Mortality rates'!$A$4:$C$110,$D$1,FALSE)</f>
        <v>0.13796700000000001</v>
      </c>
      <c r="E27" s="23">
        <f t="shared" si="0"/>
        <v>0.80972786822125831</v>
      </c>
      <c r="F27" s="24">
        <f t="shared" si="1"/>
        <v>0.11171572479488236</v>
      </c>
      <c r="H27" s="33">
        <f t="shared" si="5"/>
        <v>0.32787730668493453</v>
      </c>
      <c r="I27" s="23">
        <f t="shared" si="6"/>
        <v>3.6629050960101391E-2</v>
      </c>
      <c r="J27" s="34">
        <f t="shared" si="7"/>
        <v>0.29124825572483315</v>
      </c>
      <c r="L27" s="37"/>
      <c r="M27" s="38">
        <f t="shared" si="2"/>
        <v>26793.05013376335</v>
      </c>
    </row>
    <row r="28" spans="1:13" x14ac:dyDescent="0.25">
      <c r="A28" s="31">
        <f t="shared" si="3"/>
        <v>23</v>
      </c>
      <c r="B28" s="28">
        <f t="shared" si="4"/>
        <v>87</v>
      </c>
      <c r="D28" s="22">
        <f>VLOOKUP(B28,'Mortality rates'!$A$4:$C$110,$D$1,FALSE)</f>
        <v>0.14874399999999999</v>
      </c>
      <c r="E28" s="23">
        <f t="shared" si="0"/>
        <v>0.80163058953904565</v>
      </c>
      <c r="F28" s="24">
        <f t="shared" si="1"/>
        <v>0.1192377404103958</v>
      </c>
      <c r="H28" s="33">
        <f t="shared" si="5"/>
        <v>0.29124825572483315</v>
      </c>
      <c r="I28" s="23">
        <f t="shared" si="6"/>
        <v>3.4727783911098223E-2</v>
      </c>
      <c r="J28" s="34">
        <f t="shared" si="7"/>
        <v>0.25652047181373494</v>
      </c>
      <c r="L28" s="37"/>
      <c r="M28" s="38">
        <f t="shared" si="2"/>
        <v>24394.841246569464</v>
      </c>
    </row>
    <row r="29" spans="1:13" x14ac:dyDescent="0.25">
      <c r="A29" s="31">
        <f t="shared" si="3"/>
        <v>24</v>
      </c>
      <c r="B29" s="28">
        <f t="shared" si="4"/>
        <v>88</v>
      </c>
      <c r="D29" s="22">
        <f>VLOOKUP(B29,'Mortality rates'!$A$4:$C$110,$D$1,FALSE)</f>
        <v>0.160081</v>
      </c>
      <c r="E29" s="23">
        <f t="shared" si="0"/>
        <v>0.79361428364365527</v>
      </c>
      <c r="F29" s="24">
        <f t="shared" si="1"/>
        <v>0.12704256813995998</v>
      </c>
      <c r="H29" s="33">
        <f t="shared" si="5"/>
        <v>0.25652047181373494</v>
      </c>
      <c r="I29" s="23">
        <f t="shared" si="6"/>
        <v>3.2589019519691106E-2</v>
      </c>
      <c r="J29" s="34">
        <f t="shared" si="7"/>
        <v>0.22393145229404382</v>
      </c>
      <c r="L29" s="37"/>
      <c r="M29" s="38">
        <f t="shared" si="2"/>
        <v>22023.206886124659</v>
      </c>
    </row>
    <row r="30" spans="1:13" x14ac:dyDescent="0.25">
      <c r="A30" s="31">
        <f t="shared" si="3"/>
        <v>25</v>
      </c>
      <c r="B30" s="28">
        <f t="shared" si="4"/>
        <v>89</v>
      </c>
      <c r="D30" s="22">
        <f>VLOOKUP(B30,'Mortality rates'!$A$4:$C$110,$D$1,FALSE)</f>
        <v>0.172066</v>
      </c>
      <c r="E30" s="23">
        <f t="shared" si="0"/>
        <v>0.78567814080721865</v>
      </c>
      <c r="F30" s="24">
        <f t="shared" si="1"/>
        <v>0.13518849497613489</v>
      </c>
      <c r="H30" s="33">
        <f t="shared" si="5"/>
        <v>0.22393145229404382</v>
      </c>
      <c r="I30" s="23">
        <f t="shared" si="6"/>
        <v>3.0272956013451931E-2</v>
      </c>
      <c r="J30" s="34">
        <f t="shared" si="7"/>
        <v>0.1936584962805919</v>
      </c>
      <c r="L30" s="37"/>
      <c r="M30" s="38">
        <f t="shared" si="2"/>
        <v>19705.955177749573</v>
      </c>
    </row>
    <row r="31" spans="1:13" x14ac:dyDescent="0.25">
      <c r="A31" s="31">
        <f t="shared" si="3"/>
        <v>26</v>
      </c>
      <c r="B31" s="28">
        <f t="shared" si="4"/>
        <v>90</v>
      </c>
      <c r="D31" s="22">
        <f>VLOOKUP(B31,'Mortality rates'!$A$4:$C$110,$D$1,FALSE)</f>
        <v>0.184785</v>
      </c>
      <c r="E31" s="23">
        <f t="shared" si="0"/>
        <v>0.77782135939914643</v>
      </c>
      <c r="F31" s="24">
        <f t="shared" si="1"/>
        <v>0.14372971989657127</v>
      </c>
      <c r="H31" s="33">
        <f t="shared" si="5"/>
        <v>0.1936584962805919</v>
      </c>
      <c r="I31" s="23">
        <f t="shared" si="6"/>
        <v>2.7834481426000663E-2</v>
      </c>
      <c r="J31" s="34">
        <f t="shared" si="7"/>
        <v>0.16582401485459122</v>
      </c>
      <c r="L31" s="37"/>
      <c r="M31" s="38">
        <f t="shared" si="2"/>
        <v>17467.985174082492</v>
      </c>
    </row>
    <row r="32" spans="1:13" x14ac:dyDescent="0.25">
      <c r="A32" s="31">
        <f t="shared" si="3"/>
        <v>27</v>
      </c>
      <c r="B32" s="28">
        <f t="shared" si="4"/>
        <v>91</v>
      </c>
      <c r="D32" s="22">
        <f>VLOOKUP(B32,'Mortality rates'!$A$4:$C$110,$D$1,FALSE)</f>
        <v>0.198016</v>
      </c>
      <c r="E32" s="23">
        <f t="shared" si="0"/>
        <v>0.77004314580515498</v>
      </c>
      <c r="F32" s="24">
        <f t="shared" si="1"/>
        <v>0.15248086355975357</v>
      </c>
      <c r="H32" s="33">
        <f t="shared" si="5"/>
        <v>0.16582401485459122</v>
      </c>
      <c r="I32" s="23">
        <f t="shared" si="6"/>
        <v>2.5284988983973473E-2</v>
      </c>
      <c r="J32" s="34">
        <f t="shared" si="7"/>
        <v>0.14053902587061776</v>
      </c>
      <c r="L32" s="37"/>
      <c r="M32" s="38">
        <f t="shared" si="2"/>
        <v>15331.249471800507</v>
      </c>
    </row>
    <row r="33" spans="1:13" x14ac:dyDescent="0.25">
      <c r="A33" s="31">
        <f t="shared" si="3"/>
        <v>28</v>
      </c>
      <c r="B33" s="28">
        <f t="shared" si="4"/>
        <v>92</v>
      </c>
      <c r="D33" s="22">
        <f>VLOOKUP(B33,'Mortality rates'!$A$4:$C$110,$D$1,FALSE)</f>
        <v>0.211622</v>
      </c>
      <c r="E33" s="23">
        <f t="shared" si="0"/>
        <v>0.76234271434710343</v>
      </c>
      <c r="F33" s="24">
        <f t="shared" si="1"/>
        <v>0.16132848989556273</v>
      </c>
      <c r="H33" s="33">
        <f t="shared" si="5"/>
        <v>0.14053902587061776</v>
      </c>
      <c r="I33" s="23">
        <f t="shared" si="6"/>
        <v>2.2672948815100187E-2</v>
      </c>
      <c r="J33" s="34">
        <f t="shared" si="7"/>
        <v>0.11786607705551758</v>
      </c>
      <c r="L33" s="37"/>
      <c r="M33" s="38">
        <f t="shared" si="2"/>
        <v>13318.365495712609</v>
      </c>
    </row>
    <row r="34" spans="1:13" x14ac:dyDescent="0.25">
      <c r="A34" s="31">
        <f t="shared" si="3"/>
        <v>29</v>
      </c>
      <c r="B34" s="28">
        <f t="shared" si="4"/>
        <v>93</v>
      </c>
      <c r="D34" s="22">
        <f>VLOOKUP(B34,'Mortality rates'!$A$4:$C$110,$D$1,FALSE)</f>
        <v>0.22556300000000001</v>
      </c>
      <c r="E34" s="23">
        <f t="shared" si="0"/>
        <v>0.75471928720363235</v>
      </c>
      <c r="F34" s="24">
        <f t="shared" si="1"/>
        <v>0.17023674657951293</v>
      </c>
      <c r="H34" s="33">
        <f t="shared" si="5"/>
        <v>0.11786607705551758</v>
      </c>
      <c r="I34" s="23">
        <f t="shared" si="6"/>
        <v>2.0065137490021489E-2</v>
      </c>
      <c r="J34" s="34">
        <f t="shared" si="7"/>
        <v>9.7800939565496084E-2</v>
      </c>
      <c r="L34" s="37"/>
      <c r="M34" s="38">
        <f t="shared" si="2"/>
        <v>11448.977044972431</v>
      </c>
    </row>
    <row r="35" spans="1:13" x14ac:dyDescent="0.25">
      <c r="A35" s="31">
        <f t="shared" si="3"/>
        <v>30</v>
      </c>
      <c r="B35" s="28">
        <f t="shared" si="4"/>
        <v>94</v>
      </c>
      <c r="D35" s="22">
        <f>VLOOKUP(B35,'Mortality rates'!$A$4:$C$110,$D$1,FALSE)</f>
        <v>0.242116</v>
      </c>
      <c r="E35" s="23">
        <f t="shared" si="0"/>
        <v>0.74717209433159593</v>
      </c>
      <c r="F35" s="24">
        <f t="shared" si="1"/>
        <v>0.18090231879118868</v>
      </c>
      <c r="H35" s="33">
        <f t="shared" si="5"/>
        <v>9.7800939565496084E-2</v>
      </c>
      <c r="I35" s="23">
        <f t="shared" si="6"/>
        <v>1.7692416747355149E-2</v>
      </c>
      <c r="J35" s="34">
        <f t="shared" si="7"/>
        <v>8.0108522818140931E-2</v>
      </c>
      <c r="L35" s="37"/>
      <c r="M35" s="38">
        <f t="shared" si="2"/>
        <v>9737.4389522021174</v>
      </c>
    </row>
    <row r="36" spans="1:13" x14ac:dyDescent="0.25">
      <c r="A36" s="31">
        <f t="shared" si="3"/>
        <v>31</v>
      </c>
      <c r="B36" s="28">
        <f t="shared" si="4"/>
        <v>95</v>
      </c>
      <c r="D36" s="22">
        <f>VLOOKUP(B36,'Mortality rates'!$A$4:$C$110,$D$1,FALSE)</f>
        <v>0.26009599999999999</v>
      </c>
      <c r="E36" s="23">
        <f t="shared" si="0"/>
        <v>0.7397003733882801</v>
      </c>
      <c r="F36" s="24">
        <f t="shared" si="1"/>
        <v>0.19239310831679809</v>
      </c>
      <c r="H36" s="33">
        <f t="shared" si="5"/>
        <v>8.0108522818140931E-2</v>
      </c>
      <c r="I36" s="23">
        <f t="shared" si="6"/>
        <v>1.5412327707649279E-2</v>
      </c>
      <c r="J36" s="34">
        <f t="shared" si="7"/>
        <v>6.4696195110491655E-2</v>
      </c>
      <c r="L36" s="37"/>
      <c r="M36" s="38">
        <f t="shared" si="2"/>
        <v>8175.311508327638</v>
      </c>
    </row>
    <row r="37" spans="1:13" x14ac:dyDescent="0.25">
      <c r="A37" s="31">
        <f t="shared" si="3"/>
        <v>32</v>
      </c>
      <c r="B37" s="28">
        <f t="shared" si="4"/>
        <v>96</v>
      </c>
      <c r="D37" s="22">
        <f>VLOOKUP(B37,'Mortality rates'!$A$4:$C$110,$D$1,FALSE)</f>
        <v>0.27604000000000001</v>
      </c>
      <c r="E37" s="23">
        <f t="shared" si="0"/>
        <v>0.73230336965439724</v>
      </c>
      <c r="F37" s="24">
        <f t="shared" si="1"/>
        <v>0.20214502215939981</v>
      </c>
      <c r="H37" s="33">
        <f t="shared" si="5"/>
        <v>6.4696195110491655E-2</v>
      </c>
      <c r="I37" s="23">
        <f t="shared" si="6"/>
        <v>1.3078013794239189E-2</v>
      </c>
      <c r="J37" s="34">
        <f t="shared" si="7"/>
        <v>5.1618181316252468E-2</v>
      </c>
      <c r="L37" s="37"/>
      <c r="M37" s="38">
        <f t="shared" si="2"/>
        <v>6767.498863676954</v>
      </c>
    </row>
    <row r="38" spans="1:13" x14ac:dyDescent="0.25">
      <c r="A38" s="31">
        <f t="shared" si="3"/>
        <v>33</v>
      </c>
      <c r="B38" s="28">
        <f t="shared" si="4"/>
        <v>97</v>
      </c>
      <c r="D38" s="22">
        <f>VLOOKUP(B38,'Mortality rates'!$A$4:$C$110,$D$1,FALSE)</f>
        <v>0.29328199999999999</v>
      </c>
      <c r="E38" s="23">
        <f t="shared" si="0"/>
        <v>0.72498033595785327</v>
      </c>
      <c r="F38" s="24">
        <f t="shared" si="1"/>
        <v>0.2126236828903911</v>
      </c>
      <c r="H38" s="33">
        <f t="shared" si="5"/>
        <v>5.1618181316252468E-2</v>
      </c>
      <c r="I38" s="23">
        <f t="shared" si="6"/>
        <v>1.0975247815565576E-2</v>
      </c>
      <c r="J38" s="34">
        <f t="shared" si="7"/>
        <v>4.0642933500686894E-2</v>
      </c>
      <c r="L38" s="37"/>
      <c r="M38" s="38">
        <f t="shared" si="2"/>
        <v>5534.4697223131443</v>
      </c>
    </row>
    <row r="39" spans="1:13" x14ac:dyDescent="0.25">
      <c r="A39" s="31">
        <f t="shared" si="3"/>
        <v>34</v>
      </c>
      <c r="B39" s="28">
        <f t="shared" si="4"/>
        <v>98</v>
      </c>
      <c r="D39" s="22">
        <f>VLOOKUP(B39,'Mortality rates'!$A$4:$C$110,$D$1,FALSE)</f>
        <v>0.31200299999999997</v>
      </c>
      <c r="E39" s="23">
        <f t="shared" si="0"/>
        <v>0.71773053259827468</v>
      </c>
      <c r="F39" s="24">
        <f t="shared" si="1"/>
        <v>0.22393407936225948</v>
      </c>
      <c r="H39" s="33">
        <f t="shared" si="5"/>
        <v>4.0642933500686894E-2</v>
      </c>
      <c r="I39" s="23">
        <f t="shared" si="6"/>
        <v>9.1013378960578539E-3</v>
      </c>
      <c r="J39" s="34">
        <f t="shared" si="7"/>
        <v>3.154159560462904E-2</v>
      </c>
      <c r="L39" s="37"/>
      <c r="M39" s="38">
        <f t="shared" si="2"/>
        <v>4466.6531467873019</v>
      </c>
    </row>
    <row r="40" spans="1:13" x14ac:dyDescent="0.25">
      <c r="A40" s="31">
        <f t="shared" si="3"/>
        <v>35</v>
      </c>
      <c r="B40" s="28">
        <f t="shared" si="4"/>
        <v>99</v>
      </c>
      <c r="D40" s="22">
        <f>VLOOKUP(B40,'Mortality rates'!$A$4:$C$110,$D$1,FALSE)</f>
        <v>0.33239299999999999</v>
      </c>
      <c r="E40" s="23">
        <f t="shared" si="0"/>
        <v>0.71055322727229198</v>
      </c>
      <c r="F40" s="24">
        <f t="shared" si="1"/>
        <v>0.23618291887271894</v>
      </c>
      <c r="H40" s="33">
        <f t="shared" si="5"/>
        <v>3.154159560462904E-2</v>
      </c>
      <c r="I40" s="23">
        <f t="shared" si="6"/>
        <v>7.4495861158042093E-3</v>
      </c>
      <c r="J40" s="34">
        <f t="shared" si="7"/>
        <v>2.4092009488824832E-2</v>
      </c>
      <c r="L40" s="37"/>
      <c r="M40" s="38">
        <f t="shared" si="2"/>
        <v>3553.0777186942219</v>
      </c>
    </row>
    <row r="41" spans="1:13" x14ac:dyDescent="0.25">
      <c r="A41" s="31">
        <f t="shared" si="3"/>
        <v>36</v>
      </c>
      <c r="B41" s="28">
        <f t="shared" si="4"/>
        <v>100</v>
      </c>
      <c r="D41" s="22">
        <f>VLOOKUP(B41,'Mortality rates'!$A$4:$C$110,$D$1,FALSE)</f>
        <v>0.35465000000000002</v>
      </c>
      <c r="E41" s="23">
        <f t="shared" si="0"/>
        <v>0.70344769499956905</v>
      </c>
      <c r="F41" s="24">
        <f t="shared" si="1"/>
        <v>0.24947772503159718</v>
      </c>
      <c r="H41" s="33">
        <f t="shared" si="5"/>
        <v>2.4092009488824832E-2</v>
      </c>
      <c r="I41" s="23">
        <f t="shared" si="6"/>
        <v>6.0104197187116713E-3</v>
      </c>
      <c r="J41" s="34">
        <f t="shared" si="7"/>
        <v>1.8081589770113163E-2</v>
      </c>
      <c r="L41" s="37"/>
      <c r="M41" s="38">
        <f t="shared" si="2"/>
        <v>2781.7489884141842</v>
      </c>
    </row>
    <row r="42" spans="1:13" x14ac:dyDescent="0.25">
      <c r="A42" s="31">
        <f t="shared" si="3"/>
        <v>37</v>
      </c>
      <c r="B42" s="28">
        <f t="shared" si="4"/>
        <v>101</v>
      </c>
      <c r="D42" s="22">
        <f>VLOOKUP(B42,'Mortality rates'!$A$4:$C$110,$D$1,FALSE)</f>
        <v>0.37898399999999999</v>
      </c>
      <c r="E42" s="23">
        <f t="shared" si="0"/>
        <v>0.69641321804957335</v>
      </c>
      <c r="F42" s="24">
        <f t="shared" si="1"/>
        <v>0.26392946702929948</v>
      </c>
      <c r="H42" s="33">
        <f t="shared" si="5"/>
        <v>1.8081589770113163E-2</v>
      </c>
      <c r="I42" s="23">
        <f t="shared" si="6"/>
        <v>4.7722643510684009E-3</v>
      </c>
      <c r="J42" s="34">
        <f t="shared" si="7"/>
        <v>1.3309325419044761E-2</v>
      </c>
      <c r="L42" s="37"/>
      <c r="M42" s="38">
        <f t="shared" si="2"/>
        <v>2139.9586936550586</v>
      </c>
    </row>
    <row r="43" spans="1:13" x14ac:dyDescent="0.25">
      <c r="A43" s="31">
        <f t="shared" si="3"/>
        <v>38</v>
      </c>
      <c r="B43" s="28">
        <f t="shared" si="4"/>
        <v>102</v>
      </c>
      <c r="D43" s="22">
        <f>VLOOKUP(B43,'Mortality rates'!$A$4:$C$110,$D$1,FALSE)</f>
        <v>0.405613</v>
      </c>
      <c r="E43" s="23">
        <f t="shared" si="0"/>
        <v>0.6894490858690776</v>
      </c>
      <c r="F43" s="24">
        <f t="shared" si="1"/>
        <v>0.2796495120666142</v>
      </c>
      <c r="H43" s="33">
        <f t="shared" si="5"/>
        <v>1.3309325419044761E-2</v>
      </c>
      <c r="I43" s="23">
        <f t="shared" si="6"/>
        <v>3.7219463593716529E-3</v>
      </c>
      <c r="J43" s="34">
        <f t="shared" si="7"/>
        <v>9.5873790596731085E-3</v>
      </c>
      <c r="L43" s="37"/>
      <c r="M43" s="38">
        <f t="shared" si="2"/>
        <v>1614.5395495783118</v>
      </c>
    </row>
    <row r="44" spans="1:13" x14ac:dyDescent="0.25">
      <c r="A44" s="31">
        <f t="shared" si="3"/>
        <v>39</v>
      </c>
      <c r="B44" s="28">
        <f t="shared" si="4"/>
        <v>103</v>
      </c>
      <c r="D44" s="22">
        <f>VLOOKUP(B44,'Mortality rates'!$A$4:$C$110,$D$1,FALSE)</f>
        <v>0.43678</v>
      </c>
      <c r="E44" s="23">
        <f t="shared" si="0"/>
        <v>0.68255459501038684</v>
      </c>
      <c r="F44" s="24">
        <f t="shared" si="1"/>
        <v>0.29812619600863677</v>
      </c>
      <c r="H44" s="33">
        <f t="shared" si="5"/>
        <v>9.5873790596731085E-3</v>
      </c>
      <c r="I44" s="23">
        <f t="shared" si="6"/>
        <v>2.8582488487532047E-3</v>
      </c>
      <c r="J44" s="34">
        <f t="shared" si="7"/>
        <v>6.7291302109199038E-3</v>
      </c>
      <c r="L44" s="37"/>
      <c r="M44" s="38">
        <f t="shared" si="2"/>
        <v>1192.1102111346479</v>
      </c>
    </row>
    <row r="45" spans="1:13" x14ac:dyDescent="0.25">
      <c r="A45" s="31">
        <f t="shared" si="3"/>
        <v>40</v>
      </c>
      <c r="B45" s="28">
        <f t="shared" si="4"/>
        <v>104</v>
      </c>
      <c r="D45" s="22">
        <f>VLOOKUP(B45,'Mortality rates'!$A$4:$C$110,$D$1,FALSE)</f>
        <v>0.47472799999999998</v>
      </c>
      <c r="E45" s="23">
        <f t="shared" si="0"/>
        <v>0.67572904906028297</v>
      </c>
      <c r="F45" s="24">
        <f t="shared" si="1"/>
        <v>0.32078750000229</v>
      </c>
      <c r="H45" s="33">
        <f t="shared" si="5"/>
        <v>6.7291302109199038E-3</v>
      </c>
      <c r="I45" s="23">
        <f t="shared" si="6"/>
        <v>2.1586208575508784E-3</v>
      </c>
      <c r="J45" s="34">
        <f t="shared" si="7"/>
        <v>4.5705093533690254E-3</v>
      </c>
      <c r="L45" s="37"/>
      <c r="M45" s="38">
        <f t="shared" si="2"/>
        <v>857.62870188267311</v>
      </c>
    </row>
    <row r="46" spans="1:13" x14ac:dyDescent="0.25">
      <c r="A46" s="31">
        <f t="shared" si="3"/>
        <v>41</v>
      </c>
      <c r="B46" s="28">
        <f t="shared" si="4"/>
        <v>105</v>
      </c>
      <c r="D46" s="22">
        <f>VLOOKUP(B46,'Mortality rates'!$A$4:$C$110,$D$1,FALSE)</f>
        <v>0.52170099999999997</v>
      </c>
      <c r="E46" s="23">
        <f t="shared" si="0"/>
        <v>0.66897175856968005</v>
      </c>
      <c r="F46" s="24">
        <f t="shared" si="1"/>
        <v>0.34900323541756062</v>
      </c>
      <c r="H46" s="33">
        <f t="shared" si="5"/>
        <v>4.5705093533690254E-3</v>
      </c>
      <c r="I46" s="23">
        <f t="shared" si="6"/>
        <v>1.5951225518320126E-3</v>
      </c>
      <c r="J46" s="34">
        <f t="shared" si="7"/>
        <v>2.975386801537013E-3</v>
      </c>
      <c r="L46" s="37"/>
      <c r="M46" s="38">
        <f t="shared" si="2"/>
        <v>597.07493804240914</v>
      </c>
    </row>
    <row r="47" spans="1:13" x14ac:dyDescent="0.25">
      <c r="A47" s="31">
        <f t="shared" si="3"/>
        <v>42</v>
      </c>
      <c r="B47" s="28">
        <f t="shared" si="4"/>
        <v>106</v>
      </c>
      <c r="D47" s="22">
        <f>VLOOKUP(B47,'Mortality rates'!$A$4:$C$110,$D$1,FALSE)</f>
        <v>0.57993899999999998</v>
      </c>
      <c r="E47" s="23">
        <f t="shared" si="0"/>
        <v>0.66228204098398324</v>
      </c>
      <c r="F47" s="24">
        <f t="shared" si="1"/>
        <v>0.38408318456621027</v>
      </c>
      <c r="H47" s="33">
        <f t="shared" si="5"/>
        <v>2.975386801537013E-3</v>
      </c>
      <c r="I47" s="23">
        <f t="shared" si="6"/>
        <v>1.1427960380506067E-3</v>
      </c>
      <c r="J47" s="34">
        <f t="shared" si="7"/>
        <v>1.8325907634864063E-3</v>
      </c>
      <c r="L47" s="37"/>
      <c r="M47" s="38">
        <f t="shared" si="2"/>
        <v>398.41119920084054</v>
      </c>
    </row>
    <row r="48" spans="1:13" x14ac:dyDescent="0.25">
      <c r="A48" s="31">
        <f t="shared" si="3"/>
        <v>43</v>
      </c>
      <c r="B48" s="28">
        <f t="shared" si="4"/>
        <v>107</v>
      </c>
      <c r="D48" s="22">
        <f>VLOOKUP(B48,'Mortality rates'!$A$4:$C$110,$D$1,FALSE)</f>
        <v>0.65168700000000002</v>
      </c>
      <c r="E48" s="23">
        <f t="shared" si="0"/>
        <v>0.65565922057414339</v>
      </c>
      <c r="F48" s="24">
        <f t="shared" si="1"/>
        <v>0.42728459047830181</v>
      </c>
      <c r="H48" s="33">
        <f t="shared" si="5"/>
        <v>1.8325907634864063E-3</v>
      </c>
      <c r="I48" s="23">
        <f t="shared" si="6"/>
        <v>7.8303779389060754E-4</v>
      </c>
      <c r="J48" s="34">
        <f t="shared" si="7"/>
        <v>1.0495529695957987E-3</v>
      </c>
      <c r="L48" s="37"/>
      <c r="M48" s="38">
        <f t="shared" si="2"/>
        <v>251.52286097106239</v>
      </c>
    </row>
    <row r="49" spans="1:13" x14ac:dyDescent="0.25">
      <c r="A49" s="31">
        <f t="shared" si="3"/>
        <v>44</v>
      </c>
      <c r="B49" s="28">
        <f t="shared" si="4"/>
        <v>108</v>
      </c>
      <c r="D49" s="22">
        <f>VLOOKUP(B49,'Mortality rates'!$A$4:$C$110,$D$1,FALSE)</f>
        <v>0.73918700000000004</v>
      </c>
      <c r="E49" s="23">
        <f t="shared" si="0"/>
        <v>0.64910262836840193</v>
      </c>
      <c r="F49" s="24">
        <f t="shared" si="1"/>
        <v>0.47980822455575395</v>
      </c>
      <c r="H49" s="33">
        <f t="shared" si="5"/>
        <v>1.0495529695957987E-3</v>
      </c>
      <c r="I49" s="23">
        <f t="shared" si="6"/>
        <v>5.0358414691897932E-4</v>
      </c>
      <c r="J49" s="34">
        <f t="shared" si="7"/>
        <v>5.4596882267681933E-4</v>
      </c>
      <c r="L49" s="37"/>
      <c r="M49" s="38">
        <f t="shared" si="2"/>
        <v>147.65229378323892</v>
      </c>
    </row>
    <row r="50" spans="1:13" x14ac:dyDescent="0.25">
      <c r="A50" s="31">
        <f t="shared" si="3"/>
        <v>45</v>
      </c>
      <c r="B50" s="28">
        <f t="shared" si="4"/>
        <v>109</v>
      </c>
      <c r="D50" s="22">
        <f>VLOOKUP(B50,'Mortality rates'!$A$4:$C$110,$D$1,FALSE)</f>
        <v>0.84468299999999996</v>
      </c>
      <c r="E50" s="23">
        <f t="shared" si="0"/>
        <v>0.64261160208471801</v>
      </c>
      <c r="F50" s="24">
        <f t="shared" si="1"/>
        <v>0.54280309588372588</v>
      </c>
      <c r="H50" s="33">
        <f t="shared" si="5"/>
        <v>5.4596882267681933E-4</v>
      </c>
      <c r="I50" s="23">
        <f t="shared" si="6"/>
        <v>2.9635356720497051E-4</v>
      </c>
      <c r="J50" s="34">
        <f t="shared" si="7"/>
        <v>2.4961525547184882E-4</v>
      </c>
      <c r="L50" s="37"/>
      <c r="M50" s="38">
        <f t="shared" si="2"/>
        <v>78.727696572806408</v>
      </c>
    </row>
    <row r="51" spans="1:13" x14ac:dyDescent="0.25">
      <c r="A51" s="32">
        <f t="shared" si="3"/>
        <v>46</v>
      </c>
      <c r="B51" s="29">
        <f t="shared" si="4"/>
        <v>110</v>
      </c>
      <c r="D51" s="25">
        <f>VLOOKUP(B51,'Mortality rates'!$A$4:$C$110,$D$1,FALSE)</f>
        <v>1</v>
      </c>
      <c r="E51" s="26">
        <f t="shared" si="0"/>
        <v>0.63618548606387071</v>
      </c>
      <c r="F51" s="27">
        <f t="shared" si="1"/>
        <v>1</v>
      </c>
      <c r="H51" s="35">
        <f t="shared" si="5"/>
        <v>2.4961525547184882E-4</v>
      </c>
      <c r="I51" s="26">
        <f t="shared" si="6"/>
        <v>2.4961525547184882E-4</v>
      </c>
      <c r="J51" s="36">
        <f t="shared" si="7"/>
        <v>0</v>
      </c>
      <c r="L51" s="39"/>
      <c r="M51" s="40">
        <f t="shared" si="2"/>
        <v>36.893910619824815</v>
      </c>
    </row>
    <row r="52" spans="1:13" x14ac:dyDescent="0.25">
      <c r="L52" s="17"/>
      <c r="M52" s="17"/>
    </row>
    <row r="53" spans="1:13" x14ac:dyDescent="0.25">
      <c r="L53" s="17"/>
      <c r="M53" s="17"/>
    </row>
    <row r="54" spans="1:13" x14ac:dyDescent="0.25">
      <c r="L54" s="17"/>
      <c r="M54" s="17"/>
    </row>
    <row r="55" spans="1:13" x14ac:dyDescent="0.25">
      <c r="L55" s="17"/>
      <c r="M55" s="17"/>
    </row>
    <row r="56" spans="1:13" x14ac:dyDescent="0.25">
      <c r="L56" s="17"/>
      <c r="M56" s="17"/>
    </row>
    <row r="57" spans="1:13" x14ac:dyDescent="0.25">
      <c r="L57" s="17"/>
      <c r="M57" s="17"/>
    </row>
    <row r="58" spans="1:13" x14ac:dyDescent="0.25">
      <c r="L58" s="17"/>
      <c r="M58" s="17"/>
    </row>
  </sheetData>
  <mergeCells count="1">
    <mergeCell ref="P4:Q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Mortality rates</vt:lpstr>
      <vt:lpstr>Workings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Actuaries Guest</cp:lastModifiedBy>
  <dcterms:created xsi:type="dcterms:W3CDTF">2017-06-18T04:10:52Z</dcterms:created>
  <dcterms:modified xsi:type="dcterms:W3CDTF">2017-09-04T00:09:57Z</dcterms:modified>
</cp:coreProperties>
</file>